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E110BD09-F616-429F-A9DD-5CD685AB768A}" xr6:coauthVersionLast="36" xr6:coauthVersionMax="47" xr10:uidLastSave="{00000000-0000-0000-0000-000000000000}"/>
  <bookViews>
    <workbookView xWindow="-120" yWindow="-120" windowWidth="20730" windowHeight="11160" tabRatio="851" xr2:uid="{00000000-000D-0000-FFFF-FFFF00000000}"/>
  </bookViews>
  <sheets>
    <sheet name="総括表" sheetId="10" r:id="rId1"/>
    <sheet name="普通会計の状況" sheetId="11" r:id="rId2"/>
    <sheet name="各会計、関係団体の財政状況及び健全化判断比率" sheetId="18"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20"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<sst xmlns="http://schemas.openxmlformats.org/spreadsheetml/2006/main" count="1101" uniqueCount="574">
  <si>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</si>
  <si>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</si>
  <si>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</si>
  <si>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</si>
  <si>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</si>
  <si>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</si>
  <si>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</si>
  <si>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</si>
  <si>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</si>
  <si>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</si>
  <si>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</si>
  <si>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</si>
  <si>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</si>
  <si>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</si>
  <si>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</si>
  <si>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</si>
  <si>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</si>
  <si>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</si>
  <si>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</si>
  <si>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</si>
  <si>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</si>
  <si>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</si>
  <si>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</si>
  <si>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</si>
  <si>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</si>
  <si>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</si>
  <si>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</si>
  <si>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</si>
  <si>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</si>
  <si>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</si>
  <si>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</si>
  <si>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</si>
  <si>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</si>
  <si>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</si>
  <si>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</si>
  <si>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</si>
  <si>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</si>
  <si>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</si>
  <si>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</si>
  <si>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</si>
  <si>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</si>
  <si>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</si>
  <si>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</si>
  <si>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</si>
  <si>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</si>
  <si>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</si>
  <si>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</si>
  <si>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</si>
  <si>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</si>
  <si>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</si>
  <si>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</si>
  <si>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</si>
  <si>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</si>
  <si>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</si>
  <si>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</si>
  <si>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</si>
  <si>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</si>
  <si>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</si>
  <si>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</si>
  <si>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</si>
  <si>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</si>
  <si>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</si>
  <si>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</si>
  <si>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</si>
  <si>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</si>
  <si>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</si>
  <si>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</si>
  <si>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</si>
  <si>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</si>
  <si>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</si>
  <si>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</si>
  <si>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</si>
  <si>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</si>
  <si>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</si>
  <si>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</si>
  <si>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</si>
  <si>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</si>
  <si>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</si>
  <si>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</si>
  <si>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</si>
  <si>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</si>
  <si>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</si>
  <si>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</si>
  <si>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</si>
  <si>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</si>
  <si>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</si>
  <si>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</si>
  <si>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</si>
  <si>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</si>
  <si>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</si>
  <si>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</si>
  <si>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</si>
  <si>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</si>
  <si>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</si>
  <si>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</si>
  <si>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</si>
  <si>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</si>
  <si>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</si>
  <si>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</si>
  <si>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</si>
  <si>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ときがわ町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</si>
  <si>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</si>
  <si>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</si>
  <si>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</si>
  <si>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</si>
  <si>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</si>
  <si>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</si>
  <si>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</si>
  <si>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</si>
  <si>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</si>
  <si>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</si>
  <si>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</si>
  <si>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</si>
  <si>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</si>
  <si>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</si>
  <si>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</si>
  <si>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</si>
  <si>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</si>
  <si>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</si>
  <si>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</si>
  <si>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</si>
  <si>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</si>
  <si>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</si>
  <si>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</si>
  <si>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</si>
  <si>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</si>
  <si>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</si>
  <si>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</si>
  <si>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</si>
  <si>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</si>
  <si>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</si>
  <si>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</si>
  <si>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</si>
  <si>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</si>
  <si>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</si>
  <si>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</si>
  <si>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</si>
  <si>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</si>
  <si>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</si>
  <si>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</si>
  <si>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</si>
  <si>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</si>
  <si>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</si>
  <si>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</si>
  <si>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</si>
  <si>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</si>
  <si>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</si>
  <si>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</si>
  <si>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</si>
  <si>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</si>
  <si>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</si>
  <si>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</si>
  <si>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</si>
  <si>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</si>
  <si>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</si>
  <si>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</si>
  <si>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</si>
  <si>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</si>
  <si>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</si>
  <si>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</si>
  <si>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</si>
  <si>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</si>
  <si>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</si>
  <si>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</si>
  <si>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</si>
  <si>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</si>
  <si>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</si>
  <si>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</si>
  <si>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</si>
  <si>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</si>
  <si>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</si>
  <si>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</si>
  <si>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</si>
  <si>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</si>
  <si>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</si>
  <si>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</si>
  <si>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</si>
  <si>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</si>
  <si>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</si>
  <si>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</si>
  <si>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</si>
  <si>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</si>
  <si>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</si>
  <si>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</si>
  <si>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</si>
  <si>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</si>
  <si>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</si>
  <si>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</si>
  <si>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</si>
  <si>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</si>
  <si>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</si>
  <si>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</si>
  <si>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</si>
  <si>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</si>
  <si>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</si>
  <si>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</si>
  <si>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</si>
  <si>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</si>
  <si>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</si>
  <si>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</si>
  <si>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</si>
  <si>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</si>
  <si>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</si>
  <si>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</si>
  <si>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</si>
  <si>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</si>
  <si>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</si>
  <si>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</si>
  <si>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</si>
  <si>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</si>
  <si>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</si>
  <si>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</si>
  <si>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</si>
  <si>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</si>
  <si>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埼玉県ときがわ町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</si>
  <si>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</si>
  <si>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</si>
  <si>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</si>
  <si>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</si>
  <si>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</si>
  <si>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</si>
  <si>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</si>
  <si>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</si>
  <si>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</si>
  <si>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</si>
  <si>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</si>
  <si>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</si>
  <si>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</si>
  <si>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</si>
  <si>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</si>
  <si>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</si>
  <si>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</si>
  <si>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</si>
  <si>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</si>
  <si>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</si>
  <si>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</si>
  <si>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</si>
  <si>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</si>
  <si>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</si>
  <si>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</si>
  <si>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</si>
  <si>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</si>
  <si>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</si>
  <si>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</si>
  <si>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</si>
  <si>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</si>
  <si>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</si>
  <si>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</si>
  <si>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</si>
  <si>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</si>
  <si>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</si>
  <si>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</si>
  <si>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</si>
  <si>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</si>
  <si>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</si>
  <si>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</si>
  <si>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</si>
  <si>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</si>
  <si>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</si>
  <si>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</si>
  <si>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</si>
  <si>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</si>
  <si>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</si>
  <si>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</si>
  <si>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</si>
  <si>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</si>
  <si>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</si>
  <si>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</si>
  <si>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</si>
  <si>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</si>
  <si>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</si>
  <si>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</si>
  <si>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</si>
  <si>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</si>
  <si>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</si>
  <si>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</si>
  <si>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</si>
  <si>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</si>
  <si>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</si>
  <si>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</si>
  <si>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</si>
  <si>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</si>
  <si>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</si>
  <si>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</si>
  <si>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</si>
  <si>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</si>
  <si>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</si>
  <si>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</si>
  <si>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</si>
  <si>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</si>
  <si>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</si>
  <si>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</si>
  <si>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</si>
  <si>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</si>
  <si>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</si>
  <si>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</si>
  <si>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</si>
  <si>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</si>
  <si>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</si>
  <si>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</si>
  <si>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</si>
  <si>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</si>
  <si>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</si>
  <si>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</si>
  <si>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</si>
  <si>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</si>
  <si>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</si>
  <si>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</si>
  <si>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</si>
  <si>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</si>
  <si>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</si>
  <si>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</si>
  <si>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</si>
  <si>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</si>
  <si>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</si>
  <si>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</si>
  <si>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</si>
  <si>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</si>
  <si>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</si>
  <si>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</si>
  <si>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</si>
  <si>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</si>
  <si>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</si>
  <si>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</si>
  <si>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</si>
  <si>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</si>
  <si>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</si>
  <si>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</si>
  <si>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</si>
  <si>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</si>
  <si>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</si>
  <si>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</si>
  <si>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</si>
  <si>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</si>
  <si>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</si>
  <si>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</si>
  <si>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</si>
  <si>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</si>
  <si>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</si>
  <si>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</si>
  <si>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</si>
  <si>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</si>
  <si>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</si>
  <si>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</si>
  <si>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</si>
  <si>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</si>
  <si>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</si>
  <si>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</si>
  <si>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</si>
  <si>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</si>
  <si>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</si>
  <si>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</si>
  <si>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</si>
  <si>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</si>
  <si>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</si>
  <si>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</si>
  <si>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</si>
  <si>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</si>
  <si>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</si>
  <si>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</si>
  <si>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</si>
  <si>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</si>
  <si>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</si>
  <si>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</si>
  <si>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</si>
  <si>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</si>
  <si>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</si>
  <si>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埼玉県ときがわ町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</si>
  <si>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</si>
  <si>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</si>
  <si>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</si>
  <si>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</si>
  <si>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</si>
  <si>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</si>
  <si>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</si>
  <si>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</si>
  <si>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</si>
  <si>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</si>
  <si>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</si>
  <si>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</si>
  <si>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</si>
  <si>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</si>
  <si>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</si>
  <si>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</si>
  <si>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</si>
  <si>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</si>
  <si>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</si>
  <si>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</si>
  <si>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関口茂八奨学事業特別会計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</si>
  <si>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</si>
  <si>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</si>
  <si>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</si>
  <si>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</si>
  <si>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</si>
  <si>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</si>
  <si>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</si>
  <si>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</si>
  <si>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</si>
  <si>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</si>
  <si>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</si>
  <si>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</si>
  <si>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</si>
  <si>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</si>
  <si>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</si>
  <si>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</si>
  <si>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</si>
  <si>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浄化槽設置管理事業特別会計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</si>
  <si>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</si>
  <si>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</si>
  <si>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</si>
  <si>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</si>
  <si>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</si>
  <si>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</si>
  <si>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</si>
  <si>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</si>
  <si>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</si>
  <si>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</si>
  <si>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</si>
  <si>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</si>
  <si>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</si>
  <si>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</si>
  <si>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</si>
  <si>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</si>
  <si>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</si>
  <si>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</si>
  <si>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</si>
  <si>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</si>
  <si>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</si>
  <si>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</si>
  <si>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</si>
  <si>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</si>
  <si>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</si>
  <si>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</si>
  <si>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</si>
  <si>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</si>
  <si>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</si>
  <si>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</si>
  <si>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</si>
  <si>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</si>
  <si>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</si>
  <si>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</si>
  <si>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</si>
  <si>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</si>
  <si>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</si>
  <si>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</si>
  <si>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</si>
  <si>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</si>
  <si>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</si>
  <si>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</si>
  <si>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</si>
  <si>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</si>
  <si>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</si>
  <si>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</si>
  <si>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</si>
  <si>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</si>
  <si>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</si>
  <si>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</si>
  <si>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</si>
  <si>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</si>
  <si>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</si>
  <si>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</si>
  <si>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</si>
  <si>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</si>
  <si>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</si>
  <si>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</si>
  <si>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</si>
  <si>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</si>
  <si>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</si>
  <si>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</si>
  <si>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</si>
  <si>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</si>
  <si>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</si>
  <si>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</si>
  <si>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</si>
  <si>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</si>
  <si>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</si>
  <si>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</si>
  <si>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</si>
  <si>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</si>
  <si>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</si>
  <si>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</si>
  <si>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</si>
  <si>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</si>
  <si>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</si>
  <si>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</si>
  <si>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</si>
  <si>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</si>
  <si>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</si>
  <si>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</si>
  <si>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</si>
  <si>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</si>
  <si>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</si>
  <si>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</si>
  <si>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</si>
  <si>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</si>
  <si>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</si>
  <si>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</si>
  <si>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</si>
  <si>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</si>
  <si>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</si>
  <si>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</si>
  <si>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</si>
  <si>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</si>
  <si>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</si>
  <si>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</si>
  <si>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</si>
  <si>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</si>
  <si>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</si>
  <si>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</si>
  <si>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</si>
  <si>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</si>
  <si>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</si>
  <si>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</si>
  <si>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</si>
  <si>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</si>
  <si>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</si>
  <si>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</si>
  <si>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</si>
  <si>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</si>
  <si>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</si>
  <si>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</si>
  <si>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</si>
  <si>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</si>
  <si>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</si>
  <si>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</si>
  <si>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</si>
  <si>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</si>
  <si>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</si>
  <si>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</si>
  <si>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</si>
  <si>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</si>
  <si>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</si>
  <si>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</si>
  <si>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</si>
  <si>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</si>
  <si>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</si>
  <si>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</si>
  <si>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</si>
  <si>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</si>
  <si>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</si>
  <si>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</si>
  <si>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</si>
  <si>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</si>
  <si>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</si>
  <si>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1.04</t>
  </si>
  <si>
    <t>一般会計</t>
  </si>
  <si>
    <t>水道事業会計</t>
  </si>
  <si>
    <t>介護保険特別会計</t>
  </si>
  <si>
    <t>国民健康保険特別会計</t>
  </si>
  <si>
    <t>浄化槽設置管理事業特別会計</t>
  </si>
  <si>
    <t>後期高齢者医療特別会計</t>
  </si>
  <si>
    <t>関口茂八奨学事業特別会計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</si>
  <si>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</si>
  <si>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</si>
  <si>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</si>
  <si>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</si>
  <si>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</si>
  <si>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</si>
  <si>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</si>
  <si>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</si>
  <si>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埼玉県市町村総合事務組合</t>
    <rPh sb="0" eb="3">
      <t>サイタマケン</t>
    </rPh>
    <rPh sb="3" eb="6">
      <t>シチョウソン</t>
    </rPh>
    <rPh sb="6" eb="8">
      <t>ソウゴウ</t>
    </rPh>
    <rPh sb="8" eb="10">
      <t>ジム</t>
    </rPh>
    <rPh sb="10" eb="12">
      <t>クミアイ</t>
    </rPh>
    <phoneticPr fontId="3"/>
  </si>
  <si>
    <t>埼玉県後期高齢者医療広域連合</t>
    <rPh sb="0" eb="3">
      <t>サイタマケン</t>
    </rPh>
    <rPh sb="3" eb="5">
      <t>コウキ</t>
    </rPh>
    <rPh sb="5" eb="8">
      <t>コウレイシャ</t>
    </rPh>
    <rPh sb="8" eb="10">
      <t>イリョウ</t>
    </rPh>
    <rPh sb="10" eb="12">
      <t>コウイキ</t>
    </rPh>
    <rPh sb="12" eb="14">
      <t>レンゴウ</t>
    </rPh>
    <phoneticPr fontId="3"/>
  </si>
  <si>
    <t>彩の国さいたま人づくり広域連合</t>
    <rPh sb="0" eb="1">
      <t>イロド</t>
    </rPh>
    <rPh sb="2" eb="3">
      <t>クニ</t>
    </rPh>
    <rPh sb="7" eb="8">
      <t>ヒト</t>
    </rPh>
    <rPh sb="11" eb="13">
      <t>コウイキ</t>
    </rPh>
    <rPh sb="13" eb="15">
      <t>レンゴウ</t>
    </rPh>
    <phoneticPr fontId="3"/>
  </si>
  <si>
    <t>比企広域市町村圏組合</t>
    <rPh sb="0" eb="2">
      <t>ヒキ</t>
    </rPh>
    <rPh sb="2" eb="4">
      <t>コウイキ</t>
    </rPh>
    <rPh sb="4" eb="7">
      <t>シチョウソン</t>
    </rPh>
    <rPh sb="7" eb="8">
      <t>ケン</t>
    </rPh>
    <rPh sb="8" eb="10">
      <t>クミアイ</t>
    </rPh>
    <phoneticPr fontId="3"/>
  </si>
  <si>
    <t>小川地区衛生組合</t>
    <rPh sb="0" eb="2">
      <t>オガワ</t>
    </rPh>
    <rPh sb="2" eb="4">
      <t>チク</t>
    </rPh>
    <rPh sb="4" eb="6">
      <t>エイセイ</t>
    </rPh>
    <rPh sb="6" eb="8">
      <t>クミアイ</t>
    </rPh>
    <phoneticPr fontId="3"/>
  </si>
  <si>
    <t>一般会計</t>
    <rPh sb="0" eb="2">
      <t>イッパン</t>
    </rPh>
    <rPh sb="2" eb="4">
      <t>カイケイ</t>
    </rPh>
    <phoneticPr fontId="3"/>
  </si>
  <si>
    <t>交通災害特別会計</t>
    <rPh sb="0" eb="2">
      <t>コウツウ</t>
    </rPh>
    <rPh sb="2" eb="4">
      <t>サイガイ</t>
    </rPh>
    <rPh sb="4" eb="6">
      <t>トクベツ</t>
    </rPh>
    <rPh sb="6" eb="8">
      <t>カイケイ</t>
    </rPh>
    <phoneticPr fontId="3"/>
  </si>
  <si>
    <t>特別会計</t>
    <rPh sb="0" eb="2">
      <t>トクベツ</t>
    </rPh>
    <rPh sb="2" eb="4">
      <t>カイケイ</t>
    </rPh>
    <phoneticPr fontId="3"/>
  </si>
  <si>
    <t>消防特別会計</t>
    <rPh sb="0" eb="2">
      <t>ショウボウ</t>
    </rPh>
    <rPh sb="2" eb="4">
      <t>トクベツ</t>
    </rPh>
    <rPh sb="4" eb="6">
      <t>カイケイ</t>
    </rPh>
    <phoneticPr fontId="3"/>
  </si>
  <si>
    <t>斎場特別会計</t>
    <rPh sb="0" eb="2">
      <t>サイジョウ</t>
    </rPh>
    <rPh sb="2" eb="4">
      <t>トクベツ</t>
    </rPh>
    <rPh sb="4" eb="6">
      <t>カイケイ</t>
    </rPh>
    <phoneticPr fontId="3"/>
  </si>
  <si>
    <t>介護・障害特別会計</t>
    <rPh sb="0" eb="2">
      <t>カイゴ</t>
    </rPh>
    <rPh sb="3" eb="5">
      <t>ショウガイ</t>
    </rPh>
    <rPh sb="5" eb="7">
      <t>トクベツ</t>
    </rPh>
    <rPh sb="7" eb="9">
      <t>カイケイ</t>
    </rPh>
    <phoneticPr fontId="3"/>
  </si>
  <si>
    <t>公平委員会特別会計</t>
    <rPh sb="0" eb="5">
      <t>コウヘイイインカイ</t>
    </rPh>
    <rPh sb="5" eb="9">
      <t>トクベツカイケイ</t>
    </rPh>
    <phoneticPr fontId="3"/>
  </si>
  <si>
    <t>法適用企業</t>
  </si>
  <si>
    <t>法非適用企業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</si>
</sst>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6" borderId="75" xfId="12" applyFont="1" applyFill="1" applyBorder="1" applyAlignment="1">
      <alignment horizontal="center" vertical="center"/>
    </xf>
    <xf numFmtId="0" fontId="34" fillId="6" borderId="75" xfId="12" applyFont="1" applyFill="1" applyBorder="1">
      <alignment vertical="center"/>
    </xf>
    <xf numFmtId="0" fontId="34" fillId="6" borderId="0" xfId="12" applyFont="1" applyFill="1">
      <alignment vertical="center"/>
    </xf>
    <xf numFmtId="0" fontId="34" fillId="6" borderId="11" xfId="12" applyFont="1" applyFill="1" applyBorder="1">
      <alignment vertical="center"/>
    </xf>
    <xf numFmtId="0" fontId="34" fillId="6" borderId="12" xfId="12" applyFont="1" applyFill="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3D8B-49F8-A285-29A819341A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62078</c:v>
                </c:pt>
                <c:pt idx="1">
                  <c:v>27837</c:v>
                </c:pt>
                <c:pt idx="2">
                  <c:v>39592</c:v>
                </c:pt>
                <c:pt idx="3">
                  <c:v>38620</c:v>
                </c:pt>
                <c:pt idx="4">
                  <c:v>20985</c:v>
                </c:pt>
              </c:numCache>
            </c:numRef>
          </c:val>
          <c:smooth val="0"/>
          <c:extLst>
            <c:ext xmlns:c16="http://schemas.microsoft.com/office/drawing/2014/chart" uri="{C3380CC4-5D6E-409C-BE32-E72D297353CC}">
              <c16:uniqueId val="{00000001-3D8B-49F8-A285-29A819341A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4.72</c:v>
                </c:pt>
                <c:pt idx="1">
                  <c:v>4.21</c:v>
                </c:pt>
                <c:pt idx="2">
                  <c:v>5.37</c:v>
                </c:pt>
                <c:pt idx="3">
                  <c:v>7.96</c:v>
                </c:pt>
                <c:pt idx="4">
                  <c:v>6.45</c:v>
                </c:pt>
              </c:numCache>
            </c:numRef>
          </c:val>
          <c:extLst>
            <c:ext xmlns:c16="http://schemas.microsoft.com/office/drawing/2014/chart" uri="{C3380CC4-5D6E-409C-BE32-E72D297353CC}">
              <c16:uniqueId val="{00000000-879C-4682-BA56-0D0AFC2125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17.489999999999998</c:v>
                </c:pt>
                <c:pt idx="1">
                  <c:v>21.42</c:v>
                </c:pt>
                <c:pt idx="2">
                  <c:v>22.59</c:v>
                </c:pt>
                <c:pt idx="3">
                  <c:v>23.14</c:v>
                </c:pt>
                <c:pt idx="4">
                  <c:v>24.07</c:v>
                </c:pt>
              </c:numCache>
            </c:numRef>
          </c:val>
          <c:extLst>
            <c:ext xmlns:c16="http://schemas.microsoft.com/office/drawing/2014/chart" uri="{C3380CC4-5D6E-409C-BE32-E72D297353CC}">
              <c16:uniqueId val="{00000001-879C-4682-BA56-0D0AFC2125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3.08</c:v>
                </c:pt>
                <c:pt idx="1">
                  <c:v>3.26</c:v>
                </c:pt>
                <c:pt idx="2">
                  <c:v>3.38</c:v>
                </c:pt>
                <c:pt idx="3">
                  <c:v>4.72</c:v>
                </c:pt>
                <c:pt idx="4">
                  <c:v>-1.04</c:v>
                </c:pt>
              </c:numCache>
            </c:numRef>
          </c:val>
          <c:smooth val="0"/>
          <c:extLst>
            <c:ext xmlns:c16="http://schemas.microsoft.com/office/drawing/2014/chart" uri="{C3380CC4-5D6E-409C-BE32-E72D297353CC}">
              <c16:uniqueId val="{00000002-879C-4682-BA56-0D0AFC2125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D2-4B2D-B5AF-4D8540C22C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D2-4B2D-B5AF-4D8540C22C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6D2-4B2D-B5AF-4D8540C22C35}"/>
            </c:ext>
          </c:extLst>
        </c:ser>
        <c:ser>
          <c:idx val="3"/>
          <c:order val="3"/>
          <c:tx>
            <c:strRef>
              <c:f>データシート!$A$30</c:f>
              <c:strCache>
                <c:ptCount val="1"/>
                <c:pt idx="0">
                  <c:v>関口茂八奨学事業特別会計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6D2-4B2D-B5AF-4D8540C22C3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0.04</c:v>
                </c:pt>
                <c:pt idx="4">
                  <c:v>#N/A</c:v>
                </c:pt>
                <c:pt idx="5">
                  <c:v>0.05</c:v>
                </c:pt>
                <c:pt idx="6">
                  <c:v>#N/A</c:v>
                </c:pt>
                <c:pt idx="7">
                  <c:v>0.04</c:v>
                </c:pt>
                <c:pt idx="8">
                  <c:v>#N/A</c:v>
                </c:pt>
                <c:pt idx="9">
                  <c:v>0.04</c:v>
                </c:pt>
              </c:numCache>
            </c:numRef>
          </c:val>
          <c:extLst>
            <c:ext xmlns:c16="http://schemas.microsoft.com/office/drawing/2014/chart" uri="{C3380CC4-5D6E-409C-BE32-E72D297353CC}">
              <c16:uniqueId val="{00000004-76D2-4B2D-B5AF-4D8540C22C35}"/>
            </c:ext>
          </c:extLst>
        </c:ser>
        <c:ser>
          <c:idx val="5"/>
          <c:order val="5"/>
          <c:tx>
            <c:strRef>
              <c:f>データシート!$A$32</c:f>
              <c:strCache>
                <c:ptCount val="1"/>
                <c:pt idx="0">
                  <c:v>浄化槽設置管理事業特別会計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0.04</c:v>
                </c:pt>
                <c:pt idx="6">
                  <c:v>#N/A</c:v>
                </c:pt>
                <c:pt idx="7">
                  <c:v>0.05</c:v>
                </c:pt>
                <c:pt idx="8">
                  <c:v>#N/A</c:v>
                </c:pt>
                <c:pt idx="9">
                  <c:v>7.0000000000000007E-2</c:v>
                </c:pt>
              </c:numCache>
            </c:numRef>
          </c:val>
          <c:extLst>
            <c:ext xmlns:c16="http://schemas.microsoft.com/office/drawing/2014/chart" uri="{C3380CC4-5D6E-409C-BE32-E72D297353CC}">
              <c16:uniqueId val="{00000005-76D2-4B2D-B5AF-4D8540C22C3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1.24</c:v>
                </c:pt>
                <c:pt idx="2">
                  <c:v>#N/A</c:v>
                </c:pt>
                <c:pt idx="3">
                  <c:v>1.29</c:v>
                </c:pt>
                <c:pt idx="4">
                  <c:v>#N/A</c:v>
                </c:pt>
                <c:pt idx="5">
                  <c:v>1.59</c:v>
                </c:pt>
                <c:pt idx="6">
                  <c:v>#N/A</c:v>
                </c:pt>
                <c:pt idx="7">
                  <c:v>2.65</c:v>
                </c:pt>
                <c:pt idx="8">
                  <c:v>#N/A</c:v>
                </c:pt>
                <c:pt idx="9">
                  <c:v>0.91</c:v>
                </c:pt>
              </c:numCache>
            </c:numRef>
          </c:val>
          <c:extLst>
            <c:ext xmlns:c16="http://schemas.microsoft.com/office/drawing/2014/chart" uri="{C3380CC4-5D6E-409C-BE32-E72D297353CC}">
              <c16:uniqueId val="{00000006-76D2-4B2D-B5AF-4D8540C22C3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0.48</c:v>
                </c:pt>
                <c:pt idx="2">
                  <c:v>#N/A</c:v>
                </c:pt>
                <c:pt idx="3">
                  <c:v>1.46</c:v>
                </c:pt>
                <c:pt idx="4">
                  <c:v>#N/A</c:v>
                </c:pt>
                <c:pt idx="5">
                  <c:v>0.77</c:v>
                </c:pt>
                <c:pt idx="6">
                  <c:v>#N/A</c:v>
                </c:pt>
                <c:pt idx="7">
                  <c:v>0.88</c:v>
                </c:pt>
                <c:pt idx="8">
                  <c:v>#N/A</c:v>
                </c:pt>
                <c:pt idx="9">
                  <c:v>1.35</c:v>
                </c:pt>
              </c:numCache>
            </c:numRef>
          </c:val>
          <c:extLst>
            <c:ext xmlns:c16="http://schemas.microsoft.com/office/drawing/2014/chart" uri="{C3380CC4-5D6E-409C-BE32-E72D297353CC}">
              <c16:uniqueId val="{00000007-76D2-4B2D-B5AF-4D8540C22C3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8.8800000000000008</c:v>
                </c:pt>
                <c:pt idx="2">
                  <c:v>#N/A</c:v>
                </c:pt>
                <c:pt idx="3">
                  <c:v>9.09</c:v>
                </c:pt>
                <c:pt idx="4">
                  <c:v>#N/A</c:v>
                </c:pt>
                <c:pt idx="5">
                  <c:v>7.8</c:v>
                </c:pt>
                <c:pt idx="6">
                  <c:v>#N/A</c:v>
                </c:pt>
                <c:pt idx="7">
                  <c:v>4.76</c:v>
                </c:pt>
                <c:pt idx="8">
                  <c:v>#N/A</c:v>
                </c:pt>
                <c:pt idx="9">
                  <c:v>4.37</c:v>
                </c:pt>
              </c:numCache>
            </c:numRef>
          </c:val>
          <c:extLst>
            <c:ext xmlns:c16="http://schemas.microsoft.com/office/drawing/2014/chart" uri="{C3380CC4-5D6E-409C-BE32-E72D297353CC}">
              <c16:uniqueId val="{00000008-76D2-4B2D-B5AF-4D8540C22C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4.72</c:v>
                </c:pt>
                <c:pt idx="2">
                  <c:v>#N/A</c:v>
                </c:pt>
                <c:pt idx="3">
                  <c:v>4.51</c:v>
                </c:pt>
                <c:pt idx="4">
                  <c:v>#N/A</c:v>
                </c:pt>
                <c:pt idx="5">
                  <c:v>5.36</c:v>
                </c:pt>
                <c:pt idx="6">
                  <c:v>#N/A</c:v>
                </c:pt>
                <c:pt idx="7">
                  <c:v>7.96</c:v>
                </c:pt>
                <c:pt idx="8">
                  <c:v>#N/A</c:v>
                </c:pt>
                <c:pt idx="9">
                  <c:v>6.45</c:v>
                </c:pt>
              </c:numCache>
            </c:numRef>
          </c:val>
          <c:extLst>
            <c:ext xmlns:c16="http://schemas.microsoft.com/office/drawing/2014/chart" uri="{C3380CC4-5D6E-409C-BE32-E72D297353CC}">
              <c16:uniqueId val="{00000009-76D2-4B2D-B5AF-4D8540C22C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558</c:v>
                </c:pt>
                <c:pt idx="5">
                  <c:v>565</c:v>
                </c:pt>
                <c:pt idx="8">
                  <c:v>578</c:v>
                </c:pt>
                <c:pt idx="11">
                  <c:v>593</c:v>
                </c:pt>
                <c:pt idx="14">
                  <c:v>592</c:v>
                </c:pt>
              </c:numCache>
            </c:numRef>
          </c:val>
          <c:extLst>
            <c:ext xmlns:c16="http://schemas.microsoft.com/office/drawing/2014/chart" uri="{C3380CC4-5D6E-409C-BE32-E72D297353CC}">
              <c16:uniqueId val="{00000000-FA0F-4371-83A6-FF69AF2843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0F-4371-83A6-FF69AF2843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FA0F-4371-83A6-FF69AF2843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15</c:v>
                </c:pt>
                <c:pt idx="6">
                  <c:v>13</c:v>
                </c:pt>
                <c:pt idx="9">
                  <c:v>20</c:v>
                </c:pt>
                <c:pt idx="12">
                  <c:v>21</c:v>
                </c:pt>
              </c:numCache>
            </c:numRef>
          </c:val>
          <c:extLst>
            <c:ext xmlns:c16="http://schemas.microsoft.com/office/drawing/2014/chart" uri="{C3380CC4-5D6E-409C-BE32-E72D297353CC}">
              <c16:uniqueId val="{00000003-FA0F-4371-83A6-FF69AF2843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c:v>
                </c:pt>
                <c:pt idx="3">
                  <c:v>30</c:v>
                </c:pt>
                <c:pt idx="6">
                  <c:v>31</c:v>
                </c:pt>
                <c:pt idx="9">
                  <c:v>31</c:v>
                </c:pt>
                <c:pt idx="12">
                  <c:v>33</c:v>
                </c:pt>
              </c:numCache>
            </c:numRef>
          </c:val>
          <c:extLst>
            <c:ext xmlns:c16="http://schemas.microsoft.com/office/drawing/2014/chart" uri="{C3380CC4-5D6E-409C-BE32-E72D297353CC}">
              <c16:uniqueId val="{00000004-FA0F-4371-83A6-FF69AF2843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0F-4371-83A6-FF69AF2843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0F-4371-83A6-FF69AF2843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650</c:v>
                </c:pt>
                <c:pt idx="3">
                  <c:v>658</c:v>
                </c:pt>
                <c:pt idx="6">
                  <c:v>682</c:v>
                </c:pt>
                <c:pt idx="9">
                  <c:v>712</c:v>
                </c:pt>
                <c:pt idx="12">
                  <c:v>734</c:v>
                </c:pt>
              </c:numCache>
            </c:numRef>
          </c:val>
          <c:extLst>
            <c:ext xmlns:c16="http://schemas.microsoft.com/office/drawing/2014/chart" uri="{C3380CC4-5D6E-409C-BE32-E72D297353CC}">
              <c16:uniqueId val="{00000007-FA0F-4371-83A6-FF69AF2843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143</c:v>
                </c:pt>
                <c:pt idx="2">
                  <c:v>#N/A</c:v>
                </c:pt>
                <c:pt idx="3">
                  <c:v>#N/A</c:v>
                </c:pt>
                <c:pt idx="4">
                  <c:v>139</c:v>
                </c:pt>
                <c:pt idx="5">
                  <c:v>#N/A</c:v>
                </c:pt>
                <c:pt idx="6">
                  <c:v>#N/A</c:v>
                </c:pt>
                <c:pt idx="7">
                  <c:v>149</c:v>
                </c:pt>
                <c:pt idx="8">
                  <c:v>#N/A</c:v>
                </c:pt>
                <c:pt idx="9">
                  <c:v>#N/A</c:v>
                </c:pt>
                <c:pt idx="10">
                  <c:v>170</c:v>
                </c:pt>
                <c:pt idx="11">
                  <c:v>#N/A</c:v>
                </c:pt>
                <c:pt idx="12">
                  <c:v>#N/A</c:v>
                </c:pt>
                <c:pt idx="13">
                  <c:v>196</c:v>
                </c:pt>
                <c:pt idx="14">
                  <c:v>#N/A</c:v>
                </c:pt>
              </c:numCache>
            </c:numRef>
          </c:val>
          <c:smooth val="0"/>
          <c:extLst>
            <c:ext xmlns:c16="http://schemas.microsoft.com/office/drawing/2014/chart" uri="{C3380CC4-5D6E-409C-BE32-E72D297353CC}">
              <c16:uniqueId val="{00000008-FA0F-4371-83A6-FF69AF2843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6893</c:v>
                </c:pt>
                <c:pt idx="5">
                  <c:v>6637</c:v>
                </c:pt>
                <c:pt idx="8">
                  <c:v>6338</c:v>
                </c:pt>
                <c:pt idx="11">
                  <c:v>6189</c:v>
                </c:pt>
                <c:pt idx="14">
                  <c:v>5500</c:v>
                </c:pt>
              </c:numCache>
            </c:numRef>
          </c:val>
          <c:extLst>
            <c:ext xmlns:c16="http://schemas.microsoft.com/office/drawing/2014/chart" uri="{C3380CC4-5D6E-409C-BE32-E72D297353CC}">
              <c16:uniqueId val="{00000000-E5B4-4000-B4E1-3B6F75C0B1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5B4-4000-B4E1-3B6F75C0B1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1696</c:v>
                </c:pt>
                <c:pt idx="5">
                  <c:v>1997</c:v>
                </c:pt>
                <c:pt idx="8">
                  <c:v>2267</c:v>
                </c:pt>
                <c:pt idx="11">
                  <c:v>2656</c:v>
                </c:pt>
                <c:pt idx="14">
                  <c:v>2972</c:v>
                </c:pt>
              </c:numCache>
            </c:numRef>
          </c:val>
          <c:extLst>
            <c:ext xmlns:c16="http://schemas.microsoft.com/office/drawing/2014/chart" uri="{C3380CC4-5D6E-409C-BE32-E72D297353CC}">
              <c16:uniqueId val="{00000002-E5B4-4000-B4E1-3B6F75C0B1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B4-4000-B4E1-3B6F75C0B1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B4-4000-B4E1-3B6F75C0B1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B4-4000-B4E1-3B6F75C0B1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1408</c:v>
                </c:pt>
                <c:pt idx="3">
                  <c:v>1410</c:v>
                </c:pt>
                <c:pt idx="6">
                  <c:v>1401</c:v>
                </c:pt>
                <c:pt idx="9">
                  <c:v>1406</c:v>
                </c:pt>
                <c:pt idx="12">
                  <c:v>1386</c:v>
                </c:pt>
              </c:numCache>
            </c:numRef>
          </c:val>
          <c:extLst>
            <c:ext xmlns:c16="http://schemas.microsoft.com/office/drawing/2014/chart" uri="{C3380CC4-5D6E-409C-BE32-E72D297353CC}">
              <c16:uniqueId val="{00000006-E5B4-4000-B4E1-3B6F75C0B1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135</c:v>
                </c:pt>
                <c:pt idx="3">
                  <c:v>149</c:v>
                </c:pt>
                <c:pt idx="6">
                  <c:v>208</c:v>
                </c:pt>
                <c:pt idx="9">
                  <c:v>197</c:v>
                </c:pt>
                <c:pt idx="12">
                  <c:v>187</c:v>
                </c:pt>
              </c:numCache>
            </c:numRef>
          </c:val>
          <c:extLst>
            <c:ext xmlns:c16="http://schemas.microsoft.com/office/drawing/2014/chart" uri="{C3380CC4-5D6E-409C-BE32-E72D297353CC}">
              <c16:uniqueId val="{00000007-E5B4-4000-B4E1-3B6F75C0B1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404</c:v>
                </c:pt>
                <c:pt idx="3">
                  <c:v>382</c:v>
                </c:pt>
                <c:pt idx="6">
                  <c:v>367</c:v>
                </c:pt>
                <c:pt idx="9">
                  <c:v>362</c:v>
                </c:pt>
                <c:pt idx="12">
                  <c:v>349</c:v>
                </c:pt>
              </c:numCache>
            </c:numRef>
          </c:val>
          <c:extLst>
            <c:ext xmlns:c16="http://schemas.microsoft.com/office/drawing/2014/chart" uri="{C3380CC4-5D6E-409C-BE32-E72D297353CC}">
              <c16:uniqueId val="{00000008-E5B4-4000-B4E1-3B6F75C0B1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5B4-4000-B4E1-3B6F75C0B1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8035</c:v>
                </c:pt>
                <c:pt idx="3">
                  <c:v>7749</c:v>
                </c:pt>
                <c:pt idx="6">
                  <c:v>7487</c:v>
                </c:pt>
                <c:pt idx="9">
                  <c:v>7091</c:v>
                </c:pt>
                <c:pt idx="12">
                  <c:v>6521</c:v>
                </c:pt>
              </c:numCache>
            </c:numRef>
          </c:val>
          <c:extLst>
            <c:ext xmlns:c16="http://schemas.microsoft.com/office/drawing/2014/chart" uri="{C3380CC4-5D6E-409C-BE32-E72D297353CC}">
              <c16:uniqueId val="{0000000A-E5B4-4000-B4E1-3B6F75C0B1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1392</c:v>
                </c:pt>
                <c:pt idx="2">
                  <c:v>#N/A</c:v>
                </c:pt>
                <c:pt idx="3">
                  <c:v>#N/A</c:v>
                </c:pt>
                <c:pt idx="4">
                  <c:v>1055</c:v>
                </c:pt>
                <c:pt idx="5">
                  <c:v>#N/A</c:v>
                </c:pt>
                <c:pt idx="6">
                  <c:v>#N/A</c:v>
                </c:pt>
                <c:pt idx="7">
                  <c:v>859</c:v>
                </c:pt>
                <c:pt idx="8">
                  <c:v>#N/A</c:v>
                </c:pt>
                <c:pt idx="9">
                  <c:v>#N/A</c:v>
                </c:pt>
                <c:pt idx="10">
                  <c:v>211</c:v>
                </c:pt>
                <c:pt idx="11">
                  <c:v>#N/A</c:v>
                </c:pt>
                <c:pt idx="12">
                  <c:v>#N/A</c:v>
                </c:pt>
                <c:pt idx="13">
                  <c:v>0</c:v>
                </c:pt>
                <c:pt idx="14">
                  <c:v>#N/A</c:v>
                </c:pt>
              </c:numCache>
            </c:numRef>
          </c:val>
          <c:smooth val="0"/>
          <c:extLst>
            <c:ext xmlns:c16="http://schemas.microsoft.com/office/drawing/2014/chart" uri="{C3380CC4-5D6E-409C-BE32-E72D297353CC}">
              <c16:uniqueId val="{0000000B-E5B4-4000-B4E1-3B6F75C0B1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886</c:v>
                </c:pt>
                <c:pt idx="1">
                  <c:v>962</c:v>
                </c:pt>
                <c:pt idx="2">
                  <c:v>986</c:v>
                </c:pt>
              </c:numCache>
            </c:numRef>
          </c:val>
          <c:extLst>
            <c:ext xmlns:c16="http://schemas.microsoft.com/office/drawing/2014/chart" uri="{C3380CC4-5D6E-409C-BE32-E72D297353CC}">
              <c16:uniqueId val="{00000000-5581-4852-A2BE-C501ECF0BE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269</c:v>
                </c:pt>
                <c:pt idx="1">
                  <c:v>260</c:v>
                </c:pt>
                <c:pt idx="2">
                  <c:v>171</c:v>
                </c:pt>
              </c:numCache>
            </c:numRef>
          </c:val>
          <c:extLst>
            <c:ext xmlns:c16="http://schemas.microsoft.com/office/drawing/2014/chart" uri="{C3380CC4-5D6E-409C-BE32-E72D297353CC}">
              <c16:uniqueId val="{00000001-5581-4852-A2BE-C501ECF0BE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1703</c:v>
                </c:pt>
                <c:pt idx="1">
                  <c:v>2060</c:v>
                </c:pt>
                <c:pt idx="2">
                  <c:v>2319</c:v>
                </c:pt>
              </c:numCache>
            </c:numRef>
          </c:val>
          <c:extLst>
            <c:ext xmlns:c16="http://schemas.microsoft.com/office/drawing/2014/chart" uri="{C3380CC4-5D6E-409C-BE32-E72D297353CC}">
              <c16:uniqueId val="{00000002-5581-4852-A2BE-C501ECF0BE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合併以降、生活基盤整備事業に集中して取り組み、合併特例債を発行してきた結果、公債費は増加している。
　償還のピークは今年度と見込んでおり、今後は算入公債費等は減少していくとみている。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将来負担額の主となる一般会計等に係る地方債の現在高は減少傾向にある。
　また、そこから充当可能財源等を差し引いた将来負担比率の分子についても減少傾向を示しており、今後も将来負担比率の減少を視野に入れ、健全な財政運営に努めていく。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埼玉県ときがわ町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・今後、各基金の保有する額については、引き続き標準財政規模を参考にしていくものとする。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・合併振興基金：地域における住民の連携強化及び地域振興のため。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・公共施設等整備基金：社会資本の充実のため。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・合併振興基金：充当可能なソフト事業の財源としたことによる減額。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・公共施設等整備基金：光ファイバー貸付収入の一部等を積み立てたことによる増額。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・合併振興基金：今後も基金の目的に合致したソフト事業に充当していく予定。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・公共施設等整備基金：老朽化した公共施設の整備に対応するための事業に充当していく予定。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・一般会計に繰り入れた額を上回る額を基金に積み立てたことにより、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・今後、保有する額については、引き続き標準財政規模を参考にしていくものとする。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・公債費の財源に充てるため基金から繰入を行い、その額が基金への積み立ての額を上回ったことで、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・今後、保有する額については、引き続き標準財政規模を参考にしていくものとする。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9760885-EDC0-4464-82D8-2D59785CE4A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FDA95C1-BADD-40D5-983B-677D48D99F2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9B87193F-6853-47B5-A63C-32BC169E236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0035D20-6006-4625-8CA2-AD71F7EBF81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7119894-8CD1-4569-9986-5DD23EE4FF4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37305A7-FDF8-43FE-8044-3CD8983A0544}"/>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713D139-D702-4C0E-9794-DE1252DA1D4B}"/>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DCB3C64-9803-4CE4-AA30-267AE17FFC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6D63264-4407-4F25-BD3B-F0BF009E071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4F9850F-8843-45F3-A1AC-8DC775C37F8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10,589
10,390
55.90
6,538,462
6,105,633
264,167
4,095,916
6,520,514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2CCA36D-FCFD-4391-AFD5-A2B88F6CE23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1C08DDE-45F9-4A12-87EA-C1D0E27F607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33FD9F2-E9B1-45E8-BE69-8DF70D2AE35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7BE028D-82CD-4DDD-B04D-BD62E7832D9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9A9C013-E20C-4697-AB82-1BE46DA8E5D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62F1189-E208-4422-83FB-1FFE50F9E21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5C663ED-9CDE-414B-8B9C-FF37099C1B0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C8206868-CB2B-4DD0-A81E-B0482A5EB26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6E5B142-A8E5-43DE-BB64-E522578CE8F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02281A1-291B-458D-AE6D-0FFFED0C436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5291B033-AFB4-47EE-B44B-DCCAEFECBBC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588600C-6BC6-431D-8610-ED2D32753E7C}"/>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10BBBED-95DF-4D82-AB70-615451601ED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574B321-2F75-4785-AF9C-524D68495F0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1B1605A-87F1-45B8-8F87-D9BD7DFDE49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BDC62FC-790A-4D92-BB8D-BF5C4199BCD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ABE3BB4-D8A8-4A43-8514-95BEA8020AC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E2B08F0-4A4A-4852-AF5E-95809253E0B7}"/>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3C551FC-C86F-4E60-9AD3-52D29F2CE1C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5D845A2-8C79-4483-B951-705EB83B4FE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A9FED19-7299-4CDB-B973-EB33B8C2687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1724973-9099-4765-BB49-C80DE592CD18}"/>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E2DA705-DEBD-4909-9FB3-EB830EBFE07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4A04449-517C-401D-B352-26E12235F1A6}"/>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B210D4C-CFBE-428B-B47B-ABF7AB7FBD6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C7A5908-6353-43AF-9862-7EB6F8BA1E2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82DFE9A-64C7-4D23-A925-F73E71705F3E}"/>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88F0492-ACD2-4798-B77F-230497EDA4C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77DEBF5-F731-4E22-BB0F-4E0D94B886E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9A7B706D-3A26-4BEE-8D52-7C6D7145AF7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2A17685-8EB8-406D-A19D-79565FF09DB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34F5BB0-0824-416B-AEB3-1B0DF912D766}"/>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D4CC3A4-876A-4D92-83CC-EC204EC01D1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C4E17CC-5FBF-4CD9-A27B-D585BD9A623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2E21752-29C3-4C3F-8259-BCB025A88216}"/>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6059E21-F752-48F3-A508-D4EB17AA61A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FCADB06-C223-4B27-9DC6-08034604104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の合併以降、継続して財政基盤の強化に取り組んできたが、生産年齢人口の減少、高齢化率の上昇など様々な要因により、町の財政基盤は弱体化傾向にあり、財政力指数の値も年々降下しており、類似団体内の平均値も下回る状態が続いている。</a:t>
          </a:r>
          <a:endParaRPr lang="ja-JP" altLang="ja-JP" sz="1400">
            <a:effectLst/>
          </a:endParaRPr>
        </a:p>
        <a:p>
          <a:r>
            <a:rPr kumimoji="1" lang="ja-JP" altLang="ja-JP" sz="1100">
              <a:solidFill>
                <a:schemeClr val="dk1"/>
              </a:solidFill>
              <a:effectLst/>
              <a:latin typeface="+mn-lt"/>
              <a:ea typeface="+mn-ea"/>
              <a:cs typeface="+mn-cs"/>
            </a:rPr>
            <a:t>　第二次総合振興計画に基づく持続可能なまちづくりを推進していくためにも、厳しい財政運営を打破することに注力し、更なる財政改革に取り組む必要がある。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C3395C3-6041-4FAA-A472-BD30E1CE73E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6B5F5EA2-6750-48AC-AA91-73A627C65B7E}"/>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9434CB0B-16AD-4213-8F92-789224F1B4BE}"/>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E0FD1977-425F-47FF-A9DE-21F26C00D9E1}"/>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3D341CCC-19F0-4140-97FE-D55B58B91196}"/>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A31A9A19-2A78-4E00-8EF8-191B19EB9407}"/>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87CC2332-4C4E-4DDD-ADE9-E3AACA11166B}"/>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A3469C04-2D49-4B36-BE05-CFFC33B3566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9C4CFAA7-EDC7-4546-8FA7-071DC23446A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40BF28D8-1FFE-4046-8534-E917892BC1AE}"/>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CBA09A0E-2A86-4FD9-94B8-B5102E56E29E}"/>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8F2ED5E9-1417-432E-853B-4438AC1269CF}"/>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D1965CE-2E51-4E13-B1AF-7A1D85C412C9}"/>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CF4D673B-B7D2-4B04-8FB2-8355C2C96D56}"/>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5D5A0603-CCA6-4C11-9CEA-E8DDB795B89B}"/>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8E28C99F-5C41-49CB-8814-EDD2A3402A4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D7E5EE74-D470-4ABD-A23E-17CF7C466BD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935D30A6-3089-489B-BAD0-8621885035D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3A08E9E3-024A-465E-AB45-9351E1AE44EA}"/>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D88F83D1-68C8-41C9-8F7A-F6CBD0ECCED4}"/>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5E5CFFF3-70E7-4575-AA8E-ED4EDF9942B7}"/>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6252A456-2132-401E-93A3-4C4626126121}"/>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B459DB9A-AB68-44E1-950D-FA9600A0F563}"/>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125413</xdr:rowOff>
    </xdr:to>
    <xdr:cxnSp macro="">
      <xdr:nvCxnSpPr>
        <xdr:cNvPr id="72" name="直線コネクタ 71">
          <a:extLst>
            <a:ext uri="{FF2B5EF4-FFF2-40B4-BE49-F238E27FC236}">
              <a16:creationId xmlns:a16="http://schemas.microsoft.com/office/drawing/2014/main" id="{AB3900AF-A095-4C9B-9495-011F6D2707EA}"/>
            </a:ext>
          </a:extLst>
        </xdr:cNvPr>
        <xdr:cNvCxnSpPr/>
      </xdr:nvCxnSpPr>
      <xdr:spPr>
        <a:xfrm>
          <a:off x="4114800" y="747765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40869</xdr:rowOff>
    </xdr:from>
    <xdr:ext cx="762000" cy="259045"/>
    <xdr:sp macro="" textlink="">
      <xdr:nvSpPr>
        <xdr:cNvPr id="73" name="財政力平均値テキスト">
          <a:extLst>
            <a:ext uri="{FF2B5EF4-FFF2-40B4-BE49-F238E27FC236}">
              <a16:creationId xmlns:a16="http://schemas.microsoft.com/office/drawing/2014/main" id="{7B0129BA-445E-4A59-9630-CABCAD94F393}"/>
            </a:ext>
          </a:extLst>
        </xdr:cNvPr>
        <xdr:cNvSpPr txBox="1"/>
      </xdr:nvSpPr>
      <xdr:spPr>
        <a:xfrm>
          <a:off x="5041900" y="72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4DB4DCA9-BE91-4C83-BF5A-7B58DCD738C9}"/>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85196</xdr:rowOff>
    </xdr:from>
    <xdr:to>
      <xdr:col>19</xdr:col>
      <xdr:colOff>133350</xdr:colOff>
      <xdr:row>43</xdr:row>
      <xdr:rowOff>105304</xdr:rowOff>
    </xdr:to>
    <xdr:cxnSp macro="">
      <xdr:nvCxnSpPr>
        <xdr:cNvPr id="75" name="直線コネクタ 74">
          <a:extLst>
            <a:ext uri="{FF2B5EF4-FFF2-40B4-BE49-F238E27FC236}">
              <a16:creationId xmlns:a16="http://schemas.microsoft.com/office/drawing/2014/main" id="{67994453-1D10-4FB1-975B-6B60AF0AD707}"/>
            </a:ext>
          </a:extLst>
        </xdr:cNvPr>
        <xdr:cNvCxnSpPr/>
      </xdr:nvCxnSpPr>
      <xdr:spPr>
        <a:xfrm>
          <a:off x="3225800" y="74575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4912D305-AF35-4BF9-9F4A-546016070713}"/>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77" name="テキスト ボックス 76">
          <a:extLst>
            <a:ext uri="{FF2B5EF4-FFF2-40B4-BE49-F238E27FC236}">
              <a16:creationId xmlns:a16="http://schemas.microsoft.com/office/drawing/2014/main" id="{9E5414CD-EF6D-4B3C-99A2-9548E72D2C02}"/>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85196</xdr:rowOff>
    </xdr:to>
    <xdr:cxnSp macro="">
      <xdr:nvCxnSpPr>
        <xdr:cNvPr id="78" name="直線コネクタ 77">
          <a:extLst>
            <a:ext uri="{FF2B5EF4-FFF2-40B4-BE49-F238E27FC236}">
              <a16:creationId xmlns:a16="http://schemas.microsoft.com/office/drawing/2014/main" id="{CC56FE5E-76A5-4DFD-A946-3376BBB0DF85}"/>
            </a:ext>
          </a:extLst>
        </xdr:cNvPr>
        <xdr:cNvCxnSpPr/>
      </xdr:nvCxnSpPr>
      <xdr:spPr>
        <a:xfrm>
          <a:off x="2336800" y="744749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AE9E5B96-FD05-4531-9114-15BEFBF166FB}"/>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126065</xdr:rowOff>
    </xdr:from>
    <xdr:ext cx="762000" cy="259045"/>
    <xdr:sp macro="" textlink="">
      <xdr:nvSpPr>
        <xdr:cNvPr id="80" name="テキスト ボックス 79">
          <a:extLst>
            <a:ext uri="{FF2B5EF4-FFF2-40B4-BE49-F238E27FC236}">
              <a16:creationId xmlns:a16="http://schemas.microsoft.com/office/drawing/2014/main" id="{9053907D-085A-4FF5-A941-D3012FCA65C5}"/>
            </a:ext>
          </a:extLst>
        </xdr:cNvPr>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75142</xdr:rowOff>
    </xdr:to>
    <xdr:cxnSp macro="">
      <xdr:nvCxnSpPr>
        <xdr:cNvPr id="81" name="直線コネクタ 80">
          <a:extLst>
            <a:ext uri="{FF2B5EF4-FFF2-40B4-BE49-F238E27FC236}">
              <a16:creationId xmlns:a16="http://schemas.microsoft.com/office/drawing/2014/main" id="{4577D8D0-FB67-4E9B-A771-C305BC70D4FC}"/>
            </a:ext>
          </a:extLst>
        </xdr:cNvPr>
        <xdr:cNvCxnSpPr/>
      </xdr:nvCxnSpPr>
      <xdr:spPr>
        <a:xfrm>
          <a:off x="1447800" y="743743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7C204D6A-6CF1-4D15-BFE2-424224DD2B27}"/>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10363D2F-171B-4F7D-AD1A-3BC4F80F987B}"/>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DF4A98AB-B9F7-4072-B3AF-00CDA60830FE}"/>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C2143179-9C7F-445B-A7E2-8FAB16B69236}"/>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71A3D0D-AA66-4816-A940-F0C9ED5CA56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3A910054-B09F-4D4F-AC5E-B7C63544326B}"/>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525A1F9-6901-41A4-A37C-2A64A1718F9E}"/>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72EA0AD6-3CF1-47E6-B563-C06A798F793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3D694268-D065-4A03-87A6-F6B5578BE07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1" name="楕円 90">
          <a:extLst>
            <a:ext uri="{FF2B5EF4-FFF2-40B4-BE49-F238E27FC236}">
              <a16:creationId xmlns:a16="http://schemas.microsoft.com/office/drawing/2014/main" id="{2DB42838-8866-4C2E-AE6F-EA6B10F228E5}"/>
            </a:ext>
          </a:extLst>
        </xdr:cNvPr>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46690</xdr:rowOff>
    </xdr:from>
    <xdr:ext cx="762000" cy="259045"/>
    <xdr:sp macro="" textlink="">
      <xdr:nvSpPr>
        <xdr:cNvPr id="92" name="財政力該当値テキスト">
          <a:extLst>
            <a:ext uri="{FF2B5EF4-FFF2-40B4-BE49-F238E27FC236}">
              <a16:creationId xmlns:a16="http://schemas.microsoft.com/office/drawing/2014/main" id="{43BAA9CA-08A4-48B7-A1D8-29CC1CA8BF92}"/>
            </a:ext>
          </a:extLst>
        </xdr:cNvPr>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54504</xdr:rowOff>
    </xdr:from>
    <xdr:to>
      <xdr:col>19</xdr:col>
      <xdr:colOff>184150</xdr:colOff>
      <xdr:row>43</xdr:row>
      <xdr:rowOff>156104</xdr:rowOff>
    </xdr:to>
    <xdr:sp macro="" textlink="">
      <xdr:nvSpPr>
        <xdr:cNvPr id="93" name="楕円 92">
          <a:extLst>
            <a:ext uri="{FF2B5EF4-FFF2-40B4-BE49-F238E27FC236}">
              <a16:creationId xmlns:a16="http://schemas.microsoft.com/office/drawing/2014/main" id="{1CEFAC99-CD55-4913-B98D-B8EB291BF9F1}"/>
            </a:ext>
          </a:extLst>
        </xdr:cNvPr>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140881</xdr:rowOff>
    </xdr:from>
    <xdr:ext cx="736600" cy="259045"/>
    <xdr:sp macro="" textlink="">
      <xdr:nvSpPr>
        <xdr:cNvPr id="94" name="テキスト ボックス 93">
          <a:extLst>
            <a:ext uri="{FF2B5EF4-FFF2-40B4-BE49-F238E27FC236}">
              <a16:creationId xmlns:a16="http://schemas.microsoft.com/office/drawing/2014/main" id="{A1C399E3-2EC8-4D1C-9B4B-BFDFD7779142}"/>
            </a:ext>
          </a:extLst>
        </xdr:cNvPr>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34396</xdr:rowOff>
    </xdr:from>
    <xdr:to>
      <xdr:col>15</xdr:col>
      <xdr:colOff>133350</xdr:colOff>
      <xdr:row>43</xdr:row>
      <xdr:rowOff>135996</xdr:rowOff>
    </xdr:to>
    <xdr:sp macro="" textlink="">
      <xdr:nvSpPr>
        <xdr:cNvPr id="95" name="楕円 94">
          <a:extLst>
            <a:ext uri="{FF2B5EF4-FFF2-40B4-BE49-F238E27FC236}">
              <a16:creationId xmlns:a16="http://schemas.microsoft.com/office/drawing/2014/main" id="{6AA81ACC-DDBB-4515-BCFD-4D67DEDB689E}"/>
            </a:ext>
          </a:extLst>
        </xdr:cNvPr>
        <xdr:cNvSpPr/>
      </xdr:nvSpPr>
      <xdr:spPr>
        <a:xfrm>
          <a:off x="3175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120773</xdr:rowOff>
    </xdr:from>
    <xdr:ext cx="762000" cy="259045"/>
    <xdr:sp macro="" textlink="">
      <xdr:nvSpPr>
        <xdr:cNvPr id="96" name="テキスト ボックス 95">
          <a:extLst>
            <a:ext uri="{FF2B5EF4-FFF2-40B4-BE49-F238E27FC236}">
              <a16:creationId xmlns:a16="http://schemas.microsoft.com/office/drawing/2014/main" id="{D8A51A8F-26E7-441D-9CB4-C0CA72FFD424}"/>
            </a:ext>
          </a:extLst>
        </xdr:cNvPr>
        <xdr:cNvSpPr txBox="1"/>
      </xdr:nvSpPr>
      <xdr:spPr>
        <a:xfrm>
          <a:off x="2844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7" name="楕円 96">
          <a:extLst>
            <a:ext uri="{FF2B5EF4-FFF2-40B4-BE49-F238E27FC236}">
              <a16:creationId xmlns:a16="http://schemas.microsoft.com/office/drawing/2014/main" id="{0D207911-1BFC-45D8-824C-78D77E1471A6}"/>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8" name="テキスト ボックス 97">
          <a:extLst>
            <a:ext uri="{FF2B5EF4-FFF2-40B4-BE49-F238E27FC236}">
              <a16:creationId xmlns:a16="http://schemas.microsoft.com/office/drawing/2014/main" id="{489833A4-E7A5-4F31-815F-F17CAB3F97D9}"/>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a:extLst>
            <a:ext uri="{FF2B5EF4-FFF2-40B4-BE49-F238E27FC236}">
              <a16:creationId xmlns:a16="http://schemas.microsoft.com/office/drawing/2014/main" id="{F3B64A8E-6991-42F8-8C98-38D434F420C7}"/>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a:extLst>
            <a:ext uri="{FF2B5EF4-FFF2-40B4-BE49-F238E27FC236}">
              <a16:creationId xmlns:a16="http://schemas.microsoft.com/office/drawing/2014/main" id="{FB42EC91-A67A-461B-8CC6-B13941E04481}"/>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BB62751C-E25D-41B9-949A-7179973125B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BDC89F03-1583-4570-A411-EE7E77A8B1D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4BCA42AA-1E12-4C76-AF75-58CADFE8860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826F6137-49C1-42A9-942E-AC4EC51D0C5F}"/>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382847D8-290A-41DE-8E47-D0741A010AAF}"/>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8E99C693-E04C-45DE-9E99-C6F789F78C4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369E2994-F29A-470F-90D5-A72E2485A95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CEFFEE0D-960B-487E-BD36-BDDED5999B2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878BE867-6D56-4E06-9832-7DF3779412B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EDA26966-0207-4503-B121-0D4BD33782C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58D2DAAA-8D1A-4C0A-B349-3F68C7136F0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EDC14584-B042-4FD9-B03A-974CDB7093E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12F60B74-D361-456E-9DB7-6C1E840EA8B2}"/>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行財政改革を推進を念頭に、経常経費の削減、一般財源の確保に取り組んできたが前年度比６ポイント下降した。</a:t>
          </a:r>
          <a:endParaRPr lang="ja-JP" altLang="ja-JP" sz="1400">
            <a:effectLst/>
          </a:endParaRPr>
        </a:p>
        <a:p>
          <a:r>
            <a:rPr kumimoji="1" lang="ja-JP" altLang="ja-JP" sz="1100">
              <a:solidFill>
                <a:schemeClr val="dk1"/>
              </a:solidFill>
              <a:effectLst/>
              <a:latin typeface="+mn-lt"/>
              <a:ea typeface="+mn-ea"/>
              <a:cs typeface="+mn-cs"/>
            </a:rPr>
            <a:t>　今後、経常経費を削減するとともに、税収などの一般財源の確保に努め、経常収支比率の改善を図っていく。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747E8860-CDE8-4F75-B2A8-0B6A9CF580C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B9BB8C4B-ECB1-4C7F-9315-89724558591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FD4326B5-F9E8-4D04-A0F4-98E4449C1D3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2B61A8C4-A20F-459F-BFC9-88A92B82CAA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28E71F09-C905-4639-98E9-1139A750C35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76BC5685-3884-4C91-A222-73018D275E24}"/>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5BE3B7F9-C981-4003-8132-679D537B580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C68DADF9-3384-4320-BA32-C428EAC0379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3379761-C547-47ED-9D11-99EDA57DB72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81733B75-2634-42AB-B999-1A203EAA14AB}"/>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823F0CA8-AE84-4A98-B6AA-0039B328F389}"/>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22B2196F-1D63-4C9A-B8A4-85DAB88A3F2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373C2E73-03C9-496A-9AF3-5EBDD70D8CE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CC2EDD00-DF53-4B48-A0FE-958ACD257A9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B248035A-CB69-4D04-9B80-E972FD7611C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27286D3F-1BD2-41A0-9116-11BCEA0A771D}"/>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4D8E52E5-99E0-46C7-B765-A1A238B8DA0A}"/>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9AF63954-B01F-4B6B-91E2-444F6EAD3F84}"/>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450DAA8D-687B-4499-998B-5384D1AE768D}"/>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64</xdr:row>
      <xdr:rowOff>106934</xdr:rowOff>
    </xdr:to>
    <xdr:cxnSp macro="">
      <xdr:nvCxnSpPr>
        <xdr:cNvPr id="133" name="直線コネクタ 132">
          <a:extLst>
            <a:ext uri="{FF2B5EF4-FFF2-40B4-BE49-F238E27FC236}">
              <a16:creationId xmlns:a16="http://schemas.microsoft.com/office/drawing/2014/main" id="{44D98DD0-71A7-44F7-939C-2F74734D3CED}"/>
            </a:ext>
          </a:extLst>
        </xdr:cNvPr>
        <xdr:cNvCxnSpPr/>
      </xdr:nvCxnSpPr>
      <xdr:spPr>
        <a:xfrm>
          <a:off x="4114800" y="10790174"/>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4C6FF159-39E7-44BF-9F2E-577786BCE63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A5D5261B-2533-4CFF-A53A-B05FB3EBB2BD}"/>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160274</xdr:rowOff>
    </xdr:from>
    <xdr:to>
      <xdr:col>19</xdr:col>
      <xdr:colOff>133350</xdr:colOff>
      <xdr:row>63</xdr:row>
      <xdr:rowOff>114300</xdr:rowOff>
    </xdr:to>
    <xdr:cxnSp macro="">
      <xdr:nvCxnSpPr>
        <xdr:cNvPr id="136" name="直線コネクタ 135">
          <a:extLst>
            <a:ext uri="{FF2B5EF4-FFF2-40B4-BE49-F238E27FC236}">
              <a16:creationId xmlns:a16="http://schemas.microsoft.com/office/drawing/2014/main" id="{BFA857CB-DBBF-4E6A-B1DB-E8AEDAAEC2E1}"/>
            </a:ext>
          </a:extLst>
        </xdr:cNvPr>
        <xdr:cNvCxnSpPr/>
      </xdr:nvCxnSpPr>
      <xdr:spPr>
        <a:xfrm flipV="1">
          <a:off x="3225800" y="1079017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9C3A0CDF-B5B4-4A4B-AF38-24862EA0C6CA}"/>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57E7429F-3260-4FFA-B2F1-02E3B04B5842}"/>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85344</xdr:rowOff>
    </xdr:from>
    <xdr:to>
      <xdr:col>15</xdr:col>
      <xdr:colOff>82550</xdr:colOff>
      <xdr:row>63</xdr:row>
      <xdr:rowOff>114300</xdr:rowOff>
    </xdr:to>
    <xdr:cxnSp macro="">
      <xdr:nvCxnSpPr>
        <xdr:cNvPr id="139" name="直線コネクタ 138">
          <a:extLst>
            <a:ext uri="{FF2B5EF4-FFF2-40B4-BE49-F238E27FC236}">
              <a16:creationId xmlns:a16="http://schemas.microsoft.com/office/drawing/2014/main" id="{1C778D09-FDB7-4981-B9C8-B17A0185469F}"/>
            </a:ext>
          </a:extLst>
        </xdr:cNvPr>
        <xdr:cNvCxnSpPr/>
      </xdr:nvCxnSpPr>
      <xdr:spPr>
        <a:xfrm>
          <a:off x="2336800" y="1088669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33BF985C-C390-49FB-BF85-E12E3F91085B}"/>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0A262E1E-D562-403D-A066-05BAC22C5228}"/>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109474</xdr:rowOff>
    </xdr:to>
    <xdr:cxnSp macro="">
      <xdr:nvCxnSpPr>
        <xdr:cNvPr id="142" name="直線コネクタ 141">
          <a:extLst>
            <a:ext uri="{FF2B5EF4-FFF2-40B4-BE49-F238E27FC236}">
              <a16:creationId xmlns:a16="http://schemas.microsoft.com/office/drawing/2014/main" id="{82BF927A-23B8-48E7-A2E7-5655501F866C}"/>
            </a:ext>
          </a:extLst>
        </xdr:cNvPr>
        <xdr:cNvCxnSpPr/>
      </xdr:nvCxnSpPr>
      <xdr:spPr>
        <a:xfrm flipV="1">
          <a:off x="1447800" y="108866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BF10410D-F706-4021-941E-DC0B6F975563}"/>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0258BF6A-2323-46C4-BB40-6EFB3F37C7FC}"/>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5E7D03DF-9FF9-4AED-AA31-9C42439CE461}"/>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0F8CC231-FA5F-4607-BF8E-69F743D8E7BD}"/>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2415900-BD48-4C2A-990B-8B1663868573}"/>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EA5CF0A-1E0F-4284-A6B6-C062333933B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3A17B6A-8C2D-4732-869E-3D11794C71B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55A2DB9-86DC-49F4-A8BA-07B4F9063CEB}"/>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BCAA7CAC-7344-4853-B5A1-69951A526A2F}"/>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52" name="楕円 151">
          <a:extLst>
            <a:ext uri="{FF2B5EF4-FFF2-40B4-BE49-F238E27FC236}">
              <a16:creationId xmlns:a16="http://schemas.microsoft.com/office/drawing/2014/main" id="{7BB839AD-9166-4E28-BC7C-D82CA5F1BED3}"/>
            </a:ext>
          </a:extLst>
        </xdr:cNvPr>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53" name="財政構造の弾力性該当値テキスト">
          <a:extLst>
            <a:ext uri="{FF2B5EF4-FFF2-40B4-BE49-F238E27FC236}">
              <a16:creationId xmlns:a16="http://schemas.microsoft.com/office/drawing/2014/main" id="{BDE353BD-10BF-4DD8-9C3A-06169C54ED38}"/>
            </a:ext>
          </a:extLst>
        </xdr:cNvPr>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4" name="楕円 153">
          <a:extLst>
            <a:ext uri="{FF2B5EF4-FFF2-40B4-BE49-F238E27FC236}">
              <a16:creationId xmlns:a16="http://schemas.microsoft.com/office/drawing/2014/main" id="{C00CF792-E96C-4676-BD77-581377998FE4}"/>
            </a:ext>
          </a:extLst>
        </xdr:cNvPr>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55" name="テキスト ボックス 154">
          <a:extLst>
            <a:ext uri="{FF2B5EF4-FFF2-40B4-BE49-F238E27FC236}">
              <a16:creationId xmlns:a16="http://schemas.microsoft.com/office/drawing/2014/main" id="{77673B9D-9973-4AC3-815F-8754B11DADFC}"/>
            </a:ext>
          </a:extLst>
        </xdr:cNvPr>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6" name="楕円 155">
          <a:extLst>
            <a:ext uri="{FF2B5EF4-FFF2-40B4-BE49-F238E27FC236}">
              <a16:creationId xmlns:a16="http://schemas.microsoft.com/office/drawing/2014/main" id="{DDE3443C-93BC-45EA-B235-199DE3633A9E}"/>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7" name="テキスト ボックス 156">
          <a:extLst>
            <a:ext uri="{FF2B5EF4-FFF2-40B4-BE49-F238E27FC236}">
              <a16:creationId xmlns:a16="http://schemas.microsoft.com/office/drawing/2014/main" id="{201DCC5B-F814-44DA-8EB1-5507F7066F45}"/>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8" name="楕円 157">
          <a:extLst>
            <a:ext uri="{FF2B5EF4-FFF2-40B4-BE49-F238E27FC236}">
              <a16:creationId xmlns:a16="http://schemas.microsoft.com/office/drawing/2014/main" id="{4BCD05BF-FF95-4B3F-80E4-85EEA9A74E08}"/>
            </a:ext>
          </a:extLst>
        </xdr:cNvPr>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59" name="テキスト ボックス 158">
          <a:extLst>
            <a:ext uri="{FF2B5EF4-FFF2-40B4-BE49-F238E27FC236}">
              <a16:creationId xmlns:a16="http://schemas.microsoft.com/office/drawing/2014/main" id="{13ECED1D-A8DD-4959-917A-57A22B68DF28}"/>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60" name="楕円 159">
          <a:extLst>
            <a:ext uri="{FF2B5EF4-FFF2-40B4-BE49-F238E27FC236}">
              <a16:creationId xmlns:a16="http://schemas.microsoft.com/office/drawing/2014/main" id="{12E00234-9149-4BB5-9EC8-5CBEF6CE7C49}"/>
            </a:ext>
          </a:extLst>
        </xdr:cNvPr>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170451</xdr:rowOff>
    </xdr:from>
    <xdr:ext cx="762000" cy="259045"/>
    <xdr:sp macro="" textlink="">
      <xdr:nvSpPr>
        <xdr:cNvPr id="161" name="テキスト ボックス 160">
          <a:extLst>
            <a:ext uri="{FF2B5EF4-FFF2-40B4-BE49-F238E27FC236}">
              <a16:creationId xmlns:a16="http://schemas.microsoft.com/office/drawing/2014/main" id="{5DE0E276-3157-478F-920D-E94CFDC2507C}"/>
            </a:ext>
          </a:extLst>
        </xdr:cNvPr>
        <xdr:cNvSpPr txBox="1"/>
      </xdr:nvSpPr>
      <xdr:spPr>
        <a:xfrm>
          <a:off x="1066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D9E1F009-A0C5-4E8E-A3A9-0B086AAB7F6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60F1C821-7BD5-4C56-8D17-04BB751713D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69AE5251-EC65-425B-86F8-F3DD5BF6EC6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ACB04BAC-2618-4568-A8F7-84A9B6262F6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4C729473-F761-48F1-85D5-2459B9CBDC6D}"/>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E6C1CAFA-06B8-464E-AAE0-824D57148F8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F85355A3-9FAE-4392-B7EF-EF77F0080CE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AEB28B75-385E-4777-A4ED-680652544A3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FC75FB15-FFF0-4DD3-8CC2-4E042DCFE80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939566BF-EE48-40E6-9C65-44EF256DC53F}"/>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9975B74B-B750-49FA-BCDB-93E02F91CBE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1567A933-C2CD-4F4B-94C1-C6DE99B05E3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4D627839-0D8E-40A0-9858-953FD0EC3E5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職員の適正管理と財政運営計画に基づく行財政改革を行うことで決算額の抑制に努めてきたところだが、人件費及び物件費が共に増額したことで、トータルの決算額が増額という結果になった。</a:t>
          </a:r>
          <a:endParaRPr lang="ja-JP" altLang="ja-JP" sz="1400">
            <a:effectLst/>
          </a:endParaRPr>
        </a:p>
        <a:p>
          <a:r>
            <a:rPr kumimoji="1" lang="ja-JP" altLang="ja-JP" sz="1100">
              <a:solidFill>
                <a:schemeClr val="dk1"/>
              </a:solidFill>
              <a:effectLst/>
              <a:latin typeface="+mn-lt"/>
              <a:ea typeface="+mn-ea"/>
              <a:cs typeface="+mn-cs"/>
            </a:rPr>
            <a:t>　人口減少の影響も考慮しながら、今後も計画的な事業実施により、経常経費の削減を図っていく。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6DE7998F-4A39-4758-9253-B9BD82EAA4D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9AABF737-370E-498F-BC7D-C445FCC1A046}"/>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B6DD5DE4-683A-4588-80E8-0ED29EDB76FF}"/>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E1D474D8-F9C6-4621-B0E7-E36445C6E861}"/>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DBB617CE-C384-436E-A44A-EEC6028373CC}"/>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B00DE801-6F84-488F-9101-621D74F37E4C}"/>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493F1EBD-F3B3-4A26-829B-028DF90D3B75}"/>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F1FD5422-4227-40BE-880E-04B7914C157B}"/>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7136C237-3F4B-4AC0-AB7F-FF4D0998DAC2}"/>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5D72171D-8EA8-48C9-8302-C46BEEC2E34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CEA9940C-DDAE-4243-83FF-86BBD7DDA63C}"/>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D1C44B8C-89A7-44C1-A08C-9D015920733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7D99D4A-0898-4403-80BA-41B52DC75247}"/>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BE1FCEAE-6CB7-40FE-8EB5-66D3B7FD1A8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8D71B8D-057E-454A-955C-7379FC3338CE}"/>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E56DFAEB-6FF0-4955-9F5E-4F43D937370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CA2FB5E8-1D7D-4F62-B450-7037BC78C06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14612C70-FA0D-497E-90AD-04CE1E7B6EF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715BDDD0-3D87-48E3-889C-87766730AE2E}"/>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7F9C0729-CD7E-473F-A764-1D0927938A8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CCC55214-1941-45B5-85BC-FA9444D02AC8}"/>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BEAFEBA0-994C-4282-958C-BF1E257503CE}"/>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A58D289D-CBC1-4A81-8D25-9E25BFE45CDF}"/>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133734</xdr:rowOff>
    </xdr:from>
    <xdr:to>
      <xdr:col>23</xdr:col>
      <xdr:colOff>133350</xdr:colOff>
      <xdr:row>81</xdr:row>
      <xdr:rowOff>171334</xdr:rowOff>
    </xdr:to>
    <xdr:cxnSp macro="">
      <xdr:nvCxnSpPr>
        <xdr:cNvPr id="198" name="直線コネクタ 197">
          <a:extLst>
            <a:ext uri="{FF2B5EF4-FFF2-40B4-BE49-F238E27FC236}">
              <a16:creationId xmlns:a16="http://schemas.microsoft.com/office/drawing/2014/main" id="{9C9A26CC-B857-40B6-AB5B-3D9DA82DDD01}"/>
            </a:ext>
          </a:extLst>
        </xdr:cNvPr>
        <xdr:cNvCxnSpPr/>
      </xdr:nvCxnSpPr>
      <xdr:spPr>
        <a:xfrm>
          <a:off x="4114800" y="14021184"/>
          <a:ext cx="838200" cy="3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46BF7179-11DF-40EB-A128-62183C47139F}"/>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8C026FE8-B938-41DD-9080-2AA10D738D33}"/>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128891</xdr:rowOff>
    </xdr:from>
    <xdr:to>
      <xdr:col>19</xdr:col>
      <xdr:colOff>133350</xdr:colOff>
      <xdr:row>81</xdr:row>
      <xdr:rowOff>133734</xdr:rowOff>
    </xdr:to>
    <xdr:cxnSp macro="">
      <xdr:nvCxnSpPr>
        <xdr:cNvPr id="201" name="直線コネクタ 200">
          <a:extLst>
            <a:ext uri="{FF2B5EF4-FFF2-40B4-BE49-F238E27FC236}">
              <a16:creationId xmlns:a16="http://schemas.microsoft.com/office/drawing/2014/main" id="{1E6F0876-BD45-4A1E-A8FD-5113CF4DD986}"/>
            </a:ext>
          </a:extLst>
        </xdr:cNvPr>
        <xdr:cNvCxnSpPr/>
      </xdr:nvCxnSpPr>
      <xdr:spPr>
        <a:xfrm>
          <a:off x="3225800" y="14016341"/>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3925D31C-1BE2-49B0-B61A-AB92C3523329}"/>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81562</xdr:rowOff>
    </xdr:from>
    <xdr:ext cx="736600" cy="259045"/>
    <xdr:sp macro="" textlink="">
      <xdr:nvSpPr>
        <xdr:cNvPr id="203" name="テキスト ボックス 202">
          <a:extLst>
            <a:ext uri="{FF2B5EF4-FFF2-40B4-BE49-F238E27FC236}">
              <a16:creationId xmlns:a16="http://schemas.microsoft.com/office/drawing/2014/main" id="{E0E771C1-42CB-47E1-A340-8097296B03E9}"/>
            </a:ext>
          </a:extLst>
        </xdr:cNvPr>
        <xdr:cNvSpPr txBox="1"/>
      </xdr:nvSpPr>
      <xdr:spPr>
        <a:xfrm>
          <a:off x="3733800" y="1414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88984</xdr:rowOff>
    </xdr:from>
    <xdr:to>
      <xdr:col>15</xdr:col>
      <xdr:colOff>82550</xdr:colOff>
      <xdr:row>81</xdr:row>
      <xdr:rowOff>128891</xdr:rowOff>
    </xdr:to>
    <xdr:cxnSp macro="">
      <xdr:nvCxnSpPr>
        <xdr:cNvPr id="204" name="直線コネクタ 203">
          <a:extLst>
            <a:ext uri="{FF2B5EF4-FFF2-40B4-BE49-F238E27FC236}">
              <a16:creationId xmlns:a16="http://schemas.microsoft.com/office/drawing/2014/main" id="{07F90EF6-54C9-4EFF-9ECE-ACB7BA73D167}"/>
            </a:ext>
          </a:extLst>
        </xdr:cNvPr>
        <xdr:cNvCxnSpPr/>
      </xdr:nvCxnSpPr>
      <xdr:spPr>
        <a:xfrm>
          <a:off x="2336800" y="13976434"/>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8538146E-4529-4BE3-BBBC-686E4EEE690F}"/>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1EEACD62-C178-4F44-B6EB-D8CC4EB37A51}"/>
            </a:ext>
          </a:extLst>
        </xdr:cNvPr>
        <xdr:cNvSpPr txBox="1"/>
      </xdr:nvSpPr>
      <xdr:spPr>
        <a:xfrm>
          <a:off x="2844800" y="14103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49667</xdr:rowOff>
    </xdr:from>
    <xdr:to>
      <xdr:col>11</xdr:col>
      <xdr:colOff>31750</xdr:colOff>
      <xdr:row>81</xdr:row>
      <xdr:rowOff>88984</xdr:rowOff>
    </xdr:to>
    <xdr:cxnSp macro="">
      <xdr:nvCxnSpPr>
        <xdr:cNvPr id="207" name="直線コネクタ 206">
          <a:extLst>
            <a:ext uri="{FF2B5EF4-FFF2-40B4-BE49-F238E27FC236}">
              <a16:creationId xmlns:a16="http://schemas.microsoft.com/office/drawing/2014/main" id="{B072DA2A-7484-49C6-95A0-210E4F531B04}"/>
            </a:ext>
          </a:extLst>
        </xdr:cNvPr>
        <xdr:cNvCxnSpPr/>
      </xdr:nvCxnSpPr>
      <xdr:spPr>
        <a:xfrm>
          <a:off x="1447800" y="13937117"/>
          <a:ext cx="889000" cy="3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B12B1D31-33DA-49AA-A6DB-E657FE39FDD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28B4348C-C122-4435-BE72-B882CE6B6E4A}"/>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3F554EA5-911A-4F4B-A9A9-ADBE845E889F}"/>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7635F8D4-31A1-4F06-84AD-78CAA8231A95}"/>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4BC519D-0B2F-49AD-BC56-1CF51C1EABE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9DE898A2-7EFB-46E0-88F9-799433A7A0B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5F4A702B-8705-4E5D-B884-B47B1CD135C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CEB6167C-1E12-481B-B8B5-421B80F5060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FE84BC93-055F-4E77-A9E3-7B2D7F91860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120534</xdr:rowOff>
    </xdr:from>
    <xdr:to>
      <xdr:col>23</xdr:col>
      <xdr:colOff>184150</xdr:colOff>
      <xdr:row>82</xdr:row>
      <xdr:rowOff>50684</xdr:rowOff>
    </xdr:to>
    <xdr:sp macro="" textlink="">
      <xdr:nvSpPr>
        <xdr:cNvPr id="217" name="楕円 216">
          <a:extLst>
            <a:ext uri="{FF2B5EF4-FFF2-40B4-BE49-F238E27FC236}">
              <a16:creationId xmlns:a16="http://schemas.microsoft.com/office/drawing/2014/main" id="{399DB094-6F0E-46AF-9327-5C21581FBEED}"/>
            </a:ext>
          </a:extLst>
        </xdr:cNvPr>
        <xdr:cNvSpPr/>
      </xdr:nvSpPr>
      <xdr:spPr>
        <a:xfrm>
          <a:off x="4902200" y="140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137061</xdr:rowOff>
    </xdr:from>
    <xdr:ext cx="762000" cy="259045"/>
    <xdr:sp macro="" textlink="">
      <xdr:nvSpPr>
        <xdr:cNvPr id="218" name="人件費・物件費等の状況該当値テキスト">
          <a:extLst>
            <a:ext uri="{FF2B5EF4-FFF2-40B4-BE49-F238E27FC236}">
              <a16:creationId xmlns:a16="http://schemas.microsoft.com/office/drawing/2014/main" id="{810A3E92-7DCB-443D-81E3-5D41A6B557D6}"/>
            </a:ext>
          </a:extLst>
        </xdr:cNvPr>
        <xdr:cNvSpPr txBox="1"/>
      </xdr:nvSpPr>
      <xdr:spPr>
        <a:xfrm>
          <a:off x="5041900" y="1385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82934</xdr:rowOff>
    </xdr:from>
    <xdr:to>
      <xdr:col>19</xdr:col>
      <xdr:colOff>184150</xdr:colOff>
      <xdr:row>82</xdr:row>
      <xdr:rowOff>13084</xdr:rowOff>
    </xdr:to>
    <xdr:sp macro="" textlink="">
      <xdr:nvSpPr>
        <xdr:cNvPr id="219" name="楕円 218">
          <a:extLst>
            <a:ext uri="{FF2B5EF4-FFF2-40B4-BE49-F238E27FC236}">
              <a16:creationId xmlns:a16="http://schemas.microsoft.com/office/drawing/2014/main" id="{6A6C43F5-0E1F-4F56-9011-75FD317CF125}"/>
            </a:ext>
          </a:extLst>
        </xdr:cNvPr>
        <xdr:cNvSpPr/>
      </xdr:nvSpPr>
      <xdr:spPr>
        <a:xfrm>
          <a:off x="4064000" y="139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23261</xdr:rowOff>
    </xdr:from>
    <xdr:ext cx="736600" cy="259045"/>
    <xdr:sp macro="" textlink="">
      <xdr:nvSpPr>
        <xdr:cNvPr id="220" name="テキスト ボックス 219">
          <a:extLst>
            <a:ext uri="{FF2B5EF4-FFF2-40B4-BE49-F238E27FC236}">
              <a16:creationId xmlns:a16="http://schemas.microsoft.com/office/drawing/2014/main" id="{DA01B426-5BDF-444E-BDD8-EEF2503AEB75}"/>
            </a:ext>
          </a:extLst>
        </xdr:cNvPr>
        <xdr:cNvSpPr txBox="1"/>
      </xdr:nvSpPr>
      <xdr:spPr>
        <a:xfrm>
          <a:off x="3733800" y="1373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78091</xdr:rowOff>
    </xdr:from>
    <xdr:to>
      <xdr:col>15</xdr:col>
      <xdr:colOff>133350</xdr:colOff>
      <xdr:row>82</xdr:row>
      <xdr:rowOff>8241</xdr:rowOff>
    </xdr:to>
    <xdr:sp macro="" textlink="">
      <xdr:nvSpPr>
        <xdr:cNvPr id="221" name="楕円 220">
          <a:extLst>
            <a:ext uri="{FF2B5EF4-FFF2-40B4-BE49-F238E27FC236}">
              <a16:creationId xmlns:a16="http://schemas.microsoft.com/office/drawing/2014/main" id="{86874B09-7951-4E0A-B5F7-DE1AB324249B}"/>
            </a:ext>
          </a:extLst>
        </xdr:cNvPr>
        <xdr:cNvSpPr/>
      </xdr:nvSpPr>
      <xdr:spPr>
        <a:xfrm>
          <a:off x="3175000" y="139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18418</xdr:rowOff>
    </xdr:from>
    <xdr:ext cx="762000" cy="259045"/>
    <xdr:sp macro="" textlink="">
      <xdr:nvSpPr>
        <xdr:cNvPr id="222" name="テキスト ボックス 221">
          <a:extLst>
            <a:ext uri="{FF2B5EF4-FFF2-40B4-BE49-F238E27FC236}">
              <a16:creationId xmlns:a16="http://schemas.microsoft.com/office/drawing/2014/main" id="{17F9F4BF-C1EE-4862-88B3-4FFBD4E2A7D4}"/>
            </a:ext>
          </a:extLst>
        </xdr:cNvPr>
        <xdr:cNvSpPr txBox="1"/>
      </xdr:nvSpPr>
      <xdr:spPr>
        <a:xfrm>
          <a:off x="2844800" y="1373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38184</xdr:rowOff>
    </xdr:from>
    <xdr:to>
      <xdr:col>11</xdr:col>
      <xdr:colOff>82550</xdr:colOff>
      <xdr:row>81</xdr:row>
      <xdr:rowOff>139784</xdr:rowOff>
    </xdr:to>
    <xdr:sp macro="" textlink="">
      <xdr:nvSpPr>
        <xdr:cNvPr id="223" name="楕円 222">
          <a:extLst>
            <a:ext uri="{FF2B5EF4-FFF2-40B4-BE49-F238E27FC236}">
              <a16:creationId xmlns:a16="http://schemas.microsoft.com/office/drawing/2014/main" id="{1371520E-2AC7-4C40-A53C-EB220D862C52}"/>
            </a:ext>
          </a:extLst>
        </xdr:cNvPr>
        <xdr:cNvSpPr/>
      </xdr:nvSpPr>
      <xdr:spPr>
        <a:xfrm>
          <a:off x="2286000" y="1392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149961</xdr:rowOff>
    </xdr:from>
    <xdr:ext cx="762000" cy="259045"/>
    <xdr:sp macro="" textlink="">
      <xdr:nvSpPr>
        <xdr:cNvPr id="224" name="テキスト ボックス 223">
          <a:extLst>
            <a:ext uri="{FF2B5EF4-FFF2-40B4-BE49-F238E27FC236}">
              <a16:creationId xmlns:a16="http://schemas.microsoft.com/office/drawing/2014/main" id="{813D6193-395E-4145-BA73-9E4893E1603E}"/>
            </a:ext>
          </a:extLst>
        </xdr:cNvPr>
        <xdr:cNvSpPr txBox="1"/>
      </xdr:nvSpPr>
      <xdr:spPr>
        <a:xfrm>
          <a:off x="1955800" y="13694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170317</xdr:rowOff>
    </xdr:from>
    <xdr:to>
      <xdr:col>7</xdr:col>
      <xdr:colOff>31750</xdr:colOff>
      <xdr:row>81</xdr:row>
      <xdr:rowOff>100467</xdr:rowOff>
    </xdr:to>
    <xdr:sp macro="" textlink="">
      <xdr:nvSpPr>
        <xdr:cNvPr id="225" name="楕円 224">
          <a:extLst>
            <a:ext uri="{FF2B5EF4-FFF2-40B4-BE49-F238E27FC236}">
              <a16:creationId xmlns:a16="http://schemas.microsoft.com/office/drawing/2014/main" id="{40909CB4-0D0D-4EC7-BBED-E27187D3F7C1}"/>
            </a:ext>
          </a:extLst>
        </xdr:cNvPr>
        <xdr:cNvSpPr/>
      </xdr:nvSpPr>
      <xdr:spPr>
        <a:xfrm>
          <a:off x="1397000" y="1388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110644</xdr:rowOff>
    </xdr:from>
    <xdr:ext cx="762000" cy="259045"/>
    <xdr:sp macro="" textlink="">
      <xdr:nvSpPr>
        <xdr:cNvPr id="226" name="テキスト ボックス 225">
          <a:extLst>
            <a:ext uri="{FF2B5EF4-FFF2-40B4-BE49-F238E27FC236}">
              <a16:creationId xmlns:a16="http://schemas.microsoft.com/office/drawing/2014/main" id="{7D0D102B-FDAF-4915-836A-E8A5E95B5D83}"/>
            </a:ext>
          </a:extLst>
        </xdr:cNvPr>
        <xdr:cNvSpPr txBox="1"/>
      </xdr:nvSpPr>
      <xdr:spPr>
        <a:xfrm>
          <a:off x="1066800" y="1365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8271DACE-C382-4423-8671-F6F22AC19E3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694C16C4-3F96-40D4-BF7D-FEDD90D7A5E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F52FB54E-DE6C-4D49-85DC-59B2C221909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3FAE3A41-E56F-4FD5-A373-62D318E6B3E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C25387F1-7171-4854-990C-DE8074B5051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D9F55BC0-37AD-463B-BBE4-D51E7960C31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F056C6CF-44C2-4B73-8995-EBF75BFC8DA3}"/>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21FC273D-164F-4D0E-B127-C5844664E42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9419E3CF-120F-449F-A5FB-27CD60EF5FD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CBC94359-2B1A-410E-A960-97CA6438A64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F3286670-75EA-4B27-8A35-A7080B7C6D2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AC239126-33BD-406B-81B3-26AEE7D0737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EAFFD35E-729F-49A0-B5DB-5C04C243532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国や埼玉県の動向を見つつ、より一層給与の適正化に努めていく。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6C85E784-2FDF-41A4-A168-2959D44450F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C969BFFB-BADE-4BCA-954B-FFECFA70803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946776C6-7492-4C22-8B83-965DB3352EB2}"/>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53BA285B-66EC-4851-BB7A-B8B62A7D80B4}"/>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4EEE4730-74A2-4168-ADC3-3E751D4FE17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4B3A1B54-9433-499F-A2D3-2E2C11D64C72}"/>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5DD57160-C3C8-4D46-92E4-E32198633C1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37718442-66E4-433B-93E3-AD55ACE49E5B}"/>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AE7B4388-75AE-4C7E-AB17-48439DC6C7EF}"/>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1CE0A7E1-B373-479B-9D7D-2E6FC3A4FBDB}"/>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725D0232-1480-4639-973A-B8F0F3994F46}"/>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1CE00CE5-FA9D-4085-813E-859C0A324EEA}"/>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5A0234C3-42E2-428D-A45E-840030003A3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8604E713-9DD3-42AE-9D79-EC01DB2FCEE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57D88A4-3BC2-4BDC-95C2-8C252687F90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5E7D4A10-3096-49DE-AC0A-5A4FB3662CBE}"/>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90009CB-7631-4F1A-B3D6-8AB02AAC6BF5}"/>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15325CFB-ADAF-4C44-877D-53A9AD368295}"/>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5D5D39F8-A339-45DF-8C99-A81AD77A00B2}"/>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6DB0D847-52FB-436A-8AD5-A9F3E2957D53}"/>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87</xdr:row>
      <xdr:rowOff>50800</xdr:rowOff>
    </xdr:to>
    <xdr:cxnSp macro="">
      <xdr:nvCxnSpPr>
        <xdr:cNvPr id="260" name="直線コネクタ 259">
          <a:extLst>
            <a:ext uri="{FF2B5EF4-FFF2-40B4-BE49-F238E27FC236}">
              <a16:creationId xmlns:a16="http://schemas.microsoft.com/office/drawing/2014/main" id="{7E61E825-AAAD-4CBC-87B8-0BC5494F8D74}"/>
            </a:ext>
          </a:extLst>
        </xdr:cNvPr>
        <xdr:cNvCxnSpPr/>
      </xdr:nvCxnSpPr>
      <xdr:spPr>
        <a:xfrm flipV="1">
          <a:off x="16179800" y="1483289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DCCB062B-36DC-4F57-ABB6-3C275DFC4A5D}"/>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D969FABA-5B9B-421D-BC2D-B191F6E7C832}"/>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13405</xdr:rowOff>
    </xdr:to>
    <xdr:cxnSp macro="">
      <xdr:nvCxnSpPr>
        <xdr:cNvPr id="263" name="直線コネクタ 262">
          <a:extLst>
            <a:ext uri="{FF2B5EF4-FFF2-40B4-BE49-F238E27FC236}">
              <a16:creationId xmlns:a16="http://schemas.microsoft.com/office/drawing/2014/main" id="{65EE8509-6C90-4D7B-8D43-D1D284D56B7E}"/>
            </a:ext>
          </a:extLst>
        </xdr:cNvPr>
        <xdr:cNvCxnSpPr/>
      </xdr:nvCxnSpPr>
      <xdr:spPr>
        <a:xfrm flipV="1">
          <a:off x="15290800" y="149669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D7F14602-A02C-44AA-831E-25BBDE944036}"/>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9D49DCD-D800-43FF-8A22-A685FE204ED4}"/>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88</xdr:row>
      <xdr:rowOff>13405</xdr:rowOff>
    </xdr:to>
    <xdr:cxnSp macro="">
      <xdr:nvCxnSpPr>
        <xdr:cNvPr id="266" name="直線コネクタ 265">
          <a:extLst>
            <a:ext uri="{FF2B5EF4-FFF2-40B4-BE49-F238E27FC236}">
              <a16:creationId xmlns:a16="http://schemas.microsoft.com/office/drawing/2014/main" id="{09B2885D-D18A-4564-BF26-D8AFE9004244}"/>
            </a:ext>
          </a:extLst>
        </xdr:cNvPr>
        <xdr:cNvCxnSpPr/>
      </xdr:nvCxnSpPr>
      <xdr:spPr>
        <a:xfrm>
          <a:off x="14401800" y="1495354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BC01E3C1-82A3-4B27-887D-011AE2052C0E}"/>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CF22F1D-2769-4AB5-B5FA-8D3F98DBD0E5}"/>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37395</xdr:rowOff>
    </xdr:from>
    <xdr:to>
      <xdr:col>68</xdr:col>
      <xdr:colOff>152400</xdr:colOff>
      <xdr:row>87</xdr:row>
      <xdr:rowOff>77611</xdr:rowOff>
    </xdr:to>
    <xdr:cxnSp macro="">
      <xdr:nvCxnSpPr>
        <xdr:cNvPr id="269" name="直線コネクタ 268">
          <a:extLst>
            <a:ext uri="{FF2B5EF4-FFF2-40B4-BE49-F238E27FC236}">
              <a16:creationId xmlns:a16="http://schemas.microsoft.com/office/drawing/2014/main" id="{E4594D4D-A234-4415-AC56-87153C64E1E6}"/>
            </a:ext>
          </a:extLst>
        </xdr:cNvPr>
        <xdr:cNvCxnSpPr/>
      </xdr:nvCxnSpPr>
      <xdr:spPr>
        <a:xfrm flipV="1">
          <a:off x="13512800" y="149535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356837CC-CD42-47BB-A547-2FF734651C17}"/>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6FE1AC54-5EBF-4A2B-B2AB-B36174D800A9}"/>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C8E37E98-BFF4-47C8-9124-0C6564B12728}"/>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3CDD73A1-754E-4DCF-8605-D7C25B7D26C4}"/>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7795518-73B7-46E9-AD85-53B34217530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FC891161-4381-4E63-8FAA-83C5642C059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88783F6-8CD0-4386-8104-18656DDF115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E3357A6-BBF2-4B61-8E60-A2984F80738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BDDF4E96-459C-4127-AC6C-1843495F435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9" name="楕円 278">
          <a:extLst>
            <a:ext uri="{FF2B5EF4-FFF2-40B4-BE49-F238E27FC236}">
              <a16:creationId xmlns:a16="http://schemas.microsoft.com/office/drawing/2014/main" id="{0445D631-FB0F-4853-92B8-0FC895702328}"/>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80" name="給与水準   （国との比較）該当値テキスト">
          <a:extLst>
            <a:ext uri="{FF2B5EF4-FFF2-40B4-BE49-F238E27FC236}">
              <a16:creationId xmlns:a16="http://schemas.microsoft.com/office/drawing/2014/main" id="{B44AD0CF-EAB3-43A9-9984-702427560DC5}"/>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1" name="楕円 280">
          <a:extLst>
            <a:ext uri="{FF2B5EF4-FFF2-40B4-BE49-F238E27FC236}">
              <a16:creationId xmlns:a16="http://schemas.microsoft.com/office/drawing/2014/main" id="{3D63B2E5-1578-4DA1-AE0C-C897199B2652}"/>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2" name="テキスト ボックス 281">
          <a:extLst>
            <a:ext uri="{FF2B5EF4-FFF2-40B4-BE49-F238E27FC236}">
              <a16:creationId xmlns:a16="http://schemas.microsoft.com/office/drawing/2014/main" id="{51194207-504A-4BF9-95BB-427949EAA177}"/>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83" name="楕円 282">
          <a:extLst>
            <a:ext uri="{FF2B5EF4-FFF2-40B4-BE49-F238E27FC236}">
              <a16:creationId xmlns:a16="http://schemas.microsoft.com/office/drawing/2014/main" id="{77F109D8-799D-4DBC-BA8E-FA0B7A569833}"/>
            </a:ext>
          </a:extLst>
        </xdr:cNvPr>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84" name="テキスト ボックス 283">
          <a:extLst>
            <a:ext uri="{FF2B5EF4-FFF2-40B4-BE49-F238E27FC236}">
              <a16:creationId xmlns:a16="http://schemas.microsoft.com/office/drawing/2014/main" id="{D5509FC5-FD04-4284-8ECD-7CDB456F3B62}"/>
            </a:ext>
          </a:extLst>
        </xdr:cNvPr>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5" name="楕円 284">
          <a:extLst>
            <a:ext uri="{FF2B5EF4-FFF2-40B4-BE49-F238E27FC236}">
              <a16:creationId xmlns:a16="http://schemas.microsoft.com/office/drawing/2014/main" id="{0B4756D2-0F4F-45FA-A073-1D5B4FB31882}"/>
            </a:ext>
          </a:extLst>
        </xdr:cNvPr>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6" name="テキスト ボックス 285">
          <a:extLst>
            <a:ext uri="{FF2B5EF4-FFF2-40B4-BE49-F238E27FC236}">
              <a16:creationId xmlns:a16="http://schemas.microsoft.com/office/drawing/2014/main" id="{EC7EAC70-58C9-4459-BA77-87D7AAC80E3A}"/>
            </a:ext>
          </a:extLst>
        </xdr:cNvPr>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7" name="楕円 286">
          <a:extLst>
            <a:ext uri="{FF2B5EF4-FFF2-40B4-BE49-F238E27FC236}">
              <a16:creationId xmlns:a16="http://schemas.microsoft.com/office/drawing/2014/main" id="{7B31CF44-B307-4872-9EEC-3341A9309AFD}"/>
            </a:ext>
          </a:extLst>
        </xdr:cNvPr>
        <xdr:cNvSpPr/>
      </xdr:nvSpPr>
      <xdr:spPr>
        <a:xfrm>
          <a:off x="13462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8" name="テキスト ボックス 287">
          <a:extLst>
            <a:ext uri="{FF2B5EF4-FFF2-40B4-BE49-F238E27FC236}">
              <a16:creationId xmlns:a16="http://schemas.microsoft.com/office/drawing/2014/main" id="{A0C1E2EE-13A5-4FCF-992B-49D71D2F079B}"/>
            </a:ext>
          </a:extLst>
        </xdr:cNvPr>
        <xdr:cNvSpPr txBox="1"/>
      </xdr:nvSpPr>
      <xdr:spPr>
        <a:xfrm>
          <a:off x="13131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27F90AC1-9BC6-4DA9-A7D9-B7F71A146B9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DC56EFB2-FABC-4877-825C-8E6A324C00F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E3F6A312-C89E-421B-9988-AC6D1AC626F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163CFBF6-14B9-42F0-A233-E8F206B6DE7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51BB539F-D6EF-4FE7-BBEC-DF35110D81D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B85E1AA5-170A-43EF-9D03-24242BB75BC5}"/>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381B8D8D-EEB6-4EE1-874E-3CF2DFF3162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B92B51D9-D683-4F91-B287-D7F4A794003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7CAA179A-6C8A-4CD0-A0B3-8DAAFB86E1C1}"/>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35646E31-A0D7-4815-96F1-41AB8ED70C59}"/>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D8FE722C-83CC-4ABA-B25A-ADA8EC36FAF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66952F2F-AD44-4016-9DD1-8A31FECE782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83F7F04C-724E-45CB-8DA9-BBDA666A1D8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職員の人材育成や民間委託等を積極的に推進しながら、「定員適正化計画」に基づいて定員管理を行っている。今後も適正な職員の採用や効率的な職員配置に努めていく。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8E14C1CC-ECD7-4461-84AE-EB92E97B035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B2509427-38CA-4036-B8A1-04C3AD9AB1F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A6C088A7-3564-44E9-A760-B549E5DC9C1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4AE45176-0578-4B50-9DC0-A814BBA6783E}"/>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F369C4F-4FA6-4DFE-8461-0254709158B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9DB30CAA-E0C8-4629-B051-60D3EB0BEF3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4D509608-AB3C-421D-9FB1-897553AF091E}"/>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2C0BEB27-B8E3-4C5B-807E-5EAE8E4B886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C061F5ED-E4A0-479B-B3F2-33759EA9906D}"/>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20AC9D4-04E0-4C76-A3D0-95C5F2E919D3}"/>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97C6A8AC-EBC4-465F-8E6E-B2DAED5FB2B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80479687-5C8A-4E6F-BD2C-F64D2C8477A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CDFE1E79-ACA7-4CE4-8AF8-B98C6AB7CDE1}"/>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194A22F9-1ADA-4762-9E74-20C45BA5457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A9320E5-66D3-4149-BB64-F6E07BEEEB73}"/>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8ADE7662-BAD4-4D3B-A4DE-529C7D58100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A2C9B730-FEC9-416F-B5A5-F01EB32C176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2797C178-DC16-4E77-8B08-B1C0E5E4ABDE}"/>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E16C6A97-2CEF-462E-B4CC-83CCE5D4AEF6}"/>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4DA8D09-9640-433D-9961-808E05993B5F}"/>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8770C1B4-FB36-4108-A912-D54ED9BA8C8D}"/>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978FAB24-02F2-4E0C-8ABE-DD3328179BA4}"/>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53446B66-3C65-47DD-BD7A-E43F7FEB97E6}"/>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88598</xdr:rowOff>
    </xdr:from>
    <xdr:to>
      <xdr:col>81</xdr:col>
      <xdr:colOff>44450</xdr:colOff>
      <xdr:row>60</xdr:row>
      <xdr:rowOff>150646</xdr:rowOff>
    </xdr:to>
    <xdr:cxnSp macro="">
      <xdr:nvCxnSpPr>
        <xdr:cNvPr id="325" name="直線コネクタ 324">
          <a:extLst>
            <a:ext uri="{FF2B5EF4-FFF2-40B4-BE49-F238E27FC236}">
              <a16:creationId xmlns:a16="http://schemas.microsoft.com/office/drawing/2014/main" id="{A162B4A0-24C2-4E18-83AA-B02A30BB2D5D}"/>
            </a:ext>
          </a:extLst>
        </xdr:cNvPr>
        <xdr:cNvCxnSpPr/>
      </xdr:nvCxnSpPr>
      <xdr:spPr>
        <a:xfrm>
          <a:off x="16179800" y="10375598"/>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B57F91A4-2265-44D2-A700-F5AE9E24204F}"/>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312EB98-46C1-4983-95A0-7E43D862BD8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74809</xdr:rowOff>
    </xdr:from>
    <xdr:to>
      <xdr:col>77</xdr:col>
      <xdr:colOff>44450</xdr:colOff>
      <xdr:row>60</xdr:row>
      <xdr:rowOff>88598</xdr:rowOff>
    </xdr:to>
    <xdr:cxnSp macro="">
      <xdr:nvCxnSpPr>
        <xdr:cNvPr id="328" name="直線コネクタ 327">
          <a:extLst>
            <a:ext uri="{FF2B5EF4-FFF2-40B4-BE49-F238E27FC236}">
              <a16:creationId xmlns:a16="http://schemas.microsoft.com/office/drawing/2014/main" id="{1E3BB8D4-32C6-4B49-8291-C9A8AA986AE0}"/>
            </a:ext>
          </a:extLst>
        </xdr:cNvPr>
        <xdr:cNvCxnSpPr/>
      </xdr:nvCxnSpPr>
      <xdr:spPr>
        <a:xfrm>
          <a:off x="15290800" y="1036180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95F1F7ED-7A1D-469B-9CEA-5A79A173450F}"/>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44AD5A5E-85AF-455C-BCB7-C7B64DF5B1D1}"/>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67914</xdr:rowOff>
    </xdr:from>
    <xdr:to>
      <xdr:col>72</xdr:col>
      <xdr:colOff>203200</xdr:colOff>
      <xdr:row>60</xdr:row>
      <xdr:rowOff>74809</xdr:rowOff>
    </xdr:to>
    <xdr:cxnSp macro="">
      <xdr:nvCxnSpPr>
        <xdr:cNvPr id="331" name="直線コネクタ 330">
          <a:extLst>
            <a:ext uri="{FF2B5EF4-FFF2-40B4-BE49-F238E27FC236}">
              <a16:creationId xmlns:a16="http://schemas.microsoft.com/office/drawing/2014/main" id="{27CF4F69-A787-4E7A-9916-16D057D20FDC}"/>
            </a:ext>
          </a:extLst>
        </xdr:cNvPr>
        <xdr:cNvCxnSpPr/>
      </xdr:nvCxnSpPr>
      <xdr:spPr>
        <a:xfrm>
          <a:off x="14401800" y="1035491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5436649-2901-47BC-ABE2-0310C914C216}"/>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E5A3F20B-0FB5-4049-B0D8-F79E5776CF07}"/>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42635</xdr:rowOff>
    </xdr:from>
    <xdr:to>
      <xdr:col>68</xdr:col>
      <xdr:colOff>152400</xdr:colOff>
      <xdr:row>60</xdr:row>
      <xdr:rowOff>67914</xdr:rowOff>
    </xdr:to>
    <xdr:cxnSp macro="">
      <xdr:nvCxnSpPr>
        <xdr:cNvPr id="334" name="直線コネクタ 333">
          <a:extLst>
            <a:ext uri="{FF2B5EF4-FFF2-40B4-BE49-F238E27FC236}">
              <a16:creationId xmlns:a16="http://schemas.microsoft.com/office/drawing/2014/main" id="{54B3CD05-BC61-43AB-9EF9-B9DBC529CBD6}"/>
            </a:ext>
          </a:extLst>
        </xdr:cNvPr>
        <xdr:cNvCxnSpPr/>
      </xdr:nvCxnSpPr>
      <xdr:spPr>
        <a:xfrm>
          <a:off x="13512800" y="10329635"/>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AC41CDC1-3F57-4FE7-B3E1-087BE795D1BD}"/>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30033AF2-C4F7-4B7D-9A90-160083540BF2}"/>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F48FE074-EDBD-4745-A019-0B3FCBD27C5B}"/>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B0AE3BDA-E9EC-4F42-A663-50F4158805CC}"/>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987379B-D9EB-47F0-AB99-742B2280A1D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5AEA8A33-00D1-42D1-94CE-CA84067D22E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4C617F4F-060A-46E8-89BE-B809A007A23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33E48142-2BE5-4309-9DAB-6F3561B3EE9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EB03271C-8EB1-489B-A2FD-B379A22F150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99846</xdr:rowOff>
    </xdr:from>
    <xdr:to>
      <xdr:col>81</xdr:col>
      <xdr:colOff>95250</xdr:colOff>
      <xdr:row>61</xdr:row>
      <xdr:rowOff>29996</xdr:rowOff>
    </xdr:to>
    <xdr:sp macro="" textlink="">
      <xdr:nvSpPr>
        <xdr:cNvPr id="344" name="楕円 343">
          <a:extLst>
            <a:ext uri="{FF2B5EF4-FFF2-40B4-BE49-F238E27FC236}">
              <a16:creationId xmlns:a16="http://schemas.microsoft.com/office/drawing/2014/main" id="{6E2C15C2-51CE-4130-8ECB-6140ABC42401}"/>
            </a:ext>
          </a:extLst>
        </xdr:cNvPr>
        <xdr:cNvSpPr/>
      </xdr:nvSpPr>
      <xdr:spPr>
        <a:xfrm>
          <a:off x="169672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116373</xdr:rowOff>
    </xdr:from>
    <xdr:ext cx="762000" cy="259045"/>
    <xdr:sp macro="" textlink="">
      <xdr:nvSpPr>
        <xdr:cNvPr id="345" name="定員管理の状況該当値テキスト">
          <a:extLst>
            <a:ext uri="{FF2B5EF4-FFF2-40B4-BE49-F238E27FC236}">
              <a16:creationId xmlns:a16="http://schemas.microsoft.com/office/drawing/2014/main" id="{872C1201-DF56-4EEB-980F-EC4CC8C4112C}"/>
            </a:ext>
          </a:extLst>
        </xdr:cNvPr>
        <xdr:cNvSpPr txBox="1"/>
      </xdr:nvSpPr>
      <xdr:spPr>
        <a:xfrm>
          <a:off x="17106900" y="102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37798</xdr:rowOff>
    </xdr:from>
    <xdr:to>
      <xdr:col>77</xdr:col>
      <xdr:colOff>95250</xdr:colOff>
      <xdr:row>60</xdr:row>
      <xdr:rowOff>139398</xdr:rowOff>
    </xdr:to>
    <xdr:sp macro="" textlink="">
      <xdr:nvSpPr>
        <xdr:cNvPr id="346" name="楕円 345">
          <a:extLst>
            <a:ext uri="{FF2B5EF4-FFF2-40B4-BE49-F238E27FC236}">
              <a16:creationId xmlns:a16="http://schemas.microsoft.com/office/drawing/2014/main" id="{8145DAA5-17D9-4CC3-A46A-ED7D0AEA50DA}"/>
            </a:ext>
          </a:extLst>
        </xdr:cNvPr>
        <xdr:cNvSpPr/>
      </xdr:nvSpPr>
      <xdr:spPr>
        <a:xfrm>
          <a:off x="16129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149575</xdr:rowOff>
    </xdr:from>
    <xdr:ext cx="736600" cy="259045"/>
    <xdr:sp macro="" textlink="">
      <xdr:nvSpPr>
        <xdr:cNvPr id="347" name="テキスト ボックス 346">
          <a:extLst>
            <a:ext uri="{FF2B5EF4-FFF2-40B4-BE49-F238E27FC236}">
              <a16:creationId xmlns:a16="http://schemas.microsoft.com/office/drawing/2014/main" id="{FA987F20-8E13-46A8-A432-61F96E1CC89B}"/>
            </a:ext>
          </a:extLst>
        </xdr:cNvPr>
        <xdr:cNvSpPr txBox="1"/>
      </xdr:nvSpPr>
      <xdr:spPr>
        <a:xfrm>
          <a:off x="15798800" y="1009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24009</xdr:rowOff>
    </xdr:from>
    <xdr:to>
      <xdr:col>73</xdr:col>
      <xdr:colOff>44450</xdr:colOff>
      <xdr:row>60</xdr:row>
      <xdr:rowOff>125609</xdr:rowOff>
    </xdr:to>
    <xdr:sp macro="" textlink="">
      <xdr:nvSpPr>
        <xdr:cNvPr id="348" name="楕円 347">
          <a:extLst>
            <a:ext uri="{FF2B5EF4-FFF2-40B4-BE49-F238E27FC236}">
              <a16:creationId xmlns:a16="http://schemas.microsoft.com/office/drawing/2014/main" id="{452A923A-4EB1-4D7F-A646-B3828F6C315D}"/>
            </a:ext>
          </a:extLst>
        </xdr:cNvPr>
        <xdr:cNvSpPr/>
      </xdr:nvSpPr>
      <xdr:spPr>
        <a:xfrm>
          <a:off x="15240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135786</xdr:rowOff>
    </xdr:from>
    <xdr:ext cx="762000" cy="259045"/>
    <xdr:sp macro="" textlink="">
      <xdr:nvSpPr>
        <xdr:cNvPr id="349" name="テキスト ボックス 348">
          <a:extLst>
            <a:ext uri="{FF2B5EF4-FFF2-40B4-BE49-F238E27FC236}">
              <a16:creationId xmlns:a16="http://schemas.microsoft.com/office/drawing/2014/main" id="{E396EF85-CDAD-4821-8453-F273D7865270}"/>
            </a:ext>
          </a:extLst>
        </xdr:cNvPr>
        <xdr:cNvSpPr txBox="1"/>
      </xdr:nvSpPr>
      <xdr:spPr>
        <a:xfrm>
          <a:off x="14909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17114</xdr:rowOff>
    </xdr:from>
    <xdr:to>
      <xdr:col>68</xdr:col>
      <xdr:colOff>203200</xdr:colOff>
      <xdr:row>60</xdr:row>
      <xdr:rowOff>118714</xdr:rowOff>
    </xdr:to>
    <xdr:sp macro="" textlink="">
      <xdr:nvSpPr>
        <xdr:cNvPr id="350" name="楕円 349">
          <a:extLst>
            <a:ext uri="{FF2B5EF4-FFF2-40B4-BE49-F238E27FC236}">
              <a16:creationId xmlns:a16="http://schemas.microsoft.com/office/drawing/2014/main" id="{2B857B40-6AAD-4DB2-922A-26BB0E7B0807}"/>
            </a:ext>
          </a:extLst>
        </xdr:cNvPr>
        <xdr:cNvSpPr/>
      </xdr:nvSpPr>
      <xdr:spPr>
        <a:xfrm>
          <a:off x="14351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128891</xdr:rowOff>
    </xdr:from>
    <xdr:ext cx="762000" cy="259045"/>
    <xdr:sp macro="" textlink="">
      <xdr:nvSpPr>
        <xdr:cNvPr id="351" name="テキスト ボックス 350">
          <a:extLst>
            <a:ext uri="{FF2B5EF4-FFF2-40B4-BE49-F238E27FC236}">
              <a16:creationId xmlns:a16="http://schemas.microsoft.com/office/drawing/2014/main" id="{90FC4C2B-A229-4EB7-B511-E57123C84C0E}"/>
            </a:ext>
          </a:extLst>
        </xdr:cNvPr>
        <xdr:cNvSpPr txBox="1"/>
      </xdr:nvSpPr>
      <xdr:spPr>
        <a:xfrm>
          <a:off x="14020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52" name="楕円 351">
          <a:extLst>
            <a:ext uri="{FF2B5EF4-FFF2-40B4-BE49-F238E27FC236}">
              <a16:creationId xmlns:a16="http://schemas.microsoft.com/office/drawing/2014/main" id="{EA7CCBE2-32BF-40C0-9F49-53809C8CCE09}"/>
            </a:ext>
          </a:extLst>
        </xdr:cNvPr>
        <xdr:cNvSpPr/>
      </xdr:nvSpPr>
      <xdr:spPr>
        <a:xfrm>
          <a:off x="13462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103612</xdr:rowOff>
    </xdr:from>
    <xdr:ext cx="762000" cy="259045"/>
    <xdr:sp macro="" textlink="">
      <xdr:nvSpPr>
        <xdr:cNvPr id="353" name="テキスト ボックス 352">
          <a:extLst>
            <a:ext uri="{FF2B5EF4-FFF2-40B4-BE49-F238E27FC236}">
              <a16:creationId xmlns:a16="http://schemas.microsoft.com/office/drawing/2014/main" id="{851B8F0A-F700-49B9-98C4-5CD8358088FE}"/>
            </a:ext>
          </a:extLst>
        </xdr:cNvPr>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8FCECFF2-2FE9-4F14-A6F4-1744CC0C1766}"/>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BD9FB531-4CAD-4024-ACE6-FA1BEFF2394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616ED419-8AE9-4E2D-83AE-B960D094B9E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A4E7EA24-2627-43C6-8A32-4C58AAAA1BEF}"/>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59B2004B-1DEE-4669-9CFE-9DC8A8ADF27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EE2CC6E6-5E9B-4E6D-8D72-97859298BF8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E339E32D-06F5-405F-8BBB-6D0401ED429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21D02E04-9E78-4CD2-8738-E7521A624B9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2276ABC0-2099-4142-B1B0-DC5669ED999B}"/>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94D210F-378C-479D-8D98-27429186C3A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11543365-1410-4739-8FBE-B74C90B2E241}"/>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27073399-FFE8-477D-9FBA-CF0D2DD93B0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1303C5FE-0F44-4E7A-9475-E71E8BF772A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合併以降の投資的事業の実施により公債費は増加してきたが、基準財政需要額への算入率が比較的高い起債を活用してきたことから、類似団体と比較しても良好な値となっている。</a:t>
          </a:r>
          <a:endParaRPr lang="ja-JP" altLang="ja-JP" sz="1400">
            <a:effectLst/>
          </a:endParaRPr>
        </a:p>
        <a:p>
          <a:r>
            <a:rPr kumimoji="1" lang="ja-JP" altLang="ja-JP" sz="1100">
              <a:solidFill>
                <a:schemeClr val="dk1"/>
              </a:solidFill>
              <a:effectLst/>
              <a:latin typeface="+mn-lt"/>
              <a:ea typeface="+mn-ea"/>
              <a:cs typeface="+mn-cs"/>
            </a:rPr>
            <a:t>　今後は、投資的事業に対する取り組みも減少傾向に転じると思われ、併せて起債発行額の抑制にも努めていく。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4C81DA7F-09A0-4206-9F94-438A12B8BC8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72CB0BF1-D192-46A1-96C0-FD13C514B99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E2448243-EC53-4C8A-8225-4C63F2FCA1B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696E4C6E-9FC3-43F7-8E31-FE9E1E6B9CFC}"/>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B1438B0A-3EA7-4DD0-B318-7F02D59AD49F}"/>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9CEF9C51-4698-47A9-AC99-7943B071EAB5}"/>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86644DBA-8EF2-4B5F-B74F-9CCBC6060C4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A63B43BF-4239-41EF-AB84-1F322BBB87A4}"/>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82D1DBA6-DF24-4275-92CA-5C3F71B6A79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E91A705E-8222-4308-B212-CE4AF6851DD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769C83A3-7AC6-43BB-B1B4-882A8C2B092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A63CA2E8-09AA-475C-90F1-B2F04C67DC07}"/>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2FE02F9-5202-4A08-84ED-1469954CB02D}"/>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A22B05C5-D18D-4B08-9514-5680CA66A448}"/>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DC04A7D0-9751-4F68-AF01-A3BD3B74970C}"/>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66ED2F06-7281-4505-8FD1-AA1E15FA1638}"/>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B0C78256-C967-4440-8B9D-04AF8F5CA27D}"/>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3DE3A4A7-0A03-40B7-A42A-7380DD1FDE0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5E51A560-9288-4DE8-BA7F-7FF0C63F387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F606567-1873-4EC3-9316-22EB090D58B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20C1EB4B-93F2-4C94-8545-DBBDFB9E8894}"/>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B283AAD2-377F-4E0A-A85A-AE0C451FB135}"/>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3BCEEC6D-AA9E-4A16-9D36-A332273D1706}"/>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AB31E0A1-AEBD-41EF-89F5-9F6CF6F6AA5F}"/>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17463</xdr:rowOff>
    </xdr:from>
    <xdr:to>
      <xdr:col>81</xdr:col>
      <xdr:colOff>44450</xdr:colOff>
      <xdr:row>38</xdr:row>
      <xdr:rowOff>57679</xdr:rowOff>
    </xdr:to>
    <xdr:cxnSp macro="">
      <xdr:nvCxnSpPr>
        <xdr:cNvPr id="391" name="直線コネクタ 390">
          <a:extLst>
            <a:ext uri="{FF2B5EF4-FFF2-40B4-BE49-F238E27FC236}">
              <a16:creationId xmlns:a16="http://schemas.microsoft.com/office/drawing/2014/main" id="{F5472D8F-D475-4CE5-8E07-93FC858CAA81}"/>
            </a:ext>
          </a:extLst>
        </xdr:cNvPr>
        <xdr:cNvCxnSpPr/>
      </xdr:nvCxnSpPr>
      <xdr:spPr>
        <a:xfrm>
          <a:off x="16179800" y="653256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DC18C3A3-39F2-470B-A887-4BC60755D08B}"/>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30F8A5BD-4805-4AEA-B6FA-2DFDBF2EB9FD}"/>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7408</xdr:rowOff>
    </xdr:from>
    <xdr:to>
      <xdr:col>77</xdr:col>
      <xdr:colOff>44450</xdr:colOff>
      <xdr:row>38</xdr:row>
      <xdr:rowOff>17463</xdr:rowOff>
    </xdr:to>
    <xdr:cxnSp macro="">
      <xdr:nvCxnSpPr>
        <xdr:cNvPr id="394" name="直線コネクタ 393">
          <a:extLst>
            <a:ext uri="{FF2B5EF4-FFF2-40B4-BE49-F238E27FC236}">
              <a16:creationId xmlns:a16="http://schemas.microsoft.com/office/drawing/2014/main" id="{E46D2CC7-69A6-4ECC-AD79-C453E7498E42}"/>
            </a:ext>
          </a:extLst>
        </xdr:cNvPr>
        <xdr:cNvCxnSpPr/>
      </xdr:nvCxnSpPr>
      <xdr:spPr>
        <a:xfrm>
          <a:off x="15290800" y="65225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4F6C978F-5435-4082-8A52-568C58DB87A9}"/>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2615F8D1-5F74-4E94-ADAC-76C8BD922A24}"/>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7408</xdr:rowOff>
    </xdr:from>
    <xdr:to>
      <xdr:col>72</xdr:col>
      <xdr:colOff>203200</xdr:colOff>
      <xdr:row>38</xdr:row>
      <xdr:rowOff>7408</xdr:rowOff>
    </xdr:to>
    <xdr:cxnSp macro="">
      <xdr:nvCxnSpPr>
        <xdr:cNvPr id="397" name="直線コネクタ 396">
          <a:extLst>
            <a:ext uri="{FF2B5EF4-FFF2-40B4-BE49-F238E27FC236}">
              <a16:creationId xmlns:a16="http://schemas.microsoft.com/office/drawing/2014/main" id="{30B71B2A-E899-4E70-A470-48FBF6517DEE}"/>
            </a:ext>
          </a:extLst>
        </xdr:cNvPr>
        <xdr:cNvCxnSpPr/>
      </xdr:nvCxnSpPr>
      <xdr:spPr>
        <a:xfrm>
          <a:off x="14401800" y="652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6C7DAB70-788C-4884-8DDF-DE4148B232F8}"/>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7E478F06-5076-4358-829F-C423F0F1F42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7408</xdr:rowOff>
    </xdr:from>
    <xdr:to>
      <xdr:col>68</xdr:col>
      <xdr:colOff>152400</xdr:colOff>
      <xdr:row>38</xdr:row>
      <xdr:rowOff>27517</xdr:rowOff>
    </xdr:to>
    <xdr:cxnSp macro="">
      <xdr:nvCxnSpPr>
        <xdr:cNvPr id="400" name="直線コネクタ 399">
          <a:extLst>
            <a:ext uri="{FF2B5EF4-FFF2-40B4-BE49-F238E27FC236}">
              <a16:creationId xmlns:a16="http://schemas.microsoft.com/office/drawing/2014/main" id="{09CC2CD2-6C10-4277-A6EE-090E8831BBBF}"/>
            </a:ext>
          </a:extLst>
        </xdr:cNvPr>
        <xdr:cNvCxnSpPr/>
      </xdr:nvCxnSpPr>
      <xdr:spPr>
        <a:xfrm flipV="1">
          <a:off x="13512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62658FB4-B884-4D1C-8E94-CAF8A58C4082}"/>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7E08499E-A19B-46DB-B0FF-AD5E26BF53FE}"/>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AE50CA61-5513-4431-AF1A-00CE03BB4445}"/>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2CD435B8-7F8E-4B77-AEF9-71539FD19B7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CB205CDE-514E-479B-B746-2FEBCBD1A3D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9AA36474-76BD-41D0-ACF5-861F4F99C15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25F9280-9DAD-4C52-A04C-E09FF1ACA77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CD6F90E6-21AD-44B1-B5CD-EE4E744FCE7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E995D7C3-119A-42D4-9A9C-A320105DF7E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6879</xdr:rowOff>
    </xdr:from>
    <xdr:to>
      <xdr:col>81</xdr:col>
      <xdr:colOff>95250</xdr:colOff>
      <xdr:row>38</xdr:row>
      <xdr:rowOff>108479</xdr:rowOff>
    </xdr:to>
    <xdr:sp macro="" textlink="">
      <xdr:nvSpPr>
        <xdr:cNvPr id="410" name="楕円 409">
          <a:extLst>
            <a:ext uri="{FF2B5EF4-FFF2-40B4-BE49-F238E27FC236}">
              <a16:creationId xmlns:a16="http://schemas.microsoft.com/office/drawing/2014/main" id="{245A9F83-47C5-4A0F-A83E-4553DA938EBF}"/>
            </a:ext>
          </a:extLst>
        </xdr:cNvPr>
        <xdr:cNvSpPr/>
      </xdr:nvSpPr>
      <xdr:spPr>
        <a:xfrm>
          <a:off x="169672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23406</xdr:rowOff>
    </xdr:from>
    <xdr:ext cx="762000" cy="259045"/>
    <xdr:sp macro="" textlink="">
      <xdr:nvSpPr>
        <xdr:cNvPr id="411" name="公債費負担の状況該当値テキスト">
          <a:extLst>
            <a:ext uri="{FF2B5EF4-FFF2-40B4-BE49-F238E27FC236}">
              <a16:creationId xmlns:a16="http://schemas.microsoft.com/office/drawing/2014/main" id="{631D8559-181D-411F-BB93-FB344B8D0387}"/>
            </a:ext>
          </a:extLst>
        </xdr:cNvPr>
        <xdr:cNvSpPr txBox="1"/>
      </xdr:nvSpPr>
      <xdr:spPr>
        <a:xfrm>
          <a:off x="17106900" y="636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138113</xdr:rowOff>
    </xdr:from>
    <xdr:to>
      <xdr:col>77</xdr:col>
      <xdr:colOff>95250</xdr:colOff>
      <xdr:row>38</xdr:row>
      <xdr:rowOff>68263</xdr:rowOff>
    </xdr:to>
    <xdr:sp macro="" textlink="">
      <xdr:nvSpPr>
        <xdr:cNvPr id="412" name="楕円 411">
          <a:extLst>
            <a:ext uri="{FF2B5EF4-FFF2-40B4-BE49-F238E27FC236}">
              <a16:creationId xmlns:a16="http://schemas.microsoft.com/office/drawing/2014/main" id="{450E7360-6BF4-4D5E-B987-C90E14DB58B1}"/>
            </a:ext>
          </a:extLst>
        </xdr:cNvPr>
        <xdr:cNvSpPr/>
      </xdr:nvSpPr>
      <xdr:spPr>
        <a:xfrm>
          <a:off x="16129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78440</xdr:rowOff>
    </xdr:from>
    <xdr:ext cx="736600" cy="259045"/>
    <xdr:sp macro="" textlink="">
      <xdr:nvSpPr>
        <xdr:cNvPr id="413" name="テキスト ボックス 412">
          <a:extLst>
            <a:ext uri="{FF2B5EF4-FFF2-40B4-BE49-F238E27FC236}">
              <a16:creationId xmlns:a16="http://schemas.microsoft.com/office/drawing/2014/main" id="{875E073C-A640-4017-AD04-C315F7F507BF}"/>
            </a:ext>
          </a:extLst>
        </xdr:cNvPr>
        <xdr:cNvSpPr txBox="1"/>
      </xdr:nvSpPr>
      <xdr:spPr>
        <a:xfrm>
          <a:off x="15798800" y="625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128058</xdr:rowOff>
    </xdr:from>
    <xdr:to>
      <xdr:col>73</xdr:col>
      <xdr:colOff>44450</xdr:colOff>
      <xdr:row>38</xdr:row>
      <xdr:rowOff>58209</xdr:rowOff>
    </xdr:to>
    <xdr:sp macro="" textlink="">
      <xdr:nvSpPr>
        <xdr:cNvPr id="414" name="楕円 413">
          <a:extLst>
            <a:ext uri="{FF2B5EF4-FFF2-40B4-BE49-F238E27FC236}">
              <a16:creationId xmlns:a16="http://schemas.microsoft.com/office/drawing/2014/main" id="{39B7D972-11F4-4E57-99B8-CAA3B71466AC}"/>
            </a:ext>
          </a:extLst>
        </xdr:cNvPr>
        <xdr:cNvSpPr/>
      </xdr:nvSpPr>
      <xdr:spPr>
        <a:xfrm>
          <a:off x="15240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68385</xdr:rowOff>
    </xdr:from>
    <xdr:ext cx="762000" cy="259045"/>
    <xdr:sp macro="" textlink="">
      <xdr:nvSpPr>
        <xdr:cNvPr id="415" name="テキスト ボックス 414">
          <a:extLst>
            <a:ext uri="{FF2B5EF4-FFF2-40B4-BE49-F238E27FC236}">
              <a16:creationId xmlns:a16="http://schemas.microsoft.com/office/drawing/2014/main" id="{C647CCBB-8AC3-4C56-BFC4-1965859F6C01}"/>
            </a:ext>
          </a:extLst>
        </xdr:cNvPr>
        <xdr:cNvSpPr txBox="1"/>
      </xdr:nvSpPr>
      <xdr:spPr>
        <a:xfrm>
          <a:off x="14909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128058</xdr:rowOff>
    </xdr:from>
    <xdr:to>
      <xdr:col>68</xdr:col>
      <xdr:colOff>203200</xdr:colOff>
      <xdr:row>38</xdr:row>
      <xdr:rowOff>58209</xdr:rowOff>
    </xdr:to>
    <xdr:sp macro="" textlink="">
      <xdr:nvSpPr>
        <xdr:cNvPr id="416" name="楕円 415">
          <a:extLst>
            <a:ext uri="{FF2B5EF4-FFF2-40B4-BE49-F238E27FC236}">
              <a16:creationId xmlns:a16="http://schemas.microsoft.com/office/drawing/2014/main" id="{61B6008A-B078-47C9-896A-C1407500EFBD}"/>
            </a:ext>
          </a:extLst>
        </xdr:cNvPr>
        <xdr:cNvSpPr/>
      </xdr:nvSpPr>
      <xdr:spPr>
        <a:xfrm>
          <a:off x="14351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68385</xdr:rowOff>
    </xdr:from>
    <xdr:ext cx="762000" cy="259045"/>
    <xdr:sp macro="" textlink="">
      <xdr:nvSpPr>
        <xdr:cNvPr id="417" name="テキスト ボックス 416">
          <a:extLst>
            <a:ext uri="{FF2B5EF4-FFF2-40B4-BE49-F238E27FC236}">
              <a16:creationId xmlns:a16="http://schemas.microsoft.com/office/drawing/2014/main" id="{3413E218-9CF6-4C2F-B79C-1639E25D4FC9}"/>
            </a:ext>
          </a:extLst>
        </xdr:cNvPr>
        <xdr:cNvSpPr txBox="1"/>
      </xdr:nvSpPr>
      <xdr:spPr>
        <a:xfrm>
          <a:off x="14020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148167</xdr:rowOff>
    </xdr:from>
    <xdr:to>
      <xdr:col>64</xdr:col>
      <xdr:colOff>152400</xdr:colOff>
      <xdr:row>38</xdr:row>
      <xdr:rowOff>78316</xdr:rowOff>
    </xdr:to>
    <xdr:sp macro="" textlink="">
      <xdr:nvSpPr>
        <xdr:cNvPr id="418" name="楕円 417">
          <a:extLst>
            <a:ext uri="{FF2B5EF4-FFF2-40B4-BE49-F238E27FC236}">
              <a16:creationId xmlns:a16="http://schemas.microsoft.com/office/drawing/2014/main" id="{D6038881-781B-4803-ACD5-FAAABC24EF48}"/>
            </a:ext>
          </a:extLst>
        </xdr:cNvPr>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88494</xdr:rowOff>
    </xdr:from>
    <xdr:ext cx="762000" cy="259045"/>
    <xdr:sp macro="" textlink="">
      <xdr:nvSpPr>
        <xdr:cNvPr id="419" name="テキスト ボックス 418">
          <a:extLst>
            <a:ext uri="{FF2B5EF4-FFF2-40B4-BE49-F238E27FC236}">
              <a16:creationId xmlns:a16="http://schemas.microsoft.com/office/drawing/2014/main" id="{C3155D7B-C5D6-4172-B906-209AB0B3D106}"/>
            </a:ext>
          </a:extLst>
        </xdr:cNvPr>
        <xdr:cNvSpPr txBox="1"/>
      </xdr:nvSpPr>
      <xdr:spPr>
        <a:xfrm>
          <a:off x="13131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E86E2C71-237A-4B04-B254-18398A0025A2}"/>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A5B6AC45-AB95-4DEC-91FE-48BC144962C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A45CAEB9-ADC5-4F16-B9B7-503EB6DFD42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5EB7D45E-5A45-4843-A6BB-EF94663D4CD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F70005E3-F98C-4367-8015-605EAD0193A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AB60DD35-4A22-46C3-95F0-61C04A57996E}"/>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7BDF49AA-BBE7-4D99-AC38-97D431BE3047}"/>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96235B1-8674-4BCD-8256-92EC9E74D27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1CE2919E-0888-4EE7-93B4-4C8734B6C20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CDA8260E-85EB-46C7-A018-FF398D0FEBE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57562455-4E3F-43D1-8786-FFBE15DA939C}"/>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96AA1815-D6B0-4FB4-975B-30838C7F5B3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EBAE1676-A9B6-48DC-AFF7-44993EE1DDA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以降の投資的事業への集中により、類似団体と比較して高い割合が続いてきたが、生活基盤整備もピークを過ぎ、普通建設事業が減少に転じてきていることから起債の発行額も減少したことで、類似団体と比較しても良好な値となっている。</a:t>
          </a:r>
          <a:endParaRPr lang="ja-JP" altLang="ja-JP" sz="1400">
            <a:effectLst/>
          </a:endParaRPr>
        </a:p>
        <a:p>
          <a:r>
            <a:rPr kumimoji="1" lang="ja-JP" altLang="ja-JP" sz="1100">
              <a:solidFill>
                <a:schemeClr val="dk1"/>
              </a:solidFill>
              <a:effectLst/>
              <a:latin typeface="+mn-lt"/>
              <a:ea typeface="+mn-ea"/>
              <a:cs typeface="+mn-cs"/>
            </a:rPr>
            <a:t>　今後も適正な基金額を保有し、将来負担との平準化を考慮しながら、更なる財政健全化に努めていく。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5A18776C-F937-4463-8FC5-4DACD4706DB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296F22DD-E0A3-40C3-B866-28328019C59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46293144-4D23-431E-BD03-CDAE7F7807C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254DDF9C-9327-4E6E-8CDB-74F4BA8A58D5}"/>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5C29FFEC-D592-4ADF-841D-4A13BFFD40AB}"/>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81E29EA8-AC7F-44E5-B349-933E6377D8B5}"/>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74E0345C-495E-4A4D-A0F6-C30F584C79AA}"/>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2F5284CD-CD58-4429-A3A5-7878FD343F89}"/>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97A3F104-96BA-42F6-8474-59DD41C1CBBE}"/>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65E6927E-B22F-4083-B8D1-0BE67D1EF80A}"/>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19D96470-B5D8-4AEE-B848-60CDB8AD58C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4814CC7A-97EC-4801-8EED-5AE7DD42462C}"/>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EC91E64F-29B7-4000-A1F8-A3AA76EDFF0C}"/>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10B99203-518E-4C94-B6BF-23A5531EAD9A}"/>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2F8C1BDF-8313-4240-84FE-F3CBE60857FC}"/>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80842C38-B602-4DAE-AA28-4D8A03FC179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DED951A8-F006-4FE4-96FC-A538F1F4481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F5DA5844-824E-46CF-892F-A5DF87B63BD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D7FA97F2-4748-4216-8C1C-3CC0D9D53FA7}"/>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4E31A0DC-6187-4D5F-884D-E53E51C8C759}"/>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464F022E-27FB-4DB2-A093-CBBFFB7154C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89057A9F-19F7-4FF1-A6F7-2D8B9C81917F}"/>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152158</xdr:rowOff>
    </xdr:from>
    <xdr:to>
      <xdr:col>77</xdr:col>
      <xdr:colOff>44450</xdr:colOff>
      <xdr:row>15</xdr:row>
      <xdr:rowOff>35621</xdr:rowOff>
    </xdr:to>
    <xdr:cxnSp macro="">
      <xdr:nvCxnSpPr>
        <xdr:cNvPr id="455" name="直線コネクタ 454">
          <a:extLst>
            <a:ext uri="{FF2B5EF4-FFF2-40B4-BE49-F238E27FC236}">
              <a16:creationId xmlns:a16="http://schemas.microsoft.com/office/drawing/2014/main" id="{5AE599AA-C948-4D96-9F96-46E26F9C25F2}"/>
            </a:ext>
          </a:extLst>
        </xdr:cNvPr>
        <xdr:cNvCxnSpPr/>
      </xdr:nvCxnSpPr>
      <xdr:spPr>
        <a:xfrm flipV="1">
          <a:off x="15290800" y="2381008"/>
          <a:ext cx="889000" cy="2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6" name="将来負担の状況平均値テキスト">
          <a:extLst>
            <a:ext uri="{FF2B5EF4-FFF2-40B4-BE49-F238E27FC236}">
              <a16:creationId xmlns:a16="http://schemas.microsoft.com/office/drawing/2014/main" id="{165D02C3-BA6B-4C75-87F6-DFEBA551E18D}"/>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95CEB3E5-EC6F-4C4C-9B33-0C198F3C8916}"/>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35621</xdr:rowOff>
    </xdr:from>
    <xdr:to>
      <xdr:col>72</xdr:col>
      <xdr:colOff>203200</xdr:colOff>
      <xdr:row>15</xdr:row>
      <xdr:rowOff>120650</xdr:rowOff>
    </xdr:to>
    <xdr:cxnSp macro="">
      <xdr:nvCxnSpPr>
        <xdr:cNvPr id="458" name="直線コネクタ 457">
          <a:extLst>
            <a:ext uri="{FF2B5EF4-FFF2-40B4-BE49-F238E27FC236}">
              <a16:creationId xmlns:a16="http://schemas.microsoft.com/office/drawing/2014/main" id="{33F2BD4E-CD5D-4605-B823-5A652F63A211}"/>
            </a:ext>
          </a:extLst>
        </xdr:cNvPr>
        <xdr:cNvCxnSpPr/>
      </xdr:nvCxnSpPr>
      <xdr:spPr>
        <a:xfrm flipV="1">
          <a:off x="14401800" y="2607371"/>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D5CE1489-9750-4D21-AB5B-165307332E55}"/>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46160</xdr:rowOff>
    </xdr:from>
    <xdr:ext cx="736600" cy="259045"/>
    <xdr:sp macro="" textlink="">
      <xdr:nvSpPr>
        <xdr:cNvPr id="460" name="テキスト ボックス 459">
          <a:extLst>
            <a:ext uri="{FF2B5EF4-FFF2-40B4-BE49-F238E27FC236}">
              <a16:creationId xmlns:a16="http://schemas.microsoft.com/office/drawing/2014/main" id="{6F44EF15-544E-4FDA-96AD-256E01CF692F}"/>
            </a:ext>
          </a:extLst>
        </xdr:cNvPr>
        <xdr:cNvSpPr txBox="1"/>
      </xdr:nvSpPr>
      <xdr:spPr>
        <a:xfrm>
          <a:off x="15798800" y="2446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120650</xdr:rowOff>
    </xdr:from>
    <xdr:to>
      <xdr:col>68</xdr:col>
      <xdr:colOff>152400</xdr:colOff>
      <xdr:row>16</xdr:row>
      <xdr:rowOff>64105</xdr:rowOff>
    </xdr:to>
    <xdr:cxnSp macro="">
      <xdr:nvCxnSpPr>
        <xdr:cNvPr id="461" name="直線コネクタ 460">
          <a:extLst>
            <a:ext uri="{FF2B5EF4-FFF2-40B4-BE49-F238E27FC236}">
              <a16:creationId xmlns:a16="http://schemas.microsoft.com/office/drawing/2014/main" id="{A6F3A540-83AE-4AF8-83B4-29EBDD339664}"/>
            </a:ext>
          </a:extLst>
        </xdr:cNvPr>
        <xdr:cNvCxnSpPr/>
      </xdr:nvCxnSpPr>
      <xdr:spPr>
        <a:xfrm flipV="1">
          <a:off x="13512800" y="26924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A99C47A7-DFB6-4449-8D8C-B712ADAE7D36}"/>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0F5089A2-2D8D-48A6-A09A-CAF19187A161}"/>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4" name="フローチャート: 判断 463">
          <a:extLst>
            <a:ext uri="{FF2B5EF4-FFF2-40B4-BE49-F238E27FC236}">
              <a16:creationId xmlns:a16="http://schemas.microsoft.com/office/drawing/2014/main" id="{1962479A-63CC-46EB-A9EC-D70A82A1F22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5" name="テキスト ボックス 464">
          <a:extLst>
            <a:ext uri="{FF2B5EF4-FFF2-40B4-BE49-F238E27FC236}">
              <a16:creationId xmlns:a16="http://schemas.microsoft.com/office/drawing/2014/main" id="{BDB2721A-1644-4386-849C-6A20C29D6C8C}"/>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6" name="フローチャート: 判断 465">
          <a:extLst>
            <a:ext uri="{FF2B5EF4-FFF2-40B4-BE49-F238E27FC236}">
              <a16:creationId xmlns:a16="http://schemas.microsoft.com/office/drawing/2014/main" id="{8DB47D4A-7333-4DDE-91E7-E112E4239436}"/>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7" name="テキスト ボックス 466">
          <a:extLst>
            <a:ext uri="{FF2B5EF4-FFF2-40B4-BE49-F238E27FC236}">
              <a16:creationId xmlns:a16="http://schemas.microsoft.com/office/drawing/2014/main" id="{CA43821B-8668-435A-8351-BE372A914AA5}"/>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8F3B5D3A-0F79-4BDF-A08A-CE7A71405F8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AAE4BD9D-4856-43A4-B8DE-8078383B1911}"/>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1112845E-512E-48FC-8179-F00033DDEC6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C7DB5612-E1B0-485A-B8F0-0944875015A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49DE0052-1680-40A6-8FC1-B432D07053CD}"/>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101358</xdr:rowOff>
    </xdr:from>
    <xdr:to>
      <xdr:col>77</xdr:col>
      <xdr:colOff>95250</xdr:colOff>
      <xdr:row>14</xdr:row>
      <xdr:rowOff>31508</xdr:rowOff>
    </xdr:to>
    <xdr:sp macro="" textlink="">
      <xdr:nvSpPr>
        <xdr:cNvPr id="473" name="楕円 472">
          <a:extLst>
            <a:ext uri="{FF2B5EF4-FFF2-40B4-BE49-F238E27FC236}">
              <a16:creationId xmlns:a16="http://schemas.microsoft.com/office/drawing/2014/main" id="{010E1961-E298-4591-9312-89E9BD8999CB}"/>
            </a:ext>
          </a:extLst>
        </xdr:cNvPr>
        <xdr:cNvSpPr/>
      </xdr:nvSpPr>
      <xdr:spPr>
        <a:xfrm>
          <a:off x="16129000" y="2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41685</xdr:rowOff>
    </xdr:from>
    <xdr:ext cx="736600" cy="259045"/>
    <xdr:sp macro="" textlink="">
      <xdr:nvSpPr>
        <xdr:cNvPr id="474" name="テキスト ボックス 473">
          <a:extLst>
            <a:ext uri="{FF2B5EF4-FFF2-40B4-BE49-F238E27FC236}">
              <a16:creationId xmlns:a16="http://schemas.microsoft.com/office/drawing/2014/main" id="{AA24D504-6BCB-4B99-B1C0-702FD52EDAC5}"/>
            </a:ext>
          </a:extLst>
        </xdr:cNvPr>
        <xdr:cNvSpPr txBox="1"/>
      </xdr:nvSpPr>
      <xdr:spPr>
        <a:xfrm>
          <a:off x="15798800" y="209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156271</xdr:rowOff>
    </xdr:from>
    <xdr:to>
      <xdr:col>73</xdr:col>
      <xdr:colOff>44450</xdr:colOff>
      <xdr:row>15</xdr:row>
      <xdr:rowOff>86421</xdr:rowOff>
    </xdr:to>
    <xdr:sp macro="" textlink="">
      <xdr:nvSpPr>
        <xdr:cNvPr id="475" name="楕円 474">
          <a:extLst>
            <a:ext uri="{FF2B5EF4-FFF2-40B4-BE49-F238E27FC236}">
              <a16:creationId xmlns:a16="http://schemas.microsoft.com/office/drawing/2014/main" id="{F596DC3C-7AEA-4E68-B5BA-547C1523DE29}"/>
            </a:ext>
          </a:extLst>
        </xdr:cNvPr>
        <xdr:cNvSpPr/>
      </xdr:nvSpPr>
      <xdr:spPr>
        <a:xfrm>
          <a:off x="15240000" y="2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71198</xdr:rowOff>
    </xdr:from>
    <xdr:ext cx="762000" cy="259045"/>
    <xdr:sp macro="" textlink="">
      <xdr:nvSpPr>
        <xdr:cNvPr id="476" name="テキスト ボックス 475">
          <a:extLst>
            <a:ext uri="{FF2B5EF4-FFF2-40B4-BE49-F238E27FC236}">
              <a16:creationId xmlns:a16="http://schemas.microsoft.com/office/drawing/2014/main" id="{CA8C7602-AD86-44F8-81D2-4C985DD8D4EA}"/>
            </a:ext>
          </a:extLst>
        </xdr:cNvPr>
        <xdr:cNvSpPr txBox="1"/>
      </xdr:nvSpPr>
      <xdr:spPr>
        <a:xfrm>
          <a:off x="14909800" y="264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77" name="楕円 476">
          <a:extLst>
            <a:ext uri="{FF2B5EF4-FFF2-40B4-BE49-F238E27FC236}">
              <a16:creationId xmlns:a16="http://schemas.microsoft.com/office/drawing/2014/main" id="{2FA567E9-86E8-4A96-8400-1E4E0482279D}"/>
            </a:ext>
          </a:extLst>
        </xdr:cNvPr>
        <xdr:cNvSpPr/>
      </xdr:nvSpPr>
      <xdr:spPr>
        <a:xfrm>
          <a:off x="1435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78" name="テキスト ボックス 477">
          <a:extLst>
            <a:ext uri="{FF2B5EF4-FFF2-40B4-BE49-F238E27FC236}">
              <a16:creationId xmlns:a16="http://schemas.microsoft.com/office/drawing/2014/main" id="{99C31CBE-0C1B-43B7-B00F-7C8D1B146D62}"/>
            </a:ext>
          </a:extLst>
        </xdr:cNvPr>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13305</xdr:rowOff>
    </xdr:from>
    <xdr:to>
      <xdr:col>64</xdr:col>
      <xdr:colOff>152400</xdr:colOff>
      <xdr:row>16</xdr:row>
      <xdr:rowOff>114905</xdr:rowOff>
    </xdr:to>
    <xdr:sp macro="" textlink="">
      <xdr:nvSpPr>
        <xdr:cNvPr id="479" name="楕円 478">
          <a:extLst>
            <a:ext uri="{FF2B5EF4-FFF2-40B4-BE49-F238E27FC236}">
              <a16:creationId xmlns:a16="http://schemas.microsoft.com/office/drawing/2014/main" id="{30ED3F20-BC2A-4058-BB49-17F2D903C3C0}"/>
            </a:ext>
          </a:extLst>
        </xdr:cNvPr>
        <xdr:cNvSpPr/>
      </xdr:nvSpPr>
      <xdr:spPr>
        <a:xfrm>
          <a:off x="13462000" y="275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99682</xdr:rowOff>
    </xdr:from>
    <xdr:ext cx="762000" cy="259045"/>
    <xdr:sp macro="" textlink="">
      <xdr:nvSpPr>
        <xdr:cNvPr id="480" name="テキスト ボックス 479">
          <a:extLst>
            <a:ext uri="{FF2B5EF4-FFF2-40B4-BE49-F238E27FC236}">
              <a16:creationId xmlns:a16="http://schemas.microsoft.com/office/drawing/2014/main" id="{E76EB9AD-F521-4A14-A2C0-15027B8BB65D}"/>
            </a:ext>
          </a:extLst>
        </xdr:cNvPr>
        <xdr:cNvSpPr txBox="1"/>
      </xdr:nvSpPr>
      <xdr:spPr>
        <a:xfrm>
          <a:off x="13131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10,589
10,390
55.90
6,538,462
6,105,633
264,167
4,095,916
6,520,514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合併後分庁方式をとっていること等により、類似団体と比較して高い比率で推移してきたが、ここ数年は計画的な定員管理を進めたことにより、類似団体に近い値まで改善が進んできている。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今後も定員適正化計画に基づき、計画的な職員採用に努めるなど、人件費の削減に取り組んでいく。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38</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373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物件費の経常収支比率は改善傾向にあったが、令和４年度は類似団体と比較しても、高い値に推移した。</a:t>
          </a:r>
        </a:p>
        <a:p>
          <a:r>
            <a:rPr kumimoji="1" lang="ja-JP" altLang="en-US" sz="1300">
              <a:latin typeface="ＭＳ Ｐゴシック" panose="020B0600070205080204" pitchFamily="50" charset="-128"/>
              <a:ea typeface="ＭＳ Ｐゴシック" panose="020B0600070205080204" pitchFamily="50" charset="-128"/>
            </a:rPr>
            <a:t>　今後についても事業を精査するなどして、更なる改善を図っていく。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xdr:rowOff>
    </xdr:from>
    <xdr:to>
      <xdr:col>82</xdr:col>
      <xdr:colOff>107950</xdr:colOff>
      <xdr:row>15</xdr:row>
      <xdr:rowOff>138430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78735"/>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xdr:rowOff>
    </xdr:from>
    <xdr:to>
      <xdr:col>78</xdr:col>
      <xdr:colOff>69850</xdr:colOff>
      <xdr:row>15</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5787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75565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187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64135</xdr:rowOff>
    </xdr:from>
    <xdr:to>
      <xdr:col>69</xdr:col>
      <xdr:colOff>92075</xdr:colOff>
      <xdr:row>15</xdr:row>
      <xdr:rowOff>75565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635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31132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127635</xdr:rowOff>
    </xdr:from>
    <xdr:to>
      <xdr:col>78</xdr:col>
      <xdr:colOff>120650</xdr:colOff>
      <xdr:row>15</xdr:row>
      <xdr:rowOff>57785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42562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14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24765</xdr:rowOff>
    </xdr:from>
    <xdr:to>
      <xdr:col>69</xdr:col>
      <xdr:colOff>142875</xdr:colOff>
      <xdr:row>15</xdr:row>
      <xdr:rowOff>126365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136542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6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xdr:rowOff>
    </xdr:from>
    <xdr:to>
      <xdr:col>65</xdr:col>
      <xdr:colOff>53975</xdr:colOff>
      <xdr:row>15</xdr:row>
      <xdr:rowOff>114935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125112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扶助費は、社会的に増加傾向にあると思われるが、事業の見直しなどにより減少に転じ類似団体平均と同率となった。</a:t>
          </a:r>
        </a:p>
        <a:p>
          <a:r>
            <a:rPr kumimoji="1" lang="ja-JP" altLang="en-US" sz="1300">
              <a:latin typeface="ＭＳ Ｐゴシック" panose="020B0600070205080204" pitchFamily="50" charset="-128"/>
              <a:ea typeface="ＭＳ Ｐゴシック" panose="020B0600070205080204" pitchFamily="50" charset="-128"/>
            </a:rPr>
            <a:t>　今後も、引き続き事業の必要性を精査するとともに、財政の健全化を図っていく。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31750</xdr:rowOff>
    </xdr:from>
    <xdr:to>
      <xdr:col>24</xdr:col>
      <xdr:colOff>25400</xdr:colOff>
      <xdr:row>56</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32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その他の経常収支比率は特別会計への繰出金等が対象であるが、ここ数年安定しており、類似団体と比較しても、良い値で推移しているところである。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xdr:rowOff>
    </xdr:from>
    <xdr:to>
      <xdr:col>82</xdr:col>
      <xdr:colOff>107950</xdr:colOff>
      <xdr:row>55</xdr:row>
      <xdr:rowOff>98425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424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xdr:rowOff>
    </xdr:from>
    <xdr:to>
      <xdr:col>78</xdr:col>
      <xdr:colOff>69850</xdr:colOff>
      <xdr:row>55</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32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xdr:rowOff>
    </xdr:from>
    <xdr:to>
      <xdr:col>73</xdr:col>
      <xdr:colOff>180975</xdr:colOff>
      <xdr:row>55</xdr:row>
      <xdr:rowOff>60325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329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41275</xdr:rowOff>
    </xdr:from>
    <xdr:to>
      <xdr:col>69</xdr:col>
      <xdr:colOff>92075</xdr:colOff>
      <xdr:row>55</xdr:row>
      <xdr:rowOff>60325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710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47625</xdr:rowOff>
    </xdr:from>
    <xdr:to>
      <xdr:col>82</xdr:col>
      <xdr:colOff>158750</xdr:colOff>
      <xdr:row>55</xdr:row>
      <xdr:rowOff>149225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64152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133350</xdr:rowOff>
    </xdr:from>
    <xdr:to>
      <xdr:col>78</xdr:col>
      <xdr:colOff>120650</xdr:colOff>
      <xdr:row>55</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73677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123825</xdr:rowOff>
    </xdr:from>
    <xdr:to>
      <xdr:col>74</xdr:col>
      <xdr:colOff>31750</xdr:colOff>
      <xdr:row>55</xdr:row>
      <xdr:rowOff>53975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64152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xdr:rowOff>
    </xdr:from>
    <xdr:to>
      <xdr:col>69</xdr:col>
      <xdr:colOff>142875</xdr:colOff>
      <xdr:row>55</xdr:row>
      <xdr:rowOff>111125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121302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0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161925</xdr:rowOff>
    </xdr:from>
    <xdr:to>
      <xdr:col>65</xdr:col>
      <xdr:colOff>53975</xdr:colOff>
      <xdr:row>55</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102252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一部事務組合への負担金の増により経常収支比率が増加し、類似団体と比較しても、高い値に推移した。</a:t>
          </a:r>
        </a:p>
        <a:p>
          <a:r>
            <a:rPr kumimoji="1" lang="ja-JP" altLang="en-US" sz="1300">
              <a:latin typeface="ＭＳ Ｐゴシック" panose="020B0600070205080204" pitchFamily="50" charset="-128"/>
              <a:ea typeface="ＭＳ Ｐゴシック" panose="020B0600070205080204" pitchFamily="50" charset="-128"/>
            </a:rPr>
            <a:t>　今後も、単独の補助金についてはその内容を精査し、継続して見直しを図っていく必要がある。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146050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020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35</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93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104140</xdr:rowOff>
    </xdr:from>
    <xdr:to>
      <xdr:col>73</xdr:col>
      <xdr:colOff>180975</xdr:colOff>
      <xdr:row>34</xdr:row>
      <xdr:rowOff>142240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33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142240</xdr:rowOff>
    </xdr:from>
    <xdr:to>
      <xdr:col>69</xdr:col>
      <xdr:colOff>92075</xdr:colOff>
      <xdr:row>35</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97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91440</xdr:rowOff>
    </xdr:from>
    <xdr:to>
      <xdr:col>69</xdr:col>
      <xdr:colOff>142875</xdr:colOff>
      <xdr:row>35</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31767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合併以降、生活基盤整備事業に集中して取り組んできた中で、合併特例債を発行してきた結果、公債費に係る経常収支比率が上昇してきた。</a:t>
          </a:r>
        </a:p>
        <a:p>
          <a:r>
            <a:rPr kumimoji="1" lang="ja-JP" altLang="en-US" sz="1300">
              <a:latin typeface="ＭＳ Ｐゴシック" panose="020B0600070205080204" pitchFamily="50" charset="-128"/>
              <a:ea typeface="ＭＳ Ｐゴシック" panose="020B0600070205080204" pitchFamily="50" charset="-128"/>
            </a:rPr>
            <a:t>　整備事業に係る償還ピークは今年度であったが、今後の厳しい財政状況を鑑みると、人件費等の経常経費の削減に更に取り組む必要がある。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78</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492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8128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3492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8128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81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8128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合併以降集中的に進めてきた公共施設整備が一段落し類似団体と同程度の値となっていたが、令和４年度は高い値に推移した。</a:t>
          </a:r>
        </a:p>
        <a:p>
          <a:r>
            <a:rPr kumimoji="1" lang="ja-JP" altLang="en-US" sz="1300">
              <a:latin typeface="ＭＳ Ｐゴシック" panose="020B0600070205080204" pitchFamily="50" charset="-128"/>
              <a:ea typeface="ＭＳ Ｐゴシック" panose="020B0600070205080204" pitchFamily="50" charset="-128"/>
            </a:rPr>
            <a:t>　今後も引き続き、定員適正化と行財政改革に取り組んでいく。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76</xdr:row>
      <xdr:rowOff>163576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6060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101854</xdr:rowOff>
    </xdr:from>
    <xdr:to>
      <xdr:col>78</xdr:col>
      <xdr:colOff>69850</xdr:colOff>
      <xdr:row>76</xdr:row>
      <xdr:rowOff>17272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606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2557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3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17272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020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30987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84853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18042</xdr:rowOff>
    </xdr:from>
    <xdr:to>
      <xdr:col>29</xdr:col>
      <xdr:colOff>127000</xdr:colOff>
      <xdr:row>17</xdr:row>
      <xdr:rowOff>42266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80317"/>
          <a:ext cx="647700" cy="24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2819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65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42266</xdr:rowOff>
    </xdr:from>
    <xdr:to>
      <xdr:col>26</xdr:col>
      <xdr:colOff>50800</xdr:colOff>
      <xdr:row>17</xdr:row>
      <xdr:rowOff>95720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4541"/>
          <a:ext cx="698500" cy="53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95507</xdr:rowOff>
    </xdr:from>
    <xdr:to>
      <xdr:col>22</xdr:col>
      <xdr:colOff>114300</xdr:colOff>
      <xdr:row>17</xdr:row>
      <xdr:rowOff>95720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57782"/>
          <a:ext cx="698500" cy="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95507</xdr:rowOff>
    </xdr:from>
    <xdr:to>
      <xdr:col>18</xdr:col>
      <xdr:colOff>177800</xdr:colOff>
      <xdr:row>17</xdr:row>
      <xdr:rowOff>102997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7782"/>
          <a:ext cx="698500" cy="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138692</xdr:rowOff>
    </xdr:from>
    <xdr:to>
      <xdr:col>29</xdr:col>
      <xdr:colOff>177800</xdr:colOff>
      <xdr:row>17</xdr:row>
      <xdr:rowOff>68842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9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155219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162916</xdr:rowOff>
    </xdr:from>
    <xdr:to>
      <xdr:col>26</xdr:col>
      <xdr:colOff>101600</xdr:colOff>
      <xdr:row>17</xdr:row>
      <xdr:rowOff>93066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3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103243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44920</xdr:rowOff>
    </xdr:from>
    <xdr:to>
      <xdr:col>22</xdr:col>
      <xdr:colOff>165100</xdr:colOff>
      <xdr:row>17</xdr:row>
      <xdr:rowOff>146520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0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156697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44707</xdr:rowOff>
    </xdr:from>
    <xdr:to>
      <xdr:col>19</xdr:col>
      <xdr:colOff>38100</xdr:colOff>
      <xdr:row>17</xdr:row>
      <xdr:rowOff>146307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6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156484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7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52197</xdr:rowOff>
    </xdr:from>
    <xdr:to>
      <xdr:col>15</xdr:col>
      <xdr:colOff>101600</xdr:colOff>
      <xdr:row>17</xdr:row>
      <xdr:rowOff>153797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163974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8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78899</xdr:rowOff>
    </xdr:from>
    <xdr:to>
      <xdr:col>29</xdr:col>
      <xdr:colOff>127000</xdr:colOff>
      <xdr:row>37</xdr:row>
      <xdr:rowOff>131039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3599"/>
          <a:ext cx="647700" cy="52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131039</xdr:rowOff>
    </xdr:from>
    <xdr:to>
      <xdr:col>26</xdr:col>
      <xdr:colOff>50800</xdr:colOff>
      <xdr:row>37</xdr:row>
      <xdr:rowOff>169520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55739"/>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169520</xdr:rowOff>
    </xdr:from>
    <xdr:to>
      <xdr:col>22</xdr:col>
      <xdr:colOff>114300</xdr:colOff>
      <xdr:row>37</xdr:row>
      <xdr:rowOff>193789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94220"/>
          <a:ext cx="698500" cy="2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190589</xdr:rowOff>
    </xdr:from>
    <xdr:to>
      <xdr:col>18</xdr:col>
      <xdr:colOff>177800</xdr:colOff>
      <xdr:row>37</xdr:row>
      <xdr:rowOff>193789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15289"/>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28099</xdr:rowOff>
    </xdr:from>
    <xdr:to>
      <xdr:col>29</xdr:col>
      <xdr:colOff>177800</xdr:colOff>
      <xdr:row>37</xdr:row>
      <xdr:rowOff>129699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2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80239</xdr:rowOff>
    </xdr:from>
    <xdr:to>
      <xdr:col>26</xdr:col>
      <xdr:colOff>101600</xdr:colOff>
      <xdr:row>37</xdr:row>
      <xdr:rowOff>181839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0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166616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9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118720</xdr:rowOff>
    </xdr:from>
    <xdr:to>
      <xdr:col>22</xdr:col>
      <xdr:colOff>165100</xdr:colOff>
      <xdr:row>37</xdr:row>
      <xdr:rowOff>220320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205097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142989</xdr:rowOff>
    </xdr:from>
    <xdr:to>
      <xdr:col>19</xdr:col>
      <xdr:colOff>38100</xdr:colOff>
      <xdr:row>37</xdr:row>
      <xdr:rowOff>244589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229366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5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139789</xdr:rowOff>
    </xdr:from>
    <xdr:to>
      <xdr:col>15</xdr:col>
      <xdr:colOff>101600</xdr:colOff>
      <xdr:row>37</xdr:row>
      <xdr:rowOff>241389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6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226166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10,589
10,390
55.90
6,538,462
6,105,633
264,167
4,095,916
6,520,514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135115</xdr:rowOff>
    </xdr:from>
    <xdr:to>
      <xdr:col>24</xdr:col>
      <xdr:colOff>63500</xdr:colOff>
      <xdr:row>35</xdr:row>
      <xdr:rowOff>165913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35865"/>
          <a:ext cx="838200" cy="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165913</xdr:rowOff>
    </xdr:from>
    <xdr:to>
      <xdr:col>19</xdr:col>
      <xdr:colOff>177800</xdr:colOff>
      <xdr:row>36</xdr:row>
      <xdr:rowOff>30226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6663"/>
          <a:ext cx="889000" cy="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30226</xdr:rowOff>
    </xdr:from>
    <xdr:to>
      <xdr:col>15</xdr:col>
      <xdr:colOff>50800</xdr:colOff>
      <xdr:row>37</xdr:row>
      <xdr:rowOff>46812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2426"/>
          <a:ext cx="889000" cy="1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46812</xdr:rowOff>
    </xdr:from>
    <xdr:to>
      <xdr:col>10</xdr:col>
      <xdr:colOff>114300</xdr:colOff>
      <xdr:row>37</xdr:row>
      <xdr:rowOff>67970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0462"/>
          <a:ext cx="889000" cy="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84315</xdr:rowOff>
    </xdr:from>
    <xdr:to>
      <xdr:col>24</xdr:col>
      <xdr:colOff>114300</xdr:colOff>
      <xdr:row>36</xdr:row>
      <xdr:rowOff>14465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107192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3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115113</xdr:rowOff>
    </xdr:from>
    <xdr:to>
      <xdr:col>20</xdr:col>
      <xdr:colOff>38100</xdr:colOff>
      <xdr:row>36</xdr:row>
      <xdr:rowOff>45263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61790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9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150876</xdr:rowOff>
    </xdr:from>
    <xdr:to>
      <xdr:col>15</xdr:col>
      <xdr:colOff>101600</xdr:colOff>
      <xdr:row>36</xdr:row>
      <xdr:rowOff>81026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97553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2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167462</xdr:rowOff>
    </xdr:from>
    <xdr:to>
      <xdr:col>10</xdr:col>
      <xdr:colOff>165100</xdr:colOff>
      <xdr:row>37</xdr:row>
      <xdr:rowOff>97612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88739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17170</xdr:rowOff>
    </xdr:from>
    <xdr:to>
      <xdr:col>6</xdr:col>
      <xdr:colOff>38100</xdr:colOff>
      <xdr:row>37</xdr:row>
      <xdr:rowOff>118770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70689</xdr:rowOff>
    </xdr:from>
    <xdr:to>
      <xdr:col>24</xdr:col>
      <xdr:colOff>63500</xdr:colOff>
      <xdr:row>57</xdr:row>
      <xdr:rowOff>102133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43339"/>
          <a:ext cx="838200" cy="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94476</xdr:rowOff>
    </xdr:from>
    <xdr:to>
      <xdr:col>19</xdr:col>
      <xdr:colOff>177800</xdr:colOff>
      <xdr:row>57</xdr:row>
      <xdr:rowOff>102133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867126"/>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81217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68266</xdr:rowOff>
    </xdr:from>
    <xdr:to>
      <xdr:col>15</xdr:col>
      <xdr:colOff>50800</xdr:colOff>
      <xdr:row>57</xdr:row>
      <xdr:rowOff>94476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40916"/>
          <a:ext cx="889000" cy="2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68266</xdr:rowOff>
    </xdr:from>
    <xdr:to>
      <xdr:col>10</xdr:col>
      <xdr:colOff>114300</xdr:colOff>
      <xdr:row>57</xdr:row>
      <xdr:rowOff>106713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40916"/>
          <a:ext cx="889000" cy="3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19889</xdr:rowOff>
    </xdr:from>
    <xdr:to>
      <xdr:col>24</xdr:col>
      <xdr:colOff>114300</xdr:colOff>
      <xdr:row>57</xdr:row>
      <xdr:rowOff>121489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106266</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0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51333</xdr:rowOff>
    </xdr:from>
    <xdr:to>
      <xdr:col>20</xdr:col>
      <xdr:colOff>38100</xdr:colOff>
      <xdr:row>57</xdr:row>
      <xdr:rowOff>152933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144060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9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43676</xdr:rowOff>
    </xdr:from>
    <xdr:to>
      <xdr:col>15</xdr:col>
      <xdr:colOff>101600</xdr:colOff>
      <xdr:row>57</xdr:row>
      <xdr:rowOff>145276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136403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17466</xdr:rowOff>
    </xdr:from>
    <xdr:to>
      <xdr:col>10</xdr:col>
      <xdr:colOff>165100</xdr:colOff>
      <xdr:row>57</xdr:row>
      <xdr:rowOff>119066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9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110193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8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55913</xdr:rowOff>
    </xdr:from>
    <xdr:to>
      <xdr:col>6</xdr:col>
      <xdr:colOff>38100</xdr:colOff>
      <xdr:row>57</xdr:row>
      <xdr:rowOff>157513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148640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1267</xdr:rowOff>
    </xdr:from>
    <xdr:to>
      <xdr:col>24</xdr:col>
      <xdr:colOff>63500</xdr:colOff>
      <xdr:row>78</xdr:row>
      <xdr:rowOff>44276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74367"/>
          <a:ext cx="8382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44276</xdr:rowOff>
    </xdr:from>
    <xdr:to>
      <xdr:col>19</xdr:col>
      <xdr:colOff>177800</xdr:colOff>
      <xdr:row>78</xdr:row>
      <xdr:rowOff>52995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17376"/>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52995</xdr:rowOff>
    </xdr:from>
    <xdr:to>
      <xdr:col>15</xdr:col>
      <xdr:colOff>50800</xdr:colOff>
      <xdr:row>79</xdr:row>
      <xdr:rowOff>10345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26095"/>
          <a:ext cx="889000" cy="1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123796</xdr:rowOff>
    </xdr:from>
    <xdr:to>
      <xdr:col>10</xdr:col>
      <xdr:colOff>114300</xdr:colOff>
      <xdr:row>79</xdr:row>
      <xdr:rowOff>10345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96896"/>
          <a:ext cx="8890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121917</xdr:rowOff>
    </xdr:from>
    <xdr:to>
      <xdr:col>24</xdr:col>
      <xdr:colOff>114300</xdr:colOff>
      <xdr:row>78</xdr:row>
      <xdr:rowOff>52067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100344</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0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164926</xdr:rowOff>
    </xdr:from>
    <xdr:to>
      <xdr:col>20</xdr:col>
      <xdr:colOff>38100</xdr:colOff>
      <xdr:row>78</xdr:row>
      <xdr:rowOff>95076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86203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5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2195</xdr:rowOff>
    </xdr:from>
    <xdr:to>
      <xdr:col>15</xdr:col>
      <xdr:colOff>101600</xdr:colOff>
      <xdr:row>78</xdr:row>
      <xdr:rowOff>103795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7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94922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6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130995</xdr:rowOff>
    </xdr:from>
    <xdr:to>
      <xdr:col>10</xdr:col>
      <xdr:colOff>165100</xdr:colOff>
      <xdr:row>79</xdr:row>
      <xdr:rowOff>61145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52272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72996</xdr:rowOff>
    </xdr:from>
    <xdr:to>
      <xdr:col>6</xdr:col>
      <xdr:colOff>38100</xdr:colOff>
      <xdr:row>79</xdr:row>
      <xdr:rowOff>3146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4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165723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3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51705</xdr:rowOff>
    </xdr:from>
    <xdr:to>
      <xdr:col>24</xdr:col>
      <xdr:colOff>63500</xdr:colOff>
      <xdr:row>96</xdr:row>
      <xdr:rowOff>44439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39455"/>
          <a:ext cx="838200" cy="16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35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51705</xdr:rowOff>
    </xdr:from>
    <xdr:to>
      <xdr:col>19</xdr:col>
      <xdr:colOff>177800</xdr:colOff>
      <xdr:row>97</xdr:row>
      <xdr:rowOff>58107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339455"/>
          <a:ext cx="889000" cy="3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58107</xdr:rowOff>
    </xdr:from>
    <xdr:to>
      <xdr:col>15</xdr:col>
      <xdr:colOff>50800</xdr:colOff>
      <xdr:row>97</xdr:row>
      <xdr:rowOff>103973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88757"/>
          <a:ext cx="889000" cy="4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103973</xdr:rowOff>
    </xdr:from>
    <xdr:to>
      <xdr:col>10</xdr:col>
      <xdr:colOff>114300</xdr:colOff>
      <xdr:row>97</xdr:row>
      <xdr:rowOff>136108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34623"/>
          <a:ext cx="889000" cy="3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165089</xdr:rowOff>
    </xdr:from>
    <xdr:to>
      <xdr:col>24</xdr:col>
      <xdr:colOff>114300</xdr:colOff>
      <xdr:row>96</xdr:row>
      <xdr:rowOff>95239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16516</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905</xdr:rowOff>
    </xdr:from>
    <xdr:to>
      <xdr:col>20</xdr:col>
      <xdr:colOff>38100</xdr:colOff>
      <xdr:row>95</xdr:row>
      <xdr:rowOff>102505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2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93632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38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7307</xdr:rowOff>
    </xdr:from>
    <xdr:to>
      <xdr:col>15</xdr:col>
      <xdr:colOff>101600</xdr:colOff>
      <xdr:row>97</xdr:row>
      <xdr:rowOff>108907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100034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53173</xdr:rowOff>
    </xdr:from>
    <xdr:to>
      <xdr:col>10</xdr:col>
      <xdr:colOff>165100</xdr:colOff>
      <xdr:row>97</xdr:row>
      <xdr:rowOff>154773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145900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85308</xdr:rowOff>
    </xdr:from>
    <xdr:to>
      <xdr:col>6</xdr:col>
      <xdr:colOff>38100</xdr:colOff>
      <xdr:row>98</xdr:row>
      <xdr:rowOff>15458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6585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147687</xdr:rowOff>
    </xdr:from>
    <xdr:to>
      <xdr:col>55</xdr:col>
      <xdr:colOff>0</xdr:colOff>
      <xdr:row>36</xdr:row>
      <xdr:rowOff>51506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48437"/>
          <a:ext cx="838200" cy="7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113850</xdr:rowOff>
    </xdr:from>
    <xdr:to>
      <xdr:col>50</xdr:col>
      <xdr:colOff>114300</xdr:colOff>
      <xdr:row>36</xdr:row>
      <xdr:rowOff>51506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771700"/>
          <a:ext cx="889000" cy="4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113850</xdr:rowOff>
    </xdr:from>
    <xdr:to>
      <xdr:col>45</xdr:col>
      <xdr:colOff>177800</xdr:colOff>
      <xdr:row>36</xdr:row>
      <xdr:rowOff>152607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771700"/>
          <a:ext cx="889000" cy="5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152607</xdr:rowOff>
    </xdr:from>
    <xdr:to>
      <xdr:col>41</xdr:col>
      <xdr:colOff>50800</xdr:colOff>
      <xdr:row>36</xdr:row>
      <xdr:rowOff>156713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24807"/>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96887</xdr:rowOff>
    </xdr:from>
    <xdr:to>
      <xdr:col>55</xdr:col>
      <xdr:colOff>50800</xdr:colOff>
      <xdr:row>36</xdr:row>
      <xdr:rowOff>27037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75314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7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706</xdr:rowOff>
    </xdr:from>
    <xdr:to>
      <xdr:col>50</xdr:col>
      <xdr:colOff>165100</xdr:colOff>
      <xdr:row>36</xdr:row>
      <xdr:rowOff>102306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93433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26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63050</xdr:rowOff>
    </xdr:from>
    <xdr:to>
      <xdr:col>46</xdr:col>
      <xdr:colOff>38100</xdr:colOff>
      <xdr:row>33</xdr:row>
      <xdr:rowOff>164650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155777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1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101807</xdr:rowOff>
    </xdr:from>
    <xdr:to>
      <xdr:col>41</xdr:col>
      <xdr:colOff>101600</xdr:colOff>
      <xdr:row>37</xdr:row>
      <xdr:rowOff>31957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7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23084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6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105913</xdr:rowOff>
    </xdr:from>
    <xdr:to>
      <xdr:col>36</xdr:col>
      <xdr:colOff>165100</xdr:colOff>
      <xdr:row>37</xdr:row>
      <xdr:rowOff>36063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27190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144207</xdr:rowOff>
    </xdr:from>
    <xdr:to>
      <xdr:col>55</xdr:col>
      <xdr:colOff>0</xdr:colOff>
      <xdr:row>59</xdr:row>
      <xdr:rowOff>30348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88307"/>
          <a:ext cx="838200" cy="5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141032</xdr:rowOff>
    </xdr:from>
    <xdr:to>
      <xdr:col>50</xdr:col>
      <xdr:colOff>114300</xdr:colOff>
      <xdr:row>58</xdr:row>
      <xdr:rowOff>144207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85132"/>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141032</xdr:rowOff>
    </xdr:from>
    <xdr:to>
      <xdr:col>45</xdr:col>
      <xdr:colOff>177800</xdr:colOff>
      <xdr:row>59</xdr:row>
      <xdr:rowOff>7971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85132"/>
          <a:ext cx="889000" cy="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67600</xdr:rowOff>
    </xdr:from>
    <xdr:to>
      <xdr:col>41</xdr:col>
      <xdr:colOff>50800</xdr:colOff>
      <xdr:row>59</xdr:row>
      <xdr:rowOff>7971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11700"/>
          <a:ext cx="889000" cy="1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150998</xdr:rowOff>
    </xdr:from>
    <xdr:to>
      <xdr:col>55</xdr:col>
      <xdr:colOff>50800</xdr:colOff>
      <xdr:row>59</xdr:row>
      <xdr:rowOff>81148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65925</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1001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93407</xdr:rowOff>
    </xdr:from>
    <xdr:to>
      <xdr:col>50</xdr:col>
      <xdr:colOff>165100</xdr:colOff>
      <xdr:row>59</xdr:row>
      <xdr:rowOff>23557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3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14684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3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90232</xdr:rowOff>
    </xdr:from>
    <xdr:to>
      <xdr:col>46</xdr:col>
      <xdr:colOff>38100</xdr:colOff>
      <xdr:row>59</xdr:row>
      <xdr:rowOff>20382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11509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128621</xdr:rowOff>
    </xdr:from>
    <xdr:to>
      <xdr:col>41</xdr:col>
      <xdr:colOff>101600</xdr:colOff>
      <xdr:row>59</xdr:row>
      <xdr:rowOff>58771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49898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16800</xdr:rowOff>
    </xdr:from>
    <xdr:to>
      <xdr:col>36</xdr:col>
      <xdr:colOff>165100</xdr:colOff>
      <xdr:row>58</xdr:row>
      <xdr:rowOff>118400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109527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5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66571</xdr:rowOff>
    </xdr:from>
    <xdr:to>
      <xdr:col>55</xdr:col>
      <xdr:colOff>0</xdr:colOff>
      <xdr:row>78</xdr:row>
      <xdr:rowOff>130821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39671"/>
          <a:ext cx="838200" cy="6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66571</xdr:rowOff>
    </xdr:from>
    <xdr:to>
      <xdr:col>50</xdr:col>
      <xdr:colOff>114300</xdr:colOff>
      <xdr:row>78</xdr:row>
      <xdr:rowOff>133601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39671"/>
          <a:ext cx="889000" cy="6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112633</xdr:rowOff>
    </xdr:from>
    <xdr:to>
      <xdr:col>45</xdr:col>
      <xdr:colOff>177800</xdr:colOff>
      <xdr:row>78</xdr:row>
      <xdr:rowOff>133601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85733"/>
          <a:ext cx="889000" cy="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112633</xdr:rowOff>
    </xdr:from>
    <xdr:to>
      <xdr:col>41</xdr:col>
      <xdr:colOff>50800</xdr:colOff>
      <xdr:row>78</xdr:row>
      <xdr:rowOff>126583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85733"/>
          <a:ext cx="889000" cy="1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80021</xdr:rowOff>
    </xdr:from>
    <xdr:to>
      <xdr:col>55</xdr:col>
      <xdr:colOff>50800</xdr:colOff>
      <xdr:row>79</xdr:row>
      <xdr:rowOff>10171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166398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15771</xdr:rowOff>
    </xdr:from>
    <xdr:to>
      <xdr:col>50</xdr:col>
      <xdr:colOff>165100</xdr:colOff>
      <xdr:row>78</xdr:row>
      <xdr:rowOff>117371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108498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8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82801</xdr:rowOff>
    </xdr:from>
    <xdr:to>
      <xdr:col>46</xdr:col>
      <xdr:colOff>38100</xdr:colOff>
      <xdr:row>79</xdr:row>
      <xdr:rowOff>12951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4078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61833</xdr:rowOff>
    </xdr:from>
    <xdr:to>
      <xdr:col>41</xdr:col>
      <xdr:colOff>101600</xdr:colOff>
      <xdr:row>78</xdr:row>
      <xdr:rowOff>163433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154560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75783</xdr:rowOff>
    </xdr:from>
    <xdr:to>
      <xdr:col>36</xdr:col>
      <xdr:colOff>165100</xdr:colOff>
      <xdr:row>79</xdr:row>
      <xdr:rowOff>5933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168510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43039</xdr:rowOff>
    </xdr:from>
    <xdr:to>
      <xdr:col>55</xdr:col>
      <xdr:colOff>0</xdr:colOff>
      <xdr:row>98</xdr:row>
      <xdr:rowOff>55657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45139"/>
          <a:ext cx="8382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158752</xdr:rowOff>
    </xdr:from>
    <xdr:to>
      <xdr:col>50</xdr:col>
      <xdr:colOff>114300</xdr:colOff>
      <xdr:row>98</xdr:row>
      <xdr:rowOff>43039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89402"/>
          <a:ext cx="889000" cy="5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158752</xdr:rowOff>
    </xdr:from>
    <xdr:to>
      <xdr:col>45</xdr:col>
      <xdr:colOff>177800</xdr:colOff>
      <xdr:row>98</xdr:row>
      <xdr:rowOff>106063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89402"/>
          <a:ext cx="889000" cy="11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158423</xdr:rowOff>
    </xdr:from>
    <xdr:to>
      <xdr:col>41</xdr:col>
      <xdr:colOff>50800</xdr:colOff>
      <xdr:row>98</xdr:row>
      <xdr:rowOff>106063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89073"/>
          <a:ext cx="889000" cy="11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4857</xdr:rowOff>
    </xdr:from>
    <xdr:to>
      <xdr:col>55</xdr:col>
      <xdr:colOff>50800</xdr:colOff>
      <xdr:row>98</xdr:row>
      <xdr:rowOff>106457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91234</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2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163689</xdr:rowOff>
    </xdr:from>
    <xdr:to>
      <xdr:col>50</xdr:col>
      <xdr:colOff>165100</xdr:colOff>
      <xdr:row>98</xdr:row>
      <xdr:rowOff>93839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84966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107952</xdr:rowOff>
    </xdr:from>
    <xdr:to>
      <xdr:col>46</xdr:col>
      <xdr:colOff>38100</xdr:colOff>
      <xdr:row>98</xdr:row>
      <xdr:rowOff>38102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3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29229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3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55263</xdr:rowOff>
    </xdr:from>
    <xdr:to>
      <xdr:col>41</xdr:col>
      <xdr:colOff>101600</xdr:colOff>
      <xdr:row>98</xdr:row>
      <xdr:rowOff>156863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5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147990</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5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107623</xdr:rowOff>
    </xdr:from>
    <xdr:to>
      <xdr:col>36</xdr:col>
      <xdr:colOff>165100</xdr:colOff>
      <xdr:row>98</xdr:row>
      <xdr:rowOff>37773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28900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3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74484</xdr:rowOff>
    </xdr:from>
    <xdr:to>
      <xdr:col>85</xdr:col>
      <xdr:colOff>127000</xdr:colOff>
      <xdr:row>39</xdr:row>
      <xdr:rowOff>83399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61034"/>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51192</xdr:rowOff>
    </xdr:from>
    <xdr:to>
      <xdr:col>81</xdr:col>
      <xdr:colOff>50800</xdr:colOff>
      <xdr:row>39</xdr:row>
      <xdr:rowOff>74484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37742"/>
          <a:ext cx="8890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51192</xdr:rowOff>
    </xdr:from>
    <xdr:to>
      <xdr:col>76</xdr:col>
      <xdr:colOff>114300</xdr:colOff>
      <xdr:row>39</xdr:row>
      <xdr:rowOff>60692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37742"/>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60692</xdr:rowOff>
    </xdr:from>
    <xdr:to>
      <xdr:col>71</xdr:col>
      <xdr:colOff>177800</xdr:colOff>
      <xdr:row>39</xdr:row>
      <xdr:rowOff>98108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47242"/>
          <a:ext cx="889000" cy="3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32599</xdr:rowOff>
    </xdr:from>
    <xdr:to>
      <xdr:col>85</xdr:col>
      <xdr:colOff>177800</xdr:colOff>
      <xdr:row>39</xdr:row>
      <xdr:rowOff>134199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1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165599</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23684</xdr:rowOff>
    </xdr:from>
    <xdr:to>
      <xdr:col>81</xdr:col>
      <xdr:colOff>101600</xdr:colOff>
      <xdr:row>39</xdr:row>
      <xdr:rowOff>125284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1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116411</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392</xdr:rowOff>
    </xdr:from>
    <xdr:to>
      <xdr:col>76</xdr:col>
      <xdr:colOff>165100</xdr:colOff>
      <xdr:row>39</xdr:row>
      <xdr:rowOff>101992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93119</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77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9892</xdr:rowOff>
    </xdr:from>
    <xdr:to>
      <xdr:col>72</xdr:col>
      <xdr:colOff>38100</xdr:colOff>
      <xdr:row>39</xdr:row>
      <xdr:rowOff>111492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102619</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7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47308</xdr:rowOff>
    </xdr:from>
    <xdr:to>
      <xdr:col>67</xdr:col>
      <xdr:colOff>101600</xdr:colOff>
      <xdr:row>39</xdr:row>
      <xdr:rowOff>148908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140035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826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30254</xdr:rowOff>
    </xdr:from>
    <xdr:to>
      <xdr:col>85</xdr:col>
      <xdr:colOff>127000</xdr:colOff>
      <xdr:row>76</xdr:row>
      <xdr:rowOff>54584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060454"/>
          <a:ext cx="8382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1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54584</xdr:rowOff>
    </xdr:from>
    <xdr:to>
      <xdr:col>81</xdr:col>
      <xdr:colOff>50800</xdr:colOff>
      <xdr:row>76</xdr:row>
      <xdr:rowOff>81986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084784"/>
          <a:ext cx="889000" cy="2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118792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81986</xdr:rowOff>
    </xdr:from>
    <xdr:to>
      <xdr:col>76</xdr:col>
      <xdr:colOff>114300</xdr:colOff>
      <xdr:row>76</xdr:row>
      <xdr:rowOff>105928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112186"/>
          <a:ext cx="889000" cy="2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154484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8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105928</xdr:rowOff>
    </xdr:from>
    <xdr:to>
      <xdr:col>71</xdr:col>
      <xdr:colOff>177800</xdr:colOff>
      <xdr:row>76</xdr:row>
      <xdr:rowOff>117427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136128"/>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170280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150904</xdr:rowOff>
    </xdr:from>
    <xdr:to>
      <xdr:col>85</xdr:col>
      <xdr:colOff>177800</xdr:colOff>
      <xdr:row>76</xdr:row>
      <xdr:rowOff>81054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0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2331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8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3784</xdr:rowOff>
    </xdr:from>
    <xdr:to>
      <xdr:col>81</xdr:col>
      <xdr:colOff>101600</xdr:colOff>
      <xdr:row>76</xdr:row>
      <xdr:rowOff>105384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03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121911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80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31186</xdr:rowOff>
    </xdr:from>
    <xdr:to>
      <xdr:col>76</xdr:col>
      <xdr:colOff>165100</xdr:colOff>
      <xdr:row>76</xdr:row>
      <xdr:rowOff>132786</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0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149313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83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55128</xdr:rowOff>
    </xdr:from>
    <xdr:to>
      <xdr:col>72</xdr:col>
      <xdr:colOff>38100</xdr:colOff>
      <xdr:row>76</xdr:row>
      <xdr:rowOff>156728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0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147855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17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66627</xdr:rowOff>
    </xdr:from>
    <xdr:to>
      <xdr:col>67</xdr:col>
      <xdr:colOff>101600</xdr:colOff>
      <xdr:row>76</xdr:row>
      <xdr:rowOff>168227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09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13304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87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86125</xdr:rowOff>
    </xdr:from>
    <xdr:to>
      <xdr:col>85</xdr:col>
      <xdr:colOff>127000</xdr:colOff>
      <xdr:row>97</xdr:row>
      <xdr:rowOff>104006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716775"/>
          <a:ext cx="8382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86125</xdr:rowOff>
    </xdr:from>
    <xdr:to>
      <xdr:col>81</xdr:col>
      <xdr:colOff>50800</xdr:colOff>
      <xdr:row>98</xdr:row>
      <xdr:rowOff>22775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16775"/>
          <a:ext cx="889000" cy="10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19507</xdr:rowOff>
    </xdr:from>
    <xdr:to>
      <xdr:col>76</xdr:col>
      <xdr:colOff>114300</xdr:colOff>
      <xdr:row>98</xdr:row>
      <xdr:rowOff>22775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821607"/>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170675</xdr:rowOff>
    </xdr:from>
    <xdr:to>
      <xdr:col>71</xdr:col>
      <xdr:colOff>177800</xdr:colOff>
      <xdr:row>98</xdr:row>
      <xdr:rowOff>19507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01325"/>
          <a:ext cx="889000" cy="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65612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53206</xdr:rowOff>
    </xdr:from>
    <xdr:to>
      <xdr:col>85</xdr:col>
      <xdr:colOff>177800</xdr:colOff>
      <xdr:row>97</xdr:row>
      <xdr:rowOff>154806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6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31633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35325</xdr:rowOff>
    </xdr:from>
    <xdr:to>
      <xdr:col>81</xdr:col>
      <xdr:colOff>101600</xdr:colOff>
      <xdr:row>97</xdr:row>
      <xdr:rowOff>136925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128052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5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143425</xdr:rowOff>
    </xdr:from>
    <xdr:to>
      <xdr:col>76</xdr:col>
      <xdr:colOff>165100</xdr:colOff>
      <xdr:row>98</xdr:row>
      <xdr:rowOff>73575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64702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6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140157</xdr:rowOff>
    </xdr:from>
    <xdr:to>
      <xdr:col>72</xdr:col>
      <xdr:colOff>38100</xdr:colOff>
      <xdr:row>98</xdr:row>
      <xdr:rowOff>70307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61434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8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119875</xdr:rowOff>
    </xdr:from>
    <xdr:to>
      <xdr:col>67</xdr:col>
      <xdr:colOff>101600</xdr:colOff>
      <xdr:row>98</xdr:row>
      <xdr:rowOff>50025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66552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52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115903</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31003"/>
          <a:ext cx="8382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115903</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31003"/>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98940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14040"/>
          <a:ext cx="889000" cy="4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65103</xdr:rowOff>
    </xdr:from>
    <xdr:to>
      <xdr:col>112</xdr:col>
      <xdr:colOff>38100</xdr:colOff>
      <xdr:row>38</xdr:row>
      <xdr:rowOff>166703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157830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6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48140</xdr:rowOff>
    </xdr:from>
    <xdr:to>
      <xdr:col>98</xdr:col>
      <xdr:colOff>38100</xdr:colOff>
      <xdr:row>38</xdr:row>
      <xdr:rowOff>149740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140867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5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9551</xdr:rowOff>
    </xdr:from>
    <xdr:to>
      <xdr:col>116</xdr:col>
      <xdr:colOff>63500</xdr:colOff>
      <xdr:row>59</xdr:row>
      <xdr:rowOff>11722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25101"/>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8712</xdr:rowOff>
    </xdr:from>
    <xdr:to>
      <xdr:col>111</xdr:col>
      <xdr:colOff>177800</xdr:colOff>
      <xdr:row>59</xdr:row>
      <xdr:rowOff>11722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24262"/>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1092</xdr:rowOff>
    </xdr:from>
    <xdr:to>
      <xdr:col>107</xdr:col>
      <xdr:colOff>50800</xdr:colOff>
      <xdr:row>59</xdr:row>
      <xdr:rowOff>8712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1664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164541</xdr:rowOff>
    </xdr:from>
    <xdr:to>
      <xdr:col>102</xdr:col>
      <xdr:colOff>114300</xdr:colOff>
      <xdr:row>59</xdr:row>
      <xdr:rowOff>1092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0864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130201</xdr:rowOff>
    </xdr:from>
    <xdr:to>
      <xdr:col>116</xdr:col>
      <xdr:colOff>114300</xdr:colOff>
      <xdr:row>59</xdr:row>
      <xdr:rowOff>60351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7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45128</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89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132372</xdr:rowOff>
    </xdr:from>
    <xdr:to>
      <xdr:col>112</xdr:col>
      <xdr:colOff>38100</xdr:colOff>
      <xdr:row>59</xdr:row>
      <xdr:rowOff>62522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53649</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69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129362</xdr:rowOff>
    </xdr:from>
    <xdr:to>
      <xdr:col>107</xdr:col>
      <xdr:colOff>101600</xdr:colOff>
      <xdr:row>59</xdr:row>
      <xdr:rowOff>59512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7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50639</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66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121742</xdr:rowOff>
    </xdr:from>
    <xdr:to>
      <xdr:col>102</xdr:col>
      <xdr:colOff>165100</xdr:colOff>
      <xdr:row>59</xdr:row>
      <xdr:rowOff>51892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43019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5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113741</xdr:rowOff>
    </xdr:from>
    <xdr:to>
      <xdr:col>98</xdr:col>
      <xdr:colOff>38100</xdr:colOff>
      <xdr:row>59</xdr:row>
      <xdr:rowOff>43891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5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35018</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5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99042</xdr:rowOff>
    </xdr:from>
    <xdr:to>
      <xdr:col>116</xdr:col>
      <xdr:colOff>63500</xdr:colOff>
      <xdr:row>77</xdr:row>
      <xdr:rowOff>14167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29242"/>
          <a:ext cx="838200" cy="8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14167</xdr:rowOff>
    </xdr:from>
    <xdr:to>
      <xdr:col>111</xdr:col>
      <xdr:colOff>177800</xdr:colOff>
      <xdr:row>77</xdr:row>
      <xdr:rowOff>44962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215817"/>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32846</xdr:rowOff>
    </xdr:from>
    <xdr:to>
      <xdr:col>107</xdr:col>
      <xdr:colOff>50800</xdr:colOff>
      <xdr:row>77</xdr:row>
      <xdr:rowOff>44962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3234496"/>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32846</xdr:rowOff>
    </xdr:from>
    <xdr:to>
      <xdr:col>102</xdr:col>
      <xdr:colOff>114300</xdr:colOff>
      <xdr:row>77</xdr:row>
      <xdr:rowOff>54008</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34496"/>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48242</xdr:rowOff>
    </xdr:from>
    <xdr:to>
      <xdr:col>116</xdr:col>
      <xdr:colOff>114300</xdr:colOff>
      <xdr:row>76</xdr:row>
      <xdr:rowOff>149842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0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26669</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0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134817</xdr:rowOff>
    </xdr:from>
    <xdr:to>
      <xdr:col>112</xdr:col>
      <xdr:colOff>38100</xdr:colOff>
      <xdr:row>77</xdr:row>
      <xdr:rowOff>64967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56094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165612</xdr:rowOff>
    </xdr:from>
    <xdr:to>
      <xdr:col>107</xdr:col>
      <xdr:colOff>101600</xdr:colOff>
      <xdr:row>77</xdr:row>
      <xdr:rowOff>95762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86889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153496</xdr:rowOff>
    </xdr:from>
    <xdr:to>
      <xdr:col>102</xdr:col>
      <xdr:colOff>165100</xdr:colOff>
      <xdr:row>77</xdr:row>
      <xdr:rowOff>83646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74773</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7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3208</xdr:rowOff>
    </xdr:from>
    <xdr:to>
      <xdr:col>98</xdr:col>
      <xdr:colOff>38100</xdr:colOff>
      <xdr:row>77</xdr:row>
      <xdr:rowOff>104808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2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95935</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人件費が増加傾向にあり、適正な職員配置に留意し、人件費を抑制していく必要がある。
扶助費の減額については、子育て世帯や非課税世帯への一時的な給付が落ち着いたことが原因である。
補助費等の増額については、定額給付金に係る経費が原因である。
公債費のピークは今年度であったが、その後の償還に備えても基金を充実させていく必要がある。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D75BD9C-0D5F-4250-AEF4-AF5DE56CC6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423934AC-F1A3-47D2-AF67-557BD4B56E3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A32326FF-8421-4A77-A381-7DC751A9B564}"/>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ACF5017A-E549-4252-8806-ADA2369B5EEC}"/>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埼玉県ときがわ町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931FD6D-D0D7-45D6-8202-F43F0F262D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33809B-F8B2-4491-A481-0073185EDD0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57B1992-E0FD-4842-9F72-CF8900581F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9CDCDF-B2F3-463B-93D8-B8A8CF404B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0E1DB6-07C6-43DC-A105-6118E385FD1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8827E36-03D5-47AC-9464-9A975174C57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10,589
10,390
55.90
6,538,462
6,105,633
264,167
4,095,916
6,520,514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5855B3-BBA1-456D-8B80-F112359772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5F8758-CF20-4AE6-B61D-356322FA1F9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EC246C-CAA1-4799-9AB6-7C8C18D519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FF6EDF8-F4DA-4952-8AB3-101A58DFD26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D0E7ADA-2E24-49BA-A2DD-D115788C95D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A3C6348-E655-4B64-8690-5832AAFCD4B8}"/>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15420C81-BF38-413E-B80A-88639DBF790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BF6A01B-A8DB-4144-A36B-A88B2EC44AF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37F0FF2-45A1-493E-B432-1D8D554D48A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056D7C-C07C-4DEB-8375-D3E5CE4C793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8A2FEA9-1963-48BD-AA6C-5E05872B5E51}"/>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BD775FD-0390-4F41-B722-8D093EC6D73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34DA197-CC4E-40DB-9F19-0DC70EB88B81}"/>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D95E9AF2-B1C8-4BE2-AD5B-9F8E00052F5F}"/>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749EA5-BECA-4A4C-849F-229B29B539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B11C33F3-A212-4E8F-B649-090A4566E36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618E65-6041-4BFF-A316-ADF97AC9283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B101721F-321E-424C-B6BA-197F3D3630AA}"/>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9CA926A0-8588-49D2-9D95-3D8E9FF3B0BA}"/>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9D6AC41E-BCA0-4184-A245-8BAD00E90959}"/>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4438D140-B983-47BD-96FE-07C832C839D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D29D773-BA15-48D3-8873-3F65D29EF46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382C24E-B24D-4A4B-9117-4F2A988A0C29}"/>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81E341F-3BAA-4F9C-A6DA-3CA00EF8258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870E06D0-6E70-46C9-A70B-85430B44F1A6}"/>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A1894FE-3704-4823-AC39-D550F72E888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550B530-D8C3-41E7-A509-42E4A81F517B}"/>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3F3012C-71E0-40CA-A3FC-56957806D885}"/>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7BA39D3-DA29-4F2A-A28C-056F02543AD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0337C6A-20E0-485F-B693-C47B4E39ED21}"/>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DECDDA00-10A1-4E73-BE67-0C5B6F2F839C}"/>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D1180B07-B328-45E4-A105-80D7F4A931D8}"/>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EB61AF25-F692-4943-AEF0-CD1EEF43D837}"/>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491F07B3-73B4-4C7E-8BF8-63713E5B5353}"/>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3824080C-42DF-4B75-9535-D1A5E015F815}"/>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C522CD5B-78D4-4703-8E52-93AE11CC7198}"/>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390D16AF-9CE6-4976-8887-1205E318673F}"/>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E8F4EB1B-818A-45B3-A519-4790BAB2A21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BA46C638-80A2-4C03-8BAF-F5B283A63C5E}"/>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4BC0C95B-233D-4EEC-A597-0BAEAA4B87E1}"/>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9C428770-82B6-483E-957F-A98576F2E12E}"/>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28F8424A-F14B-49D3-B563-AA4B27EB77B4}"/>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608195D6-A24E-4434-908E-C40A2B7AE1D4}"/>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66AA43DC-D809-4961-B9C2-BEE9823AF942}"/>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E8BE6937-3072-4419-8DFA-B8CA947F3ADD}"/>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63EB800F-28A5-49D7-95E3-97DD6396EBE1}"/>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B2B27681-9D1C-492D-9DA4-3C859BC8A125}"/>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BB666992-25FF-41DD-9B7B-F9A14DA82C37}"/>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C5224BE3-4CFE-45E0-8102-A37C7503B747}"/>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A5DEF68D-FFDC-4CCA-A531-C731B0C85F07}"/>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22A959AE-7ECF-4590-AF96-8B5D4FFBDEA4}"/>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158804</xdr:rowOff>
    </xdr:from>
    <xdr:to>
      <xdr:col>24</xdr:col>
      <xdr:colOff>63500</xdr:colOff>
      <xdr:row>37</xdr:row>
      <xdr:rowOff>18869</xdr:rowOff>
    </xdr:to>
    <xdr:cxnSp macro="">
      <xdr:nvCxnSpPr>
        <xdr:cNvPr id="63" name="直線コネクタ 62">
          <a:extLst>
            <a:ext uri="{FF2B5EF4-FFF2-40B4-BE49-F238E27FC236}">
              <a16:creationId xmlns:a16="http://schemas.microsoft.com/office/drawing/2014/main" id="{CCDDA554-7BFA-42A2-9A46-BA7FC0480319}"/>
            </a:ext>
          </a:extLst>
        </xdr:cNvPr>
        <xdr:cNvCxnSpPr/>
      </xdr:nvCxnSpPr>
      <xdr:spPr>
        <a:xfrm>
          <a:off x="3797300" y="6331004"/>
          <a:ext cx="838200" cy="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502DE657-2EA4-423D-9D3C-BEEC86978A3B}"/>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ACB53AFB-016D-4B54-92C5-18094C7FEBB6}"/>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113411</xdr:rowOff>
    </xdr:from>
    <xdr:to>
      <xdr:col>19</xdr:col>
      <xdr:colOff>177800</xdr:colOff>
      <xdr:row>36</xdr:row>
      <xdr:rowOff>158804</xdr:rowOff>
    </xdr:to>
    <xdr:cxnSp macro="">
      <xdr:nvCxnSpPr>
        <xdr:cNvPr id="66" name="直線コネクタ 65">
          <a:extLst>
            <a:ext uri="{FF2B5EF4-FFF2-40B4-BE49-F238E27FC236}">
              <a16:creationId xmlns:a16="http://schemas.microsoft.com/office/drawing/2014/main" id="{3AB0373F-CC50-4AE9-9624-AEEE3BC36A54}"/>
            </a:ext>
          </a:extLst>
        </xdr:cNvPr>
        <xdr:cNvCxnSpPr/>
      </xdr:nvCxnSpPr>
      <xdr:spPr>
        <a:xfrm>
          <a:off x="2908300" y="6285611"/>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D594E1E5-FA35-4665-9ED8-185655C6412E}"/>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5F3AFF39-4F56-418D-AF81-707742274F65}"/>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113411</xdr:rowOff>
    </xdr:from>
    <xdr:to>
      <xdr:col>15</xdr:col>
      <xdr:colOff>50800</xdr:colOff>
      <xdr:row>36</xdr:row>
      <xdr:rowOff>151457</xdr:rowOff>
    </xdr:to>
    <xdr:cxnSp macro="">
      <xdr:nvCxnSpPr>
        <xdr:cNvPr id="69" name="直線コネクタ 68">
          <a:extLst>
            <a:ext uri="{FF2B5EF4-FFF2-40B4-BE49-F238E27FC236}">
              <a16:creationId xmlns:a16="http://schemas.microsoft.com/office/drawing/2014/main" id="{37AA697B-D5E8-462F-B42F-FCC223733485}"/>
            </a:ext>
          </a:extLst>
        </xdr:cNvPr>
        <xdr:cNvCxnSpPr/>
      </xdr:nvCxnSpPr>
      <xdr:spPr>
        <a:xfrm flipV="1">
          <a:off x="2019300" y="6285611"/>
          <a:ext cx="8890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55CB4B4E-19FB-4DB1-AD68-020A7C7070CA}"/>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27F882E7-7F82-487C-A4CA-C8E2D9F62D9A}"/>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151457</xdr:rowOff>
    </xdr:from>
    <xdr:to>
      <xdr:col>10</xdr:col>
      <xdr:colOff>114300</xdr:colOff>
      <xdr:row>36</xdr:row>
      <xdr:rowOff>169745</xdr:rowOff>
    </xdr:to>
    <xdr:cxnSp macro="">
      <xdr:nvCxnSpPr>
        <xdr:cNvPr id="72" name="直線コネクタ 71">
          <a:extLst>
            <a:ext uri="{FF2B5EF4-FFF2-40B4-BE49-F238E27FC236}">
              <a16:creationId xmlns:a16="http://schemas.microsoft.com/office/drawing/2014/main" id="{2FE1D911-94D6-46C8-A1B8-22299A5250D7}"/>
            </a:ext>
          </a:extLst>
        </xdr:cNvPr>
        <xdr:cNvCxnSpPr/>
      </xdr:nvCxnSpPr>
      <xdr:spPr>
        <a:xfrm flipV="1">
          <a:off x="1130300" y="632365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37BA99CE-47EC-447C-A5F9-23CAEC0D6D9A}"/>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815EF8A1-3C98-4ADD-ABF6-E042C2DE84EF}"/>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607AAD19-F6BD-487C-B7DA-1230E67FF4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BDE20FFE-231F-4AA3-9D9C-6D80B0B850CC}"/>
            </a:ext>
          </a:extLst>
        </xdr:cNvPr>
        <xdr:cNvSpPr txBox="1"/>
      </xdr:nvSpPr>
      <xdr:spPr>
        <a:xfrm>
          <a:off x="895428" y="63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7DE7B50-2185-4DF1-B17D-C4B24B7E88C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51FA232F-7721-4064-AD82-5B022BAA4AD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CCBE1CB-A185-43FA-826B-B635DA823A3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3749429B-39BB-42E3-AC38-E065F38C4F4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8AD535EE-453F-4103-BABF-AA3CA458BC7F}"/>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139519</xdr:rowOff>
    </xdr:from>
    <xdr:to>
      <xdr:col>24</xdr:col>
      <xdr:colOff>114300</xdr:colOff>
      <xdr:row>37</xdr:row>
      <xdr:rowOff>69669</xdr:rowOff>
    </xdr:to>
    <xdr:sp macro="" textlink="">
      <xdr:nvSpPr>
        <xdr:cNvPr id="82" name="楕円 81">
          <a:extLst>
            <a:ext uri="{FF2B5EF4-FFF2-40B4-BE49-F238E27FC236}">
              <a16:creationId xmlns:a16="http://schemas.microsoft.com/office/drawing/2014/main" id="{EAE512E4-4DAD-44EC-B0A7-7F0874BB2867}"/>
            </a:ext>
          </a:extLst>
        </xdr:cNvPr>
        <xdr:cNvSpPr/>
      </xdr:nvSpPr>
      <xdr:spPr>
        <a:xfrm>
          <a:off x="45847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117946</xdr:rowOff>
    </xdr:from>
    <xdr:ext cx="469744" cy="259045"/>
    <xdr:sp macro="" textlink="">
      <xdr:nvSpPr>
        <xdr:cNvPr id="83" name="議会費該当値テキスト">
          <a:extLst>
            <a:ext uri="{FF2B5EF4-FFF2-40B4-BE49-F238E27FC236}">
              <a16:creationId xmlns:a16="http://schemas.microsoft.com/office/drawing/2014/main" id="{BD71C3ED-5BFF-4E39-AAED-ED9CBC324C0B}"/>
            </a:ext>
          </a:extLst>
        </xdr:cNvPr>
        <xdr:cNvSpPr txBox="1"/>
      </xdr:nvSpPr>
      <xdr:spPr>
        <a:xfrm>
          <a:off x="4686300" y="629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108004</xdr:rowOff>
    </xdr:from>
    <xdr:to>
      <xdr:col>20</xdr:col>
      <xdr:colOff>38100</xdr:colOff>
      <xdr:row>37</xdr:row>
      <xdr:rowOff>38154</xdr:rowOff>
    </xdr:to>
    <xdr:sp macro="" textlink="">
      <xdr:nvSpPr>
        <xdr:cNvPr id="84" name="楕円 83">
          <a:extLst>
            <a:ext uri="{FF2B5EF4-FFF2-40B4-BE49-F238E27FC236}">
              <a16:creationId xmlns:a16="http://schemas.microsoft.com/office/drawing/2014/main" id="{1D6C1804-7509-4F9B-BD3D-9FCAA7B90A5A}"/>
            </a:ext>
          </a:extLst>
        </xdr:cNvPr>
        <xdr:cNvSpPr/>
      </xdr:nvSpPr>
      <xdr:spPr>
        <a:xfrm>
          <a:off x="3746500" y="62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54681</xdr:rowOff>
    </xdr:from>
    <xdr:ext cx="469744" cy="259045"/>
    <xdr:sp macro="" textlink="">
      <xdr:nvSpPr>
        <xdr:cNvPr id="85" name="テキスト ボックス 84">
          <a:extLst>
            <a:ext uri="{FF2B5EF4-FFF2-40B4-BE49-F238E27FC236}">
              <a16:creationId xmlns:a16="http://schemas.microsoft.com/office/drawing/2014/main" id="{5FAABE01-E9B0-48D9-878F-9BABC58DB08E}"/>
            </a:ext>
          </a:extLst>
        </xdr:cNvPr>
        <xdr:cNvSpPr txBox="1"/>
      </xdr:nvSpPr>
      <xdr:spPr>
        <a:xfrm>
          <a:off x="3562428" y="605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62611</xdr:rowOff>
    </xdr:from>
    <xdr:to>
      <xdr:col>15</xdr:col>
      <xdr:colOff>101600</xdr:colOff>
      <xdr:row>36</xdr:row>
      <xdr:rowOff>164211</xdr:rowOff>
    </xdr:to>
    <xdr:sp macro="" textlink="">
      <xdr:nvSpPr>
        <xdr:cNvPr id="86" name="楕円 85">
          <a:extLst>
            <a:ext uri="{FF2B5EF4-FFF2-40B4-BE49-F238E27FC236}">
              <a16:creationId xmlns:a16="http://schemas.microsoft.com/office/drawing/2014/main" id="{2F1DF182-F189-491E-BD4C-FC6F07ED5AC9}"/>
            </a:ext>
          </a:extLst>
        </xdr:cNvPr>
        <xdr:cNvSpPr/>
      </xdr:nvSpPr>
      <xdr:spPr>
        <a:xfrm>
          <a:off x="2857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9288</xdr:rowOff>
    </xdr:from>
    <xdr:ext cx="469744" cy="259045"/>
    <xdr:sp macro="" textlink="">
      <xdr:nvSpPr>
        <xdr:cNvPr id="87" name="テキスト ボックス 86">
          <a:extLst>
            <a:ext uri="{FF2B5EF4-FFF2-40B4-BE49-F238E27FC236}">
              <a16:creationId xmlns:a16="http://schemas.microsoft.com/office/drawing/2014/main" id="{46C09F94-0999-45AE-B4E7-CFD34ADE9185}"/>
            </a:ext>
          </a:extLst>
        </xdr:cNvPr>
        <xdr:cNvSpPr txBox="1"/>
      </xdr:nvSpPr>
      <xdr:spPr>
        <a:xfrm>
          <a:off x="2673428" y="601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100657</xdr:rowOff>
    </xdr:from>
    <xdr:to>
      <xdr:col>10</xdr:col>
      <xdr:colOff>165100</xdr:colOff>
      <xdr:row>37</xdr:row>
      <xdr:rowOff>30807</xdr:rowOff>
    </xdr:to>
    <xdr:sp macro="" textlink="">
      <xdr:nvSpPr>
        <xdr:cNvPr id="88" name="楕円 87">
          <a:extLst>
            <a:ext uri="{FF2B5EF4-FFF2-40B4-BE49-F238E27FC236}">
              <a16:creationId xmlns:a16="http://schemas.microsoft.com/office/drawing/2014/main" id="{457F8649-89F9-43D1-8352-34FCE0932353}"/>
            </a:ext>
          </a:extLst>
        </xdr:cNvPr>
        <xdr:cNvSpPr/>
      </xdr:nvSpPr>
      <xdr:spPr>
        <a:xfrm>
          <a:off x="1968500" y="62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21934</xdr:rowOff>
    </xdr:from>
    <xdr:ext cx="469744" cy="259045"/>
    <xdr:sp macro="" textlink="">
      <xdr:nvSpPr>
        <xdr:cNvPr id="89" name="テキスト ボックス 88">
          <a:extLst>
            <a:ext uri="{FF2B5EF4-FFF2-40B4-BE49-F238E27FC236}">
              <a16:creationId xmlns:a16="http://schemas.microsoft.com/office/drawing/2014/main" id="{049C159F-4054-4146-8182-C7BA58B90965}"/>
            </a:ext>
          </a:extLst>
        </xdr:cNvPr>
        <xdr:cNvSpPr txBox="1"/>
      </xdr:nvSpPr>
      <xdr:spPr>
        <a:xfrm>
          <a:off x="1784428" y="636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118945</xdr:rowOff>
    </xdr:from>
    <xdr:to>
      <xdr:col>6</xdr:col>
      <xdr:colOff>38100</xdr:colOff>
      <xdr:row>37</xdr:row>
      <xdr:rowOff>49095</xdr:rowOff>
    </xdr:to>
    <xdr:sp macro="" textlink="">
      <xdr:nvSpPr>
        <xdr:cNvPr id="90" name="楕円 89">
          <a:extLst>
            <a:ext uri="{FF2B5EF4-FFF2-40B4-BE49-F238E27FC236}">
              <a16:creationId xmlns:a16="http://schemas.microsoft.com/office/drawing/2014/main" id="{DE5124FF-314F-4466-B884-C4648F971275}"/>
            </a:ext>
          </a:extLst>
        </xdr:cNvPr>
        <xdr:cNvSpPr/>
      </xdr:nvSpPr>
      <xdr:spPr>
        <a:xfrm>
          <a:off x="1079500" y="62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65622</xdr:rowOff>
    </xdr:from>
    <xdr:ext cx="469744" cy="259045"/>
    <xdr:sp macro="" textlink="">
      <xdr:nvSpPr>
        <xdr:cNvPr id="91" name="テキスト ボックス 90">
          <a:extLst>
            <a:ext uri="{FF2B5EF4-FFF2-40B4-BE49-F238E27FC236}">
              <a16:creationId xmlns:a16="http://schemas.microsoft.com/office/drawing/2014/main" id="{61BFD91D-0F76-4CF2-B210-865D61D05D69}"/>
            </a:ext>
          </a:extLst>
        </xdr:cNvPr>
        <xdr:cNvSpPr txBox="1"/>
      </xdr:nvSpPr>
      <xdr:spPr>
        <a:xfrm>
          <a:off x="895428" y="606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58D8E464-F11F-4067-911F-30DE9D56B1D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1A687631-171C-42BE-A0DB-9DCB2235A4FE}"/>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28C85CD-FB10-47DC-9D02-752D57C9B0A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53496E7-0311-48F7-9801-15342B2B57D6}"/>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7F8985A7-9AE0-4228-A308-7D85DE10EF5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6492232B-1834-4F27-9EC8-7301071E0CF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F2F1C41E-5129-4A46-87C4-79D51669260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B687C42D-5E18-4B77-A568-5FB1B5344E2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DC63245C-A2C1-4819-BF66-022DA8EAAB2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F951308D-522D-4BD2-BFB9-EF9822FACCFE}"/>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E5E376A5-BBCC-4E2B-AF38-A2987CC85DBB}"/>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E9B4296A-A882-4521-BF24-81F7F896A207}"/>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7B7AF012-D68F-40BD-86B8-ADE4E29E5014}"/>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75084C74-EB44-4479-9C7D-805270BD8FA5}"/>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B844C021-9EB0-4CA3-8EE9-F20338B669F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CC1067EE-B287-42C7-9ECC-75F904FF8D4B}"/>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F9071B8-C46C-4CDA-9C7B-6C6F4EC13C53}"/>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866BB8F5-882B-4A17-845E-1D3789577875}"/>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F4672C62-F2AA-4794-B0AF-B5F6351F95D9}"/>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A29A7F58-8C2F-4441-999A-793C893AB144}"/>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501681AC-DFEF-4037-AA33-1F6B955555C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85B127F9-9EB5-4195-9C2C-8D04807810B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F13BF331-97E8-462B-A179-22A880E9118A}"/>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8768D5B8-11C3-4C52-B213-5A71CD903FB6}"/>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2BCAA3C6-259F-4809-AA4E-158E6C0FC934}"/>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FC9EA790-1182-4C75-9938-137A63521599}"/>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FB41E625-70D9-4531-998E-F54CAF2E23E4}"/>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5726BA15-2C07-4B1E-97B6-B7306A3A5AAA}"/>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43589</xdr:rowOff>
    </xdr:from>
    <xdr:to>
      <xdr:col>24</xdr:col>
      <xdr:colOff>63500</xdr:colOff>
      <xdr:row>56</xdr:row>
      <xdr:rowOff>91466</xdr:rowOff>
    </xdr:to>
    <xdr:cxnSp macro="">
      <xdr:nvCxnSpPr>
        <xdr:cNvPr id="120" name="直線コネクタ 119">
          <a:extLst>
            <a:ext uri="{FF2B5EF4-FFF2-40B4-BE49-F238E27FC236}">
              <a16:creationId xmlns:a16="http://schemas.microsoft.com/office/drawing/2014/main" id="{D3433261-E9D8-4F23-AD52-FA6A48AD278E}"/>
            </a:ext>
          </a:extLst>
        </xdr:cNvPr>
        <xdr:cNvCxnSpPr/>
      </xdr:nvCxnSpPr>
      <xdr:spPr>
        <a:xfrm>
          <a:off x="3797300" y="9644789"/>
          <a:ext cx="838200" cy="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7A05599B-5BAF-48DB-88D0-EC3119C4D2CB}"/>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8608761E-CE59-466A-A65C-E4B955BFC3CC}"/>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135365</xdr:rowOff>
    </xdr:from>
    <xdr:to>
      <xdr:col>19</xdr:col>
      <xdr:colOff>177800</xdr:colOff>
      <xdr:row>56</xdr:row>
      <xdr:rowOff>43589</xdr:rowOff>
    </xdr:to>
    <xdr:cxnSp macro="">
      <xdr:nvCxnSpPr>
        <xdr:cNvPr id="123" name="直線コネクタ 122">
          <a:extLst>
            <a:ext uri="{FF2B5EF4-FFF2-40B4-BE49-F238E27FC236}">
              <a16:creationId xmlns:a16="http://schemas.microsoft.com/office/drawing/2014/main" id="{80DB8D50-7917-449B-BD5A-EB528F5E2630}"/>
            </a:ext>
          </a:extLst>
        </xdr:cNvPr>
        <xdr:cNvCxnSpPr/>
      </xdr:nvCxnSpPr>
      <xdr:spPr>
        <a:xfrm>
          <a:off x="2908300" y="9393665"/>
          <a:ext cx="889000" cy="25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79D54742-3219-4127-84FB-7C1EF13DCDDB}"/>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1F37E287-42BE-47BF-B422-6DBC14BE5843}"/>
            </a:ext>
          </a:extLst>
        </xdr:cNvPr>
        <xdr:cNvSpPr txBox="1"/>
      </xdr:nvSpPr>
      <xdr:spPr>
        <a:xfrm>
          <a:off x="3497795" y="968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135365</xdr:rowOff>
    </xdr:from>
    <xdr:to>
      <xdr:col>15</xdr:col>
      <xdr:colOff>50800</xdr:colOff>
      <xdr:row>56</xdr:row>
      <xdr:rowOff>164126</xdr:rowOff>
    </xdr:to>
    <xdr:cxnSp macro="">
      <xdr:nvCxnSpPr>
        <xdr:cNvPr id="126" name="直線コネクタ 125">
          <a:extLst>
            <a:ext uri="{FF2B5EF4-FFF2-40B4-BE49-F238E27FC236}">
              <a16:creationId xmlns:a16="http://schemas.microsoft.com/office/drawing/2014/main" id="{18A8FF40-6BEE-48B9-91E9-08E0C365DC4D}"/>
            </a:ext>
          </a:extLst>
        </xdr:cNvPr>
        <xdr:cNvCxnSpPr/>
      </xdr:nvCxnSpPr>
      <xdr:spPr>
        <a:xfrm flipV="1">
          <a:off x="2019300" y="9393665"/>
          <a:ext cx="889000" cy="3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289B4854-C172-4644-82D7-748058455BB1}"/>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C573F8B4-79DA-4633-925F-E60AB8E69E0B}"/>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164126</xdr:rowOff>
    </xdr:from>
    <xdr:to>
      <xdr:col>10</xdr:col>
      <xdr:colOff>114300</xdr:colOff>
      <xdr:row>57</xdr:row>
      <xdr:rowOff>4434</xdr:rowOff>
    </xdr:to>
    <xdr:cxnSp macro="">
      <xdr:nvCxnSpPr>
        <xdr:cNvPr id="129" name="直線コネクタ 128">
          <a:extLst>
            <a:ext uri="{FF2B5EF4-FFF2-40B4-BE49-F238E27FC236}">
              <a16:creationId xmlns:a16="http://schemas.microsoft.com/office/drawing/2014/main" id="{90BE0BA1-0E32-483D-AEA3-563BAE7ACCEC}"/>
            </a:ext>
          </a:extLst>
        </xdr:cNvPr>
        <xdr:cNvCxnSpPr/>
      </xdr:nvCxnSpPr>
      <xdr:spPr>
        <a:xfrm flipV="1">
          <a:off x="1130300" y="9765326"/>
          <a:ext cx="889000" cy="1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3517A9E7-D804-40F8-AB19-49232996F7F6}"/>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6ED9C8-1471-4209-9988-199AE15CE378}"/>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546E40CB-21C2-414C-91C1-4AA1E98C2635}"/>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D66C51DC-1A93-401A-BEF6-C58494E2EADF}"/>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294770D0-C620-4BC9-A7AA-CD1370C66DC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CF83D209-FB08-49CA-A19C-7EEF476C6569}"/>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31D2E4C4-FC7E-498E-A203-96EE77F18C54}"/>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FD046BD9-3154-4F25-9C8F-40E623E468A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8716CCAF-9B2D-4F82-AF5D-8609E870FC3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40666</xdr:rowOff>
    </xdr:from>
    <xdr:to>
      <xdr:col>24</xdr:col>
      <xdr:colOff>114300</xdr:colOff>
      <xdr:row>56</xdr:row>
      <xdr:rowOff>142266</xdr:rowOff>
    </xdr:to>
    <xdr:sp macro="" textlink="">
      <xdr:nvSpPr>
        <xdr:cNvPr id="139" name="楕円 138">
          <a:extLst>
            <a:ext uri="{FF2B5EF4-FFF2-40B4-BE49-F238E27FC236}">
              <a16:creationId xmlns:a16="http://schemas.microsoft.com/office/drawing/2014/main" id="{30CD39F8-689C-4F82-AA17-94FA7F6D6F89}"/>
            </a:ext>
          </a:extLst>
        </xdr:cNvPr>
        <xdr:cNvSpPr/>
      </xdr:nvSpPr>
      <xdr:spPr>
        <a:xfrm>
          <a:off x="4584700" y="964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19093</xdr:rowOff>
    </xdr:from>
    <xdr:ext cx="599010" cy="259045"/>
    <xdr:sp macro="" textlink="">
      <xdr:nvSpPr>
        <xdr:cNvPr id="140" name="総務費該当値テキスト">
          <a:extLst>
            <a:ext uri="{FF2B5EF4-FFF2-40B4-BE49-F238E27FC236}">
              <a16:creationId xmlns:a16="http://schemas.microsoft.com/office/drawing/2014/main" id="{FCEDC1F2-7585-426E-8E91-EF9F082C43D0}"/>
            </a:ext>
          </a:extLst>
        </xdr:cNvPr>
        <xdr:cNvSpPr txBox="1"/>
      </xdr:nvSpPr>
      <xdr:spPr>
        <a:xfrm>
          <a:off x="4686300" y="962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164239</xdr:rowOff>
    </xdr:from>
    <xdr:to>
      <xdr:col>20</xdr:col>
      <xdr:colOff>38100</xdr:colOff>
      <xdr:row>56</xdr:row>
      <xdr:rowOff>94389</xdr:rowOff>
    </xdr:to>
    <xdr:sp macro="" textlink="">
      <xdr:nvSpPr>
        <xdr:cNvPr id="141" name="楕円 140">
          <a:extLst>
            <a:ext uri="{FF2B5EF4-FFF2-40B4-BE49-F238E27FC236}">
              <a16:creationId xmlns:a16="http://schemas.microsoft.com/office/drawing/2014/main" id="{8B4F14A3-4147-48C5-A7CB-F0EA4EA076CB}"/>
            </a:ext>
          </a:extLst>
        </xdr:cNvPr>
        <xdr:cNvSpPr/>
      </xdr:nvSpPr>
      <xdr:spPr>
        <a:xfrm>
          <a:off x="3746500" y="959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110916</xdr:rowOff>
    </xdr:from>
    <xdr:ext cx="599010" cy="259045"/>
    <xdr:sp macro="" textlink="">
      <xdr:nvSpPr>
        <xdr:cNvPr id="142" name="テキスト ボックス 141">
          <a:extLst>
            <a:ext uri="{FF2B5EF4-FFF2-40B4-BE49-F238E27FC236}">
              <a16:creationId xmlns:a16="http://schemas.microsoft.com/office/drawing/2014/main" id="{45E083B4-5809-4473-8C7F-201E43845031}"/>
            </a:ext>
          </a:extLst>
        </xdr:cNvPr>
        <xdr:cNvSpPr txBox="1"/>
      </xdr:nvSpPr>
      <xdr:spPr>
        <a:xfrm>
          <a:off x="3497795" y="936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84565</xdr:rowOff>
    </xdr:from>
    <xdr:to>
      <xdr:col>15</xdr:col>
      <xdr:colOff>101600</xdr:colOff>
      <xdr:row>55</xdr:row>
      <xdr:rowOff>14715</xdr:rowOff>
    </xdr:to>
    <xdr:sp macro="" textlink="">
      <xdr:nvSpPr>
        <xdr:cNvPr id="143" name="楕円 142">
          <a:extLst>
            <a:ext uri="{FF2B5EF4-FFF2-40B4-BE49-F238E27FC236}">
              <a16:creationId xmlns:a16="http://schemas.microsoft.com/office/drawing/2014/main" id="{E66562CA-6EBC-4D40-9885-7A96671C4891}"/>
            </a:ext>
          </a:extLst>
        </xdr:cNvPr>
        <xdr:cNvSpPr/>
      </xdr:nvSpPr>
      <xdr:spPr>
        <a:xfrm>
          <a:off x="2857500" y="93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5842</xdr:rowOff>
    </xdr:from>
    <xdr:ext cx="599010" cy="259045"/>
    <xdr:sp macro="" textlink="">
      <xdr:nvSpPr>
        <xdr:cNvPr id="144" name="テキスト ボックス 143">
          <a:extLst>
            <a:ext uri="{FF2B5EF4-FFF2-40B4-BE49-F238E27FC236}">
              <a16:creationId xmlns:a16="http://schemas.microsoft.com/office/drawing/2014/main" id="{3DBA2BB8-1484-49C0-BF34-06F63AF31633}"/>
            </a:ext>
          </a:extLst>
        </xdr:cNvPr>
        <xdr:cNvSpPr txBox="1"/>
      </xdr:nvSpPr>
      <xdr:spPr>
        <a:xfrm>
          <a:off x="2608795" y="943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113326</xdr:rowOff>
    </xdr:from>
    <xdr:to>
      <xdr:col>10</xdr:col>
      <xdr:colOff>165100</xdr:colOff>
      <xdr:row>57</xdr:row>
      <xdr:rowOff>43476</xdr:rowOff>
    </xdr:to>
    <xdr:sp macro="" textlink="">
      <xdr:nvSpPr>
        <xdr:cNvPr id="145" name="楕円 144">
          <a:extLst>
            <a:ext uri="{FF2B5EF4-FFF2-40B4-BE49-F238E27FC236}">
              <a16:creationId xmlns:a16="http://schemas.microsoft.com/office/drawing/2014/main" id="{3481DFC4-2E6E-46B2-908D-000D5EEDFCA1}"/>
            </a:ext>
          </a:extLst>
        </xdr:cNvPr>
        <xdr:cNvSpPr/>
      </xdr:nvSpPr>
      <xdr:spPr>
        <a:xfrm>
          <a:off x="1968500" y="971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34603</xdr:rowOff>
    </xdr:from>
    <xdr:ext cx="599010" cy="259045"/>
    <xdr:sp macro="" textlink="">
      <xdr:nvSpPr>
        <xdr:cNvPr id="146" name="テキスト ボックス 145">
          <a:extLst>
            <a:ext uri="{FF2B5EF4-FFF2-40B4-BE49-F238E27FC236}">
              <a16:creationId xmlns:a16="http://schemas.microsoft.com/office/drawing/2014/main" id="{8FE09CAD-80BF-4B03-A13E-723F45EE4E1F}"/>
            </a:ext>
          </a:extLst>
        </xdr:cNvPr>
        <xdr:cNvSpPr txBox="1"/>
      </xdr:nvSpPr>
      <xdr:spPr>
        <a:xfrm>
          <a:off x="1719795" y="980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125084</xdr:rowOff>
    </xdr:from>
    <xdr:to>
      <xdr:col>6</xdr:col>
      <xdr:colOff>38100</xdr:colOff>
      <xdr:row>57</xdr:row>
      <xdr:rowOff>55234</xdr:rowOff>
    </xdr:to>
    <xdr:sp macro="" textlink="">
      <xdr:nvSpPr>
        <xdr:cNvPr id="147" name="楕円 146">
          <a:extLst>
            <a:ext uri="{FF2B5EF4-FFF2-40B4-BE49-F238E27FC236}">
              <a16:creationId xmlns:a16="http://schemas.microsoft.com/office/drawing/2014/main" id="{ED1C7147-AEAC-427E-B08F-9944D81C684D}"/>
            </a:ext>
          </a:extLst>
        </xdr:cNvPr>
        <xdr:cNvSpPr/>
      </xdr:nvSpPr>
      <xdr:spPr>
        <a:xfrm>
          <a:off x="1079500" y="97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46361</xdr:rowOff>
    </xdr:from>
    <xdr:ext cx="599010" cy="259045"/>
    <xdr:sp macro="" textlink="">
      <xdr:nvSpPr>
        <xdr:cNvPr id="148" name="テキスト ボックス 147">
          <a:extLst>
            <a:ext uri="{FF2B5EF4-FFF2-40B4-BE49-F238E27FC236}">
              <a16:creationId xmlns:a16="http://schemas.microsoft.com/office/drawing/2014/main" id="{8CCBE830-607A-4284-A160-A5F888D137D4}"/>
            </a:ext>
          </a:extLst>
        </xdr:cNvPr>
        <xdr:cNvSpPr txBox="1"/>
      </xdr:nvSpPr>
      <xdr:spPr>
        <a:xfrm>
          <a:off x="830795" y="981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F57360EF-5878-4975-B16F-16E198FAAAE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ACA8E238-D045-4D64-9997-A6AB87B5A152}"/>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B26BCA1E-C51A-4C1E-B260-F3690D94906E}"/>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257A6C05-96B0-4A11-90C6-C7FCDE17DF5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47E88F93-B462-476B-9736-DB3010571DC3}"/>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8F3B1F87-A2D9-43E5-B88B-099D4D8CD005}"/>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CFC6B2B0-B6B0-4C87-AFE0-301859EF6D2A}"/>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EF06D79D-6EF3-46F1-8DAB-AC4F8E8367E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63AEA9D9-7935-4C99-B067-33A3EEF996D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545087DC-B37E-4D32-8B83-AC1D059CC15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E78F043C-8103-4A61-88B2-A1C1838F9414}"/>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3F8F6970-2B22-497F-8F02-83C8D16D3176}"/>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735D48BC-1573-46EA-97F8-DA81F6A4005F}"/>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F009DA58-8012-48A8-8655-29BE97D3F95E}"/>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7D38352-689B-488F-952B-D91DB6472F02}"/>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C1B3BFFA-CE2C-4EF5-BE29-AFCAB2917854}"/>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243213EF-68F2-449F-8C00-FA042C8F551E}"/>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A343C700-825F-4E38-BD44-64F96958A362}"/>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A2C61993-43B8-4E13-A7C4-DC954BE86E84}"/>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8670C81A-AFDB-4244-A14F-E34EBF7F8534}"/>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C8C38BF2-EBBE-4261-936E-48BA1226225A}"/>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180C44C8-DD49-49FB-90B3-396D0C6C2E82}"/>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354AAE6A-4D03-447B-9B48-0B2DF1576E6D}"/>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AB77804-3FB6-4158-B1DE-23F4C7A568D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CE415684-1DA8-4C73-A222-5538BC6BC28A}"/>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2B9D58E4-8FA5-42CA-BD04-94FD37FE2C9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4B8511C3-0DC4-48AF-BEB0-3A961398A009}"/>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828413A4-6AAD-46ED-B38B-91A11560A819}"/>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52B5DD35-44E3-47D2-AA12-8FE69AFF9AF4}"/>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4914</xdr:rowOff>
    </xdr:from>
    <xdr:to>
      <xdr:col>24</xdr:col>
      <xdr:colOff>63500</xdr:colOff>
      <xdr:row>76</xdr:row>
      <xdr:rowOff>123913</xdr:rowOff>
    </xdr:to>
    <xdr:cxnSp macro="">
      <xdr:nvCxnSpPr>
        <xdr:cNvPr id="178" name="直線コネクタ 177">
          <a:extLst>
            <a:ext uri="{FF2B5EF4-FFF2-40B4-BE49-F238E27FC236}">
              <a16:creationId xmlns:a16="http://schemas.microsoft.com/office/drawing/2014/main" id="{0E32BA2E-277A-4721-BAB0-95D108C20457}"/>
            </a:ext>
          </a:extLst>
        </xdr:cNvPr>
        <xdr:cNvCxnSpPr/>
      </xdr:nvCxnSpPr>
      <xdr:spPr>
        <a:xfrm>
          <a:off x="3797300" y="13035114"/>
          <a:ext cx="8382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BEAE3CDE-1A2B-4638-A65E-0161D3E02326}"/>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DD1EDA32-939C-44AE-BB03-AF8E2E1B877B}"/>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4914</xdr:rowOff>
    </xdr:from>
    <xdr:to>
      <xdr:col>19</xdr:col>
      <xdr:colOff>177800</xdr:colOff>
      <xdr:row>78</xdr:row>
      <xdr:rowOff>37376</xdr:rowOff>
    </xdr:to>
    <xdr:cxnSp macro="">
      <xdr:nvCxnSpPr>
        <xdr:cNvPr id="181" name="直線コネクタ 180">
          <a:extLst>
            <a:ext uri="{FF2B5EF4-FFF2-40B4-BE49-F238E27FC236}">
              <a16:creationId xmlns:a16="http://schemas.microsoft.com/office/drawing/2014/main" id="{B9B8B710-DB9E-43EF-ACB6-92FFD30AE76A}"/>
            </a:ext>
          </a:extLst>
        </xdr:cNvPr>
        <xdr:cNvCxnSpPr/>
      </xdr:nvCxnSpPr>
      <xdr:spPr>
        <a:xfrm flipV="1">
          <a:off x="2908300" y="13035114"/>
          <a:ext cx="889000" cy="3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A42EABB5-4894-4B3D-A2FD-5C0F65B953CB}"/>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73C00BB7-B662-4C7C-8D49-2D18C2A60191}"/>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145338</xdr:rowOff>
    </xdr:from>
    <xdr:to>
      <xdr:col>15</xdr:col>
      <xdr:colOff>50800</xdr:colOff>
      <xdr:row>78</xdr:row>
      <xdr:rowOff>37376</xdr:rowOff>
    </xdr:to>
    <xdr:cxnSp macro="">
      <xdr:nvCxnSpPr>
        <xdr:cNvPr id="184" name="直線コネクタ 183">
          <a:extLst>
            <a:ext uri="{FF2B5EF4-FFF2-40B4-BE49-F238E27FC236}">
              <a16:creationId xmlns:a16="http://schemas.microsoft.com/office/drawing/2014/main" id="{683F5628-E667-46C4-8EF9-983E1F9636F3}"/>
            </a:ext>
          </a:extLst>
        </xdr:cNvPr>
        <xdr:cNvCxnSpPr/>
      </xdr:nvCxnSpPr>
      <xdr:spPr>
        <a:xfrm>
          <a:off x="2019300" y="13346988"/>
          <a:ext cx="889000" cy="6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D9E4F6B8-A908-41E4-A2EB-895A7EA46887}"/>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11445DB2-5C1C-4917-A8E9-5F13F877543F}"/>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110604</xdr:rowOff>
    </xdr:from>
    <xdr:to>
      <xdr:col>10</xdr:col>
      <xdr:colOff>114300</xdr:colOff>
      <xdr:row>77</xdr:row>
      <xdr:rowOff>145338</xdr:rowOff>
    </xdr:to>
    <xdr:cxnSp macro="">
      <xdr:nvCxnSpPr>
        <xdr:cNvPr id="187" name="直線コネクタ 186">
          <a:extLst>
            <a:ext uri="{FF2B5EF4-FFF2-40B4-BE49-F238E27FC236}">
              <a16:creationId xmlns:a16="http://schemas.microsoft.com/office/drawing/2014/main" id="{26CC6977-F3AF-4026-B3FB-A34C2764C6B8}"/>
            </a:ext>
          </a:extLst>
        </xdr:cNvPr>
        <xdr:cNvCxnSpPr/>
      </xdr:nvCxnSpPr>
      <xdr:spPr>
        <a:xfrm>
          <a:off x="1130300" y="13312254"/>
          <a:ext cx="889000" cy="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D5A5CFD5-74C5-445E-BA06-D517DB8A5271}"/>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DAA1152D-20F7-4193-9468-4507C7227CAF}"/>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52404B6C-967A-44A8-B025-9A1020A5342B}"/>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425E1AB0-C003-4C52-953E-AAE022340771}"/>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EF454D3B-D0C5-4860-BDF1-EB6F300D04F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7F107870-84CF-42E6-9A8D-9A433EE47AB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0CEF4C7-14AE-456D-B206-3BA26357199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B0DD251B-6840-4683-81BA-A4D71A167FF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3A1C725A-7077-4220-BE10-2D97090A7E8D}"/>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73113</xdr:rowOff>
    </xdr:from>
    <xdr:to>
      <xdr:col>24</xdr:col>
      <xdr:colOff>114300</xdr:colOff>
      <xdr:row>77</xdr:row>
      <xdr:rowOff>3263</xdr:rowOff>
    </xdr:to>
    <xdr:sp macro="" textlink="">
      <xdr:nvSpPr>
        <xdr:cNvPr id="197" name="楕円 196">
          <a:extLst>
            <a:ext uri="{FF2B5EF4-FFF2-40B4-BE49-F238E27FC236}">
              <a16:creationId xmlns:a16="http://schemas.microsoft.com/office/drawing/2014/main" id="{0758B0CD-602A-4A9A-A805-D7EC299BD9C9}"/>
            </a:ext>
          </a:extLst>
        </xdr:cNvPr>
        <xdr:cNvSpPr/>
      </xdr:nvSpPr>
      <xdr:spPr>
        <a:xfrm>
          <a:off x="4584700" y="1310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51540</xdr:rowOff>
    </xdr:from>
    <xdr:ext cx="599010" cy="259045"/>
    <xdr:sp macro="" textlink="">
      <xdr:nvSpPr>
        <xdr:cNvPr id="198" name="民生費該当値テキスト">
          <a:extLst>
            <a:ext uri="{FF2B5EF4-FFF2-40B4-BE49-F238E27FC236}">
              <a16:creationId xmlns:a16="http://schemas.microsoft.com/office/drawing/2014/main" id="{424830D3-5103-44E4-B478-EFA214590D82}"/>
            </a:ext>
          </a:extLst>
        </xdr:cNvPr>
        <xdr:cNvSpPr txBox="1"/>
      </xdr:nvSpPr>
      <xdr:spPr>
        <a:xfrm>
          <a:off x="4686300" y="13081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125565</xdr:rowOff>
    </xdr:from>
    <xdr:to>
      <xdr:col>20</xdr:col>
      <xdr:colOff>38100</xdr:colOff>
      <xdr:row>76</xdr:row>
      <xdr:rowOff>55714</xdr:rowOff>
    </xdr:to>
    <xdr:sp macro="" textlink="">
      <xdr:nvSpPr>
        <xdr:cNvPr id="199" name="楕円 198">
          <a:extLst>
            <a:ext uri="{FF2B5EF4-FFF2-40B4-BE49-F238E27FC236}">
              <a16:creationId xmlns:a16="http://schemas.microsoft.com/office/drawing/2014/main" id="{0B2567FE-C0EE-45F1-9D1E-6985D1B8E405}"/>
            </a:ext>
          </a:extLst>
        </xdr:cNvPr>
        <xdr:cNvSpPr/>
      </xdr:nvSpPr>
      <xdr:spPr>
        <a:xfrm>
          <a:off x="3746500" y="12984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46841</xdr:rowOff>
    </xdr:from>
    <xdr:ext cx="599010" cy="259045"/>
    <xdr:sp macro="" textlink="">
      <xdr:nvSpPr>
        <xdr:cNvPr id="200" name="テキスト ボックス 199">
          <a:extLst>
            <a:ext uri="{FF2B5EF4-FFF2-40B4-BE49-F238E27FC236}">
              <a16:creationId xmlns:a16="http://schemas.microsoft.com/office/drawing/2014/main" id="{7CB789B1-89EC-4456-9D89-B3EFD8128ACD}"/>
            </a:ext>
          </a:extLst>
        </xdr:cNvPr>
        <xdr:cNvSpPr txBox="1"/>
      </xdr:nvSpPr>
      <xdr:spPr>
        <a:xfrm>
          <a:off x="3497795" y="1307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158026</xdr:rowOff>
    </xdr:from>
    <xdr:to>
      <xdr:col>15</xdr:col>
      <xdr:colOff>101600</xdr:colOff>
      <xdr:row>78</xdr:row>
      <xdr:rowOff>88176</xdr:rowOff>
    </xdr:to>
    <xdr:sp macro="" textlink="">
      <xdr:nvSpPr>
        <xdr:cNvPr id="201" name="楕円 200">
          <a:extLst>
            <a:ext uri="{FF2B5EF4-FFF2-40B4-BE49-F238E27FC236}">
              <a16:creationId xmlns:a16="http://schemas.microsoft.com/office/drawing/2014/main" id="{B54EE36B-4707-482A-8874-7267E385C41F}"/>
            </a:ext>
          </a:extLst>
        </xdr:cNvPr>
        <xdr:cNvSpPr/>
      </xdr:nvSpPr>
      <xdr:spPr>
        <a:xfrm>
          <a:off x="2857500" y="13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79303</xdr:rowOff>
    </xdr:from>
    <xdr:ext cx="599010" cy="259045"/>
    <xdr:sp macro="" textlink="">
      <xdr:nvSpPr>
        <xdr:cNvPr id="202" name="テキスト ボックス 201">
          <a:extLst>
            <a:ext uri="{FF2B5EF4-FFF2-40B4-BE49-F238E27FC236}">
              <a16:creationId xmlns:a16="http://schemas.microsoft.com/office/drawing/2014/main" id="{ADFB0819-B2E0-4537-8ADE-4300D7E9354B}"/>
            </a:ext>
          </a:extLst>
        </xdr:cNvPr>
        <xdr:cNvSpPr txBox="1"/>
      </xdr:nvSpPr>
      <xdr:spPr>
        <a:xfrm>
          <a:off x="2608795" y="1345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94538</xdr:rowOff>
    </xdr:from>
    <xdr:to>
      <xdr:col>10</xdr:col>
      <xdr:colOff>165100</xdr:colOff>
      <xdr:row>78</xdr:row>
      <xdr:rowOff>24688</xdr:rowOff>
    </xdr:to>
    <xdr:sp macro="" textlink="">
      <xdr:nvSpPr>
        <xdr:cNvPr id="203" name="楕円 202">
          <a:extLst>
            <a:ext uri="{FF2B5EF4-FFF2-40B4-BE49-F238E27FC236}">
              <a16:creationId xmlns:a16="http://schemas.microsoft.com/office/drawing/2014/main" id="{837CC350-1C83-4179-8636-8E43FDE70E81}"/>
            </a:ext>
          </a:extLst>
        </xdr:cNvPr>
        <xdr:cNvSpPr/>
      </xdr:nvSpPr>
      <xdr:spPr>
        <a:xfrm>
          <a:off x="1968500" y="1329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15815</xdr:rowOff>
    </xdr:from>
    <xdr:ext cx="599010" cy="259045"/>
    <xdr:sp macro="" textlink="">
      <xdr:nvSpPr>
        <xdr:cNvPr id="204" name="テキスト ボックス 203">
          <a:extLst>
            <a:ext uri="{FF2B5EF4-FFF2-40B4-BE49-F238E27FC236}">
              <a16:creationId xmlns:a16="http://schemas.microsoft.com/office/drawing/2014/main" id="{8A4B473A-F631-457C-AF2E-B277ECA46BB6}"/>
            </a:ext>
          </a:extLst>
        </xdr:cNvPr>
        <xdr:cNvSpPr txBox="1"/>
      </xdr:nvSpPr>
      <xdr:spPr>
        <a:xfrm>
          <a:off x="1719795" y="1338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59804</xdr:rowOff>
    </xdr:from>
    <xdr:to>
      <xdr:col>6</xdr:col>
      <xdr:colOff>38100</xdr:colOff>
      <xdr:row>77</xdr:row>
      <xdr:rowOff>161404</xdr:rowOff>
    </xdr:to>
    <xdr:sp macro="" textlink="">
      <xdr:nvSpPr>
        <xdr:cNvPr id="205" name="楕円 204">
          <a:extLst>
            <a:ext uri="{FF2B5EF4-FFF2-40B4-BE49-F238E27FC236}">
              <a16:creationId xmlns:a16="http://schemas.microsoft.com/office/drawing/2014/main" id="{A221971E-EABC-46CD-9412-96E3A5AFAAD3}"/>
            </a:ext>
          </a:extLst>
        </xdr:cNvPr>
        <xdr:cNvSpPr/>
      </xdr:nvSpPr>
      <xdr:spPr>
        <a:xfrm>
          <a:off x="1079500" y="132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152531</xdr:rowOff>
    </xdr:from>
    <xdr:ext cx="599010" cy="259045"/>
    <xdr:sp macro="" textlink="">
      <xdr:nvSpPr>
        <xdr:cNvPr id="206" name="テキスト ボックス 205">
          <a:extLst>
            <a:ext uri="{FF2B5EF4-FFF2-40B4-BE49-F238E27FC236}">
              <a16:creationId xmlns:a16="http://schemas.microsoft.com/office/drawing/2014/main" id="{26583506-91A4-48FA-8B76-88CD27A07DFF}"/>
            </a:ext>
          </a:extLst>
        </xdr:cNvPr>
        <xdr:cNvSpPr txBox="1"/>
      </xdr:nvSpPr>
      <xdr:spPr>
        <a:xfrm>
          <a:off x="830795" y="1335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42810AF5-7621-46D2-ABF8-FE489146ED94}"/>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9A745AC4-B968-4856-9E5D-E99CB526CD39}"/>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2685704B-A591-4928-9C43-6EF1CE1FD8EC}"/>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54E03FF8-01B8-4412-AC79-989290D8F5EF}"/>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290B85E8-1A3B-4F21-8CBC-D3B1376683B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E1261707-736E-418C-BEE2-F0289D16B73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8DD3949F-04CD-4A53-AB4E-8BCD12C5E7F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F8C58508-AF01-4C95-ADEE-8D53122D85B7}"/>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1AA5014F-701C-457F-89D1-30DE15A41ED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391742C8-745B-4C54-88E2-48BBD99B513F}"/>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C24074A4-85C6-452D-914A-F39A03EEF96A}"/>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322E1218-56AA-4454-BC5D-FE9E0BEE5BE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1D99ECD3-6C76-4F26-920B-AA8C301F79A2}"/>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71F0C57E-BC1B-4486-AB44-331F71647C0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6D15EACF-8582-4B88-826A-DD34F2DA3D9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3DF1A4FC-CDFF-4805-B3FD-42C9868E990A}"/>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97CCD8E8-38FD-49BF-B834-B565DB0FBACC}"/>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8CFA463-997A-44F4-BF69-27AFFBED6FD9}"/>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EAD54876-DA7F-4CC8-BD5B-47317103C949}"/>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15B4E9AA-B17E-4C75-9F8C-E0124DE3C03B}"/>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F25C7A0-670B-47C6-A049-4E55FC9B7BB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BC937760-321F-41F7-AAB4-E3BA3548035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C5944BC1-AB12-42FF-8B0E-4F3A780066E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73105F88-0EB6-4AE7-B2C5-BF83A1B4029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2BBE7AA4-754A-448F-AB33-DC91D0240557}"/>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1143B9B2-D700-4F84-ABB2-9D6B2ABD7B5D}"/>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DB6C0377-5F13-4E46-8F0B-CEFA0CD23B87}"/>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1889413A-0717-4A9D-8BF2-74579654509B}"/>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3BA42696-2CF1-45DF-B657-0D016280BBBE}"/>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136613</xdr:rowOff>
    </xdr:from>
    <xdr:to>
      <xdr:col>24</xdr:col>
      <xdr:colOff>63500</xdr:colOff>
      <xdr:row>97</xdr:row>
      <xdr:rowOff>89433</xdr:rowOff>
    </xdr:to>
    <xdr:cxnSp macro="">
      <xdr:nvCxnSpPr>
        <xdr:cNvPr id="236" name="直線コネクタ 235">
          <a:extLst>
            <a:ext uri="{FF2B5EF4-FFF2-40B4-BE49-F238E27FC236}">
              <a16:creationId xmlns:a16="http://schemas.microsoft.com/office/drawing/2014/main" id="{FEE68C86-AEE2-4A06-B89A-832F9D156A1C}"/>
            </a:ext>
          </a:extLst>
        </xdr:cNvPr>
        <xdr:cNvCxnSpPr/>
      </xdr:nvCxnSpPr>
      <xdr:spPr>
        <a:xfrm flipV="1">
          <a:off x="3797300" y="16595813"/>
          <a:ext cx="838200" cy="1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93997</xdr:rowOff>
    </xdr:from>
    <xdr:ext cx="534377" cy="259045"/>
    <xdr:sp macro="" textlink="">
      <xdr:nvSpPr>
        <xdr:cNvPr id="237" name="衛生費平均値テキスト">
          <a:extLst>
            <a:ext uri="{FF2B5EF4-FFF2-40B4-BE49-F238E27FC236}">
              <a16:creationId xmlns:a16="http://schemas.microsoft.com/office/drawing/2014/main" id="{21410967-0B52-442E-9C0F-2591F402E0F9}"/>
            </a:ext>
          </a:extLst>
        </xdr:cNvPr>
        <xdr:cNvSpPr txBox="1"/>
      </xdr:nvSpPr>
      <xdr:spPr>
        <a:xfrm>
          <a:off x="4686300" y="16553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8018D517-EBA6-4864-BFC0-ADADD5228868}"/>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89433</xdr:rowOff>
    </xdr:from>
    <xdr:to>
      <xdr:col>19</xdr:col>
      <xdr:colOff>177800</xdr:colOff>
      <xdr:row>98</xdr:row>
      <xdr:rowOff>18275</xdr:rowOff>
    </xdr:to>
    <xdr:cxnSp macro="">
      <xdr:nvCxnSpPr>
        <xdr:cNvPr id="239" name="直線コネクタ 238">
          <a:extLst>
            <a:ext uri="{FF2B5EF4-FFF2-40B4-BE49-F238E27FC236}">
              <a16:creationId xmlns:a16="http://schemas.microsoft.com/office/drawing/2014/main" id="{EA2141D5-4E27-4926-84B3-3DBA29B818EF}"/>
            </a:ext>
          </a:extLst>
        </xdr:cNvPr>
        <xdr:cNvCxnSpPr/>
      </xdr:nvCxnSpPr>
      <xdr:spPr>
        <a:xfrm flipV="1">
          <a:off x="2908300" y="16720083"/>
          <a:ext cx="8890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D1676A1D-E6EA-49CE-965E-444D800A2408}"/>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B95694A-7450-4D42-BBB1-B8DA6E29C3F5}"/>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17311</xdr:rowOff>
    </xdr:from>
    <xdr:to>
      <xdr:col>15</xdr:col>
      <xdr:colOff>50800</xdr:colOff>
      <xdr:row>98</xdr:row>
      <xdr:rowOff>18275</xdr:rowOff>
    </xdr:to>
    <xdr:cxnSp macro="">
      <xdr:nvCxnSpPr>
        <xdr:cNvPr id="242" name="直線コネクタ 241">
          <a:extLst>
            <a:ext uri="{FF2B5EF4-FFF2-40B4-BE49-F238E27FC236}">
              <a16:creationId xmlns:a16="http://schemas.microsoft.com/office/drawing/2014/main" id="{C6E5FD06-295A-40C5-8F3A-2A59DB50A293}"/>
            </a:ext>
          </a:extLst>
        </xdr:cNvPr>
        <xdr:cNvCxnSpPr/>
      </xdr:nvCxnSpPr>
      <xdr:spPr>
        <a:xfrm>
          <a:off x="2019300" y="16819411"/>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9877036F-75FF-4D3C-9BE8-D54D461E2B6A}"/>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A81B100B-1446-45A9-B7F3-9EE3B4342318}"/>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168644</xdr:rowOff>
    </xdr:from>
    <xdr:to>
      <xdr:col>10</xdr:col>
      <xdr:colOff>114300</xdr:colOff>
      <xdr:row>98</xdr:row>
      <xdr:rowOff>17311</xdr:rowOff>
    </xdr:to>
    <xdr:cxnSp macro="">
      <xdr:nvCxnSpPr>
        <xdr:cNvPr id="245" name="直線コネクタ 244">
          <a:extLst>
            <a:ext uri="{FF2B5EF4-FFF2-40B4-BE49-F238E27FC236}">
              <a16:creationId xmlns:a16="http://schemas.microsoft.com/office/drawing/2014/main" id="{DF9BBD3E-E7A4-48E4-9B20-D17ECD93DC6F}"/>
            </a:ext>
          </a:extLst>
        </xdr:cNvPr>
        <xdr:cNvCxnSpPr/>
      </xdr:nvCxnSpPr>
      <xdr:spPr>
        <a:xfrm>
          <a:off x="1130300" y="1679929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EBD4155D-CF9C-451D-82D3-894F0E4FF3A7}"/>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407E3F8E-7369-4C02-8F51-19F1928A3CD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834BE1A7-EFFB-4D32-AABB-19E76E04849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44277</xdr:rowOff>
    </xdr:from>
    <xdr:ext cx="534377" cy="259045"/>
    <xdr:sp macro="" textlink="">
      <xdr:nvSpPr>
        <xdr:cNvPr id="249" name="テキスト ボックス 248">
          <a:extLst>
            <a:ext uri="{FF2B5EF4-FFF2-40B4-BE49-F238E27FC236}">
              <a16:creationId xmlns:a16="http://schemas.microsoft.com/office/drawing/2014/main" id="{24D5FE0D-13D4-486A-8C17-7758766332C5}"/>
            </a:ext>
          </a:extLst>
        </xdr:cNvPr>
        <xdr:cNvSpPr txBox="1"/>
      </xdr:nvSpPr>
      <xdr:spPr>
        <a:xfrm>
          <a:off x="863111" y="1684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FA53F8C-036C-4AB7-BC6A-7551745ADD5A}"/>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1829D961-6BA3-4ECD-A83B-4C4869F0610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AE85E4E-BF53-40A4-82A3-6FCFE44973B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546F62D2-5A79-4CC9-A455-BEB3CB686A1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9E268F1-8290-4DFF-8FD7-EBB9A7E0A79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85813</xdr:rowOff>
    </xdr:from>
    <xdr:to>
      <xdr:col>24</xdr:col>
      <xdr:colOff>114300</xdr:colOff>
      <xdr:row>97</xdr:row>
      <xdr:rowOff>15963</xdr:rowOff>
    </xdr:to>
    <xdr:sp macro="" textlink="">
      <xdr:nvSpPr>
        <xdr:cNvPr id="255" name="楕円 254">
          <a:extLst>
            <a:ext uri="{FF2B5EF4-FFF2-40B4-BE49-F238E27FC236}">
              <a16:creationId xmlns:a16="http://schemas.microsoft.com/office/drawing/2014/main" id="{71CCBDC9-405D-4D6D-BD9E-A9F5041BDEEA}"/>
            </a:ext>
          </a:extLst>
        </xdr:cNvPr>
        <xdr:cNvSpPr/>
      </xdr:nvSpPr>
      <xdr:spPr>
        <a:xfrm>
          <a:off x="4584700" y="165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108690</xdr:rowOff>
    </xdr:from>
    <xdr:ext cx="534377" cy="259045"/>
    <xdr:sp macro="" textlink="">
      <xdr:nvSpPr>
        <xdr:cNvPr id="256" name="衛生費該当値テキスト">
          <a:extLst>
            <a:ext uri="{FF2B5EF4-FFF2-40B4-BE49-F238E27FC236}">
              <a16:creationId xmlns:a16="http://schemas.microsoft.com/office/drawing/2014/main" id="{E5A33636-AE70-409B-BBEF-B6CF53BB3461}"/>
            </a:ext>
          </a:extLst>
        </xdr:cNvPr>
        <xdr:cNvSpPr txBox="1"/>
      </xdr:nvSpPr>
      <xdr:spPr>
        <a:xfrm>
          <a:off x="4686300" y="1639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38633</xdr:rowOff>
    </xdr:from>
    <xdr:to>
      <xdr:col>20</xdr:col>
      <xdr:colOff>38100</xdr:colOff>
      <xdr:row>97</xdr:row>
      <xdr:rowOff>140233</xdr:rowOff>
    </xdr:to>
    <xdr:sp macro="" textlink="">
      <xdr:nvSpPr>
        <xdr:cNvPr id="257" name="楕円 256">
          <a:extLst>
            <a:ext uri="{FF2B5EF4-FFF2-40B4-BE49-F238E27FC236}">
              <a16:creationId xmlns:a16="http://schemas.microsoft.com/office/drawing/2014/main" id="{A6618703-B8D7-4239-AC8F-2212B8FF5C42}"/>
            </a:ext>
          </a:extLst>
        </xdr:cNvPr>
        <xdr:cNvSpPr/>
      </xdr:nvSpPr>
      <xdr:spPr>
        <a:xfrm>
          <a:off x="3746500" y="166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131360</xdr:rowOff>
    </xdr:from>
    <xdr:ext cx="534377" cy="259045"/>
    <xdr:sp macro="" textlink="">
      <xdr:nvSpPr>
        <xdr:cNvPr id="258" name="テキスト ボックス 257">
          <a:extLst>
            <a:ext uri="{FF2B5EF4-FFF2-40B4-BE49-F238E27FC236}">
              <a16:creationId xmlns:a16="http://schemas.microsoft.com/office/drawing/2014/main" id="{6874F78B-6C91-42EE-8023-BC180E88BEFC}"/>
            </a:ext>
          </a:extLst>
        </xdr:cNvPr>
        <xdr:cNvSpPr txBox="1"/>
      </xdr:nvSpPr>
      <xdr:spPr>
        <a:xfrm>
          <a:off x="3530111" y="167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138925</xdr:rowOff>
    </xdr:from>
    <xdr:to>
      <xdr:col>15</xdr:col>
      <xdr:colOff>101600</xdr:colOff>
      <xdr:row>98</xdr:row>
      <xdr:rowOff>69075</xdr:rowOff>
    </xdr:to>
    <xdr:sp macro="" textlink="">
      <xdr:nvSpPr>
        <xdr:cNvPr id="259" name="楕円 258">
          <a:extLst>
            <a:ext uri="{FF2B5EF4-FFF2-40B4-BE49-F238E27FC236}">
              <a16:creationId xmlns:a16="http://schemas.microsoft.com/office/drawing/2014/main" id="{F2468EFF-F913-4B68-8948-3EB4C1A88535}"/>
            </a:ext>
          </a:extLst>
        </xdr:cNvPr>
        <xdr:cNvSpPr/>
      </xdr:nvSpPr>
      <xdr:spPr>
        <a:xfrm>
          <a:off x="2857500" y="16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60202</xdr:rowOff>
    </xdr:from>
    <xdr:ext cx="534377" cy="259045"/>
    <xdr:sp macro="" textlink="">
      <xdr:nvSpPr>
        <xdr:cNvPr id="260" name="テキスト ボックス 259">
          <a:extLst>
            <a:ext uri="{FF2B5EF4-FFF2-40B4-BE49-F238E27FC236}">
              <a16:creationId xmlns:a16="http://schemas.microsoft.com/office/drawing/2014/main" id="{65D400F6-FB87-4F26-A98B-E916CF1EDF7F}"/>
            </a:ext>
          </a:extLst>
        </xdr:cNvPr>
        <xdr:cNvSpPr txBox="1"/>
      </xdr:nvSpPr>
      <xdr:spPr>
        <a:xfrm>
          <a:off x="2641111" y="168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137961</xdr:rowOff>
    </xdr:from>
    <xdr:to>
      <xdr:col>10</xdr:col>
      <xdr:colOff>165100</xdr:colOff>
      <xdr:row>98</xdr:row>
      <xdr:rowOff>68111</xdr:rowOff>
    </xdr:to>
    <xdr:sp macro="" textlink="">
      <xdr:nvSpPr>
        <xdr:cNvPr id="261" name="楕円 260">
          <a:extLst>
            <a:ext uri="{FF2B5EF4-FFF2-40B4-BE49-F238E27FC236}">
              <a16:creationId xmlns:a16="http://schemas.microsoft.com/office/drawing/2014/main" id="{BA4ACB94-640B-4062-A2BC-C29268CCECC4}"/>
            </a:ext>
          </a:extLst>
        </xdr:cNvPr>
        <xdr:cNvSpPr/>
      </xdr:nvSpPr>
      <xdr:spPr>
        <a:xfrm>
          <a:off x="1968500" y="167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59238</xdr:rowOff>
    </xdr:from>
    <xdr:ext cx="534377" cy="259045"/>
    <xdr:sp macro="" textlink="">
      <xdr:nvSpPr>
        <xdr:cNvPr id="262" name="テキスト ボックス 261">
          <a:extLst>
            <a:ext uri="{FF2B5EF4-FFF2-40B4-BE49-F238E27FC236}">
              <a16:creationId xmlns:a16="http://schemas.microsoft.com/office/drawing/2014/main" id="{05D6CDE4-49AA-4281-9F26-71D5812D9ECE}"/>
            </a:ext>
          </a:extLst>
        </xdr:cNvPr>
        <xdr:cNvSpPr txBox="1"/>
      </xdr:nvSpPr>
      <xdr:spPr>
        <a:xfrm>
          <a:off x="1752111" y="1686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117844</xdr:rowOff>
    </xdr:from>
    <xdr:to>
      <xdr:col>6</xdr:col>
      <xdr:colOff>38100</xdr:colOff>
      <xdr:row>98</xdr:row>
      <xdr:rowOff>47994</xdr:rowOff>
    </xdr:to>
    <xdr:sp macro="" textlink="">
      <xdr:nvSpPr>
        <xdr:cNvPr id="263" name="楕円 262">
          <a:extLst>
            <a:ext uri="{FF2B5EF4-FFF2-40B4-BE49-F238E27FC236}">
              <a16:creationId xmlns:a16="http://schemas.microsoft.com/office/drawing/2014/main" id="{B54FA430-145E-4B09-91A2-E212EBA08C7C}"/>
            </a:ext>
          </a:extLst>
        </xdr:cNvPr>
        <xdr:cNvSpPr/>
      </xdr:nvSpPr>
      <xdr:spPr>
        <a:xfrm>
          <a:off x="1079500" y="167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64521</xdr:rowOff>
    </xdr:from>
    <xdr:ext cx="534377" cy="259045"/>
    <xdr:sp macro="" textlink="">
      <xdr:nvSpPr>
        <xdr:cNvPr id="264" name="テキスト ボックス 263">
          <a:extLst>
            <a:ext uri="{FF2B5EF4-FFF2-40B4-BE49-F238E27FC236}">
              <a16:creationId xmlns:a16="http://schemas.microsoft.com/office/drawing/2014/main" id="{40E65C69-5688-4794-9207-4B8A31F4FCD6}"/>
            </a:ext>
          </a:extLst>
        </xdr:cNvPr>
        <xdr:cNvSpPr txBox="1"/>
      </xdr:nvSpPr>
      <xdr:spPr>
        <a:xfrm>
          <a:off x="863111" y="16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A65DA705-87BF-4162-89F4-53FB62FB8F7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77601705-2D90-4410-9E61-06C930C0B18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3D50EC19-72C9-45F4-9FC9-E87E1A826251}"/>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BB367054-7881-4B48-BC8A-5A37BACB732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43FF27EB-35EE-46CE-8784-43A97C25498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99E26CDB-4FBA-4143-8F17-3FE0CC4951C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21004338-49EF-4010-A284-784E3FA3B08E}"/>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554CA032-D995-4AEB-81CE-44FF2265007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B6FFA638-86DC-482C-97DA-8B0ADE86EE7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AFA8E6B3-F9D3-4636-A729-F110B5B3D62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59DA37C6-39C5-4DD5-A18D-6E0A73F0FBD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D26ADA16-6D92-4A90-ABF7-22394C0058A1}"/>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A9D3E71D-A137-4C9B-B391-B14FFB890DB1}"/>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1901487-6D9B-4536-97FC-F2D0BE715115}"/>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87D8DD9A-5C00-4F33-B1B1-7F2BDBCCDFDC}"/>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1E35D67B-9FD8-487F-9744-79186024481C}"/>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CEF3A707-92C5-4F47-928F-258D2E6149DB}"/>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6A8E5590-8FC6-438C-AD22-607776492071}"/>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A0BFA8C8-847F-4E99-8360-4DA6A33B764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404D75D7-3E55-4EDE-BDE1-36E6094C32CC}"/>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D8F5912A-2B14-4415-BDCC-E668C2220745}"/>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9601C75B-07CC-466C-972F-D0F10DCBD83C}"/>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4830F215-D9E7-4B01-8929-C9F6DCC89CCC}"/>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7F68FC31-9F57-4F6B-B974-247953B831E4}"/>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8AA5150-8C30-47F1-BF2D-EE5954243815}"/>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EF5CD046-82AB-4580-A6F3-70893BC3E637}"/>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20828</xdr:rowOff>
    </xdr:from>
    <xdr:to>
      <xdr:col>55</xdr:col>
      <xdr:colOff>0</xdr:colOff>
      <xdr:row>38</xdr:row>
      <xdr:rowOff>29514</xdr:rowOff>
    </xdr:to>
    <xdr:cxnSp macro="">
      <xdr:nvCxnSpPr>
        <xdr:cNvPr id="291" name="直線コネクタ 290">
          <a:extLst>
            <a:ext uri="{FF2B5EF4-FFF2-40B4-BE49-F238E27FC236}">
              <a16:creationId xmlns:a16="http://schemas.microsoft.com/office/drawing/2014/main" id="{44DC0A3D-E62A-4078-B164-571559D5654F}"/>
            </a:ext>
          </a:extLst>
        </xdr:cNvPr>
        <xdr:cNvCxnSpPr/>
      </xdr:nvCxnSpPr>
      <xdr:spPr>
        <a:xfrm flipV="1">
          <a:off x="9639300" y="6535928"/>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1CD0DF13-72C8-46FF-A86B-775BB0B8D2D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39B845C4-CE01-4CF6-838C-1AE3644005AB}"/>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29514</xdr:rowOff>
    </xdr:from>
    <xdr:to>
      <xdr:col>50</xdr:col>
      <xdr:colOff>114300</xdr:colOff>
      <xdr:row>38</xdr:row>
      <xdr:rowOff>45974</xdr:rowOff>
    </xdr:to>
    <xdr:cxnSp macro="">
      <xdr:nvCxnSpPr>
        <xdr:cNvPr id="294" name="直線コネクタ 293">
          <a:extLst>
            <a:ext uri="{FF2B5EF4-FFF2-40B4-BE49-F238E27FC236}">
              <a16:creationId xmlns:a16="http://schemas.microsoft.com/office/drawing/2014/main" id="{D6991FA2-88E1-4BDE-82EA-998E3B10AA7D}"/>
            </a:ext>
          </a:extLst>
        </xdr:cNvPr>
        <xdr:cNvCxnSpPr/>
      </xdr:nvCxnSpPr>
      <xdr:spPr>
        <a:xfrm flipV="1">
          <a:off x="8750300" y="654461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97C9EA91-BB65-4F5C-BF2E-7250CB62F06F}"/>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B4748217-0F43-4111-BB57-794C84FAD698}"/>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33172</xdr:rowOff>
    </xdr:from>
    <xdr:to>
      <xdr:col>45</xdr:col>
      <xdr:colOff>177800</xdr:colOff>
      <xdr:row>38</xdr:row>
      <xdr:rowOff>45974</xdr:rowOff>
    </xdr:to>
    <xdr:cxnSp macro="">
      <xdr:nvCxnSpPr>
        <xdr:cNvPr id="297" name="直線コネクタ 296">
          <a:extLst>
            <a:ext uri="{FF2B5EF4-FFF2-40B4-BE49-F238E27FC236}">
              <a16:creationId xmlns:a16="http://schemas.microsoft.com/office/drawing/2014/main" id="{C4FA1432-39C2-4D08-94FE-5072267F97F0}"/>
            </a:ext>
          </a:extLst>
        </xdr:cNvPr>
        <xdr:cNvCxnSpPr/>
      </xdr:nvCxnSpPr>
      <xdr:spPr>
        <a:xfrm>
          <a:off x="7861300" y="6548272"/>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C8A62DD1-EDE0-4AA4-9E4A-CAFFC872A759}"/>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C405DDDA-5233-4CCD-BAC2-0248E4A7E7DD}"/>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33172</xdr:rowOff>
    </xdr:from>
    <xdr:to>
      <xdr:col>41</xdr:col>
      <xdr:colOff>50800</xdr:colOff>
      <xdr:row>38</xdr:row>
      <xdr:rowOff>35001</xdr:rowOff>
    </xdr:to>
    <xdr:cxnSp macro="">
      <xdr:nvCxnSpPr>
        <xdr:cNvPr id="300" name="直線コネクタ 299">
          <a:extLst>
            <a:ext uri="{FF2B5EF4-FFF2-40B4-BE49-F238E27FC236}">
              <a16:creationId xmlns:a16="http://schemas.microsoft.com/office/drawing/2014/main" id="{23B11C4E-55AA-4978-8401-08D7252509CA}"/>
            </a:ext>
          </a:extLst>
        </xdr:cNvPr>
        <xdr:cNvCxnSpPr/>
      </xdr:nvCxnSpPr>
      <xdr:spPr>
        <a:xfrm flipV="1">
          <a:off x="6972300" y="654827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5D30BCD4-0105-4567-89FC-5120A0B6B3B1}"/>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2ADC6227-CFF8-428C-A6BB-536F06A55E19}"/>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459810B3-09BF-47AD-B5EE-A7495EC42117}"/>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F1157722-29A6-4481-AB18-DD25CFB35055}"/>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8E5691C-C516-4FB4-B4F3-E76914636986}"/>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8EC5F044-478F-4E96-9C86-5C46D133074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D96CDF-6655-41DA-BF83-0E59E8B6BFC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88AC4266-E7B6-443B-87C4-FAD6797DAB9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AE27CA2A-9C2E-477A-9DC8-0B5E5C69056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141478</xdr:rowOff>
    </xdr:from>
    <xdr:to>
      <xdr:col>55</xdr:col>
      <xdr:colOff>50800</xdr:colOff>
      <xdr:row>38</xdr:row>
      <xdr:rowOff>71628</xdr:rowOff>
    </xdr:to>
    <xdr:sp macro="" textlink="">
      <xdr:nvSpPr>
        <xdr:cNvPr id="310" name="楕円 309">
          <a:extLst>
            <a:ext uri="{FF2B5EF4-FFF2-40B4-BE49-F238E27FC236}">
              <a16:creationId xmlns:a16="http://schemas.microsoft.com/office/drawing/2014/main" id="{3BDE1EB4-123E-406F-AB11-C6E7FE670336}"/>
            </a:ext>
          </a:extLst>
        </xdr:cNvPr>
        <xdr:cNvSpPr/>
      </xdr:nvSpPr>
      <xdr:spPr>
        <a:xfrm>
          <a:off x="104267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56405</xdr:rowOff>
    </xdr:from>
    <xdr:ext cx="378565" cy="259045"/>
    <xdr:sp macro="" textlink="">
      <xdr:nvSpPr>
        <xdr:cNvPr id="311" name="労働費該当値テキスト">
          <a:extLst>
            <a:ext uri="{FF2B5EF4-FFF2-40B4-BE49-F238E27FC236}">
              <a16:creationId xmlns:a16="http://schemas.microsoft.com/office/drawing/2014/main" id="{17237FA1-2897-4F96-86A4-2287FC02992C}"/>
            </a:ext>
          </a:extLst>
        </xdr:cNvPr>
        <xdr:cNvSpPr txBox="1"/>
      </xdr:nvSpPr>
      <xdr:spPr>
        <a:xfrm>
          <a:off x="10528300" y="640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150165</xdr:rowOff>
    </xdr:from>
    <xdr:to>
      <xdr:col>50</xdr:col>
      <xdr:colOff>165100</xdr:colOff>
      <xdr:row>38</xdr:row>
      <xdr:rowOff>80314</xdr:rowOff>
    </xdr:to>
    <xdr:sp macro="" textlink="">
      <xdr:nvSpPr>
        <xdr:cNvPr id="312" name="楕円 311">
          <a:extLst>
            <a:ext uri="{FF2B5EF4-FFF2-40B4-BE49-F238E27FC236}">
              <a16:creationId xmlns:a16="http://schemas.microsoft.com/office/drawing/2014/main" id="{998E9017-CF3E-48A9-9EA7-4989E9A9AA94}"/>
            </a:ext>
          </a:extLst>
        </xdr:cNvPr>
        <xdr:cNvSpPr/>
      </xdr:nvSpPr>
      <xdr:spPr>
        <a:xfrm>
          <a:off x="9588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71441</xdr:rowOff>
    </xdr:from>
    <xdr:ext cx="378565" cy="259045"/>
    <xdr:sp macro="" textlink="">
      <xdr:nvSpPr>
        <xdr:cNvPr id="313" name="テキスト ボックス 312">
          <a:extLst>
            <a:ext uri="{FF2B5EF4-FFF2-40B4-BE49-F238E27FC236}">
              <a16:creationId xmlns:a16="http://schemas.microsoft.com/office/drawing/2014/main" id="{D344689E-D8FD-4D50-A9C8-90B05CC2138E}"/>
            </a:ext>
          </a:extLst>
        </xdr:cNvPr>
        <xdr:cNvSpPr txBox="1"/>
      </xdr:nvSpPr>
      <xdr:spPr>
        <a:xfrm>
          <a:off x="9450017" y="658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166624</xdr:rowOff>
    </xdr:from>
    <xdr:to>
      <xdr:col>46</xdr:col>
      <xdr:colOff>38100</xdr:colOff>
      <xdr:row>38</xdr:row>
      <xdr:rowOff>96774</xdr:rowOff>
    </xdr:to>
    <xdr:sp macro="" textlink="">
      <xdr:nvSpPr>
        <xdr:cNvPr id="314" name="楕円 313">
          <a:extLst>
            <a:ext uri="{FF2B5EF4-FFF2-40B4-BE49-F238E27FC236}">
              <a16:creationId xmlns:a16="http://schemas.microsoft.com/office/drawing/2014/main" id="{76C1E655-7171-4E2E-890E-B6EF29296FD9}"/>
            </a:ext>
          </a:extLst>
        </xdr:cNvPr>
        <xdr:cNvSpPr/>
      </xdr:nvSpPr>
      <xdr:spPr>
        <a:xfrm>
          <a:off x="8699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87901</xdr:rowOff>
    </xdr:from>
    <xdr:ext cx="378565" cy="259045"/>
    <xdr:sp macro="" textlink="">
      <xdr:nvSpPr>
        <xdr:cNvPr id="315" name="テキスト ボックス 314">
          <a:extLst>
            <a:ext uri="{FF2B5EF4-FFF2-40B4-BE49-F238E27FC236}">
              <a16:creationId xmlns:a16="http://schemas.microsoft.com/office/drawing/2014/main" id="{04DC9CCB-9492-442D-938D-B0399D1FBB05}"/>
            </a:ext>
          </a:extLst>
        </xdr:cNvPr>
        <xdr:cNvSpPr txBox="1"/>
      </xdr:nvSpPr>
      <xdr:spPr>
        <a:xfrm>
          <a:off x="8561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153822</xdr:rowOff>
    </xdr:from>
    <xdr:to>
      <xdr:col>41</xdr:col>
      <xdr:colOff>101600</xdr:colOff>
      <xdr:row>38</xdr:row>
      <xdr:rowOff>83972</xdr:rowOff>
    </xdr:to>
    <xdr:sp macro="" textlink="">
      <xdr:nvSpPr>
        <xdr:cNvPr id="316" name="楕円 315">
          <a:extLst>
            <a:ext uri="{FF2B5EF4-FFF2-40B4-BE49-F238E27FC236}">
              <a16:creationId xmlns:a16="http://schemas.microsoft.com/office/drawing/2014/main" id="{06BDF7FB-20E6-4BAD-962D-96BABBCC8D7A}"/>
            </a:ext>
          </a:extLst>
        </xdr:cNvPr>
        <xdr:cNvSpPr/>
      </xdr:nvSpPr>
      <xdr:spPr>
        <a:xfrm>
          <a:off x="7810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75099</xdr:rowOff>
    </xdr:from>
    <xdr:ext cx="378565" cy="259045"/>
    <xdr:sp macro="" textlink="">
      <xdr:nvSpPr>
        <xdr:cNvPr id="317" name="テキスト ボックス 316">
          <a:extLst>
            <a:ext uri="{FF2B5EF4-FFF2-40B4-BE49-F238E27FC236}">
              <a16:creationId xmlns:a16="http://schemas.microsoft.com/office/drawing/2014/main" id="{A3C7D572-9752-4196-BA5F-C1ADF23186B4}"/>
            </a:ext>
          </a:extLst>
        </xdr:cNvPr>
        <xdr:cNvSpPr txBox="1"/>
      </xdr:nvSpPr>
      <xdr:spPr>
        <a:xfrm>
          <a:off x="7672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155651</xdr:rowOff>
    </xdr:from>
    <xdr:to>
      <xdr:col>36</xdr:col>
      <xdr:colOff>165100</xdr:colOff>
      <xdr:row>38</xdr:row>
      <xdr:rowOff>85801</xdr:rowOff>
    </xdr:to>
    <xdr:sp macro="" textlink="">
      <xdr:nvSpPr>
        <xdr:cNvPr id="318" name="楕円 317">
          <a:extLst>
            <a:ext uri="{FF2B5EF4-FFF2-40B4-BE49-F238E27FC236}">
              <a16:creationId xmlns:a16="http://schemas.microsoft.com/office/drawing/2014/main" id="{1DD2650B-2C45-4E9B-B925-2B4C98EE1E13}"/>
            </a:ext>
          </a:extLst>
        </xdr:cNvPr>
        <xdr:cNvSpPr/>
      </xdr:nvSpPr>
      <xdr:spPr>
        <a:xfrm>
          <a:off x="69215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76928</xdr:rowOff>
    </xdr:from>
    <xdr:ext cx="378565" cy="259045"/>
    <xdr:sp macro="" textlink="">
      <xdr:nvSpPr>
        <xdr:cNvPr id="319" name="テキスト ボックス 318">
          <a:extLst>
            <a:ext uri="{FF2B5EF4-FFF2-40B4-BE49-F238E27FC236}">
              <a16:creationId xmlns:a16="http://schemas.microsoft.com/office/drawing/2014/main" id="{FE5E36E6-EBCD-4E21-963D-7CFCE29FFA83}"/>
            </a:ext>
          </a:extLst>
        </xdr:cNvPr>
        <xdr:cNvSpPr txBox="1"/>
      </xdr:nvSpPr>
      <xdr:spPr>
        <a:xfrm>
          <a:off x="6783017" y="6592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E7A9AA8-8567-4AA1-B8E5-85B4EBB59095}"/>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5B614C03-1E9D-4E2C-8027-D5F3EE53E9C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24C5F063-C30D-4167-96D9-5A71C3F81EE6}"/>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90125C8B-B5F0-411A-87C1-27EAF0BDB966}"/>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F011A966-155C-4B4C-A14E-A9E03E283B5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6D906952-597A-4E14-A073-4D5F963B94F2}"/>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717C98BD-15EB-439A-86FE-0026810E97D7}"/>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D9805903-E4D8-49F0-9488-1000940A58C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7F7F2210-B8B8-4888-BC5F-2A40D0D0F8C5}"/>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67DEA8DF-0FB1-41C8-9AC7-37EF17831E78}"/>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5B71F72-A801-40CA-974C-6E1549CCCB91}"/>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AA6469C6-8E69-46E0-B5E0-455CF8D434C2}"/>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14E4EE08-4013-4D7D-A943-F16D6F803117}"/>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4D5F5E5C-0591-45F7-8FB2-7BB3DB2CDD5C}"/>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216F8FF2-6101-492D-9DF7-557290949BE3}"/>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BB031155-F9B6-4DB6-B523-B508D98FDFC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8A41A5F0-AB68-4D7B-982E-61EEB1FA6776}"/>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3D2F6AA5-DE6D-4218-B895-360BC16940D9}"/>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20E2057-F436-4B78-979F-E6947CB7A0AB}"/>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147CA2D4-261F-4FAD-94CB-13FADAD5A9EE}"/>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C71C8D45-D768-4C7D-B908-4DBD66573AE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6038F4D5-FA37-4069-B061-17B5437004F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435168B0-FFD2-4851-A8BC-50C89D011073}"/>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13C13B88-68FA-42CB-8C35-52CD86341F19}"/>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BE11DDFF-13A2-4192-A846-A179AF97825B}"/>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8AB3011F-7B8E-46C2-8B27-E347650A5767}"/>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FEFA72A7-4953-4E78-99EA-5B97B44D4EA9}"/>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23926123-4825-4341-BF49-E5CBD9A7697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112329</xdr:rowOff>
    </xdr:from>
    <xdr:to>
      <xdr:col>55</xdr:col>
      <xdr:colOff>0</xdr:colOff>
      <xdr:row>58</xdr:row>
      <xdr:rowOff>131676</xdr:rowOff>
    </xdr:to>
    <xdr:cxnSp macro="">
      <xdr:nvCxnSpPr>
        <xdr:cNvPr id="348" name="直線コネクタ 347">
          <a:extLst>
            <a:ext uri="{FF2B5EF4-FFF2-40B4-BE49-F238E27FC236}">
              <a16:creationId xmlns:a16="http://schemas.microsoft.com/office/drawing/2014/main" id="{E289314A-031E-484B-88B9-6BD69231581C}"/>
            </a:ext>
          </a:extLst>
        </xdr:cNvPr>
        <xdr:cNvCxnSpPr/>
      </xdr:nvCxnSpPr>
      <xdr:spPr>
        <a:xfrm flipV="1">
          <a:off x="9639300" y="10056429"/>
          <a:ext cx="838200" cy="1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9A7F28FF-4010-4B00-B792-1275CFA23276}"/>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2A64ED27-6406-46BB-9E0D-C69CBE6BCBC3}"/>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114051</xdr:rowOff>
    </xdr:from>
    <xdr:to>
      <xdr:col>50</xdr:col>
      <xdr:colOff>114300</xdr:colOff>
      <xdr:row>58</xdr:row>
      <xdr:rowOff>131676</xdr:rowOff>
    </xdr:to>
    <xdr:cxnSp macro="">
      <xdr:nvCxnSpPr>
        <xdr:cNvPr id="351" name="直線コネクタ 350">
          <a:extLst>
            <a:ext uri="{FF2B5EF4-FFF2-40B4-BE49-F238E27FC236}">
              <a16:creationId xmlns:a16="http://schemas.microsoft.com/office/drawing/2014/main" id="{2452B9EE-FF77-403D-9263-901D57882D09}"/>
            </a:ext>
          </a:extLst>
        </xdr:cNvPr>
        <xdr:cNvCxnSpPr/>
      </xdr:nvCxnSpPr>
      <xdr:spPr>
        <a:xfrm>
          <a:off x="8750300" y="10058151"/>
          <a:ext cx="889000" cy="1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CA8C8823-F7F5-46C5-9DBF-65F42697D135}"/>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C500D2E2-DCAF-4828-A059-BCEA0E70AB3D}"/>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114051</xdr:rowOff>
    </xdr:from>
    <xdr:to>
      <xdr:col>45</xdr:col>
      <xdr:colOff>177800</xdr:colOff>
      <xdr:row>58</xdr:row>
      <xdr:rowOff>132339</xdr:rowOff>
    </xdr:to>
    <xdr:cxnSp macro="">
      <xdr:nvCxnSpPr>
        <xdr:cNvPr id="354" name="直線コネクタ 353">
          <a:extLst>
            <a:ext uri="{FF2B5EF4-FFF2-40B4-BE49-F238E27FC236}">
              <a16:creationId xmlns:a16="http://schemas.microsoft.com/office/drawing/2014/main" id="{756B965D-E033-45F5-B0F4-01CE8CFBA804}"/>
            </a:ext>
          </a:extLst>
        </xdr:cNvPr>
        <xdr:cNvCxnSpPr/>
      </xdr:nvCxnSpPr>
      <xdr:spPr>
        <a:xfrm flipV="1">
          <a:off x="7861300" y="1005815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8B6560BF-9277-486D-8CBB-7861813F655C}"/>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8CE8C9BF-D6CE-4FCE-9F07-21401B82A18E}"/>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132339</xdr:rowOff>
    </xdr:from>
    <xdr:to>
      <xdr:col>41</xdr:col>
      <xdr:colOff>50800</xdr:colOff>
      <xdr:row>58</xdr:row>
      <xdr:rowOff>152174</xdr:rowOff>
    </xdr:to>
    <xdr:cxnSp macro="">
      <xdr:nvCxnSpPr>
        <xdr:cNvPr id="357" name="直線コネクタ 356">
          <a:extLst>
            <a:ext uri="{FF2B5EF4-FFF2-40B4-BE49-F238E27FC236}">
              <a16:creationId xmlns:a16="http://schemas.microsoft.com/office/drawing/2014/main" id="{EB03E2F9-CC1C-42DC-AFE8-72867B173C24}"/>
            </a:ext>
          </a:extLst>
        </xdr:cNvPr>
        <xdr:cNvCxnSpPr/>
      </xdr:nvCxnSpPr>
      <xdr:spPr>
        <a:xfrm flipV="1">
          <a:off x="6972300" y="10076439"/>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96ADD6A2-0CA3-468E-9C64-80A6BA4716BC}"/>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D22A8359-6882-4D31-A811-B349699CEC55}"/>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82630AD8-BA37-4658-8441-C562A87DC0ED}"/>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9A8A20CE-7EC5-4CBD-84CB-FC1834D5B9B3}"/>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7ECBB30D-5078-4284-BFDC-6983BC406C77}"/>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8FBB0B8-B07A-42F5-944F-930A55EB662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5F5374-F835-4DEB-BA3F-DB60AE364D2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AD666D22-D48D-405D-8306-9C37AE118B45}"/>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D81CDA18-4A16-475D-BC18-20520600C2A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61529</xdr:rowOff>
    </xdr:from>
    <xdr:to>
      <xdr:col>55</xdr:col>
      <xdr:colOff>50800</xdr:colOff>
      <xdr:row>58</xdr:row>
      <xdr:rowOff>163129</xdr:rowOff>
    </xdr:to>
    <xdr:sp macro="" textlink="">
      <xdr:nvSpPr>
        <xdr:cNvPr id="367" name="楕円 366">
          <a:extLst>
            <a:ext uri="{FF2B5EF4-FFF2-40B4-BE49-F238E27FC236}">
              <a16:creationId xmlns:a16="http://schemas.microsoft.com/office/drawing/2014/main" id="{82282646-0EC0-4EF8-865C-4AC18E79D447}"/>
            </a:ext>
          </a:extLst>
        </xdr:cNvPr>
        <xdr:cNvSpPr/>
      </xdr:nvSpPr>
      <xdr:spPr>
        <a:xfrm>
          <a:off x="10426700" y="1000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147906</xdr:rowOff>
    </xdr:from>
    <xdr:ext cx="534377" cy="259045"/>
    <xdr:sp macro="" textlink="">
      <xdr:nvSpPr>
        <xdr:cNvPr id="368" name="農林水産業費該当値テキスト">
          <a:extLst>
            <a:ext uri="{FF2B5EF4-FFF2-40B4-BE49-F238E27FC236}">
              <a16:creationId xmlns:a16="http://schemas.microsoft.com/office/drawing/2014/main" id="{63F0668B-98F0-4556-8183-899C322211ED}"/>
            </a:ext>
          </a:extLst>
        </xdr:cNvPr>
        <xdr:cNvSpPr txBox="1"/>
      </xdr:nvSpPr>
      <xdr:spPr>
        <a:xfrm>
          <a:off x="10528300" y="99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80876</xdr:rowOff>
    </xdr:from>
    <xdr:to>
      <xdr:col>50</xdr:col>
      <xdr:colOff>165100</xdr:colOff>
      <xdr:row>59</xdr:row>
      <xdr:rowOff>11026</xdr:rowOff>
    </xdr:to>
    <xdr:sp macro="" textlink="">
      <xdr:nvSpPr>
        <xdr:cNvPr id="369" name="楕円 368">
          <a:extLst>
            <a:ext uri="{FF2B5EF4-FFF2-40B4-BE49-F238E27FC236}">
              <a16:creationId xmlns:a16="http://schemas.microsoft.com/office/drawing/2014/main" id="{D692E30B-0FA4-4DC3-90C8-70582D985446}"/>
            </a:ext>
          </a:extLst>
        </xdr:cNvPr>
        <xdr:cNvSpPr/>
      </xdr:nvSpPr>
      <xdr:spPr>
        <a:xfrm>
          <a:off x="9588500" y="100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2153</xdr:rowOff>
    </xdr:from>
    <xdr:ext cx="534377" cy="259045"/>
    <xdr:sp macro="" textlink="">
      <xdr:nvSpPr>
        <xdr:cNvPr id="370" name="テキスト ボックス 369">
          <a:extLst>
            <a:ext uri="{FF2B5EF4-FFF2-40B4-BE49-F238E27FC236}">
              <a16:creationId xmlns:a16="http://schemas.microsoft.com/office/drawing/2014/main" id="{E1C2D9F4-2142-475A-86BF-2A532830D95D}"/>
            </a:ext>
          </a:extLst>
        </xdr:cNvPr>
        <xdr:cNvSpPr txBox="1"/>
      </xdr:nvSpPr>
      <xdr:spPr>
        <a:xfrm>
          <a:off x="9372111" y="1011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63251</xdr:rowOff>
    </xdr:from>
    <xdr:to>
      <xdr:col>46</xdr:col>
      <xdr:colOff>38100</xdr:colOff>
      <xdr:row>58</xdr:row>
      <xdr:rowOff>164851</xdr:rowOff>
    </xdr:to>
    <xdr:sp macro="" textlink="">
      <xdr:nvSpPr>
        <xdr:cNvPr id="371" name="楕円 370">
          <a:extLst>
            <a:ext uri="{FF2B5EF4-FFF2-40B4-BE49-F238E27FC236}">
              <a16:creationId xmlns:a16="http://schemas.microsoft.com/office/drawing/2014/main" id="{17E7FF13-F670-4B5A-AE5C-4023773EAE38}"/>
            </a:ext>
          </a:extLst>
        </xdr:cNvPr>
        <xdr:cNvSpPr/>
      </xdr:nvSpPr>
      <xdr:spPr>
        <a:xfrm>
          <a:off x="8699500" y="1000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155978</xdr:rowOff>
    </xdr:from>
    <xdr:ext cx="534377" cy="259045"/>
    <xdr:sp macro="" textlink="">
      <xdr:nvSpPr>
        <xdr:cNvPr id="372" name="テキスト ボックス 371">
          <a:extLst>
            <a:ext uri="{FF2B5EF4-FFF2-40B4-BE49-F238E27FC236}">
              <a16:creationId xmlns:a16="http://schemas.microsoft.com/office/drawing/2014/main" id="{68B24415-8D15-4C03-9A00-875592C5C94B}"/>
            </a:ext>
          </a:extLst>
        </xdr:cNvPr>
        <xdr:cNvSpPr txBox="1"/>
      </xdr:nvSpPr>
      <xdr:spPr>
        <a:xfrm>
          <a:off x="8483111" y="1010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81539</xdr:rowOff>
    </xdr:from>
    <xdr:to>
      <xdr:col>41</xdr:col>
      <xdr:colOff>101600</xdr:colOff>
      <xdr:row>59</xdr:row>
      <xdr:rowOff>11689</xdr:rowOff>
    </xdr:to>
    <xdr:sp macro="" textlink="">
      <xdr:nvSpPr>
        <xdr:cNvPr id="373" name="楕円 372">
          <a:extLst>
            <a:ext uri="{FF2B5EF4-FFF2-40B4-BE49-F238E27FC236}">
              <a16:creationId xmlns:a16="http://schemas.microsoft.com/office/drawing/2014/main" id="{CDF9E53E-780C-4A7B-BD4D-13310AFF14D4}"/>
            </a:ext>
          </a:extLst>
        </xdr:cNvPr>
        <xdr:cNvSpPr/>
      </xdr:nvSpPr>
      <xdr:spPr>
        <a:xfrm>
          <a:off x="7810500" y="100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2816</xdr:rowOff>
    </xdr:from>
    <xdr:ext cx="534377" cy="259045"/>
    <xdr:sp macro="" textlink="">
      <xdr:nvSpPr>
        <xdr:cNvPr id="374" name="テキスト ボックス 373">
          <a:extLst>
            <a:ext uri="{FF2B5EF4-FFF2-40B4-BE49-F238E27FC236}">
              <a16:creationId xmlns:a16="http://schemas.microsoft.com/office/drawing/2014/main" id="{4957FC52-8F56-4323-BBBC-740DA8C7005C}"/>
            </a:ext>
          </a:extLst>
        </xdr:cNvPr>
        <xdr:cNvSpPr txBox="1"/>
      </xdr:nvSpPr>
      <xdr:spPr>
        <a:xfrm>
          <a:off x="7594111" y="101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101374</xdr:rowOff>
    </xdr:from>
    <xdr:to>
      <xdr:col>36</xdr:col>
      <xdr:colOff>165100</xdr:colOff>
      <xdr:row>59</xdr:row>
      <xdr:rowOff>31524</xdr:rowOff>
    </xdr:to>
    <xdr:sp macro="" textlink="">
      <xdr:nvSpPr>
        <xdr:cNvPr id="375" name="楕円 374">
          <a:extLst>
            <a:ext uri="{FF2B5EF4-FFF2-40B4-BE49-F238E27FC236}">
              <a16:creationId xmlns:a16="http://schemas.microsoft.com/office/drawing/2014/main" id="{02C0910C-C79A-4413-9FBA-10F510DD65A0}"/>
            </a:ext>
          </a:extLst>
        </xdr:cNvPr>
        <xdr:cNvSpPr/>
      </xdr:nvSpPr>
      <xdr:spPr>
        <a:xfrm>
          <a:off x="6921500" y="100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22651</xdr:rowOff>
    </xdr:from>
    <xdr:ext cx="469744" cy="259045"/>
    <xdr:sp macro="" textlink="">
      <xdr:nvSpPr>
        <xdr:cNvPr id="376" name="テキスト ボックス 375">
          <a:extLst>
            <a:ext uri="{FF2B5EF4-FFF2-40B4-BE49-F238E27FC236}">
              <a16:creationId xmlns:a16="http://schemas.microsoft.com/office/drawing/2014/main" id="{51B0DDB9-6BBA-4401-8AC2-48779502E372}"/>
            </a:ext>
          </a:extLst>
        </xdr:cNvPr>
        <xdr:cNvSpPr txBox="1"/>
      </xdr:nvSpPr>
      <xdr:spPr>
        <a:xfrm>
          <a:off x="6737428" y="1013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934B2564-EADE-4AC5-965F-6C1820ED42C7}"/>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1A4F922E-12B0-4C94-9B11-BAD128120F2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AA07FDF3-A79D-4EB1-8C47-E442F48F674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99C3B0AA-78CB-4118-ACAC-A12205447C53}"/>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5B0E3082-BF2E-4A2D-B33E-B7812738AAF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C1C3E2AB-8302-4475-87CB-C1C17F94E357}"/>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A9B63EEE-03F1-46C1-9BE5-E55C23F0751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2DD4A358-1DB0-4DDD-A3E4-66FD19428331}"/>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C9546EDA-00F0-4B32-99C4-F0ACCC442A4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7173B108-A331-46F6-A389-4C5BF8531DE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4D31E4FD-1DF2-4E6F-949A-C797289A2BF6}"/>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71599F61-DE9F-4BEF-B7BC-60A370ADD86B}"/>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3BC9CE86-B194-472A-BCD6-6761B8FEA22A}"/>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4662BF57-A91A-4898-B495-A7E2071ED38C}"/>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6DE29310-AC8C-40FE-A68A-60F4108F856C}"/>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7CE90A7E-779E-4F06-AFA8-8426C83CEF4C}"/>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6BEE48B6-DAD3-4F45-9066-80FE6B941347}"/>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D2DFFA0C-AB9A-421B-AB71-21A34D2CFAD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312F2539-DDBE-4876-BD97-2856CAC2E71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83D66A5E-36ED-47FB-BBD6-2D3DBB0B9904}"/>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AC716E9-1715-4D75-9EB1-670F3D6BCA9C}"/>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A9190FFA-222E-4560-82E2-49F9EAA0493C}"/>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AF326CF0-0E1A-4BD1-BBF6-8FD655D351F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40939BDD-038A-4D5F-97AB-688FDEE7F875}"/>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36BA0582-9098-4E63-8795-6C515D436B2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90FFB15F-0C9A-4C1B-960B-F766A0E184F6}"/>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C3548D54-8CF3-49CB-86C0-673368DE01CD}"/>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361C3519-F86D-4B18-B93F-61AC8E3FBDAE}"/>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3A3C190A-E03F-42B4-9360-25710B6C9661}"/>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DCD691-CE4C-4B00-96EA-F6C1BDCDB41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60147</xdr:rowOff>
    </xdr:from>
    <xdr:to>
      <xdr:col>55</xdr:col>
      <xdr:colOff>0</xdr:colOff>
      <xdr:row>76</xdr:row>
      <xdr:rowOff>151767</xdr:rowOff>
    </xdr:to>
    <xdr:cxnSp macro="">
      <xdr:nvCxnSpPr>
        <xdr:cNvPr id="407" name="直線コネクタ 406">
          <a:extLst>
            <a:ext uri="{FF2B5EF4-FFF2-40B4-BE49-F238E27FC236}">
              <a16:creationId xmlns:a16="http://schemas.microsoft.com/office/drawing/2014/main" id="{757605CF-B57E-49B5-82CB-5CF0897662BB}"/>
            </a:ext>
          </a:extLst>
        </xdr:cNvPr>
        <xdr:cNvCxnSpPr/>
      </xdr:nvCxnSpPr>
      <xdr:spPr>
        <a:xfrm flipV="1">
          <a:off x="9639300" y="13090347"/>
          <a:ext cx="838200" cy="9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90572A03-6635-4D24-906A-2F7FB7978964}"/>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238277BE-8876-4CF2-A1FB-B80BE6FF584C}"/>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131471</xdr:rowOff>
    </xdr:from>
    <xdr:to>
      <xdr:col>50</xdr:col>
      <xdr:colOff>114300</xdr:colOff>
      <xdr:row>76</xdr:row>
      <xdr:rowOff>151767</xdr:rowOff>
    </xdr:to>
    <xdr:cxnSp macro="">
      <xdr:nvCxnSpPr>
        <xdr:cNvPr id="410" name="直線コネクタ 409">
          <a:extLst>
            <a:ext uri="{FF2B5EF4-FFF2-40B4-BE49-F238E27FC236}">
              <a16:creationId xmlns:a16="http://schemas.microsoft.com/office/drawing/2014/main" id="{DE5AA336-0840-4861-B737-997F179A14D3}"/>
            </a:ext>
          </a:extLst>
        </xdr:cNvPr>
        <xdr:cNvCxnSpPr/>
      </xdr:nvCxnSpPr>
      <xdr:spPr>
        <a:xfrm>
          <a:off x="8750300" y="13161671"/>
          <a:ext cx="889000" cy="2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67634142-2A7A-4BBF-B527-B14D7ABB9D07}"/>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E18FCBF4-A08D-43EA-815C-7EAD771DF18C}"/>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131471</xdr:rowOff>
    </xdr:from>
    <xdr:to>
      <xdr:col>45</xdr:col>
      <xdr:colOff>177800</xdr:colOff>
      <xdr:row>78</xdr:row>
      <xdr:rowOff>137038</xdr:rowOff>
    </xdr:to>
    <xdr:cxnSp macro="">
      <xdr:nvCxnSpPr>
        <xdr:cNvPr id="413" name="直線コネクタ 412">
          <a:extLst>
            <a:ext uri="{FF2B5EF4-FFF2-40B4-BE49-F238E27FC236}">
              <a16:creationId xmlns:a16="http://schemas.microsoft.com/office/drawing/2014/main" id="{B9CE74AA-AB7C-4DDD-8E72-354510A5888B}"/>
            </a:ext>
          </a:extLst>
        </xdr:cNvPr>
        <xdr:cNvCxnSpPr/>
      </xdr:nvCxnSpPr>
      <xdr:spPr>
        <a:xfrm flipV="1">
          <a:off x="7861300" y="13161671"/>
          <a:ext cx="889000" cy="34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9C05B8C-844D-42F0-B665-88CB6E19C2A6}"/>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BA5E3A91-4B68-4702-85F6-AD534FFD843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112905</xdr:rowOff>
    </xdr:from>
    <xdr:to>
      <xdr:col>41</xdr:col>
      <xdr:colOff>50800</xdr:colOff>
      <xdr:row>78</xdr:row>
      <xdr:rowOff>137038</xdr:rowOff>
    </xdr:to>
    <xdr:cxnSp macro="">
      <xdr:nvCxnSpPr>
        <xdr:cNvPr id="416" name="直線コネクタ 415">
          <a:extLst>
            <a:ext uri="{FF2B5EF4-FFF2-40B4-BE49-F238E27FC236}">
              <a16:creationId xmlns:a16="http://schemas.microsoft.com/office/drawing/2014/main" id="{E07AEB8F-7DB7-4BFB-925D-A981B272524C}"/>
            </a:ext>
          </a:extLst>
        </xdr:cNvPr>
        <xdr:cNvCxnSpPr/>
      </xdr:nvCxnSpPr>
      <xdr:spPr>
        <a:xfrm>
          <a:off x="6972300" y="13486005"/>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D75EB670-D179-4C22-A0F4-2F859C720AE8}"/>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A4FD1515-4441-4570-95B1-DC0D5C61464A}"/>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3C929F7-1C70-4683-A913-FEE0C62059D9}"/>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648E61B2-3F3B-45DC-A6E9-519E40ED818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4BE48A1-344F-4499-93A1-151957F2A62D}"/>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CE72A9C1-DFDB-44A7-B35E-F4C9F55115A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7F402866-2F88-4BE9-9411-F47006756D82}"/>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779EE5B2-AB0A-4C3E-8FB4-B94CB10ACCF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436A4DD-B3F6-42BA-9362-83093BDB689B}"/>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9347</xdr:rowOff>
    </xdr:from>
    <xdr:to>
      <xdr:col>55</xdr:col>
      <xdr:colOff>50800</xdr:colOff>
      <xdr:row>76</xdr:row>
      <xdr:rowOff>110947</xdr:rowOff>
    </xdr:to>
    <xdr:sp macro="" textlink="">
      <xdr:nvSpPr>
        <xdr:cNvPr id="426" name="楕円 425">
          <a:extLst>
            <a:ext uri="{FF2B5EF4-FFF2-40B4-BE49-F238E27FC236}">
              <a16:creationId xmlns:a16="http://schemas.microsoft.com/office/drawing/2014/main" id="{5792A5F9-D2CF-4DC5-870B-0FD35D87614B}"/>
            </a:ext>
          </a:extLst>
        </xdr:cNvPr>
        <xdr:cNvSpPr/>
      </xdr:nvSpPr>
      <xdr:spPr>
        <a:xfrm>
          <a:off x="10426700" y="130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32224</xdr:rowOff>
    </xdr:from>
    <xdr:ext cx="534377" cy="259045"/>
    <xdr:sp macro="" textlink="">
      <xdr:nvSpPr>
        <xdr:cNvPr id="427" name="商工費該当値テキスト">
          <a:extLst>
            <a:ext uri="{FF2B5EF4-FFF2-40B4-BE49-F238E27FC236}">
              <a16:creationId xmlns:a16="http://schemas.microsoft.com/office/drawing/2014/main" id="{34540130-A61F-4793-BC35-0F62FCB54E17}"/>
            </a:ext>
          </a:extLst>
        </xdr:cNvPr>
        <xdr:cNvSpPr txBox="1"/>
      </xdr:nvSpPr>
      <xdr:spPr>
        <a:xfrm>
          <a:off x="10528300" y="128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100967</xdr:rowOff>
    </xdr:from>
    <xdr:to>
      <xdr:col>50</xdr:col>
      <xdr:colOff>165100</xdr:colOff>
      <xdr:row>77</xdr:row>
      <xdr:rowOff>31117</xdr:rowOff>
    </xdr:to>
    <xdr:sp macro="" textlink="">
      <xdr:nvSpPr>
        <xdr:cNvPr id="428" name="楕円 427">
          <a:extLst>
            <a:ext uri="{FF2B5EF4-FFF2-40B4-BE49-F238E27FC236}">
              <a16:creationId xmlns:a16="http://schemas.microsoft.com/office/drawing/2014/main" id="{DB86E12A-F9D5-4E03-986F-3ECDD5D16593}"/>
            </a:ext>
          </a:extLst>
        </xdr:cNvPr>
        <xdr:cNvSpPr/>
      </xdr:nvSpPr>
      <xdr:spPr>
        <a:xfrm>
          <a:off x="9588500" y="131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47644</xdr:rowOff>
    </xdr:from>
    <xdr:ext cx="534377" cy="259045"/>
    <xdr:sp macro="" textlink="">
      <xdr:nvSpPr>
        <xdr:cNvPr id="429" name="テキスト ボックス 428">
          <a:extLst>
            <a:ext uri="{FF2B5EF4-FFF2-40B4-BE49-F238E27FC236}">
              <a16:creationId xmlns:a16="http://schemas.microsoft.com/office/drawing/2014/main" id="{1F1AF32B-2920-4C1C-A295-8274B2836C15}"/>
            </a:ext>
          </a:extLst>
        </xdr:cNvPr>
        <xdr:cNvSpPr txBox="1"/>
      </xdr:nvSpPr>
      <xdr:spPr>
        <a:xfrm>
          <a:off x="9372111" y="129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80671</xdr:rowOff>
    </xdr:from>
    <xdr:to>
      <xdr:col>46</xdr:col>
      <xdr:colOff>38100</xdr:colOff>
      <xdr:row>77</xdr:row>
      <xdr:rowOff>10821</xdr:rowOff>
    </xdr:to>
    <xdr:sp macro="" textlink="">
      <xdr:nvSpPr>
        <xdr:cNvPr id="430" name="楕円 429">
          <a:extLst>
            <a:ext uri="{FF2B5EF4-FFF2-40B4-BE49-F238E27FC236}">
              <a16:creationId xmlns:a16="http://schemas.microsoft.com/office/drawing/2014/main" id="{C47CDC6E-BC35-4961-9250-4ACBC29E8A16}"/>
            </a:ext>
          </a:extLst>
        </xdr:cNvPr>
        <xdr:cNvSpPr/>
      </xdr:nvSpPr>
      <xdr:spPr>
        <a:xfrm>
          <a:off x="8699500" y="131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1948</xdr:rowOff>
    </xdr:from>
    <xdr:ext cx="534377" cy="259045"/>
    <xdr:sp macro="" textlink="">
      <xdr:nvSpPr>
        <xdr:cNvPr id="431" name="テキスト ボックス 430">
          <a:extLst>
            <a:ext uri="{FF2B5EF4-FFF2-40B4-BE49-F238E27FC236}">
              <a16:creationId xmlns:a16="http://schemas.microsoft.com/office/drawing/2014/main" id="{545D1899-139B-465D-A2F5-02A8F75A6874}"/>
            </a:ext>
          </a:extLst>
        </xdr:cNvPr>
        <xdr:cNvSpPr txBox="1"/>
      </xdr:nvSpPr>
      <xdr:spPr>
        <a:xfrm>
          <a:off x="8483111" y="1320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86238</xdr:rowOff>
    </xdr:from>
    <xdr:to>
      <xdr:col>41</xdr:col>
      <xdr:colOff>101600</xdr:colOff>
      <xdr:row>79</xdr:row>
      <xdr:rowOff>16388</xdr:rowOff>
    </xdr:to>
    <xdr:sp macro="" textlink="">
      <xdr:nvSpPr>
        <xdr:cNvPr id="432" name="楕円 431">
          <a:extLst>
            <a:ext uri="{FF2B5EF4-FFF2-40B4-BE49-F238E27FC236}">
              <a16:creationId xmlns:a16="http://schemas.microsoft.com/office/drawing/2014/main" id="{EA8FA79F-98AA-4734-9658-92A6BADE35BF}"/>
            </a:ext>
          </a:extLst>
        </xdr:cNvPr>
        <xdr:cNvSpPr/>
      </xdr:nvSpPr>
      <xdr:spPr>
        <a:xfrm>
          <a:off x="7810500" y="134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7515</xdr:rowOff>
    </xdr:from>
    <xdr:ext cx="469744" cy="259045"/>
    <xdr:sp macro="" textlink="">
      <xdr:nvSpPr>
        <xdr:cNvPr id="433" name="テキスト ボックス 432">
          <a:extLst>
            <a:ext uri="{FF2B5EF4-FFF2-40B4-BE49-F238E27FC236}">
              <a16:creationId xmlns:a16="http://schemas.microsoft.com/office/drawing/2014/main" id="{18F6EAE3-B6CE-4CE1-B063-61358067916C}"/>
            </a:ext>
          </a:extLst>
        </xdr:cNvPr>
        <xdr:cNvSpPr txBox="1"/>
      </xdr:nvSpPr>
      <xdr:spPr>
        <a:xfrm>
          <a:off x="7626428" y="1355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62105</xdr:rowOff>
    </xdr:from>
    <xdr:to>
      <xdr:col>36</xdr:col>
      <xdr:colOff>165100</xdr:colOff>
      <xdr:row>78</xdr:row>
      <xdr:rowOff>163705</xdr:rowOff>
    </xdr:to>
    <xdr:sp macro="" textlink="">
      <xdr:nvSpPr>
        <xdr:cNvPr id="434" name="楕円 433">
          <a:extLst>
            <a:ext uri="{FF2B5EF4-FFF2-40B4-BE49-F238E27FC236}">
              <a16:creationId xmlns:a16="http://schemas.microsoft.com/office/drawing/2014/main" id="{9F9C3CA8-C9CA-4328-95D8-6D4EC7DC70A8}"/>
            </a:ext>
          </a:extLst>
        </xdr:cNvPr>
        <xdr:cNvSpPr/>
      </xdr:nvSpPr>
      <xdr:spPr>
        <a:xfrm>
          <a:off x="6921500" y="134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154832</xdr:rowOff>
    </xdr:from>
    <xdr:ext cx="469744" cy="259045"/>
    <xdr:sp macro="" textlink="">
      <xdr:nvSpPr>
        <xdr:cNvPr id="435" name="テキスト ボックス 434">
          <a:extLst>
            <a:ext uri="{FF2B5EF4-FFF2-40B4-BE49-F238E27FC236}">
              <a16:creationId xmlns:a16="http://schemas.microsoft.com/office/drawing/2014/main" id="{C89D3788-8140-4DAB-9623-41E514B0E94F}"/>
            </a:ext>
          </a:extLst>
        </xdr:cNvPr>
        <xdr:cNvSpPr txBox="1"/>
      </xdr:nvSpPr>
      <xdr:spPr>
        <a:xfrm>
          <a:off x="6737428" y="1352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C1FD281E-A542-47C3-A62B-49C14E97F01D}"/>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208CC705-46DE-41B8-99F8-66E39D1E634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666ABDB5-4146-410C-867E-EC136567EA4A}"/>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10AC637D-1680-4298-ADB5-BB81134F28F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71DDABF4-D50B-4A01-9E38-182308F539D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7D21A709-B93E-45A2-B77B-592173D342D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72B404D9-9E23-4FE2-A05D-7FE43DEA0F1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D16C2AB2-AAE4-40BB-8BAD-7495B431566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13FC08E4-5798-4EAE-A51E-09BCDA17E96F}"/>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BB33904C-6417-4AB6-9118-8C18CA07885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5FC79B93-5AB1-4C8B-8B55-497D0016A5BD}"/>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1B9B077E-B342-4A29-82F1-0F46B77A1A7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E6E5FECC-1C4B-409F-A2C6-FBD144B2DBFA}"/>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2774A83D-DDBC-4CAF-9D8C-7FF1C21529C7}"/>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D227DB5A-8686-432D-B07A-9CC5BF1916E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5FB79DE2-2CF4-41B8-AA9D-8936A57A3B9B}"/>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284FA1DD-2A4B-4491-A334-1D4349D873DF}"/>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2F943342-2863-4AE9-9750-423B5E48279C}"/>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32E89EC3-88F2-4D3E-900F-6C2257785C8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B5C1110A-86D8-491C-B7A4-DE11C730A8DD}"/>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DF68DB81-E6D9-44D5-9354-63D0F4C65CCD}"/>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26228B9C-64BC-4199-8B7B-5ED41F2D574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C57059B9-DF48-4034-B823-198EB0C4396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DAE15B9E-3E89-4F62-A4DF-EEABC5D62E5B}"/>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E210DB59-68BC-4C5B-A1AF-15B69392E89F}"/>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AD28915B-9E70-473A-A888-D200A4A3FD11}"/>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6603ABC9-32E8-4141-8147-9B16C827FF71}"/>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4AC507DD-C93C-4CBA-ACB3-E959D1A88E4E}"/>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112134</xdr:rowOff>
    </xdr:from>
    <xdr:to>
      <xdr:col>55</xdr:col>
      <xdr:colOff>0</xdr:colOff>
      <xdr:row>98</xdr:row>
      <xdr:rowOff>113895</xdr:rowOff>
    </xdr:to>
    <xdr:cxnSp macro="">
      <xdr:nvCxnSpPr>
        <xdr:cNvPr id="464" name="直線コネクタ 463">
          <a:extLst>
            <a:ext uri="{FF2B5EF4-FFF2-40B4-BE49-F238E27FC236}">
              <a16:creationId xmlns:a16="http://schemas.microsoft.com/office/drawing/2014/main" id="{4FB2109F-5210-4F92-9CF2-17E37CFE8D67}"/>
            </a:ext>
          </a:extLst>
        </xdr:cNvPr>
        <xdr:cNvCxnSpPr/>
      </xdr:nvCxnSpPr>
      <xdr:spPr>
        <a:xfrm>
          <a:off x="9639300" y="16914234"/>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488BEBDA-9581-4075-9F10-B91B2B80C17A}"/>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DBF3F6A0-C377-417F-99A4-E5A76F507D2D}"/>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112134</xdr:rowOff>
    </xdr:from>
    <xdr:to>
      <xdr:col>50</xdr:col>
      <xdr:colOff>114300</xdr:colOff>
      <xdr:row>98</xdr:row>
      <xdr:rowOff>132739</xdr:rowOff>
    </xdr:to>
    <xdr:cxnSp macro="">
      <xdr:nvCxnSpPr>
        <xdr:cNvPr id="467" name="直線コネクタ 466">
          <a:extLst>
            <a:ext uri="{FF2B5EF4-FFF2-40B4-BE49-F238E27FC236}">
              <a16:creationId xmlns:a16="http://schemas.microsoft.com/office/drawing/2014/main" id="{E39DF69F-A27B-4B2C-B3F7-301E025164EE}"/>
            </a:ext>
          </a:extLst>
        </xdr:cNvPr>
        <xdr:cNvCxnSpPr/>
      </xdr:nvCxnSpPr>
      <xdr:spPr>
        <a:xfrm flipV="1">
          <a:off x="8750300" y="16914234"/>
          <a:ext cx="889000" cy="2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DB6D48EF-7BA6-4871-ADEA-D34762CC15A3}"/>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F59A73B4-4675-43F3-BB4A-4AF29B3FA11D}"/>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132739</xdr:rowOff>
    </xdr:from>
    <xdr:to>
      <xdr:col>45</xdr:col>
      <xdr:colOff>177800</xdr:colOff>
      <xdr:row>98</xdr:row>
      <xdr:rowOff>160457</xdr:rowOff>
    </xdr:to>
    <xdr:cxnSp macro="">
      <xdr:nvCxnSpPr>
        <xdr:cNvPr id="470" name="直線コネクタ 469">
          <a:extLst>
            <a:ext uri="{FF2B5EF4-FFF2-40B4-BE49-F238E27FC236}">
              <a16:creationId xmlns:a16="http://schemas.microsoft.com/office/drawing/2014/main" id="{7B736494-DB5D-4D2F-BE7E-00E5BDE51E4A}"/>
            </a:ext>
          </a:extLst>
        </xdr:cNvPr>
        <xdr:cNvCxnSpPr/>
      </xdr:nvCxnSpPr>
      <xdr:spPr>
        <a:xfrm flipV="1">
          <a:off x="7861300" y="16934839"/>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3FD648A2-3FD6-4F07-B3DB-1CEF26C3B386}"/>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6A0E4CE4-6BCF-43CA-8515-99AE243EC181}"/>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132876</xdr:rowOff>
    </xdr:from>
    <xdr:to>
      <xdr:col>41</xdr:col>
      <xdr:colOff>50800</xdr:colOff>
      <xdr:row>98</xdr:row>
      <xdr:rowOff>160457</xdr:rowOff>
    </xdr:to>
    <xdr:cxnSp macro="">
      <xdr:nvCxnSpPr>
        <xdr:cNvPr id="473" name="直線コネクタ 472">
          <a:extLst>
            <a:ext uri="{FF2B5EF4-FFF2-40B4-BE49-F238E27FC236}">
              <a16:creationId xmlns:a16="http://schemas.microsoft.com/office/drawing/2014/main" id="{AC3EDF1F-3E56-40F2-9B83-D81005586225}"/>
            </a:ext>
          </a:extLst>
        </xdr:cNvPr>
        <xdr:cNvCxnSpPr/>
      </xdr:nvCxnSpPr>
      <xdr:spPr>
        <a:xfrm>
          <a:off x="6972300" y="16934976"/>
          <a:ext cx="889000" cy="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678A9360-D0FB-441B-B2AF-E3E9C5F9CE01}"/>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46DD1C74-DD1E-48EF-81AF-DF25D6282522}"/>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56A2A6C5-19CC-4411-9992-42B09363538C}"/>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97F3C53D-EF19-4173-B176-B10E42467905}"/>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1559296A-E417-4CBF-968B-6CD25E8153D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26E1D1DC-1A8A-4DAA-868D-56E948F726E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1CF0314-CFA8-470E-9528-6CCFA0B758D2}"/>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94E256ED-5D16-4193-880C-B630F22ECFCE}"/>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8E516421-363E-4EE7-89C6-22A79A07BC0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63095</xdr:rowOff>
    </xdr:from>
    <xdr:to>
      <xdr:col>55</xdr:col>
      <xdr:colOff>50800</xdr:colOff>
      <xdr:row>98</xdr:row>
      <xdr:rowOff>164695</xdr:rowOff>
    </xdr:to>
    <xdr:sp macro="" textlink="">
      <xdr:nvSpPr>
        <xdr:cNvPr id="483" name="楕円 482">
          <a:extLst>
            <a:ext uri="{FF2B5EF4-FFF2-40B4-BE49-F238E27FC236}">
              <a16:creationId xmlns:a16="http://schemas.microsoft.com/office/drawing/2014/main" id="{FB45B71D-933B-40E9-BC9F-F1382BE62FAF}"/>
            </a:ext>
          </a:extLst>
        </xdr:cNvPr>
        <xdr:cNvSpPr/>
      </xdr:nvSpPr>
      <xdr:spPr>
        <a:xfrm>
          <a:off x="10426700" y="168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149472</xdr:rowOff>
    </xdr:from>
    <xdr:ext cx="534377" cy="259045"/>
    <xdr:sp macro="" textlink="">
      <xdr:nvSpPr>
        <xdr:cNvPr id="484" name="土木費該当値テキスト">
          <a:extLst>
            <a:ext uri="{FF2B5EF4-FFF2-40B4-BE49-F238E27FC236}">
              <a16:creationId xmlns:a16="http://schemas.microsoft.com/office/drawing/2014/main" id="{14BB65D4-3EC8-4CCF-8696-09747C8133A2}"/>
            </a:ext>
          </a:extLst>
        </xdr:cNvPr>
        <xdr:cNvSpPr txBox="1"/>
      </xdr:nvSpPr>
      <xdr:spPr>
        <a:xfrm>
          <a:off x="10528300" y="167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61334</xdr:rowOff>
    </xdr:from>
    <xdr:to>
      <xdr:col>50</xdr:col>
      <xdr:colOff>165100</xdr:colOff>
      <xdr:row>98</xdr:row>
      <xdr:rowOff>162934</xdr:rowOff>
    </xdr:to>
    <xdr:sp macro="" textlink="">
      <xdr:nvSpPr>
        <xdr:cNvPr id="485" name="楕円 484">
          <a:extLst>
            <a:ext uri="{FF2B5EF4-FFF2-40B4-BE49-F238E27FC236}">
              <a16:creationId xmlns:a16="http://schemas.microsoft.com/office/drawing/2014/main" id="{ECD946B4-B484-43A9-B364-06E967B1E15B}"/>
            </a:ext>
          </a:extLst>
        </xdr:cNvPr>
        <xdr:cNvSpPr/>
      </xdr:nvSpPr>
      <xdr:spPr>
        <a:xfrm>
          <a:off x="9588500" y="1686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154061</xdr:rowOff>
    </xdr:from>
    <xdr:ext cx="534377" cy="259045"/>
    <xdr:sp macro="" textlink="">
      <xdr:nvSpPr>
        <xdr:cNvPr id="486" name="テキスト ボックス 485">
          <a:extLst>
            <a:ext uri="{FF2B5EF4-FFF2-40B4-BE49-F238E27FC236}">
              <a16:creationId xmlns:a16="http://schemas.microsoft.com/office/drawing/2014/main" id="{CA3C117E-A59A-4283-BC8D-E4C8522099D2}"/>
            </a:ext>
          </a:extLst>
        </xdr:cNvPr>
        <xdr:cNvSpPr txBox="1"/>
      </xdr:nvSpPr>
      <xdr:spPr>
        <a:xfrm>
          <a:off x="9372111" y="1695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81939</xdr:rowOff>
    </xdr:from>
    <xdr:to>
      <xdr:col>46</xdr:col>
      <xdr:colOff>38100</xdr:colOff>
      <xdr:row>99</xdr:row>
      <xdr:rowOff>12089</xdr:rowOff>
    </xdr:to>
    <xdr:sp macro="" textlink="">
      <xdr:nvSpPr>
        <xdr:cNvPr id="487" name="楕円 486">
          <a:extLst>
            <a:ext uri="{FF2B5EF4-FFF2-40B4-BE49-F238E27FC236}">
              <a16:creationId xmlns:a16="http://schemas.microsoft.com/office/drawing/2014/main" id="{D1A358E9-55E7-4DA8-8240-BEDFD66F7255}"/>
            </a:ext>
          </a:extLst>
        </xdr:cNvPr>
        <xdr:cNvSpPr/>
      </xdr:nvSpPr>
      <xdr:spPr>
        <a:xfrm>
          <a:off x="8699500" y="1688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3216</xdr:rowOff>
    </xdr:from>
    <xdr:ext cx="534377" cy="259045"/>
    <xdr:sp macro="" textlink="">
      <xdr:nvSpPr>
        <xdr:cNvPr id="488" name="テキスト ボックス 487">
          <a:extLst>
            <a:ext uri="{FF2B5EF4-FFF2-40B4-BE49-F238E27FC236}">
              <a16:creationId xmlns:a16="http://schemas.microsoft.com/office/drawing/2014/main" id="{8FE8BFDA-0E7A-49A0-984F-6C8B60297AFA}"/>
            </a:ext>
          </a:extLst>
        </xdr:cNvPr>
        <xdr:cNvSpPr txBox="1"/>
      </xdr:nvSpPr>
      <xdr:spPr>
        <a:xfrm>
          <a:off x="8483111" y="1697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109657</xdr:rowOff>
    </xdr:from>
    <xdr:to>
      <xdr:col>41</xdr:col>
      <xdr:colOff>101600</xdr:colOff>
      <xdr:row>99</xdr:row>
      <xdr:rowOff>39807</xdr:rowOff>
    </xdr:to>
    <xdr:sp macro="" textlink="">
      <xdr:nvSpPr>
        <xdr:cNvPr id="489" name="楕円 488">
          <a:extLst>
            <a:ext uri="{FF2B5EF4-FFF2-40B4-BE49-F238E27FC236}">
              <a16:creationId xmlns:a16="http://schemas.microsoft.com/office/drawing/2014/main" id="{23D71DE7-8A95-4EE2-888E-710DB2766A57}"/>
            </a:ext>
          </a:extLst>
        </xdr:cNvPr>
        <xdr:cNvSpPr/>
      </xdr:nvSpPr>
      <xdr:spPr>
        <a:xfrm>
          <a:off x="7810500" y="169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30934</xdr:rowOff>
    </xdr:from>
    <xdr:ext cx="534377" cy="259045"/>
    <xdr:sp macro="" textlink="">
      <xdr:nvSpPr>
        <xdr:cNvPr id="490" name="テキスト ボックス 489">
          <a:extLst>
            <a:ext uri="{FF2B5EF4-FFF2-40B4-BE49-F238E27FC236}">
              <a16:creationId xmlns:a16="http://schemas.microsoft.com/office/drawing/2014/main" id="{CAF27756-3B08-484D-9C7F-96A370B9AB08}"/>
            </a:ext>
          </a:extLst>
        </xdr:cNvPr>
        <xdr:cNvSpPr txBox="1"/>
      </xdr:nvSpPr>
      <xdr:spPr>
        <a:xfrm>
          <a:off x="7594111" y="1700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82076</xdr:rowOff>
    </xdr:from>
    <xdr:to>
      <xdr:col>36</xdr:col>
      <xdr:colOff>165100</xdr:colOff>
      <xdr:row>99</xdr:row>
      <xdr:rowOff>12226</xdr:rowOff>
    </xdr:to>
    <xdr:sp macro="" textlink="">
      <xdr:nvSpPr>
        <xdr:cNvPr id="491" name="楕円 490">
          <a:extLst>
            <a:ext uri="{FF2B5EF4-FFF2-40B4-BE49-F238E27FC236}">
              <a16:creationId xmlns:a16="http://schemas.microsoft.com/office/drawing/2014/main" id="{B25F554B-8065-4020-8399-3AEB86959F3B}"/>
            </a:ext>
          </a:extLst>
        </xdr:cNvPr>
        <xdr:cNvSpPr/>
      </xdr:nvSpPr>
      <xdr:spPr>
        <a:xfrm>
          <a:off x="6921500" y="168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3353</xdr:rowOff>
    </xdr:from>
    <xdr:ext cx="534377" cy="259045"/>
    <xdr:sp macro="" textlink="">
      <xdr:nvSpPr>
        <xdr:cNvPr id="492" name="テキスト ボックス 491">
          <a:extLst>
            <a:ext uri="{FF2B5EF4-FFF2-40B4-BE49-F238E27FC236}">
              <a16:creationId xmlns:a16="http://schemas.microsoft.com/office/drawing/2014/main" id="{D1A308AE-9DD4-476E-9B58-552EF086140A}"/>
            </a:ext>
          </a:extLst>
        </xdr:cNvPr>
        <xdr:cNvSpPr txBox="1"/>
      </xdr:nvSpPr>
      <xdr:spPr>
        <a:xfrm>
          <a:off x="6705111" y="1697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DA1E232A-5DCC-4D7C-B98A-0C0D3240C73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3C7671F3-7947-4371-B2BB-C4A59ABDF47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F2245431-1D16-4EB6-92EB-1414A11318D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C791B9A9-F9E5-4658-B0F8-5A82A684DAD3}"/>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21F2A84D-CD35-4C52-A575-BAFAA2BD7FAD}"/>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C1878255-2846-4421-BC87-1C56FCA774BB}"/>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6B8F758E-E745-4992-9C11-12A44C58D767}"/>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95B9ACAA-BC03-4395-85C6-FD9347C146B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19DBAF36-4C1F-40D4-9BFE-E57301F838D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BC24DD68-B60B-4371-A959-A59CF749BD2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632B3EB8-6E6D-429F-9CD7-FB6FD27515FA}"/>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114BE9BB-84E0-4F9F-95CD-A96EB283269F}"/>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2858AF08-6B4A-4920-956A-CB57B0BD30D2}"/>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FD7E6052-774F-459B-A03E-78E86EDE8E81}"/>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C35C7DA7-DBE5-4B49-AA62-B3F8DBDB4FD5}"/>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3E62A9CF-ADFA-492B-B2E6-B0322E7F21DF}"/>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95F5BBE1-C01E-48BB-A009-E6DF4A8E3925}"/>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618C7EA0-43CF-47CC-98B9-D99F76455CE4}"/>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CC6F05C5-785F-4EBF-A59F-A1D93CF793DB}"/>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A3B92F49-0412-43F2-8559-93E323F94D7D}"/>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1713D58A-0FF3-4C80-9E24-44E5AA1D374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D488887B-5228-40B8-85FE-EFFBDD1DF1B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8EA6FA3-7EA1-4038-AAF8-8F8251D67B25}"/>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2D0A8D4E-A571-45EA-9C82-26FF0B9F65F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3A6060D4-AB6B-4C1C-A239-23728599E6DA}"/>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7D1B1623-51B5-4E90-8D96-4349FC629D89}"/>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4F445DAA-559C-401A-B2F4-6A2E0DCC6DD5}"/>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35D98C59-0E0D-4053-80A0-99D62206E8BB}"/>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F69F86E8-1924-496F-A952-8FE998DE1605}"/>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48298</xdr:rowOff>
    </xdr:from>
    <xdr:to>
      <xdr:col>85</xdr:col>
      <xdr:colOff>127000</xdr:colOff>
      <xdr:row>38</xdr:row>
      <xdr:rowOff>61043</xdr:rowOff>
    </xdr:to>
    <xdr:cxnSp macro="">
      <xdr:nvCxnSpPr>
        <xdr:cNvPr id="522" name="直線コネクタ 521">
          <a:extLst>
            <a:ext uri="{FF2B5EF4-FFF2-40B4-BE49-F238E27FC236}">
              <a16:creationId xmlns:a16="http://schemas.microsoft.com/office/drawing/2014/main" id="{670557BF-1325-4D12-B368-349D879F5866}"/>
            </a:ext>
          </a:extLst>
        </xdr:cNvPr>
        <xdr:cNvCxnSpPr/>
      </xdr:nvCxnSpPr>
      <xdr:spPr>
        <a:xfrm>
          <a:off x="15481300" y="6563398"/>
          <a:ext cx="8382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167206</xdr:rowOff>
    </xdr:from>
    <xdr:ext cx="534377" cy="259045"/>
    <xdr:sp macro="" textlink="">
      <xdr:nvSpPr>
        <xdr:cNvPr id="523" name="消防費平均値テキスト">
          <a:extLst>
            <a:ext uri="{FF2B5EF4-FFF2-40B4-BE49-F238E27FC236}">
              <a16:creationId xmlns:a16="http://schemas.microsoft.com/office/drawing/2014/main" id="{5437B705-82D2-4869-9D86-264B47D5C7B3}"/>
            </a:ext>
          </a:extLst>
        </xdr:cNvPr>
        <xdr:cNvSpPr txBox="1"/>
      </xdr:nvSpPr>
      <xdr:spPr>
        <a:xfrm>
          <a:off x="16370300" y="65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1B2540BD-88EB-46B8-897A-54FE5D37C4FF}"/>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169132</xdr:rowOff>
    </xdr:from>
    <xdr:to>
      <xdr:col>81</xdr:col>
      <xdr:colOff>50800</xdr:colOff>
      <xdr:row>38</xdr:row>
      <xdr:rowOff>48298</xdr:rowOff>
    </xdr:to>
    <xdr:cxnSp macro="">
      <xdr:nvCxnSpPr>
        <xdr:cNvPr id="525" name="直線コネクタ 524">
          <a:extLst>
            <a:ext uri="{FF2B5EF4-FFF2-40B4-BE49-F238E27FC236}">
              <a16:creationId xmlns:a16="http://schemas.microsoft.com/office/drawing/2014/main" id="{A0FD990F-66C8-4F28-91C1-EC02579C4E61}"/>
            </a:ext>
          </a:extLst>
        </xdr:cNvPr>
        <xdr:cNvCxnSpPr/>
      </xdr:nvCxnSpPr>
      <xdr:spPr>
        <a:xfrm>
          <a:off x="14592300" y="6512782"/>
          <a:ext cx="8890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39A384B-3C70-464D-8842-E7D223748082}"/>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108304</xdr:rowOff>
    </xdr:from>
    <xdr:ext cx="534377" cy="259045"/>
    <xdr:sp macro="" textlink="">
      <xdr:nvSpPr>
        <xdr:cNvPr id="527" name="テキスト ボックス 526">
          <a:extLst>
            <a:ext uri="{FF2B5EF4-FFF2-40B4-BE49-F238E27FC236}">
              <a16:creationId xmlns:a16="http://schemas.microsoft.com/office/drawing/2014/main" id="{33F9FF98-83F7-4A5B-898D-B72FCCC03D50}"/>
            </a:ext>
          </a:extLst>
        </xdr:cNvPr>
        <xdr:cNvSpPr txBox="1"/>
      </xdr:nvSpPr>
      <xdr:spPr>
        <a:xfrm>
          <a:off x="15214111" y="66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169132</xdr:rowOff>
    </xdr:from>
    <xdr:to>
      <xdr:col>76</xdr:col>
      <xdr:colOff>114300</xdr:colOff>
      <xdr:row>38</xdr:row>
      <xdr:rowOff>80455</xdr:rowOff>
    </xdr:to>
    <xdr:cxnSp macro="">
      <xdr:nvCxnSpPr>
        <xdr:cNvPr id="528" name="直線コネクタ 527">
          <a:extLst>
            <a:ext uri="{FF2B5EF4-FFF2-40B4-BE49-F238E27FC236}">
              <a16:creationId xmlns:a16="http://schemas.microsoft.com/office/drawing/2014/main" id="{CDE3265B-7274-43BF-8EAE-F6DF098DA2CC}"/>
            </a:ext>
          </a:extLst>
        </xdr:cNvPr>
        <xdr:cNvCxnSpPr/>
      </xdr:nvCxnSpPr>
      <xdr:spPr>
        <a:xfrm flipV="1">
          <a:off x="13703300" y="6512782"/>
          <a:ext cx="889000" cy="8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8F8A7DD8-AF21-4F3F-BA41-30984FF7CE44}"/>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54163</xdr:rowOff>
    </xdr:from>
    <xdr:ext cx="534377" cy="259045"/>
    <xdr:sp macro="" textlink="">
      <xdr:nvSpPr>
        <xdr:cNvPr id="530" name="テキスト ボックス 529">
          <a:extLst>
            <a:ext uri="{FF2B5EF4-FFF2-40B4-BE49-F238E27FC236}">
              <a16:creationId xmlns:a16="http://schemas.microsoft.com/office/drawing/2014/main" id="{61A19107-B564-47B4-B2E8-86C099C4E2D5}"/>
            </a:ext>
          </a:extLst>
        </xdr:cNvPr>
        <xdr:cNvSpPr txBox="1"/>
      </xdr:nvSpPr>
      <xdr:spPr>
        <a:xfrm>
          <a:off x="14325111" y="65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75406</xdr:rowOff>
    </xdr:from>
    <xdr:to>
      <xdr:col>71</xdr:col>
      <xdr:colOff>177800</xdr:colOff>
      <xdr:row>38</xdr:row>
      <xdr:rowOff>80455</xdr:rowOff>
    </xdr:to>
    <xdr:cxnSp macro="">
      <xdr:nvCxnSpPr>
        <xdr:cNvPr id="531" name="直線コネクタ 530">
          <a:extLst>
            <a:ext uri="{FF2B5EF4-FFF2-40B4-BE49-F238E27FC236}">
              <a16:creationId xmlns:a16="http://schemas.microsoft.com/office/drawing/2014/main" id="{437BA354-CAA0-4435-8285-4772E3B42C5D}"/>
            </a:ext>
          </a:extLst>
        </xdr:cNvPr>
        <xdr:cNvCxnSpPr/>
      </xdr:nvCxnSpPr>
      <xdr:spPr>
        <a:xfrm>
          <a:off x="12814300" y="6590506"/>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5F99610-3253-4206-A71B-D82786F2C1E8}"/>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30E6301F-450F-47D0-AEA7-7020799A03F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8A611AC9-9205-4054-AB43-8F391F8E141C}"/>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162824</xdr:rowOff>
    </xdr:from>
    <xdr:ext cx="534377" cy="259045"/>
    <xdr:sp macro="" textlink="">
      <xdr:nvSpPr>
        <xdr:cNvPr id="535" name="テキスト ボックス 534">
          <a:extLst>
            <a:ext uri="{FF2B5EF4-FFF2-40B4-BE49-F238E27FC236}">
              <a16:creationId xmlns:a16="http://schemas.microsoft.com/office/drawing/2014/main" id="{9E5F5B3F-2774-4049-AB09-D03A227A2EEF}"/>
            </a:ext>
          </a:extLst>
        </xdr:cNvPr>
        <xdr:cNvSpPr txBox="1"/>
      </xdr:nvSpPr>
      <xdr:spPr>
        <a:xfrm>
          <a:off x="12547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C648B395-A545-4CCA-8C03-EC4C6FC4CC05}"/>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F7208C56-D264-4281-AEB7-65F7DCE086D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A3A4A854-E28B-4126-B40B-38F6F59F16B6}"/>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7B4ECC8D-9863-4AC8-B981-1AD50118F01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5E20C6F1-308F-4D7A-BA62-ECC41E23B99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10243</xdr:rowOff>
    </xdr:from>
    <xdr:to>
      <xdr:col>85</xdr:col>
      <xdr:colOff>177800</xdr:colOff>
      <xdr:row>38</xdr:row>
      <xdr:rowOff>111843</xdr:rowOff>
    </xdr:to>
    <xdr:sp macro="" textlink="">
      <xdr:nvSpPr>
        <xdr:cNvPr id="541" name="楕円 540">
          <a:extLst>
            <a:ext uri="{FF2B5EF4-FFF2-40B4-BE49-F238E27FC236}">
              <a16:creationId xmlns:a16="http://schemas.microsoft.com/office/drawing/2014/main" id="{5A035F04-BF06-4D0E-832C-6487EC6AC71D}"/>
            </a:ext>
          </a:extLst>
        </xdr:cNvPr>
        <xdr:cNvSpPr/>
      </xdr:nvSpPr>
      <xdr:spPr>
        <a:xfrm>
          <a:off x="16268700" y="65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33119</xdr:rowOff>
    </xdr:from>
    <xdr:ext cx="534377" cy="259045"/>
    <xdr:sp macro="" textlink="">
      <xdr:nvSpPr>
        <xdr:cNvPr id="542" name="消防費該当値テキスト">
          <a:extLst>
            <a:ext uri="{FF2B5EF4-FFF2-40B4-BE49-F238E27FC236}">
              <a16:creationId xmlns:a16="http://schemas.microsoft.com/office/drawing/2014/main" id="{4C0B973E-D4E6-4320-A0FF-4CEDC46E040D}"/>
            </a:ext>
          </a:extLst>
        </xdr:cNvPr>
        <xdr:cNvSpPr txBox="1"/>
      </xdr:nvSpPr>
      <xdr:spPr>
        <a:xfrm>
          <a:off x="16370300" y="63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168948</xdr:rowOff>
    </xdr:from>
    <xdr:to>
      <xdr:col>81</xdr:col>
      <xdr:colOff>101600</xdr:colOff>
      <xdr:row>38</xdr:row>
      <xdr:rowOff>99098</xdr:rowOff>
    </xdr:to>
    <xdr:sp macro="" textlink="">
      <xdr:nvSpPr>
        <xdr:cNvPr id="543" name="楕円 542">
          <a:extLst>
            <a:ext uri="{FF2B5EF4-FFF2-40B4-BE49-F238E27FC236}">
              <a16:creationId xmlns:a16="http://schemas.microsoft.com/office/drawing/2014/main" id="{6387DF20-E33E-4F94-A77F-EF8FA3A4BE41}"/>
            </a:ext>
          </a:extLst>
        </xdr:cNvPr>
        <xdr:cNvSpPr/>
      </xdr:nvSpPr>
      <xdr:spPr>
        <a:xfrm>
          <a:off x="15430500" y="65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115625</xdr:rowOff>
    </xdr:from>
    <xdr:ext cx="534377" cy="259045"/>
    <xdr:sp macro="" textlink="">
      <xdr:nvSpPr>
        <xdr:cNvPr id="544" name="テキスト ボックス 543">
          <a:extLst>
            <a:ext uri="{FF2B5EF4-FFF2-40B4-BE49-F238E27FC236}">
              <a16:creationId xmlns:a16="http://schemas.microsoft.com/office/drawing/2014/main" id="{8D4861F4-4118-4475-B2FD-148246D868E2}"/>
            </a:ext>
          </a:extLst>
        </xdr:cNvPr>
        <xdr:cNvSpPr txBox="1"/>
      </xdr:nvSpPr>
      <xdr:spPr>
        <a:xfrm>
          <a:off x="15214111" y="62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118332</xdr:rowOff>
    </xdr:from>
    <xdr:to>
      <xdr:col>76</xdr:col>
      <xdr:colOff>165100</xdr:colOff>
      <xdr:row>38</xdr:row>
      <xdr:rowOff>48482</xdr:rowOff>
    </xdr:to>
    <xdr:sp macro="" textlink="">
      <xdr:nvSpPr>
        <xdr:cNvPr id="545" name="楕円 544">
          <a:extLst>
            <a:ext uri="{FF2B5EF4-FFF2-40B4-BE49-F238E27FC236}">
              <a16:creationId xmlns:a16="http://schemas.microsoft.com/office/drawing/2014/main" id="{F1853559-5062-4F14-B4E6-12E870116AF3}"/>
            </a:ext>
          </a:extLst>
        </xdr:cNvPr>
        <xdr:cNvSpPr/>
      </xdr:nvSpPr>
      <xdr:spPr>
        <a:xfrm>
          <a:off x="14541500" y="64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65009</xdr:rowOff>
    </xdr:from>
    <xdr:ext cx="534377" cy="259045"/>
    <xdr:sp macro="" textlink="">
      <xdr:nvSpPr>
        <xdr:cNvPr id="546" name="テキスト ボックス 545">
          <a:extLst>
            <a:ext uri="{FF2B5EF4-FFF2-40B4-BE49-F238E27FC236}">
              <a16:creationId xmlns:a16="http://schemas.microsoft.com/office/drawing/2014/main" id="{FA069CC7-D912-4AAE-B42E-4AD61295B500}"/>
            </a:ext>
          </a:extLst>
        </xdr:cNvPr>
        <xdr:cNvSpPr txBox="1"/>
      </xdr:nvSpPr>
      <xdr:spPr>
        <a:xfrm>
          <a:off x="14325111" y="623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29655</xdr:rowOff>
    </xdr:from>
    <xdr:to>
      <xdr:col>72</xdr:col>
      <xdr:colOff>38100</xdr:colOff>
      <xdr:row>38</xdr:row>
      <xdr:rowOff>131255</xdr:rowOff>
    </xdr:to>
    <xdr:sp macro="" textlink="">
      <xdr:nvSpPr>
        <xdr:cNvPr id="547" name="楕円 546">
          <a:extLst>
            <a:ext uri="{FF2B5EF4-FFF2-40B4-BE49-F238E27FC236}">
              <a16:creationId xmlns:a16="http://schemas.microsoft.com/office/drawing/2014/main" id="{BE585856-CCE6-4CF2-8B05-DF054F8E05C8}"/>
            </a:ext>
          </a:extLst>
        </xdr:cNvPr>
        <xdr:cNvSpPr/>
      </xdr:nvSpPr>
      <xdr:spPr>
        <a:xfrm>
          <a:off x="13652500" y="65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122382</xdr:rowOff>
    </xdr:from>
    <xdr:ext cx="534377" cy="259045"/>
    <xdr:sp macro="" textlink="">
      <xdr:nvSpPr>
        <xdr:cNvPr id="548" name="テキスト ボックス 547">
          <a:extLst>
            <a:ext uri="{FF2B5EF4-FFF2-40B4-BE49-F238E27FC236}">
              <a16:creationId xmlns:a16="http://schemas.microsoft.com/office/drawing/2014/main" id="{D5DD1F4D-5835-4486-AC74-D7C742E45D75}"/>
            </a:ext>
          </a:extLst>
        </xdr:cNvPr>
        <xdr:cNvSpPr txBox="1"/>
      </xdr:nvSpPr>
      <xdr:spPr>
        <a:xfrm>
          <a:off x="13436111" y="66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24606</xdr:rowOff>
    </xdr:from>
    <xdr:to>
      <xdr:col>67</xdr:col>
      <xdr:colOff>101600</xdr:colOff>
      <xdr:row>38</xdr:row>
      <xdr:rowOff>126206</xdr:rowOff>
    </xdr:to>
    <xdr:sp macro="" textlink="">
      <xdr:nvSpPr>
        <xdr:cNvPr id="549" name="楕円 548">
          <a:extLst>
            <a:ext uri="{FF2B5EF4-FFF2-40B4-BE49-F238E27FC236}">
              <a16:creationId xmlns:a16="http://schemas.microsoft.com/office/drawing/2014/main" id="{876BD5AE-C55C-4435-97D5-1818E9F529E4}"/>
            </a:ext>
          </a:extLst>
        </xdr:cNvPr>
        <xdr:cNvSpPr/>
      </xdr:nvSpPr>
      <xdr:spPr>
        <a:xfrm>
          <a:off x="12763500" y="65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142733</xdr:rowOff>
    </xdr:from>
    <xdr:ext cx="534377" cy="259045"/>
    <xdr:sp macro="" textlink="">
      <xdr:nvSpPr>
        <xdr:cNvPr id="550" name="テキスト ボックス 549">
          <a:extLst>
            <a:ext uri="{FF2B5EF4-FFF2-40B4-BE49-F238E27FC236}">
              <a16:creationId xmlns:a16="http://schemas.microsoft.com/office/drawing/2014/main" id="{81C40728-1C36-43A8-B0B7-376ACCEB74C1}"/>
            </a:ext>
          </a:extLst>
        </xdr:cNvPr>
        <xdr:cNvSpPr txBox="1"/>
      </xdr:nvSpPr>
      <xdr:spPr>
        <a:xfrm>
          <a:off x="12547111" y="63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2159C317-9D64-484E-A013-E371474F37C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6636564A-26A9-49BA-B038-1ADF60F538D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6B221F7F-F352-42A3-BBDC-D3AFA616871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47342BBD-C6B0-43C0-BF6C-E47643E96BE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B7246877-8516-44DC-B137-FCC7874AC4E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B1DF470F-1857-43FE-83F9-BF17EA3BEF3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A56A1833-F73E-4536-AA49-9B7146E0A4E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F7315B00-7F41-40D9-BC72-868DA4B59613}"/>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DA840FE9-281B-4DD9-AE6E-9420058487D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369EFA10-08BD-4F08-8D75-F70CC725F6AA}"/>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9A4997EF-0B47-446E-90D1-1D34E633A1B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A927D0FE-4900-42BB-ACE9-74A0A8C7C4BD}"/>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EE5936E3-8BAA-4572-8F8D-077FBE4E2D17}"/>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4CA9DE50-2E36-4E4B-BD08-E1D54090F28C}"/>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988F26ED-758A-493B-BF62-E2C720326748}"/>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EC48C70F-1C60-41E9-AC93-8E8A78D5250E}"/>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8D8684A6-2C3B-4D82-8B54-9430FDCEF683}"/>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E822FEDE-5AAC-437E-B263-B39B30AB0A02}"/>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CF6416B6-A9C6-4B18-B052-2736F13E8E2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28F87B3C-F97C-4421-B539-300131603E0E}"/>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131A526-B210-45AA-B0DA-D90097DD6C2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26037D0-F793-4831-9F50-63A13FB69128}"/>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3794D803-F39A-4BF1-BBDB-45894BD31181}"/>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14137F14-AC4D-45CD-9A72-8AA352247F49}"/>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159BAA5B-0956-4CBA-89C2-7D37AF54DB42}"/>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A415AAB7-5821-4C14-8F1E-9C9214803EB4}"/>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68207</xdr:rowOff>
    </xdr:from>
    <xdr:to>
      <xdr:col>85</xdr:col>
      <xdr:colOff>127000</xdr:colOff>
      <xdr:row>57</xdr:row>
      <xdr:rowOff>97844</xdr:rowOff>
    </xdr:to>
    <xdr:cxnSp macro="">
      <xdr:nvCxnSpPr>
        <xdr:cNvPr id="577" name="直線コネクタ 576">
          <a:extLst>
            <a:ext uri="{FF2B5EF4-FFF2-40B4-BE49-F238E27FC236}">
              <a16:creationId xmlns:a16="http://schemas.microsoft.com/office/drawing/2014/main" id="{5B390BDB-D505-40D5-9712-F7096A866AAA}"/>
            </a:ext>
          </a:extLst>
        </xdr:cNvPr>
        <xdr:cNvCxnSpPr/>
      </xdr:nvCxnSpPr>
      <xdr:spPr>
        <a:xfrm flipV="1">
          <a:off x="15481300" y="9840857"/>
          <a:ext cx="838200" cy="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776CC704-6D90-44D3-9C8B-10DBAC170075}"/>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33775B8-33E5-412F-9912-16F3BB2D27B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xdr:rowOff>
    </xdr:from>
    <xdr:to>
      <xdr:col>81</xdr:col>
      <xdr:colOff>50800</xdr:colOff>
      <xdr:row>57</xdr:row>
      <xdr:rowOff>97844</xdr:rowOff>
    </xdr:to>
    <xdr:cxnSp macro="">
      <xdr:nvCxnSpPr>
        <xdr:cNvPr id="580" name="直線コネクタ 579">
          <a:extLst>
            <a:ext uri="{FF2B5EF4-FFF2-40B4-BE49-F238E27FC236}">
              <a16:creationId xmlns:a16="http://schemas.microsoft.com/office/drawing/2014/main" id="{7258BD39-ED74-4459-AE62-5239E3EC8EFE}"/>
            </a:ext>
          </a:extLst>
        </xdr:cNvPr>
        <xdr:cNvCxnSpPr/>
      </xdr:nvCxnSpPr>
      <xdr:spPr>
        <a:xfrm>
          <a:off x="14592300" y="9772790"/>
          <a:ext cx="8890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24BB8041-C38F-4041-B192-45A64E4ECB94}"/>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29698979-A0B7-44A6-BE67-C19098956DFC}"/>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xdr:rowOff>
    </xdr:from>
    <xdr:to>
      <xdr:col>76</xdr:col>
      <xdr:colOff>114300</xdr:colOff>
      <xdr:row>57</xdr:row>
      <xdr:rowOff>81124</xdr:rowOff>
    </xdr:to>
    <xdr:cxnSp macro="">
      <xdr:nvCxnSpPr>
        <xdr:cNvPr id="583" name="直線コネクタ 582">
          <a:extLst>
            <a:ext uri="{FF2B5EF4-FFF2-40B4-BE49-F238E27FC236}">
              <a16:creationId xmlns:a16="http://schemas.microsoft.com/office/drawing/2014/main" id="{554394F0-6F9E-41FB-B248-4F7241345CD3}"/>
            </a:ext>
          </a:extLst>
        </xdr:cNvPr>
        <xdr:cNvCxnSpPr/>
      </xdr:nvCxnSpPr>
      <xdr:spPr>
        <a:xfrm flipV="1">
          <a:off x="13703300" y="9772790"/>
          <a:ext cx="889000" cy="8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D8E538F6-C0EE-42F0-9D93-5DB8F2F006EB}"/>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73FC9543-3295-4AE8-9AAB-42206A3171E7}"/>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165559</xdr:rowOff>
    </xdr:from>
    <xdr:to>
      <xdr:col>71</xdr:col>
      <xdr:colOff>177800</xdr:colOff>
      <xdr:row>57</xdr:row>
      <xdr:rowOff>81124</xdr:rowOff>
    </xdr:to>
    <xdr:cxnSp macro="">
      <xdr:nvCxnSpPr>
        <xdr:cNvPr id="586" name="直線コネクタ 585">
          <a:extLst>
            <a:ext uri="{FF2B5EF4-FFF2-40B4-BE49-F238E27FC236}">
              <a16:creationId xmlns:a16="http://schemas.microsoft.com/office/drawing/2014/main" id="{6FD15F15-4861-4A5D-86A8-2BCC7E38334A}"/>
            </a:ext>
          </a:extLst>
        </xdr:cNvPr>
        <xdr:cNvCxnSpPr/>
      </xdr:nvCxnSpPr>
      <xdr:spPr>
        <a:xfrm>
          <a:off x="12814300" y="9766759"/>
          <a:ext cx="889000" cy="8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5E636F7D-C346-4EEE-8451-41B86EBECC9D}"/>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EA2D5064-C794-4705-917B-13C3E97F33E7}"/>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72572643-5B4A-4A34-8DC2-BFC55102191E}"/>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0" name="テキスト ボックス 589">
          <a:extLst>
            <a:ext uri="{FF2B5EF4-FFF2-40B4-BE49-F238E27FC236}">
              <a16:creationId xmlns:a16="http://schemas.microsoft.com/office/drawing/2014/main" id="{3A48C40A-97A8-4746-93A3-9670D8E2CB6B}"/>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CB119B20-05FF-4186-AB55-D4C4C7D877F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77D63C64-0D3D-4289-8716-A6A942FBAD1A}"/>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4368FF7-6452-40BD-8398-11DCB7FE2019}"/>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6E3B4CB0-E5A1-4149-A4F8-0663286883A1}"/>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F279E1F7-3962-4633-A689-8C42816F075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17407</xdr:rowOff>
    </xdr:from>
    <xdr:to>
      <xdr:col>85</xdr:col>
      <xdr:colOff>177800</xdr:colOff>
      <xdr:row>57</xdr:row>
      <xdr:rowOff>119007</xdr:rowOff>
    </xdr:to>
    <xdr:sp macro="" textlink="">
      <xdr:nvSpPr>
        <xdr:cNvPr id="596" name="楕円 595">
          <a:extLst>
            <a:ext uri="{FF2B5EF4-FFF2-40B4-BE49-F238E27FC236}">
              <a16:creationId xmlns:a16="http://schemas.microsoft.com/office/drawing/2014/main" id="{8165A947-8172-44DD-85E9-9E447C5D5839}"/>
            </a:ext>
          </a:extLst>
        </xdr:cNvPr>
        <xdr:cNvSpPr/>
      </xdr:nvSpPr>
      <xdr:spPr>
        <a:xfrm>
          <a:off x="16268700" y="97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103784</xdr:rowOff>
    </xdr:from>
    <xdr:ext cx="534377" cy="259045"/>
    <xdr:sp macro="" textlink="">
      <xdr:nvSpPr>
        <xdr:cNvPr id="597" name="教育費該当値テキスト">
          <a:extLst>
            <a:ext uri="{FF2B5EF4-FFF2-40B4-BE49-F238E27FC236}">
              <a16:creationId xmlns:a16="http://schemas.microsoft.com/office/drawing/2014/main" id="{8E071550-AF0E-4F05-8B0C-E3737D77707E}"/>
            </a:ext>
          </a:extLst>
        </xdr:cNvPr>
        <xdr:cNvSpPr txBox="1"/>
      </xdr:nvSpPr>
      <xdr:spPr>
        <a:xfrm>
          <a:off x="16370300" y="97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47044</xdr:rowOff>
    </xdr:from>
    <xdr:to>
      <xdr:col>81</xdr:col>
      <xdr:colOff>101600</xdr:colOff>
      <xdr:row>57</xdr:row>
      <xdr:rowOff>148644</xdr:rowOff>
    </xdr:to>
    <xdr:sp macro="" textlink="">
      <xdr:nvSpPr>
        <xdr:cNvPr id="598" name="楕円 597">
          <a:extLst>
            <a:ext uri="{FF2B5EF4-FFF2-40B4-BE49-F238E27FC236}">
              <a16:creationId xmlns:a16="http://schemas.microsoft.com/office/drawing/2014/main" id="{DBBA5A05-D20D-4E88-9FE3-4A68F3617CEA}"/>
            </a:ext>
          </a:extLst>
        </xdr:cNvPr>
        <xdr:cNvSpPr/>
      </xdr:nvSpPr>
      <xdr:spPr>
        <a:xfrm>
          <a:off x="15430500" y="98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139771</xdr:rowOff>
    </xdr:from>
    <xdr:ext cx="534377" cy="259045"/>
    <xdr:sp macro="" textlink="">
      <xdr:nvSpPr>
        <xdr:cNvPr id="599" name="テキスト ボックス 598">
          <a:extLst>
            <a:ext uri="{FF2B5EF4-FFF2-40B4-BE49-F238E27FC236}">
              <a16:creationId xmlns:a16="http://schemas.microsoft.com/office/drawing/2014/main" id="{6FD5DD72-FE34-4B77-8F67-13D8DFCF4C0D}"/>
            </a:ext>
          </a:extLst>
        </xdr:cNvPr>
        <xdr:cNvSpPr txBox="1"/>
      </xdr:nvSpPr>
      <xdr:spPr>
        <a:xfrm>
          <a:off x="15214111" y="991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120790</xdr:rowOff>
    </xdr:from>
    <xdr:to>
      <xdr:col>76</xdr:col>
      <xdr:colOff>165100</xdr:colOff>
      <xdr:row>57</xdr:row>
      <xdr:rowOff>50940</xdr:rowOff>
    </xdr:to>
    <xdr:sp macro="" textlink="">
      <xdr:nvSpPr>
        <xdr:cNvPr id="600" name="楕円 599">
          <a:extLst>
            <a:ext uri="{FF2B5EF4-FFF2-40B4-BE49-F238E27FC236}">
              <a16:creationId xmlns:a16="http://schemas.microsoft.com/office/drawing/2014/main" id="{BBB5ECF4-CBED-4AAF-87A6-42DA5E7EF823}"/>
            </a:ext>
          </a:extLst>
        </xdr:cNvPr>
        <xdr:cNvSpPr/>
      </xdr:nvSpPr>
      <xdr:spPr>
        <a:xfrm>
          <a:off x="14541500" y="9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42067</xdr:rowOff>
    </xdr:from>
    <xdr:ext cx="534377" cy="259045"/>
    <xdr:sp macro="" textlink="">
      <xdr:nvSpPr>
        <xdr:cNvPr id="601" name="テキスト ボックス 600">
          <a:extLst>
            <a:ext uri="{FF2B5EF4-FFF2-40B4-BE49-F238E27FC236}">
              <a16:creationId xmlns:a16="http://schemas.microsoft.com/office/drawing/2014/main" id="{F5564EA0-A05C-4148-8D64-F272C6DD342C}"/>
            </a:ext>
          </a:extLst>
        </xdr:cNvPr>
        <xdr:cNvSpPr txBox="1"/>
      </xdr:nvSpPr>
      <xdr:spPr>
        <a:xfrm>
          <a:off x="14325111" y="98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30324</xdr:rowOff>
    </xdr:from>
    <xdr:to>
      <xdr:col>72</xdr:col>
      <xdr:colOff>38100</xdr:colOff>
      <xdr:row>57</xdr:row>
      <xdr:rowOff>131924</xdr:rowOff>
    </xdr:to>
    <xdr:sp macro="" textlink="">
      <xdr:nvSpPr>
        <xdr:cNvPr id="602" name="楕円 601">
          <a:extLst>
            <a:ext uri="{FF2B5EF4-FFF2-40B4-BE49-F238E27FC236}">
              <a16:creationId xmlns:a16="http://schemas.microsoft.com/office/drawing/2014/main" id="{6D946D97-9149-42B1-AB95-0FB0A804399D}"/>
            </a:ext>
          </a:extLst>
        </xdr:cNvPr>
        <xdr:cNvSpPr/>
      </xdr:nvSpPr>
      <xdr:spPr>
        <a:xfrm>
          <a:off x="13652500" y="98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123051</xdr:rowOff>
    </xdr:from>
    <xdr:ext cx="534377" cy="259045"/>
    <xdr:sp macro="" textlink="">
      <xdr:nvSpPr>
        <xdr:cNvPr id="603" name="テキスト ボックス 602">
          <a:extLst>
            <a:ext uri="{FF2B5EF4-FFF2-40B4-BE49-F238E27FC236}">
              <a16:creationId xmlns:a16="http://schemas.microsoft.com/office/drawing/2014/main" id="{5076C04C-7095-4253-B781-5FB52EC5589D}"/>
            </a:ext>
          </a:extLst>
        </xdr:cNvPr>
        <xdr:cNvSpPr txBox="1"/>
      </xdr:nvSpPr>
      <xdr:spPr>
        <a:xfrm>
          <a:off x="13436111" y="989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114759</xdr:rowOff>
    </xdr:from>
    <xdr:to>
      <xdr:col>67</xdr:col>
      <xdr:colOff>101600</xdr:colOff>
      <xdr:row>57</xdr:row>
      <xdr:rowOff>44909</xdr:rowOff>
    </xdr:to>
    <xdr:sp macro="" textlink="">
      <xdr:nvSpPr>
        <xdr:cNvPr id="604" name="楕円 603">
          <a:extLst>
            <a:ext uri="{FF2B5EF4-FFF2-40B4-BE49-F238E27FC236}">
              <a16:creationId xmlns:a16="http://schemas.microsoft.com/office/drawing/2014/main" id="{C0C237D0-F334-4DD4-9DB0-E1A554159A8E}"/>
            </a:ext>
          </a:extLst>
        </xdr:cNvPr>
        <xdr:cNvSpPr/>
      </xdr:nvSpPr>
      <xdr:spPr>
        <a:xfrm>
          <a:off x="12763500" y="97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61436</xdr:rowOff>
    </xdr:from>
    <xdr:ext cx="534377" cy="259045"/>
    <xdr:sp macro="" textlink="">
      <xdr:nvSpPr>
        <xdr:cNvPr id="605" name="テキスト ボックス 604">
          <a:extLst>
            <a:ext uri="{FF2B5EF4-FFF2-40B4-BE49-F238E27FC236}">
              <a16:creationId xmlns:a16="http://schemas.microsoft.com/office/drawing/2014/main" id="{9443EEA5-C198-4EA2-961B-8D118B90E1A0}"/>
            </a:ext>
          </a:extLst>
        </xdr:cNvPr>
        <xdr:cNvSpPr txBox="1"/>
      </xdr:nvSpPr>
      <xdr:spPr>
        <a:xfrm>
          <a:off x="12547111" y="94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B3ED0C23-A577-4969-B010-3F8A182642EC}"/>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A8D5E43B-A0C1-4447-952E-95881CBF0A7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E48A74F1-C529-4660-B6AC-1F32AFDF4266}"/>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158F8CE9-7F30-4598-8844-BC17B6F5BEC8}"/>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6A967853-275C-4BBC-8101-42FC1FF5A97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ECAAC47-7D82-4D66-85E0-01AA87B026E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D7AEA628-0BBB-4AE0-9519-8B72A695111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AA035B54-04DE-4F1E-81B7-FA3F1281202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8E6F672F-FC5B-4B99-A6AA-3CCB85AF1FF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7C801B72-8ACB-43D0-AE0B-98B6555DDA7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9951FF44-3428-48D6-AD7C-A48466484BA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EFECD3B2-3C4B-435F-99B2-FEFDE17B1112}"/>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1278DF8B-B61D-4D23-9E38-C5F6E6A1F2AA}"/>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4B4FE8D6-15F4-4E4C-B1BA-4B54DFC9A02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DF31EAEA-CF74-4B69-8A53-D96140D5EF2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4432E261-2A22-4485-98CA-6A75470A3145}"/>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AEB9407E-4739-4B09-B2E4-36C6D88BC668}"/>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67801CC6-1E58-4C10-AB1A-718513ADA2C9}"/>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67A5AAFD-BE7E-44C7-AC8E-B59693BA0A9D}"/>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F19A14C4-3D03-49AA-A462-ED96E0973E31}"/>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715D52A4-E3CC-40EC-A1D5-4FAA8AC575D8}"/>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3A9266C4-8856-4527-9557-3C91268C0EB4}"/>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4CC39A0A-CB86-47A4-B235-DE69EA105F96}"/>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698E4C75-E3D9-4F87-B6E2-C0B6595DF46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95CCDEE0-4998-4F7E-8C62-CFA74802266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10D3352-2F36-46F5-8AC5-DC5B73F3B34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4DCED8F0-8F40-4CA5-9DC6-274B5B274157}"/>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A883B87A-009E-4C8F-8011-B915DAD6801F}"/>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CA6C5868-00C2-4977-AFBE-FAE3FB21656E}"/>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C0E39052-CC73-4F02-902F-663BCC9D9B82}"/>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74484</xdr:rowOff>
    </xdr:from>
    <xdr:to>
      <xdr:col>85</xdr:col>
      <xdr:colOff>127000</xdr:colOff>
      <xdr:row>79</xdr:row>
      <xdr:rowOff>83400</xdr:rowOff>
    </xdr:to>
    <xdr:cxnSp macro="">
      <xdr:nvCxnSpPr>
        <xdr:cNvPr id="636" name="直線コネクタ 635">
          <a:extLst>
            <a:ext uri="{FF2B5EF4-FFF2-40B4-BE49-F238E27FC236}">
              <a16:creationId xmlns:a16="http://schemas.microsoft.com/office/drawing/2014/main" id="{F82BD53D-EBA2-40A5-ADD6-D921ECF3042A}"/>
            </a:ext>
          </a:extLst>
        </xdr:cNvPr>
        <xdr:cNvCxnSpPr/>
      </xdr:nvCxnSpPr>
      <xdr:spPr>
        <a:xfrm>
          <a:off x="15481300" y="13619034"/>
          <a:ext cx="8382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FADB0391-2DFA-4A2D-AE84-4540D933539B}"/>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178F53F7-242F-4331-95DE-B2B04DB131AE}"/>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51192</xdr:rowOff>
    </xdr:from>
    <xdr:to>
      <xdr:col>81</xdr:col>
      <xdr:colOff>50800</xdr:colOff>
      <xdr:row>79</xdr:row>
      <xdr:rowOff>74484</xdr:rowOff>
    </xdr:to>
    <xdr:cxnSp macro="">
      <xdr:nvCxnSpPr>
        <xdr:cNvPr id="639" name="直線コネクタ 638">
          <a:extLst>
            <a:ext uri="{FF2B5EF4-FFF2-40B4-BE49-F238E27FC236}">
              <a16:creationId xmlns:a16="http://schemas.microsoft.com/office/drawing/2014/main" id="{A2B4C0E7-BD82-4F1E-99DD-46A9121DB9A0}"/>
            </a:ext>
          </a:extLst>
        </xdr:cNvPr>
        <xdr:cNvCxnSpPr/>
      </xdr:nvCxnSpPr>
      <xdr:spPr>
        <a:xfrm>
          <a:off x="14592300" y="13595742"/>
          <a:ext cx="8890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744BD6F2-2A6C-4D09-80F9-E1D2CE51EEE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E7E5EB5B-806D-4143-A4C0-9EA06B27970C}"/>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51192</xdr:rowOff>
    </xdr:from>
    <xdr:to>
      <xdr:col>76</xdr:col>
      <xdr:colOff>114300</xdr:colOff>
      <xdr:row>79</xdr:row>
      <xdr:rowOff>60692</xdr:rowOff>
    </xdr:to>
    <xdr:cxnSp macro="">
      <xdr:nvCxnSpPr>
        <xdr:cNvPr id="642" name="直線コネクタ 641">
          <a:extLst>
            <a:ext uri="{FF2B5EF4-FFF2-40B4-BE49-F238E27FC236}">
              <a16:creationId xmlns:a16="http://schemas.microsoft.com/office/drawing/2014/main" id="{F5CF2CA5-432D-4252-BA1F-8A839722297F}"/>
            </a:ext>
          </a:extLst>
        </xdr:cNvPr>
        <xdr:cNvCxnSpPr/>
      </xdr:nvCxnSpPr>
      <xdr:spPr>
        <a:xfrm flipV="1">
          <a:off x="13703300" y="13595742"/>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FFE71DDC-1982-4ECB-A3B0-2962F056A9ED}"/>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8CA1D022-0743-4AF1-9D18-0C597693359E}"/>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60692</xdr:rowOff>
    </xdr:from>
    <xdr:to>
      <xdr:col>71</xdr:col>
      <xdr:colOff>177800</xdr:colOff>
      <xdr:row>79</xdr:row>
      <xdr:rowOff>98107</xdr:rowOff>
    </xdr:to>
    <xdr:cxnSp macro="">
      <xdr:nvCxnSpPr>
        <xdr:cNvPr id="645" name="直線コネクタ 644">
          <a:extLst>
            <a:ext uri="{FF2B5EF4-FFF2-40B4-BE49-F238E27FC236}">
              <a16:creationId xmlns:a16="http://schemas.microsoft.com/office/drawing/2014/main" id="{03E3AA4D-5333-4524-8568-4DDB40098BD3}"/>
            </a:ext>
          </a:extLst>
        </xdr:cNvPr>
        <xdr:cNvCxnSpPr/>
      </xdr:nvCxnSpPr>
      <xdr:spPr>
        <a:xfrm flipV="1">
          <a:off x="12814300" y="13605242"/>
          <a:ext cx="889000" cy="3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CF81483F-1F54-4742-B984-BA15000CF784}"/>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6663A332-CB71-4CAB-ABAA-6B2118E3CA0F}"/>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EEB9A331-0191-4C4A-9E80-DF5E3040902E}"/>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F0CAC2A0-7345-4A54-B830-F606785A5B4A}"/>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8D82C69B-1F61-4492-B9E2-9ED80049C9C5}"/>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CC17EC29-9DC5-47F8-B41A-33ACCDBD37F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9D4568E8-5435-4083-8ABB-309790B184A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B82CA616-0C2B-42DC-91C4-459C50C252E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3B387396-A6EC-469C-A24C-33F764CCAF7D}"/>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32600</xdr:rowOff>
    </xdr:from>
    <xdr:to>
      <xdr:col>85</xdr:col>
      <xdr:colOff>177800</xdr:colOff>
      <xdr:row>79</xdr:row>
      <xdr:rowOff>134200</xdr:rowOff>
    </xdr:to>
    <xdr:sp macro="" textlink="">
      <xdr:nvSpPr>
        <xdr:cNvPr id="655" name="楕円 654">
          <a:extLst>
            <a:ext uri="{FF2B5EF4-FFF2-40B4-BE49-F238E27FC236}">
              <a16:creationId xmlns:a16="http://schemas.microsoft.com/office/drawing/2014/main" id="{99D2F025-1A68-4C84-9338-FAAC2772C9E0}"/>
            </a:ext>
          </a:extLst>
        </xdr:cNvPr>
        <xdr:cNvSpPr/>
      </xdr:nvSpPr>
      <xdr:spPr>
        <a:xfrm>
          <a:off x="16268700" y="1357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165600</xdr:rowOff>
    </xdr:from>
    <xdr:ext cx="469744" cy="259045"/>
    <xdr:sp macro="" textlink="">
      <xdr:nvSpPr>
        <xdr:cNvPr id="656" name="災害復旧費該当値テキスト">
          <a:extLst>
            <a:ext uri="{FF2B5EF4-FFF2-40B4-BE49-F238E27FC236}">
              <a16:creationId xmlns:a16="http://schemas.microsoft.com/office/drawing/2014/main" id="{CC88F5C3-5A53-4C92-BDD9-ABE1FA4C58D0}"/>
            </a:ext>
          </a:extLst>
        </xdr:cNvPr>
        <xdr:cNvSpPr txBox="1"/>
      </xdr:nvSpPr>
      <xdr:spPr>
        <a:xfrm>
          <a:off x="16370300" y="135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23684</xdr:rowOff>
    </xdr:from>
    <xdr:to>
      <xdr:col>81</xdr:col>
      <xdr:colOff>101600</xdr:colOff>
      <xdr:row>79</xdr:row>
      <xdr:rowOff>125284</xdr:rowOff>
    </xdr:to>
    <xdr:sp macro="" textlink="">
      <xdr:nvSpPr>
        <xdr:cNvPr id="657" name="楕円 656">
          <a:extLst>
            <a:ext uri="{FF2B5EF4-FFF2-40B4-BE49-F238E27FC236}">
              <a16:creationId xmlns:a16="http://schemas.microsoft.com/office/drawing/2014/main" id="{B8B09437-D59B-479B-AEC8-7A934869BDE6}"/>
            </a:ext>
          </a:extLst>
        </xdr:cNvPr>
        <xdr:cNvSpPr/>
      </xdr:nvSpPr>
      <xdr:spPr>
        <a:xfrm>
          <a:off x="15430500" y="135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116411</xdr:rowOff>
    </xdr:from>
    <xdr:ext cx="469744" cy="259045"/>
    <xdr:sp macro="" textlink="">
      <xdr:nvSpPr>
        <xdr:cNvPr id="658" name="テキスト ボックス 657">
          <a:extLst>
            <a:ext uri="{FF2B5EF4-FFF2-40B4-BE49-F238E27FC236}">
              <a16:creationId xmlns:a16="http://schemas.microsoft.com/office/drawing/2014/main" id="{18D26FD7-4A43-4EDB-9F82-68233F9A2692}"/>
            </a:ext>
          </a:extLst>
        </xdr:cNvPr>
        <xdr:cNvSpPr txBox="1"/>
      </xdr:nvSpPr>
      <xdr:spPr>
        <a:xfrm>
          <a:off x="15246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392</xdr:rowOff>
    </xdr:from>
    <xdr:to>
      <xdr:col>76</xdr:col>
      <xdr:colOff>165100</xdr:colOff>
      <xdr:row>79</xdr:row>
      <xdr:rowOff>101992</xdr:rowOff>
    </xdr:to>
    <xdr:sp macro="" textlink="">
      <xdr:nvSpPr>
        <xdr:cNvPr id="659" name="楕円 658">
          <a:extLst>
            <a:ext uri="{FF2B5EF4-FFF2-40B4-BE49-F238E27FC236}">
              <a16:creationId xmlns:a16="http://schemas.microsoft.com/office/drawing/2014/main" id="{EEE09545-C525-4142-95FB-7DAED6B01E3A}"/>
            </a:ext>
          </a:extLst>
        </xdr:cNvPr>
        <xdr:cNvSpPr/>
      </xdr:nvSpPr>
      <xdr:spPr>
        <a:xfrm>
          <a:off x="14541500" y="135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93119</xdr:rowOff>
    </xdr:from>
    <xdr:ext cx="534377" cy="259045"/>
    <xdr:sp macro="" textlink="">
      <xdr:nvSpPr>
        <xdr:cNvPr id="660" name="テキスト ボックス 659">
          <a:extLst>
            <a:ext uri="{FF2B5EF4-FFF2-40B4-BE49-F238E27FC236}">
              <a16:creationId xmlns:a16="http://schemas.microsoft.com/office/drawing/2014/main" id="{7C8EF982-8C96-439B-A433-2DFD88E3BAFF}"/>
            </a:ext>
          </a:extLst>
        </xdr:cNvPr>
        <xdr:cNvSpPr txBox="1"/>
      </xdr:nvSpPr>
      <xdr:spPr>
        <a:xfrm>
          <a:off x="14325111" y="136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9892</xdr:rowOff>
    </xdr:from>
    <xdr:to>
      <xdr:col>72</xdr:col>
      <xdr:colOff>38100</xdr:colOff>
      <xdr:row>79</xdr:row>
      <xdr:rowOff>111492</xdr:rowOff>
    </xdr:to>
    <xdr:sp macro="" textlink="">
      <xdr:nvSpPr>
        <xdr:cNvPr id="661" name="楕円 660">
          <a:extLst>
            <a:ext uri="{FF2B5EF4-FFF2-40B4-BE49-F238E27FC236}">
              <a16:creationId xmlns:a16="http://schemas.microsoft.com/office/drawing/2014/main" id="{6AA71C8F-4731-4E51-A1AB-5F358E6AAA3D}"/>
            </a:ext>
          </a:extLst>
        </xdr:cNvPr>
        <xdr:cNvSpPr/>
      </xdr:nvSpPr>
      <xdr:spPr>
        <a:xfrm>
          <a:off x="13652500" y="135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102619</xdr:rowOff>
    </xdr:from>
    <xdr:ext cx="534377" cy="259045"/>
    <xdr:sp macro="" textlink="">
      <xdr:nvSpPr>
        <xdr:cNvPr id="662" name="テキスト ボックス 661">
          <a:extLst>
            <a:ext uri="{FF2B5EF4-FFF2-40B4-BE49-F238E27FC236}">
              <a16:creationId xmlns:a16="http://schemas.microsoft.com/office/drawing/2014/main" id="{A514EE5A-105D-4534-8532-688345A0ACF1}"/>
            </a:ext>
          </a:extLst>
        </xdr:cNvPr>
        <xdr:cNvSpPr txBox="1"/>
      </xdr:nvSpPr>
      <xdr:spPr>
        <a:xfrm>
          <a:off x="13436111" y="136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47307</xdr:rowOff>
    </xdr:from>
    <xdr:to>
      <xdr:col>67</xdr:col>
      <xdr:colOff>101600</xdr:colOff>
      <xdr:row>79</xdr:row>
      <xdr:rowOff>148907</xdr:rowOff>
    </xdr:to>
    <xdr:sp macro="" textlink="">
      <xdr:nvSpPr>
        <xdr:cNvPr id="663" name="楕円 662">
          <a:extLst>
            <a:ext uri="{FF2B5EF4-FFF2-40B4-BE49-F238E27FC236}">
              <a16:creationId xmlns:a16="http://schemas.microsoft.com/office/drawing/2014/main" id="{2737A48D-BF98-4876-9935-82D1EA67193E}"/>
            </a:ext>
          </a:extLst>
        </xdr:cNvPr>
        <xdr:cNvSpPr/>
      </xdr:nvSpPr>
      <xdr:spPr>
        <a:xfrm>
          <a:off x="12763500" y="135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140034</xdr:rowOff>
    </xdr:from>
    <xdr:ext cx="378565" cy="259045"/>
    <xdr:sp macro="" textlink="">
      <xdr:nvSpPr>
        <xdr:cNvPr id="664" name="テキスト ボックス 663">
          <a:extLst>
            <a:ext uri="{FF2B5EF4-FFF2-40B4-BE49-F238E27FC236}">
              <a16:creationId xmlns:a16="http://schemas.microsoft.com/office/drawing/2014/main" id="{8AB19B46-4840-4484-A9D8-EF3FB992F7AF}"/>
            </a:ext>
          </a:extLst>
        </xdr:cNvPr>
        <xdr:cNvSpPr txBox="1"/>
      </xdr:nvSpPr>
      <xdr:spPr>
        <a:xfrm>
          <a:off x="12625017" y="13684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CBB90CE7-4AD3-4FB5-9A0D-6D2A9D61C9C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24CC9CDF-1D27-43F2-BE46-28839285DAE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3CD49EC3-6E3B-4D64-AD3C-9F879F1A17DA}"/>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5E3F39E5-CA29-4624-B423-8F862BB7976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5F8FB9AA-5705-463D-B745-052507EEE0E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351DD640-D55C-42E7-AE3C-3E338E6F3C63}"/>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9B1433E4-8032-4F55-B81D-B28C5E08299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534FA2D0-08A4-45A0-8D33-A029C51A0E8B}"/>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A40A601B-9762-43C7-B1EB-C55090A411C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C8C76577-6CCF-4C87-BE58-C5038A472E0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FFA329EA-73AD-494A-B440-C390D15A121A}"/>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F9B23A46-B2DF-468F-B13E-7FBD0484E2AD}"/>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979C118D-F76D-41D3-B396-E72A30A6AF28}"/>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E7538E8A-0412-450E-BADB-1429861EAB1D}"/>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C69F4238-A4C1-4950-A6B5-32AF82B5F00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548C2E55-F014-4691-85B5-7CD6898439CF}"/>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96BA7AF7-7AF6-4495-A26D-2B14C44A50EA}"/>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C32C2B83-2EA3-41C6-AEDF-609B9E1528CB}"/>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6F434266-ABEF-497B-8496-DF85F7E5DB8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23A97485-1B86-47FF-A4D7-0BCD0C594EC2}"/>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165CFE1B-9294-4998-9139-4931CDCE7C75}"/>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C8BAB0F2-368D-47B8-A55E-1CC3FC80D0C3}"/>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6BE05D7C-EACE-4307-B0A1-F3B5B437DF51}"/>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560D63C5-517F-4B2F-9082-22E44919720D}"/>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B4AC1FB1-2CA1-46E4-B0CE-398A4CDC6CA7}"/>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2506C5C0-2273-459D-9DD9-77567D6622CE}"/>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B3B2A095-C24D-42BD-8F48-BC60EA83AEFF}"/>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E380DA24-0B9A-48FF-AF8C-BF627FA2FCF4}"/>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30254</xdr:rowOff>
    </xdr:from>
    <xdr:to>
      <xdr:col>85</xdr:col>
      <xdr:colOff>127000</xdr:colOff>
      <xdr:row>96</xdr:row>
      <xdr:rowOff>54584</xdr:rowOff>
    </xdr:to>
    <xdr:cxnSp macro="">
      <xdr:nvCxnSpPr>
        <xdr:cNvPr id="693" name="直線コネクタ 692">
          <a:extLst>
            <a:ext uri="{FF2B5EF4-FFF2-40B4-BE49-F238E27FC236}">
              <a16:creationId xmlns:a16="http://schemas.microsoft.com/office/drawing/2014/main" id="{F02C21C3-3CAC-453E-87DD-037103DD5CCD}"/>
            </a:ext>
          </a:extLst>
        </xdr:cNvPr>
        <xdr:cNvCxnSpPr/>
      </xdr:nvCxnSpPr>
      <xdr:spPr>
        <a:xfrm flipV="1">
          <a:off x="15481300" y="16489454"/>
          <a:ext cx="8382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157723</xdr:rowOff>
    </xdr:from>
    <xdr:ext cx="534377" cy="259045"/>
    <xdr:sp macro="" textlink="">
      <xdr:nvSpPr>
        <xdr:cNvPr id="694" name="公債費平均値テキスト">
          <a:extLst>
            <a:ext uri="{FF2B5EF4-FFF2-40B4-BE49-F238E27FC236}">
              <a16:creationId xmlns:a16="http://schemas.microsoft.com/office/drawing/2014/main" id="{6189C92A-DE00-4B02-AAEE-B748AC8CA34F}"/>
            </a:ext>
          </a:extLst>
        </xdr:cNvPr>
        <xdr:cNvSpPr txBox="1"/>
      </xdr:nvSpPr>
      <xdr:spPr>
        <a:xfrm>
          <a:off x="16370300" y="16445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27223EF9-7130-4FE1-AC58-76F0FCA94213}"/>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54584</xdr:rowOff>
    </xdr:from>
    <xdr:to>
      <xdr:col>81</xdr:col>
      <xdr:colOff>50800</xdr:colOff>
      <xdr:row>96</xdr:row>
      <xdr:rowOff>81986</xdr:rowOff>
    </xdr:to>
    <xdr:cxnSp macro="">
      <xdr:nvCxnSpPr>
        <xdr:cNvPr id="696" name="直線コネクタ 695">
          <a:extLst>
            <a:ext uri="{FF2B5EF4-FFF2-40B4-BE49-F238E27FC236}">
              <a16:creationId xmlns:a16="http://schemas.microsoft.com/office/drawing/2014/main" id="{5CCFECED-EABE-42AC-9D4E-FC88A28542B0}"/>
            </a:ext>
          </a:extLst>
        </xdr:cNvPr>
        <xdr:cNvCxnSpPr/>
      </xdr:nvCxnSpPr>
      <xdr:spPr>
        <a:xfrm flipV="1">
          <a:off x="14592300" y="16513784"/>
          <a:ext cx="889000" cy="2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A867005D-CE7B-47DB-92AB-F0AE0280F0B9}"/>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118671</xdr:rowOff>
    </xdr:from>
    <xdr:ext cx="534377" cy="259045"/>
    <xdr:sp macro="" textlink="">
      <xdr:nvSpPr>
        <xdr:cNvPr id="698" name="テキスト ボックス 697">
          <a:extLst>
            <a:ext uri="{FF2B5EF4-FFF2-40B4-BE49-F238E27FC236}">
              <a16:creationId xmlns:a16="http://schemas.microsoft.com/office/drawing/2014/main" id="{BAE5EFA0-E23C-421D-830E-585160A7192E}"/>
            </a:ext>
          </a:extLst>
        </xdr:cNvPr>
        <xdr:cNvSpPr txBox="1"/>
      </xdr:nvSpPr>
      <xdr:spPr>
        <a:xfrm>
          <a:off x="15214111" y="1657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81986</xdr:rowOff>
    </xdr:from>
    <xdr:to>
      <xdr:col>76</xdr:col>
      <xdr:colOff>114300</xdr:colOff>
      <xdr:row>96</xdr:row>
      <xdr:rowOff>105928</xdr:rowOff>
    </xdr:to>
    <xdr:cxnSp macro="">
      <xdr:nvCxnSpPr>
        <xdr:cNvPr id="699" name="直線コネクタ 698">
          <a:extLst>
            <a:ext uri="{FF2B5EF4-FFF2-40B4-BE49-F238E27FC236}">
              <a16:creationId xmlns:a16="http://schemas.microsoft.com/office/drawing/2014/main" id="{0D8920AB-1942-45F3-B5FA-1A0E94E64854}"/>
            </a:ext>
          </a:extLst>
        </xdr:cNvPr>
        <xdr:cNvCxnSpPr/>
      </xdr:nvCxnSpPr>
      <xdr:spPr>
        <a:xfrm flipV="1">
          <a:off x="13703300" y="16541186"/>
          <a:ext cx="889000" cy="2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AA12648F-7638-4556-8D20-15E3E712515F}"/>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154484</xdr:rowOff>
    </xdr:from>
    <xdr:ext cx="534377" cy="259045"/>
    <xdr:sp macro="" textlink="">
      <xdr:nvSpPr>
        <xdr:cNvPr id="701" name="テキスト ボックス 700">
          <a:extLst>
            <a:ext uri="{FF2B5EF4-FFF2-40B4-BE49-F238E27FC236}">
              <a16:creationId xmlns:a16="http://schemas.microsoft.com/office/drawing/2014/main" id="{B30186CE-2687-473E-B03A-14DF39EE00FE}"/>
            </a:ext>
          </a:extLst>
        </xdr:cNvPr>
        <xdr:cNvSpPr txBox="1"/>
      </xdr:nvSpPr>
      <xdr:spPr>
        <a:xfrm>
          <a:off x="14325111" y="1661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105928</xdr:rowOff>
    </xdr:from>
    <xdr:to>
      <xdr:col>71</xdr:col>
      <xdr:colOff>177800</xdr:colOff>
      <xdr:row>96</xdr:row>
      <xdr:rowOff>117427</xdr:rowOff>
    </xdr:to>
    <xdr:cxnSp macro="">
      <xdr:nvCxnSpPr>
        <xdr:cNvPr id="702" name="直線コネクタ 701">
          <a:extLst>
            <a:ext uri="{FF2B5EF4-FFF2-40B4-BE49-F238E27FC236}">
              <a16:creationId xmlns:a16="http://schemas.microsoft.com/office/drawing/2014/main" id="{DBE26943-D95F-4EC3-BDF9-3B1EC35ABC09}"/>
            </a:ext>
          </a:extLst>
        </xdr:cNvPr>
        <xdr:cNvCxnSpPr/>
      </xdr:nvCxnSpPr>
      <xdr:spPr>
        <a:xfrm flipV="1">
          <a:off x="12814300" y="16565128"/>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B7AB3B72-EF63-4104-B932-05D31C102899}"/>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B3F41411-8C96-46B9-BC7D-553235B6B3B6}"/>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7210703-51DC-4D0F-A00B-4B3BD054D37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170265</xdr:rowOff>
    </xdr:from>
    <xdr:ext cx="534377" cy="259045"/>
    <xdr:sp macro="" textlink="">
      <xdr:nvSpPr>
        <xdr:cNvPr id="706" name="テキスト ボックス 705">
          <a:extLst>
            <a:ext uri="{FF2B5EF4-FFF2-40B4-BE49-F238E27FC236}">
              <a16:creationId xmlns:a16="http://schemas.microsoft.com/office/drawing/2014/main" id="{D763CEA4-CEBC-4DE5-9B86-3AB956EFD51E}"/>
            </a:ext>
          </a:extLst>
        </xdr:cNvPr>
        <xdr:cNvSpPr txBox="1"/>
      </xdr:nvSpPr>
      <xdr:spPr>
        <a:xfrm>
          <a:off x="12547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F3DCBA17-4BCE-40E2-8351-5C8D00723189}"/>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A7228AE4-DEEE-4C26-B88A-DEB2445B80A5}"/>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36029FD-FC42-4AE7-8F88-A098BEC2D07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9BA8ACC-205C-4BAE-A3EC-AB183D037AC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57E42DA9-002B-4A53-A75D-C1E13A7C452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150904</xdr:rowOff>
    </xdr:from>
    <xdr:to>
      <xdr:col>85</xdr:col>
      <xdr:colOff>177800</xdr:colOff>
      <xdr:row>96</xdr:row>
      <xdr:rowOff>81054</xdr:rowOff>
    </xdr:to>
    <xdr:sp macro="" textlink="">
      <xdr:nvSpPr>
        <xdr:cNvPr id="712" name="楕円 711">
          <a:extLst>
            <a:ext uri="{FF2B5EF4-FFF2-40B4-BE49-F238E27FC236}">
              <a16:creationId xmlns:a16="http://schemas.microsoft.com/office/drawing/2014/main" id="{6E237EA4-5147-4F21-91BB-50ADE5474026}"/>
            </a:ext>
          </a:extLst>
        </xdr:cNvPr>
        <xdr:cNvSpPr/>
      </xdr:nvSpPr>
      <xdr:spPr>
        <a:xfrm>
          <a:off x="16268700" y="164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2331</xdr:rowOff>
    </xdr:from>
    <xdr:ext cx="534377" cy="259045"/>
    <xdr:sp macro="" textlink="">
      <xdr:nvSpPr>
        <xdr:cNvPr id="713" name="公債費該当値テキスト">
          <a:extLst>
            <a:ext uri="{FF2B5EF4-FFF2-40B4-BE49-F238E27FC236}">
              <a16:creationId xmlns:a16="http://schemas.microsoft.com/office/drawing/2014/main" id="{61CD60E8-8F3D-4E68-99DE-606843882720}"/>
            </a:ext>
          </a:extLst>
        </xdr:cNvPr>
        <xdr:cNvSpPr txBox="1"/>
      </xdr:nvSpPr>
      <xdr:spPr>
        <a:xfrm>
          <a:off x="16370300" y="1629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3784</xdr:rowOff>
    </xdr:from>
    <xdr:to>
      <xdr:col>81</xdr:col>
      <xdr:colOff>101600</xdr:colOff>
      <xdr:row>96</xdr:row>
      <xdr:rowOff>105384</xdr:rowOff>
    </xdr:to>
    <xdr:sp macro="" textlink="">
      <xdr:nvSpPr>
        <xdr:cNvPr id="714" name="楕円 713">
          <a:extLst>
            <a:ext uri="{FF2B5EF4-FFF2-40B4-BE49-F238E27FC236}">
              <a16:creationId xmlns:a16="http://schemas.microsoft.com/office/drawing/2014/main" id="{C559CE87-B37F-4BBD-89AD-C9411DFCD428}"/>
            </a:ext>
          </a:extLst>
        </xdr:cNvPr>
        <xdr:cNvSpPr/>
      </xdr:nvSpPr>
      <xdr:spPr>
        <a:xfrm>
          <a:off x="15430500" y="164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121911</xdr:rowOff>
    </xdr:from>
    <xdr:ext cx="534377" cy="259045"/>
    <xdr:sp macro="" textlink="">
      <xdr:nvSpPr>
        <xdr:cNvPr id="715" name="テキスト ボックス 714">
          <a:extLst>
            <a:ext uri="{FF2B5EF4-FFF2-40B4-BE49-F238E27FC236}">
              <a16:creationId xmlns:a16="http://schemas.microsoft.com/office/drawing/2014/main" id="{0A7B67DE-B728-4EF9-A737-5DB27FB51944}"/>
            </a:ext>
          </a:extLst>
        </xdr:cNvPr>
        <xdr:cNvSpPr txBox="1"/>
      </xdr:nvSpPr>
      <xdr:spPr>
        <a:xfrm>
          <a:off x="15214111" y="162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31186</xdr:rowOff>
    </xdr:from>
    <xdr:to>
      <xdr:col>76</xdr:col>
      <xdr:colOff>165100</xdr:colOff>
      <xdr:row>96</xdr:row>
      <xdr:rowOff>132786</xdr:rowOff>
    </xdr:to>
    <xdr:sp macro="" textlink="">
      <xdr:nvSpPr>
        <xdr:cNvPr id="716" name="楕円 715">
          <a:extLst>
            <a:ext uri="{FF2B5EF4-FFF2-40B4-BE49-F238E27FC236}">
              <a16:creationId xmlns:a16="http://schemas.microsoft.com/office/drawing/2014/main" id="{F1D4A883-2FFD-474E-A0BB-5B281DC3E9CA}"/>
            </a:ext>
          </a:extLst>
        </xdr:cNvPr>
        <xdr:cNvSpPr/>
      </xdr:nvSpPr>
      <xdr:spPr>
        <a:xfrm>
          <a:off x="14541500" y="164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149313</xdr:rowOff>
    </xdr:from>
    <xdr:ext cx="534377" cy="259045"/>
    <xdr:sp macro="" textlink="">
      <xdr:nvSpPr>
        <xdr:cNvPr id="717" name="テキスト ボックス 716">
          <a:extLst>
            <a:ext uri="{FF2B5EF4-FFF2-40B4-BE49-F238E27FC236}">
              <a16:creationId xmlns:a16="http://schemas.microsoft.com/office/drawing/2014/main" id="{702F4B3E-5690-4116-A378-8BF8A2E0AB2D}"/>
            </a:ext>
          </a:extLst>
        </xdr:cNvPr>
        <xdr:cNvSpPr txBox="1"/>
      </xdr:nvSpPr>
      <xdr:spPr>
        <a:xfrm>
          <a:off x="14325111" y="162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55128</xdr:rowOff>
    </xdr:from>
    <xdr:to>
      <xdr:col>72</xdr:col>
      <xdr:colOff>38100</xdr:colOff>
      <xdr:row>96</xdr:row>
      <xdr:rowOff>156728</xdr:rowOff>
    </xdr:to>
    <xdr:sp macro="" textlink="">
      <xdr:nvSpPr>
        <xdr:cNvPr id="718" name="楕円 717">
          <a:extLst>
            <a:ext uri="{FF2B5EF4-FFF2-40B4-BE49-F238E27FC236}">
              <a16:creationId xmlns:a16="http://schemas.microsoft.com/office/drawing/2014/main" id="{2AF5A7CA-283B-406D-83E1-81E82AA35AD2}"/>
            </a:ext>
          </a:extLst>
        </xdr:cNvPr>
        <xdr:cNvSpPr/>
      </xdr:nvSpPr>
      <xdr:spPr>
        <a:xfrm>
          <a:off x="13652500" y="165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147855</xdr:rowOff>
    </xdr:from>
    <xdr:ext cx="534377" cy="259045"/>
    <xdr:sp macro="" textlink="">
      <xdr:nvSpPr>
        <xdr:cNvPr id="719" name="テキスト ボックス 718">
          <a:extLst>
            <a:ext uri="{FF2B5EF4-FFF2-40B4-BE49-F238E27FC236}">
              <a16:creationId xmlns:a16="http://schemas.microsoft.com/office/drawing/2014/main" id="{1055E4E3-A8AE-404B-9D69-1924DE03A4FE}"/>
            </a:ext>
          </a:extLst>
        </xdr:cNvPr>
        <xdr:cNvSpPr txBox="1"/>
      </xdr:nvSpPr>
      <xdr:spPr>
        <a:xfrm>
          <a:off x="13436111" y="1660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66627</xdr:rowOff>
    </xdr:from>
    <xdr:to>
      <xdr:col>67</xdr:col>
      <xdr:colOff>101600</xdr:colOff>
      <xdr:row>96</xdr:row>
      <xdr:rowOff>168227</xdr:rowOff>
    </xdr:to>
    <xdr:sp macro="" textlink="">
      <xdr:nvSpPr>
        <xdr:cNvPr id="720" name="楕円 719">
          <a:extLst>
            <a:ext uri="{FF2B5EF4-FFF2-40B4-BE49-F238E27FC236}">
              <a16:creationId xmlns:a16="http://schemas.microsoft.com/office/drawing/2014/main" id="{34CC8C06-C6BE-440B-A763-313BFBE7C7FD}"/>
            </a:ext>
          </a:extLst>
        </xdr:cNvPr>
        <xdr:cNvSpPr/>
      </xdr:nvSpPr>
      <xdr:spPr>
        <a:xfrm>
          <a:off x="12763500" y="1652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13304</xdr:rowOff>
    </xdr:from>
    <xdr:ext cx="534377" cy="259045"/>
    <xdr:sp macro="" textlink="">
      <xdr:nvSpPr>
        <xdr:cNvPr id="721" name="テキスト ボックス 720">
          <a:extLst>
            <a:ext uri="{FF2B5EF4-FFF2-40B4-BE49-F238E27FC236}">
              <a16:creationId xmlns:a16="http://schemas.microsoft.com/office/drawing/2014/main" id="{E0723B16-A2E5-4E21-9F50-459C7D3EB663}"/>
            </a:ext>
          </a:extLst>
        </xdr:cNvPr>
        <xdr:cNvSpPr txBox="1"/>
      </xdr:nvSpPr>
      <xdr:spPr>
        <a:xfrm>
          <a:off x="12547111" y="1630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CF2CBB7B-568D-417C-97F6-1332831787B6}"/>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F18D13C3-7575-4BFB-BF61-8D7C7DF71C1F}"/>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F8DC2A59-DA97-4582-BC58-D502EAEB9643}"/>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4A5E7DCE-5527-4E0F-9B24-B93C9EC6E6B3}"/>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54B30C55-86EF-416E-BBFC-CD5EA6B0702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2291B787-6CD2-4240-BB7E-21A686000756}"/>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20049649-C3F8-4AC4-A6EC-7F3F2510627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4824A4F8-720A-4E51-B7CC-6C76F1B523C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E43DB2B3-A172-4F09-83DC-7361B7B93CCB}"/>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EAF86BA8-D4C9-4183-9F85-D4C95F6BE87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B28F9FB2-67F6-42A6-85A5-B7FF4CFFF8B9}"/>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AE6B719E-B536-4517-9E2C-97FB142AB2C6}"/>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40FDB2E-012F-456D-BFEF-868B94B8FAE2}"/>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CC4533CC-92DE-42C1-9CFF-0257D956E9CA}"/>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D29BF2CE-216D-4CCA-ABAB-6C8EFCCFB74E}"/>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B952F4B8-2CC6-485B-A2B3-474C90CAA793}"/>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45F4B3C2-2FD1-4D85-8E09-200A0C6E5F95}"/>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2CC73F68-DEE8-4438-A04B-419356E996DC}"/>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C67CC7C8-49D4-4E4D-A43A-DEF6F7882C63}"/>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2B7FD558-64C4-407F-855D-26D13AB230E1}"/>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6D773408-D89C-42C2-81F3-F6B932C36098}"/>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71D2E69C-23D9-4FA4-A1D6-8E51A07F2A34}"/>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BB1567AD-AD98-4635-9909-22F4BCE64ADF}"/>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F8E49F78-F537-4406-9531-CD2CC5FDD787}"/>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B57E835A-2CCC-426B-ACB1-BFCC7F668998}"/>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9474DF11-E6CD-406E-936B-D42A4BB9284D}"/>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DFBE5E81-4E8E-4E24-88C5-41CED3DB7E7A}"/>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CC69BA18-B9B3-4EE4-8BE7-AE17FB2BEA95}"/>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2126B01A-49CF-421D-A725-707894C71EF9}"/>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4876DE21-C9CA-47AC-9962-F4B06B279FAA}"/>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F67FD199-FB24-4729-B5EE-EBC8C57E7EC1}"/>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364C64F1-C6A8-4A9B-99C9-E00697422E59}"/>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F8EAAE5B-E0DE-466C-B3A6-46BB4693056C}"/>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809873F7-465A-4F14-BC44-39BCF04160F8}"/>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F4837851-B5DC-4770-BAD7-BE919363E813}"/>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71A01FEE-A671-44E6-85E0-B3A8620A646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F8A114D0-B990-48CC-A2FC-6F32427D0742}"/>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107890E6-78AE-43FB-8140-D5D2439C5721}"/>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888039C1-BD60-4EAC-8F1C-B5353A951A66}"/>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5E738E39-26D5-4939-BBE9-6DCA0D13F831}"/>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A3219DFF-10E6-466A-BC58-62C7B2BA78C1}"/>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7FC290F5-16B9-4941-97AF-B5B417A5F1B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7120087F-73DD-4492-A7C8-7FC38FEAC92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8E35C2D1-E527-4EC4-A002-2E407D0765C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E8682CB5-5D97-4FA3-9397-F65E1F423E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FDFF1497-0720-4410-94C8-C1FF460D6F29}"/>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8B9A439-FC81-4E88-A6D2-E92B1EE90A24}"/>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604CEABB-14F1-43B4-853F-E5D0976F5E0E}"/>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F47EA211-D529-44A7-A630-897D7C81CD6F}"/>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22AA739-E1D8-433C-B317-74B3EA575164}"/>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50247DAF-D151-4ED1-A497-0FA6908B39F8}"/>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79E67833-C668-4577-9D02-F9FC977CEB4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389AE88B-1707-4EFA-A22D-547CB315B1CA}"/>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8245AB0C-DF75-4E3A-A532-5991FE8F1476}"/>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31A57C8C-059D-4593-861E-7F8654F2A1E4}"/>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E8CDA419-33B6-4BA4-8929-759385BB90F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4F50A17B-B65F-4B1B-8E6D-6F0870276C8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A8916D93-9C13-4875-9696-B4B9E4C74112}"/>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4A745DA4-D881-4290-84AA-71D595CE3A4F}"/>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DCC60AFC-BF08-411C-8895-5D811398C05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6DEC75CA-CBD8-44B4-B78B-9CBCA423D77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FEDD9F5C-AD48-4744-9C24-57165FD75FE7}"/>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B9E0B997-DA90-4F3D-AFC7-FB528CC5060A}"/>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1FE427B6-5646-4EC0-80A8-795220DD867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C0FD94A8-C956-4258-AC1C-5C45B3A7281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F42F59D-2D7A-41CF-995C-3DCA597392A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10654E85-4574-4B77-82E5-9EC03926ADC3}"/>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C9A997CC-E575-44E8-B251-820626C9681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EBB9C6EE-EEAB-461E-9276-309807B72AA7}"/>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967F67A2-5612-4F13-A87D-E80C8804A5A9}"/>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1060B218-8E28-40A7-9273-C9BCCA272E3E}"/>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9B85A4C0-A0B4-4DD0-BE39-B188688464CF}"/>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D269887C-E3F2-4B1A-AB53-5EEB8ED24FEE}"/>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AD378F25-485B-49D0-89EE-F21490C5AED6}"/>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DDD1FA74-491B-4AEE-A316-61A1FA993B2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4E7C2EC3-2DC3-422E-8789-DEDECCA4C873}"/>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B0CEAD68-0BA9-47AC-B622-34FF0BB5B0A2}"/>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491F276E-F5DA-40AE-BDDC-4F2D51047D06}"/>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5C966B90-DD26-49CF-8E80-EFAF0FDB9903}"/>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676C29B2-D04F-4F19-B23E-87F864E735C1}"/>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D49F4A74-C320-4067-88E3-404FD93BB9F9}"/>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341DCF42-087C-46C9-8BB5-191EF46AA882}"/>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D71AE6B0-303A-4F28-A07C-D8CF07BA2E7C}"/>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6616CD6F-D5F6-4A40-B03D-1EE55A1CD945}"/>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6B00829A-A390-4D3C-B978-896B19CD1F8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5B3437E9-B37B-4374-BE22-3C8C073BD7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5742D0BF-36CA-4E6C-9DB5-1E761D7648C7}"/>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B3FAE96C-7ADC-43A1-9C13-B2CC8E1F4925}"/>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F37B0F3B-0953-44BD-86B5-C99C6DDB1CF2}"/>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E1410A03-4425-4737-B2CA-36E280CCE61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5A406201-16A6-4459-965A-F362EC98D5FC}"/>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52EA3207-2398-4E8E-AC15-8F431895786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74EDC7C8-9BFD-4AD6-8350-3D2528D17A2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59118E3E-1808-4F4A-B24B-C20287BC9BD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845F021A-8692-425C-9DA5-2D3168438A52}"/>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C93CC383-8E3E-4195-944D-1E8149E7C199}"/>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703EE7C4-94B1-4923-AAD7-554EA6A7D124}"/>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A76929EB-A16A-43B7-AE2B-1A51C70B7A15}"/>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2A528A26-69AF-4A73-BC77-BD3AF9EB373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10163C61-B690-4939-8CF7-003AEEB99FBD}"/>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66E31432-88DE-4555-A3AC-E3E7454255C5}"/>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4F6215FF-2EF4-45D5-9467-45A97AF0D504}"/>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E6B23C69-71A2-4AE6-B0D5-4B4F0DAF342A}"/>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D2773433-9E4A-4155-9AEF-9DC0AB395AA4}"/>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285B99D1-0A8A-41FA-8FA6-142861330A8C}"/>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ABAA5BD0-924C-45BB-B99E-0EFBB94BA10A}"/>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863FA484-D843-44D2-A859-42D318144497}"/>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衛生費の増加については、新型コロナウイルスワクチン接種事業の増額が決算額の増加原因である。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コストの削減に努めてきていることから、実質収支額はプラスを継続しているが、実質単年度収支については前年度比マイナスの値となっている。
　引き続き行財政改革に取り組む中で、堅実な財政運営が求められる。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埼玉県ときがわ町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標準財政規模比においては、水道事業会計、国民健康保険特別会計で減少がみられ、全体の黒字額については前年度より減額となっている。
　一般会計については、黒字幅が減少したため、引き続き健全な財政運営に留意することが重要である。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6538462</v>
      </c>
      <c r="BO4" s="449"/>
      <c r="BP4" s="449"/>
      <c r="BQ4" s="449"/>
      <c r="BR4" s="449"/>
      <c r="BS4" s="449"/>
      <c r="BT4" s="449"/>
      <c r="BU4" s="450"/>
      <c r="BV4" s="448">
        <v>6563093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8</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6105633</v>
      </c>
      <c r="BO5" s="420"/>
      <c r="BP5" s="420"/>
      <c r="BQ5" s="420"/>
      <c r="BR5" s="420"/>
      <c r="BS5" s="420"/>
      <c r="BT5" s="420"/>
      <c r="BU5" s="421"/>
      <c r="BV5" s="419">
        <v>6186014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90.9</v>
      </c>
      <c r="CU5" s="417"/>
      <c r="CV5" s="417"/>
      <c r="CW5" s="417"/>
      <c r="CX5" s="417"/>
      <c r="CY5" s="417"/>
      <c r="CZ5" s="417"/>
      <c r="DA5" s="418"/>
      <c r="DB5" s="416">
        <v>84.9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432829</v>
      </c>
      <c r="BO6" s="420"/>
      <c r="BP6" s="420"/>
      <c r="BQ6" s="420"/>
      <c r="BR6" s="420"/>
      <c r="BS6" s="420"/>
      <c r="BT6" s="420"/>
      <c r="BU6" s="421"/>
      <c r="BV6" s="419">
        <v>377079</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92.2</v>
      </c>
      <c r="CU6" s="563"/>
      <c r="CV6" s="563"/>
      <c r="CW6" s="563"/>
      <c r="CX6" s="563"/>
      <c r="CY6" s="563"/>
      <c r="CZ6" s="563"/>
      <c r="DA6" s="564"/>
      <c r="DB6" s="562">
        <v>89.3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168662</v>
      </c>
      <c r="BO7" s="420"/>
      <c r="BP7" s="420"/>
      <c r="BQ7" s="420"/>
      <c r="BR7" s="420"/>
      <c r="BS7" s="420"/>
      <c r="BT7" s="420"/>
      <c r="BU7" s="421"/>
      <c r="BV7" s="419">
        <v>46157</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4095916</v>
      </c>
      <c r="CU7" s="420"/>
      <c r="CV7" s="420"/>
      <c r="CW7" s="420"/>
      <c r="CX7" s="420"/>
      <c r="CY7" s="420"/>
      <c r="CZ7" s="420"/>
      <c r="DA7" s="421"/>
      <c r="DB7" s="419">
        <v>4156167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264167</v>
      </c>
      <c r="BO8" s="420"/>
      <c r="BP8" s="420"/>
      <c r="BQ8" s="420"/>
      <c r="BR8" s="420"/>
      <c r="BS8" s="420"/>
      <c r="BT8" s="420"/>
      <c r="BU8" s="421"/>
      <c r="BV8" s="419">
        <v>330922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0.39</v>
      </c>
      <c r="CU8" s="523"/>
      <c r="CV8" s="523"/>
      <c r="CW8" s="523"/>
      <c r="CX8" s="523"/>
      <c r="CY8" s="523"/>
      <c r="CZ8" s="523"/>
      <c r="DA8" s="524"/>
      <c r="DB8" s="522">
        <v>0.41</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10540</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-66755</v>
      </c>
      <c r="BO9" s="420"/>
      <c r="BP9" s="420"/>
      <c r="BQ9" s="420"/>
      <c r="BR9" s="420"/>
      <c r="BS9" s="420"/>
      <c r="BT9" s="420"/>
      <c r="BU9" s="421"/>
      <c r="BV9" s="419">
        <v>120281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13.9</v>
      </c>
      <c r="CU9" s="417"/>
      <c r="CV9" s="417"/>
      <c r="CW9" s="417"/>
      <c r="CX9" s="417"/>
      <c r="CY9" s="417"/>
      <c r="CZ9" s="417"/>
      <c r="DA9" s="418"/>
      <c r="DB9" s="416">
        <v>13.7</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11492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177251</v>
      </c>
      <c r="BO10" s="420"/>
      <c r="BP10" s="420"/>
      <c r="BQ10" s="420"/>
      <c r="BR10" s="420"/>
      <c r="BS10" s="420"/>
      <c r="BT10" s="420"/>
      <c r="BU10" s="421"/>
      <c r="BV10" s="419">
        <v>93547</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10589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153171</v>
      </c>
      <c r="BO12" s="420"/>
      <c r="BP12" s="420"/>
      <c r="BQ12" s="420"/>
      <c r="BR12" s="420"/>
      <c r="BS12" s="420"/>
      <c r="BT12" s="420"/>
      <c r="BU12" s="421"/>
      <c r="BV12" s="419">
        <v>17784</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10390</v>
      </c>
      <c r="S13" s="507"/>
      <c r="T13" s="507"/>
      <c r="U13" s="507"/>
      <c r="V13" s="508"/>
      <c r="W13" s="509" t="s">
        <v>140</v>
      </c>
      <c r="X13" s="405"/>
      <c r="Y13" s="405"/>
      <c r="Z13" s="405"/>
      <c r="AA13" s="405"/>
      <c r="AB13" s="406"/>
      <c r="AC13" s="372">
        <v>201</v>
      </c>
      <c r="AD13" s="373"/>
      <c r="AE13" s="373"/>
      <c r="AF13" s="373"/>
      <c r="AG13" s="374"/>
      <c r="AH13" s="372">
        <v>216</v>
      </c>
      <c r="AI13" s="373"/>
      <c r="AJ13" s="373"/>
      <c r="AK13" s="373"/>
      <c r="AL13" s="432"/>
      <c r="AM13" s="476" t="s">
        <v>141</v>
      </c>
      <c r="AN13" s="376"/>
      <c r="AO13" s="376"/>
      <c r="AP13" s="376"/>
      <c r="AQ13" s="376"/>
      <c r="AR13" s="376"/>
      <c r="AS13" s="376"/>
      <c r="AT13" s="377"/>
      <c r="AU13" s="477" t="s">
        <v>128</v>
      </c>
      <c r="AV13" s="478"/>
      <c r="AW13" s="478"/>
      <c r="AX13" s="478"/>
      <c r="AY13" s="433" t="s">
        <v>142</v>
      </c>
      <c r="AZ13" s="434"/>
      <c r="BA13" s="434"/>
      <c r="BB13" s="434"/>
      <c r="BC13" s="434"/>
      <c r="BD13" s="434"/>
      <c r="BE13" s="434"/>
      <c r="BF13" s="434"/>
      <c r="BG13" s="434"/>
      <c r="BH13" s="434"/>
      <c r="BI13" s="434"/>
      <c r="BJ13" s="434"/>
      <c r="BK13" s="434"/>
      <c r="BL13" s="434"/>
      <c r="BM13" s="435"/>
      <c r="BN13" s="419">
        <v>-42675</v>
      </c>
      <c r="BO13" s="420"/>
      <c r="BP13" s="420"/>
      <c r="BQ13" s="420"/>
      <c r="BR13" s="420"/>
      <c r="BS13" s="420"/>
      <c r="BT13" s="420"/>
      <c r="BU13" s="421"/>
      <c r="BV13" s="419">
        <v>196044</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4.9000000000000004</v>
      </c>
      <c r="CU13" s="417"/>
      <c r="CV13" s="417"/>
      <c r="CW13" s="417"/>
      <c r="CX13" s="417"/>
      <c r="CY13" s="417"/>
      <c r="CZ13" s="417"/>
      <c r="DA13" s="418"/>
      <c r="DB13" s="416">
        <v>4.5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144</v>
      </c>
      <c r="M14" s="546"/>
      <c r="N14" s="546"/>
      <c r="O14" s="546"/>
      <c r="P14" s="546"/>
      <c r="Q14" s="547"/>
      <c r="R14" s="506">
        <v>10759</v>
      </c>
      <c r="S14" s="507"/>
      <c r="T14" s="507"/>
      <c r="U14" s="507"/>
      <c r="V14" s="508"/>
      <c r="W14" s="510"/>
      <c r="X14" s="408"/>
      <c r="Y14" s="408"/>
      <c r="Z14" s="408"/>
      <c r="AA14" s="408"/>
      <c r="AB14" s="409"/>
      <c r="AC14" s="499">
        <v>3.8</v>
      </c>
      <c r="AD14" s="500"/>
      <c r="AE14" s="500"/>
      <c r="AF14" s="500"/>
      <c r="AG14" s="501"/>
      <c r="AH14" s="499">
        <v>3.7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v>5.9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10575</v>
      </c>
      <c r="S15" s="507"/>
      <c r="T15" s="507"/>
      <c r="U15" s="507"/>
      <c r="V15" s="508"/>
      <c r="W15" s="509" t="s">
        <v>146</v>
      </c>
      <c r="X15" s="405"/>
      <c r="Y15" s="405"/>
      <c r="Z15" s="405"/>
      <c r="AA15" s="405"/>
      <c r="AB15" s="406"/>
      <c r="AC15" s="372">
        <v>1836</v>
      </c>
      <c r="AD15" s="373"/>
      <c r="AE15" s="373"/>
      <c r="AF15" s="373"/>
      <c r="AG15" s="374"/>
      <c r="AH15" s="372">
        <v>2159</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1390634</v>
      </c>
      <c r="BO15" s="449"/>
      <c r="BP15" s="449"/>
      <c r="BQ15" s="449"/>
      <c r="BR15" s="449"/>
      <c r="BS15" s="449"/>
      <c r="BT15" s="449"/>
      <c r="BU15" s="450"/>
      <c r="BV15" s="448">
        <v>1338647</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34.799999999999997</v>
      </c>
      <c r="AD16" s="500"/>
      <c r="AE16" s="500"/>
      <c r="AF16" s="500"/>
      <c r="AG16" s="501"/>
      <c r="AH16" s="499">
        <v>36.799999999999997</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3675377</v>
      </c>
      <c r="BO16" s="420"/>
      <c r="BP16" s="420"/>
      <c r="BQ16" s="420"/>
      <c r="BR16" s="420"/>
      <c r="BS16" s="420"/>
      <c r="BT16" s="420"/>
      <c r="BU16" s="421"/>
      <c r="BV16" s="419">
        <v>3603404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3236</v>
      </c>
      <c r="AD17" s="373"/>
      <c r="AE17" s="373"/>
      <c r="AF17" s="373"/>
      <c r="AG17" s="374"/>
      <c r="AH17" s="372">
        <v>3486</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1752844</v>
      </c>
      <c r="BO17" s="420"/>
      <c r="BP17" s="420"/>
      <c r="BQ17" s="420"/>
      <c r="BR17" s="420"/>
      <c r="BS17" s="420"/>
      <c r="BT17" s="420"/>
      <c r="BU17" s="421"/>
      <c r="BV17" s="419">
        <v>1681521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156</v>
      </c>
      <c r="C18" s="470"/>
      <c r="D18" s="470"/>
      <c r="E18" s="471"/>
      <c r="F18" s="471"/>
      <c r="G18" s="471"/>
      <c r="H18" s="471"/>
      <c r="I18" s="471"/>
      <c r="J18" s="471"/>
      <c r="K18" s="471"/>
      <c r="L18" s="472">
        <v>55.9</v>
      </c>
      <c r="M18" s="472"/>
      <c r="N18" s="472"/>
      <c r="O18" s="472"/>
      <c r="P18" s="472"/>
      <c r="Q18" s="472"/>
      <c r="R18" s="473"/>
      <c r="S18" s="473"/>
      <c r="T18" s="473"/>
      <c r="U18" s="473"/>
      <c r="V18" s="474"/>
      <c r="W18" s="490"/>
      <c r="X18" s="491"/>
      <c r="Y18" s="491"/>
      <c r="Z18" s="491"/>
      <c r="AA18" s="491"/>
      <c r="AB18" s="515"/>
      <c r="AC18" s="389">
        <v>61.4</v>
      </c>
      <c r="AD18" s="390"/>
      <c r="AE18" s="390"/>
      <c r="AF18" s="390"/>
      <c r="AG18" s="475"/>
      <c r="AH18" s="389">
        <v>59.5</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3795526</v>
      </c>
      <c r="BO18" s="420"/>
      <c r="BP18" s="420"/>
      <c r="BQ18" s="420"/>
      <c r="BR18" s="420"/>
      <c r="BS18" s="420"/>
      <c r="BT18" s="420"/>
      <c r="BU18" s="421"/>
      <c r="BV18" s="419">
        <v>3620806</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158</v>
      </c>
      <c r="C19" s="470"/>
      <c r="D19" s="470"/>
      <c r="E19" s="471"/>
      <c r="F19" s="471"/>
      <c r="G19" s="471"/>
      <c r="H19" s="471"/>
      <c r="I19" s="471"/>
      <c r="J19" s="471"/>
      <c r="K19" s="471"/>
      <c r="L19" s="479">
        <v>189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5297485</v>
      </c>
      <c r="BO19" s="420"/>
      <c r="BP19" s="420"/>
      <c r="BQ19" s="420"/>
      <c r="BR19" s="420"/>
      <c r="BS19" s="420"/>
      <c r="BT19" s="420"/>
      <c r="BU19" s="421"/>
      <c r="BV19" s="419">
        <v>5209255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160</v>
      </c>
      <c r="C20" s="470"/>
      <c r="D20" s="470"/>
      <c r="E20" s="471"/>
      <c r="F20" s="471"/>
      <c r="G20" s="471"/>
      <c r="H20" s="471"/>
      <c r="I20" s="471"/>
      <c r="J20" s="471"/>
      <c r="K20" s="471"/>
      <c r="L20" s="479">
        <v>4201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6520514</v>
      </c>
      <c r="BO22" s="449"/>
      <c r="BP22" s="449"/>
      <c r="BQ22" s="449"/>
      <c r="BR22" s="449"/>
      <c r="BS22" s="449"/>
      <c r="BT22" s="449"/>
      <c r="BU22" s="450"/>
      <c r="BV22" s="448">
        <v>7090950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1884554</v>
      </c>
      <c r="BO23" s="420"/>
      <c r="BP23" s="420"/>
      <c r="BQ23" s="420"/>
      <c r="BR23" s="420"/>
      <c r="BS23" s="420"/>
      <c r="BT23" s="420"/>
      <c r="BU23" s="421"/>
      <c r="BV23" s="419">
        <v>2061185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170</v>
      </c>
      <c r="F24" s="376"/>
      <c r="G24" s="376"/>
      <c r="H24" s="376"/>
      <c r="I24" s="376"/>
      <c r="J24" s="376"/>
      <c r="K24" s="377"/>
      <c r="L24" s="372">
        <v>1</v>
      </c>
      <c r="M24" s="373"/>
      <c r="N24" s="373"/>
      <c r="O24" s="373"/>
      <c r="P24" s="374"/>
      <c r="Q24" s="372">
        <v>7050</v>
      </c>
      <c r="R24" s="373"/>
      <c r="S24" s="373"/>
      <c r="T24" s="373"/>
      <c r="U24" s="373"/>
      <c r="V24" s="374"/>
      <c r="W24" s="462"/>
      <c r="X24" s="399"/>
      <c r="Y24" s="400"/>
      <c r="Z24" s="375" t="s">
        <v>171</v>
      </c>
      <c r="AA24" s="376"/>
      <c r="AB24" s="376"/>
      <c r="AC24" s="376"/>
      <c r="AD24" s="376"/>
      <c r="AE24" s="376"/>
      <c r="AF24" s="376"/>
      <c r="AG24" s="377"/>
      <c r="AH24" s="372">
        <v>107</v>
      </c>
      <c r="AI24" s="373"/>
      <c r="AJ24" s="373"/>
      <c r="AK24" s="373"/>
      <c r="AL24" s="374"/>
      <c r="AM24" s="372">
        <v>332877</v>
      </c>
      <c r="AN24" s="373"/>
      <c r="AO24" s="373"/>
      <c r="AP24" s="373"/>
      <c r="AQ24" s="373"/>
      <c r="AR24" s="374"/>
      <c r="AS24" s="372">
        <v>3111</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3824376</v>
      </c>
      <c r="BO24" s="420"/>
      <c r="BP24" s="420"/>
      <c r="BQ24" s="420"/>
      <c r="BR24" s="420"/>
      <c r="BS24" s="420"/>
      <c r="BT24" s="420"/>
      <c r="BU24" s="421"/>
      <c r="BV24" s="419">
        <v>4150891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173</v>
      </c>
      <c r="F25" s="376"/>
      <c r="G25" s="376"/>
      <c r="H25" s="376"/>
      <c r="I25" s="376"/>
      <c r="J25" s="376"/>
      <c r="K25" s="377"/>
      <c r="L25" s="372">
        <v>1</v>
      </c>
      <c r="M25" s="373"/>
      <c r="N25" s="373"/>
      <c r="O25" s="373"/>
      <c r="P25" s="374"/>
      <c r="Q25" s="372">
        <v>5850</v>
      </c>
      <c r="R25" s="373"/>
      <c r="S25" s="373"/>
      <c r="T25" s="373"/>
      <c r="U25" s="373"/>
      <c r="V25" s="374"/>
      <c r="W25" s="462"/>
      <c r="X25" s="399"/>
      <c r="Y25" s="400"/>
      <c r="Z25" s="375" t="s">
        <v>174</v>
      </c>
      <c r="AA25" s="376"/>
      <c r="AB25" s="376"/>
      <c r="AC25" s="376"/>
      <c r="AD25" s="376"/>
      <c r="AE25" s="376"/>
      <c r="AF25" s="376"/>
      <c r="AG25" s="377"/>
      <c r="AH25" s="372" t="s">
        <v>131</v>
      </c>
      <c r="AI25" s="373"/>
      <c r="AJ25" s="373"/>
      <c r="AK25" s="373"/>
      <c r="AL25" s="374"/>
      <c r="AM25" s="372" t="s">
        <v>175</v>
      </c>
      <c r="AN25" s="373"/>
      <c r="AO25" s="373"/>
      <c r="AP25" s="373"/>
      <c r="AQ25" s="373"/>
      <c r="AR25" s="374"/>
      <c r="AS25" s="372" t="s">
        <v>131</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125024</v>
      </c>
      <c r="BO25" s="449"/>
      <c r="BP25" s="449"/>
      <c r="BQ25" s="449"/>
      <c r="BR25" s="449"/>
      <c r="BS25" s="449"/>
      <c r="BT25" s="449"/>
      <c r="BU25" s="450"/>
      <c r="BV25" s="448">
        <v>124612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5410</v>
      </c>
      <c r="R26" s="373"/>
      <c r="S26" s="373"/>
      <c r="T26" s="373"/>
      <c r="U26" s="373"/>
      <c r="V26" s="374"/>
      <c r="W26" s="462"/>
      <c r="X26" s="399"/>
      <c r="Y26" s="400"/>
      <c r="Z26" s="375" t="s">
        <v>178</v>
      </c>
      <c r="AA26" s="430"/>
      <c r="AB26" s="430"/>
      <c r="AC26" s="430"/>
      <c r="AD26" s="430"/>
      <c r="AE26" s="430"/>
      <c r="AF26" s="430"/>
      <c r="AG26" s="431"/>
      <c r="AH26" s="372" t="s">
        <v>131</v>
      </c>
      <c r="AI26" s="373"/>
      <c r="AJ26" s="373"/>
      <c r="AK26" s="373"/>
      <c r="AL26" s="374"/>
      <c r="AM26" s="372" t="s">
        <v>175</v>
      </c>
      <c r="AN26" s="373"/>
      <c r="AO26" s="373"/>
      <c r="AP26" s="373"/>
      <c r="AQ26" s="373"/>
      <c r="AR26" s="374"/>
      <c r="AS26" s="372" t="s">
        <v>175</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175</v>
      </c>
      <c r="BO26" s="420"/>
      <c r="BP26" s="420"/>
      <c r="BQ26" s="420"/>
      <c r="BR26" s="420"/>
      <c r="BS26" s="420"/>
      <c r="BT26" s="420"/>
      <c r="BU26" s="421"/>
      <c r="BV26" s="419" t="s">
        <v>180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2860</v>
      </c>
      <c r="R27" s="373"/>
      <c r="S27" s="373"/>
      <c r="T27" s="373"/>
      <c r="U27" s="373"/>
      <c r="V27" s="374"/>
      <c r="W27" s="462"/>
      <c r="X27" s="399"/>
      <c r="Y27" s="400"/>
      <c r="Z27" s="375" t="s">
        <v>182</v>
      </c>
      <c r="AA27" s="376"/>
      <c r="AB27" s="376"/>
      <c r="AC27" s="376"/>
      <c r="AD27" s="376"/>
      <c r="AE27" s="376"/>
      <c r="AF27" s="376"/>
      <c r="AG27" s="377"/>
      <c r="AH27" s="372">
        <v>3</v>
      </c>
      <c r="AI27" s="373"/>
      <c r="AJ27" s="373"/>
      <c r="AK27" s="373"/>
      <c r="AL27" s="374"/>
      <c r="AM27" s="372">
        <v>10146</v>
      </c>
      <c r="AN27" s="373"/>
      <c r="AO27" s="373"/>
      <c r="AP27" s="373"/>
      <c r="AQ27" s="373"/>
      <c r="AR27" s="374"/>
      <c r="AS27" s="372">
        <v>3382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100000</v>
      </c>
      <c r="BO27" s="454"/>
      <c r="BP27" s="454"/>
      <c r="BQ27" s="454"/>
      <c r="BR27" s="454"/>
      <c r="BS27" s="454"/>
      <c r="BT27" s="454"/>
      <c r="BU27" s="455"/>
      <c r="BV27" s="453">
        <v>100000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2220</v>
      </c>
      <c r="R28" s="373"/>
      <c r="S28" s="373"/>
      <c r="T28" s="373"/>
      <c r="U28" s="373"/>
      <c r="V28" s="374"/>
      <c r="W28" s="462"/>
      <c r="X28" s="399"/>
      <c r="Y28" s="400"/>
      <c r="Z28" s="375" t="s">
        <v>185</v>
      </c>
      <c r="AA28" s="376"/>
      <c r="AB28" s="376"/>
      <c r="AC28" s="376"/>
      <c r="AD28" s="376"/>
      <c r="AE28" s="376"/>
      <c r="AF28" s="376"/>
      <c r="AG28" s="377"/>
      <c r="AH28" s="372" t="s">
        <v>131</v>
      </c>
      <c r="AI28" s="373"/>
      <c r="AJ28" s="373"/>
      <c r="AK28" s="373"/>
      <c r="AL28" s="374"/>
      <c r="AM28" s="372" t="s">
        <v>175</v>
      </c>
      <c r="AN28" s="373"/>
      <c r="AO28" s="373"/>
      <c r="AP28" s="373"/>
      <c r="AQ28" s="373"/>
      <c r="AR28" s="374"/>
      <c r="AS28" s="372" t="s">
        <v>175</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985873</v>
      </c>
      <c r="BO28" s="449"/>
      <c r="BP28" s="449"/>
      <c r="BQ28" s="449"/>
      <c r="BR28" s="449"/>
      <c r="BS28" s="449"/>
      <c r="BT28" s="449"/>
      <c r="BU28" s="450"/>
      <c r="BV28" s="448">
        <v>961793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9</v>
      </c>
      <c r="M29" s="373"/>
      <c r="N29" s="373"/>
      <c r="O29" s="373"/>
      <c r="P29" s="374"/>
      <c r="Q29" s="372">
        <v>2010</v>
      </c>
      <c r="R29" s="373"/>
      <c r="S29" s="373"/>
      <c r="T29" s="373"/>
      <c r="U29" s="373"/>
      <c r="V29" s="374"/>
      <c r="W29" s="463"/>
      <c r="X29" s="464"/>
      <c r="Y29" s="465"/>
      <c r="Z29" s="375" t="s">
        <v>188</v>
      </c>
      <c r="AA29" s="376"/>
      <c r="AB29" s="376"/>
      <c r="AC29" s="376"/>
      <c r="AD29" s="376"/>
      <c r="AE29" s="376"/>
      <c r="AF29" s="376"/>
      <c r="AG29" s="377"/>
      <c r="AH29" s="372">
        <v>110</v>
      </c>
      <c r="AI29" s="373"/>
      <c r="AJ29" s="373"/>
      <c r="AK29" s="373"/>
      <c r="AL29" s="374"/>
      <c r="AM29" s="372">
        <v>343023</v>
      </c>
      <c r="AN29" s="373"/>
      <c r="AO29" s="373"/>
      <c r="AP29" s="373"/>
      <c r="AQ29" s="373"/>
      <c r="AR29" s="374"/>
      <c r="AS29" s="372">
        <v>3118</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170605</v>
      </c>
      <c r="BO29" s="420"/>
      <c r="BP29" s="420"/>
      <c r="BQ29" s="420"/>
      <c r="BR29" s="420"/>
      <c r="BS29" s="420"/>
      <c r="BT29" s="420"/>
      <c r="BU29" s="421"/>
      <c r="BV29" s="419">
        <v>260020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2318515</v>
      </c>
      <c r="BO30" s="454"/>
      <c r="BP30" s="454"/>
      <c r="BQ30" s="454"/>
      <c r="BR30" s="454"/>
      <c r="BS30" s="454"/>
      <c r="BT30" s="454"/>
      <c r="BU30" s="455"/>
      <c r="BV30" s="453">
        <v>2059603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t="e">
        <f>IF(E34="","",1)</f>
        <v>#REF!</v>
      </c>
      <c r="D34" s="367"/>
      <c r="E34" s="368" t="e">
        <f>IF(#REF!="","",#REF!)</f>
        <v>#REF!</v>
      </c>
      <c r="F34" s="368"/>
      <c r="G34" s="368"/>
      <c r="H34" s="368"/>
      <c r="I34" s="368"/>
      <c r="J34" s="368"/>
      <c r="K34" s="368"/>
      <c r="L34" s="368"/>
      <c r="M34" s="368"/>
      <c r="N34" s="368"/>
      <c r="O34" s="368"/>
      <c r="P34" s="368"/>
      <c r="Q34" s="368"/>
      <c r="R34" s="368"/>
      <c r="S34" s="368"/>
      <c r="T34" s="181"/>
      <c r="U34" s="367" t="e">
        <f>IF(W34="","",MAX(C34:D43)+1)</f>
        <v>#REF!</v>
      </c>
      <c r="V34" s="367"/>
      <c r="W34" s="368" t="e">
        <f>IF(#REF!="","",#REF!)</f>
        <v>#REF!</v>
      </c>
      <c r="X34" s="368"/>
      <c r="Y34" s="368"/>
      <c r="Z34" s="368"/>
      <c r="AA34" s="368"/>
      <c r="AB34" s="368"/>
      <c r="AC34" s="368"/>
      <c r="AD34" s="368"/>
      <c r="AE34" s="368"/>
      <c r="AF34" s="368"/>
      <c r="AG34" s="368"/>
      <c r="AH34" s="368"/>
      <c r="AI34" s="368"/>
      <c r="AJ34" s="368"/>
      <c r="AK34" s="368"/>
      <c r="AL34" s="181"/>
      <c r="AM34" s="367" t="e">
        <f>IF(AO34="","",MAX(C34:D43,U34:V43)+1)</f>
        <v>#REF!</v>
      </c>
      <c r="AN34" s="367"/>
      <c r="AO34" s="368" t="e">
        <f>IF(#REF!="","",#REF!)</f>
        <v>#REF!</v>
      </c>
      <c r="AP34" s="368"/>
      <c r="AQ34" s="368"/>
      <c r="AR34" s="368"/>
      <c r="AS34" s="368"/>
      <c r="AT34" s="368"/>
      <c r="AU34" s="368"/>
      <c r="AV34" s="368"/>
      <c r="AW34" s="368"/>
      <c r="AX34" s="368"/>
      <c r="AY34" s="368"/>
      <c r="AZ34" s="368"/>
      <c r="BA34" s="368"/>
      <c r="BB34" s="368"/>
      <c r="BC34" s="368"/>
      <c r="BD34" s="181"/>
      <c r="BE34" s="367" t="e">
        <f>IF(BG34="","",MAX(C34:D43,U34:V43,AM34:AN43)+1)</f>
        <v>#REF!</v>
      </c>
      <c r="BF34" s="367"/>
      <c r="BG34" s="368" t="e">
        <f>IF(#REF!="","",#REF!)</f>
        <v>#REF!</v>
      </c>
      <c r="BH34" s="368"/>
      <c r="BI34" s="368"/>
      <c r="BJ34" s="368"/>
      <c r="BK34" s="368"/>
      <c r="BL34" s="368"/>
      <c r="BM34" s="368"/>
      <c r="BN34" s="368"/>
      <c r="BO34" s="368"/>
      <c r="BP34" s="368"/>
      <c r="BQ34" s="368"/>
      <c r="BR34" s="368"/>
      <c r="BS34" s="368"/>
      <c r="BT34" s="368"/>
      <c r="BU34" s="368"/>
      <c r="BV34" s="181"/>
      <c r="BW34" s="367" t="e">
        <f>IF(BY34="","",MAX(C34:D43,U34:V43,AM34:AN43,BE34:BF43)+1)</f>
        <v>#REF!</v>
      </c>
      <c r="BX34" s="367"/>
      <c r="BY34" s="368" t="e">
        <f>IF(#REF!="","",#REF!)</f>
        <v>#REF!</v>
      </c>
      <c r="BZ34" s="368"/>
      <c r="CA34" s="368"/>
      <c r="CB34" s="368"/>
      <c r="CC34" s="368"/>
      <c r="CD34" s="368"/>
      <c r="CE34" s="368"/>
      <c r="CF34" s="368"/>
      <c r="CG34" s="368"/>
      <c r="CH34" s="368"/>
      <c r="CI34" s="368"/>
      <c r="CJ34" s="368"/>
      <c r="CK34" s="368"/>
      <c r="CL34" s="368"/>
      <c r="CM34" s="368"/>
      <c r="CN34" s="181"/>
      <c r="CO34" s="367" t="e">
        <f>IF(CQ34="","",MAX(C34:D43,U34:V43,AM34:AN43,BE34:BF43,BW34:BX43)+1)</f>
        <v>#REF!</v>
      </c>
      <c r="CP34" s="367"/>
      <c r="CQ34" s="368" t="e">
        <f>IF(#REF!="","",#REF!)</f>
        <v>#REF!</v>
      </c>
      <c r="CR34" s="368"/>
      <c r="CS34" s="368"/>
      <c r="CT34" s="368"/>
      <c r="CU34" s="368"/>
      <c r="CV34" s="368"/>
      <c r="CW34" s="368"/>
      <c r="CX34" s="368"/>
      <c r="CY34" s="368"/>
      <c r="CZ34" s="368"/>
      <c r="DA34" s="368"/>
      <c r="DB34" s="368"/>
      <c r="DC34" s="368"/>
      <c r="DD34" s="368"/>
      <c r="DE34" s="368"/>
      <c r="DG34" s="365" t="e">
        <f>IF(#REF!="","",#REF!)</f>
        <v>#REF!</v>
      </c>
      <c r="DH34" s="365"/>
      <c r="DI34" s="208"/>
    </row>
    <row r="35" spans="1:113" ht="32.25" customHeight="1" x14ac:dyDescent="0.2">
      <c r="A35" s="181"/>
      <c r="B35" s="205"/>
      <c r="C35" s="367" t="e">
        <f>IF(E35="","",C34+1)</f>
        <v>#REF!</v>
      </c>
      <c r="D35" s="367"/>
      <c r="E35" s="368" t="e">
        <f>IF(#REF!="","",#REF!)</f>
        <v>#REF!</v>
      </c>
      <c r="F35" s="368"/>
      <c r="G35" s="368"/>
      <c r="H35" s="368"/>
      <c r="I35" s="368"/>
      <c r="J35" s="368"/>
      <c r="K35" s="368"/>
      <c r="L35" s="368"/>
      <c r="M35" s="368"/>
      <c r="N35" s="368"/>
      <c r="O35" s="368"/>
      <c r="P35" s="368"/>
      <c r="Q35" s="368"/>
      <c r="R35" s="368"/>
      <c r="S35" s="368"/>
      <c r="T35" s="181"/>
      <c r="U35" s="367" t="e">
        <f>IF(W35="","",U34+1)</f>
        <v>#REF!</v>
      </c>
      <c r="V35" s="367"/>
      <c r="W35" s="368" t="e">
        <f>IF(#REF!="","",#REF!)</f>
        <v>#REF!</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t="e">
        <f t="shared" ref="BW35:BW43" si="2">IF(BY35="","",BW34+1)</f>
        <v>#REF!</v>
      </c>
      <c r="BX35" s="367"/>
      <c r="BY35" s="368" t="e">
        <f>IF(#REF!="","",#REF!)</f>
        <v>#REF!</v>
      </c>
      <c r="BZ35" s="368"/>
      <c r="CA35" s="368"/>
      <c r="CB35" s="368"/>
      <c r="CC35" s="368"/>
      <c r="CD35" s="368"/>
      <c r="CE35" s="368"/>
      <c r="CF35" s="368"/>
      <c r="CG35" s="368"/>
      <c r="CH35" s="368"/>
      <c r="CI35" s="368"/>
      <c r="CJ35" s="368"/>
      <c r="CK35" s="368"/>
      <c r="CL35" s="368"/>
      <c r="CM35" s="368"/>
      <c r="CN35" s="181"/>
      <c r="CO35" s="367" t="e">
        <f t="shared" ref="CO35:CO43" si="3">IF(CQ35="","",CO34+1)</f>
        <v>#REF!</v>
      </c>
      <c r="CP35" s="367"/>
      <c r="CQ35" s="368" t="e">
        <f>IF(#REF!="","",#REF!)</f>
        <v>#REF!</v>
      </c>
      <c r="CR35" s="368"/>
      <c r="CS35" s="368"/>
      <c r="CT35" s="368"/>
      <c r="CU35" s="368"/>
      <c r="CV35" s="368"/>
      <c r="CW35" s="368"/>
      <c r="CX35" s="368"/>
      <c r="CY35" s="368"/>
      <c r="CZ35" s="368"/>
      <c r="DA35" s="368"/>
      <c r="DB35" s="368"/>
      <c r="DC35" s="368"/>
      <c r="DD35" s="368"/>
      <c r="DE35" s="368"/>
      <c r="DG35" s="365" t="e">
        <f>IF(#REF!="","",#REF!)</f>
        <v>#REF!</v>
      </c>
      <c r="DH35" s="365"/>
      <c r="DI35" s="208"/>
    </row>
    <row r="36" spans="1:113" ht="32.25" customHeight="1" x14ac:dyDescent="0.2">
      <c r="A36" s="181"/>
      <c r="B36" s="205"/>
      <c r="C36" s="367" t="e">
        <f>IF(E36="","",C35+1)</f>
        <v>#REF!</v>
      </c>
      <c r="D36" s="367"/>
      <c r="E36" s="368" t="e">
        <f>IF(#REF!="","",#REF!)</f>
        <v>#REF!</v>
      </c>
      <c r="F36" s="368"/>
      <c r="G36" s="368"/>
      <c r="H36" s="368"/>
      <c r="I36" s="368"/>
      <c r="J36" s="368"/>
      <c r="K36" s="368"/>
      <c r="L36" s="368"/>
      <c r="M36" s="368"/>
      <c r="N36" s="368"/>
      <c r="O36" s="368"/>
      <c r="P36" s="368"/>
      <c r="Q36" s="368"/>
      <c r="R36" s="368"/>
      <c r="S36" s="368"/>
      <c r="T36" s="181"/>
      <c r="U36" s="367" t="e">
        <f t="shared" ref="U36:U43" si="4">IF(W36="","",U35+1)</f>
        <v>#REF!</v>
      </c>
      <c r="V36" s="367"/>
      <c r="W36" s="368" t="e">
        <f>IF(#REF!="","",#REF!)</f>
        <v>#REF!</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t="e">
        <f t="shared" si="2"/>
        <v>#REF!</v>
      </c>
      <c r="BX36" s="367"/>
      <c r="BY36" s="368" t="e">
        <f>IF(#REF!="","",#REF!)</f>
        <v>#REF!</v>
      </c>
      <c r="BZ36" s="368"/>
      <c r="CA36" s="368"/>
      <c r="CB36" s="368"/>
      <c r="CC36" s="368"/>
      <c r="CD36" s="368"/>
      <c r="CE36" s="368"/>
      <c r="CF36" s="368"/>
      <c r="CG36" s="368"/>
      <c r="CH36" s="368"/>
      <c r="CI36" s="368"/>
      <c r="CJ36" s="368"/>
      <c r="CK36" s="368"/>
      <c r="CL36" s="368"/>
      <c r="CM36" s="368"/>
      <c r="CN36" s="181"/>
      <c r="CO36" s="367" t="e">
        <f t="shared" si="3"/>
        <v>#REF!</v>
      </c>
      <c r="CP36" s="367"/>
      <c r="CQ36" s="368" t="e">
        <f>IF(#REF!="","",#REF!)</f>
        <v>#REF!</v>
      </c>
      <c r="CR36" s="368"/>
      <c r="CS36" s="368"/>
      <c r="CT36" s="368"/>
      <c r="CU36" s="368"/>
      <c r="CV36" s="368"/>
      <c r="CW36" s="368"/>
      <c r="CX36" s="368"/>
      <c r="CY36" s="368"/>
      <c r="CZ36" s="368"/>
      <c r="DA36" s="368"/>
      <c r="DB36" s="368"/>
      <c r="DC36" s="368"/>
      <c r="DD36" s="368"/>
      <c r="DE36" s="368"/>
      <c r="DG36" s="365" t="e">
        <f>IF(#REF!="","",#REF!)</f>
        <v>#REF!</v>
      </c>
      <c r="DH36" s="365"/>
      <c r="DI36" s="208"/>
    </row>
    <row r="37" spans="1:113" ht="32.25" customHeight="1" x14ac:dyDescent="0.2">
      <c r="A37" s="181"/>
      <c r="B37" s="205"/>
      <c r="C37" s="367" t="e">
        <f>IF(E37="","",C36+1)</f>
        <v>#REF!</v>
      </c>
      <c r="D37" s="367"/>
      <c r="E37" s="368" t="e">
        <f>IF(#REF!="","",#REF!)</f>
        <v>#REF!</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e">
        <f t="shared" si="2"/>
        <v>#REF!</v>
      </c>
      <c r="BX37" s="367"/>
      <c r="BY37" s="368" t="e">
        <f>IF(#REF!="","",#REF!)</f>
        <v>#REF!</v>
      </c>
      <c r="BZ37" s="368"/>
      <c r="CA37" s="368"/>
      <c r="CB37" s="368"/>
      <c r="CC37" s="368"/>
      <c r="CD37" s="368"/>
      <c r="CE37" s="368"/>
      <c r="CF37" s="368"/>
      <c r="CG37" s="368"/>
      <c r="CH37" s="368"/>
      <c r="CI37" s="368"/>
      <c r="CJ37" s="368"/>
      <c r="CK37" s="368"/>
      <c r="CL37" s="368"/>
      <c r="CM37" s="368"/>
      <c r="CN37" s="181"/>
      <c r="CO37" s="367" t="e">
        <f t="shared" si="3"/>
        <v>#REF!</v>
      </c>
      <c r="CP37" s="367"/>
      <c r="CQ37" s="368" t="e">
        <f>IF(#REF!="","",#REF!)</f>
        <v>#REF!</v>
      </c>
      <c r="CR37" s="368"/>
      <c r="CS37" s="368"/>
      <c r="CT37" s="368"/>
      <c r="CU37" s="368"/>
      <c r="CV37" s="368"/>
      <c r="CW37" s="368"/>
      <c r="CX37" s="368"/>
      <c r="CY37" s="368"/>
      <c r="CZ37" s="368"/>
      <c r="DA37" s="368"/>
      <c r="DB37" s="368"/>
      <c r="DC37" s="368"/>
      <c r="DD37" s="368"/>
      <c r="DE37" s="368"/>
      <c r="DG37" s="365" t="e">
        <f>IF(#REF!="","",#REF!)</f>
        <v>#REF!</v>
      </c>
      <c r="DH37" s="365"/>
      <c r="DI37" s="208"/>
    </row>
    <row r="38" spans="1:113" ht="32.25" customHeight="1" x14ac:dyDescent="0.2">
      <c r="A38" s="181"/>
      <c r="B38" s="205"/>
      <c r="C38" s="367" t="e">
        <f t="shared" ref="C38:C43" si="5">IF(E38="","",C37+1)</f>
        <v>#REF!</v>
      </c>
      <c r="D38" s="367"/>
      <c r="E38" s="368" t="e">
        <f>IF(#REF!="","",#REF!)</f>
        <v>#REF!</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e">
        <f t="shared" si="2"/>
        <v>#REF!</v>
      </c>
      <c r="BX38" s="367"/>
      <c r="BY38" s="368" t="e">
        <f>IF(#REF!="","",#REF!)</f>
        <v>#REF!</v>
      </c>
      <c r="BZ38" s="368"/>
      <c r="CA38" s="368"/>
      <c r="CB38" s="368"/>
      <c r="CC38" s="368"/>
      <c r="CD38" s="368"/>
      <c r="CE38" s="368"/>
      <c r="CF38" s="368"/>
      <c r="CG38" s="368"/>
      <c r="CH38" s="368"/>
      <c r="CI38" s="368"/>
      <c r="CJ38" s="368"/>
      <c r="CK38" s="368"/>
      <c r="CL38" s="368"/>
      <c r="CM38" s="368"/>
      <c r="CN38" s="181"/>
      <c r="CO38" s="367" t="e">
        <f t="shared" si="3"/>
        <v>#REF!</v>
      </c>
      <c r="CP38" s="367"/>
      <c r="CQ38" s="368" t="e">
        <f>IF(#REF!="","",#REF!)</f>
        <v>#REF!</v>
      </c>
      <c r="CR38" s="368"/>
      <c r="CS38" s="368"/>
      <c r="CT38" s="368"/>
      <c r="CU38" s="368"/>
      <c r="CV38" s="368"/>
      <c r="CW38" s="368"/>
      <c r="CX38" s="368"/>
      <c r="CY38" s="368"/>
      <c r="CZ38" s="368"/>
      <c r="DA38" s="368"/>
      <c r="DB38" s="368"/>
      <c r="DC38" s="368"/>
      <c r="DD38" s="368"/>
      <c r="DE38" s="368"/>
      <c r="DG38" s="365" t="e">
        <f>IF(#REF!="","",#REF!)</f>
        <v>#REF!</v>
      </c>
      <c r="DH38" s="365"/>
      <c r="DI38" s="208"/>
    </row>
    <row r="39" spans="1:113" ht="32.25" customHeight="1" x14ac:dyDescent="0.2">
      <c r="A39" s="181"/>
      <c r="B39" s="205"/>
      <c r="C39" s="367" t="e">
        <f t="shared" si="5"/>
        <v>#REF!</v>
      </c>
      <c r="D39" s="367"/>
      <c r="E39" s="368" t="e">
        <f>IF(#REF!="","",#REF!)</f>
        <v>#REF!</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e">
        <f t="shared" si="2"/>
        <v>#REF!</v>
      </c>
      <c r="BX39" s="367"/>
      <c r="BY39" s="368" t="e">
        <f>IF(#REF!="","",#REF!)</f>
        <v>#REF!</v>
      </c>
      <c r="BZ39" s="368"/>
      <c r="CA39" s="368"/>
      <c r="CB39" s="368"/>
      <c r="CC39" s="368"/>
      <c r="CD39" s="368"/>
      <c r="CE39" s="368"/>
      <c r="CF39" s="368"/>
      <c r="CG39" s="368"/>
      <c r="CH39" s="368"/>
      <c r="CI39" s="368"/>
      <c r="CJ39" s="368"/>
      <c r="CK39" s="368"/>
      <c r="CL39" s="368"/>
      <c r="CM39" s="368"/>
      <c r="CN39" s="181"/>
      <c r="CO39" s="367" t="e">
        <f t="shared" si="3"/>
        <v>#REF!</v>
      </c>
      <c r="CP39" s="367"/>
      <c r="CQ39" s="368" t="e">
        <f>IF(#REF!="","",#REF!)</f>
        <v>#REF!</v>
      </c>
      <c r="CR39" s="368"/>
      <c r="CS39" s="368"/>
      <c r="CT39" s="368"/>
      <c r="CU39" s="368"/>
      <c r="CV39" s="368"/>
      <c r="CW39" s="368"/>
      <c r="CX39" s="368"/>
      <c r="CY39" s="368"/>
      <c r="CZ39" s="368"/>
      <c r="DA39" s="368"/>
      <c r="DB39" s="368"/>
      <c r="DC39" s="368"/>
      <c r="DD39" s="368"/>
      <c r="DE39" s="368"/>
      <c r="DG39" s="365" t="e">
        <f>IF(#REF!="","",#REF!)</f>
        <v>#REF!</v>
      </c>
      <c r="DH39" s="365"/>
      <c r="DI39" s="208"/>
    </row>
    <row r="40" spans="1:113" ht="32.25" customHeight="1" x14ac:dyDescent="0.2">
      <c r="A40" s="181"/>
      <c r="B40" s="205"/>
      <c r="C40" s="367" t="e">
        <f t="shared" si="5"/>
        <v>#REF!</v>
      </c>
      <c r="D40" s="367"/>
      <c r="E40" s="368" t="e">
        <f>IF(#REF!="","",#REF!)</f>
        <v>#REF!</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e">
        <f t="shared" si="2"/>
        <v>#REF!</v>
      </c>
      <c r="BX40" s="367"/>
      <c r="BY40" s="368" t="e">
        <f>IF(#REF!="","",#REF!)</f>
        <v>#REF!</v>
      </c>
      <c r="BZ40" s="368"/>
      <c r="CA40" s="368"/>
      <c r="CB40" s="368"/>
      <c r="CC40" s="368"/>
      <c r="CD40" s="368"/>
      <c r="CE40" s="368"/>
      <c r="CF40" s="368"/>
      <c r="CG40" s="368"/>
      <c r="CH40" s="368"/>
      <c r="CI40" s="368"/>
      <c r="CJ40" s="368"/>
      <c r="CK40" s="368"/>
      <c r="CL40" s="368"/>
      <c r="CM40" s="368"/>
      <c r="CN40" s="181"/>
      <c r="CO40" s="367" t="e">
        <f t="shared" si="3"/>
        <v>#REF!</v>
      </c>
      <c r="CP40" s="367"/>
      <c r="CQ40" s="368" t="e">
        <f>IF(#REF!="","",#REF!)</f>
        <v>#REF!</v>
      </c>
      <c r="CR40" s="368"/>
      <c r="CS40" s="368"/>
      <c r="CT40" s="368"/>
      <c r="CU40" s="368"/>
      <c r="CV40" s="368"/>
      <c r="CW40" s="368"/>
      <c r="CX40" s="368"/>
      <c r="CY40" s="368"/>
      <c r="CZ40" s="368"/>
      <c r="DA40" s="368"/>
      <c r="DB40" s="368"/>
      <c r="DC40" s="368"/>
      <c r="DD40" s="368"/>
      <c r="DE40" s="368"/>
      <c r="DG40" s="365" t="e">
        <f>IF(#REF!="","",#REF!)</f>
        <v>#REF!</v>
      </c>
      <c r="DH40" s="365"/>
      <c r="DI40" s="208"/>
    </row>
    <row r="41" spans="1:113" ht="32.25" customHeight="1" x14ac:dyDescent="0.2">
      <c r="A41" s="181"/>
      <c r="B41" s="205"/>
      <c r="C41" s="367" t="e">
        <f t="shared" si="5"/>
        <v>#REF!</v>
      </c>
      <c r="D41" s="367"/>
      <c r="E41" s="368" t="e">
        <f>IF(#REF!="","",#REF!)</f>
        <v>#REF!</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e">
        <f t="shared" si="2"/>
        <v>#REF!</v>
      </c>
      <c r="BX41" s="367"/>
      <c r="BY41" s="368" t="e">
        <f>IF(#REF!="","",#REF!)</f>
        <v>#REF!</v>
      </c>
      <c r="BZ41" s="368"/>
      <c r="CA41" s="368"/>
      <c r="CB41" s="368"/>
      <c r="CC41" s="368"/>
      <c r="CD41" s="368"/>
      <c r="CE41" s="368"/>
      <c r="CF41" s="368"/>
      <c r="CG41" s="368"/>
      <c r="CH41" s="368"/>
      <c r="CI41" s="368"/>
      <c r="CJ41" s="368"/>
      <c r="CK41" s="368"/>
      <c r="CL41" s="368"/>
      <c r="CM41" s="368"/>
      <c r="CN41" s="181"/>
      <c r="CO41" s="367" t="e">
        <f t="shared" si="3"/>
        <v>#REF!</v>
      </c>
      <c r="CP41" s="367"/>
      <c r="CQ41" s="368" t="e">
        <f>IF(#REF!="","",#REF!)</f>
        <v>#REF!</v>
      </c>
      <c r="CR41" s="368"/>
      <c r="CS41" s="368"/>
      <c r="CT41" s="368"/>
      <c r="CU41" s="368"/>
      <c r="CV41" s="368"/>
      <c r="CW41" s="368"/>
      <c r="CX41" s="368"/>
      <c r="CY41" s="368"/>
      <c r="CZ41" s="368"/>
      <c r="DA41" s="368"/>
      <c r="DB41" s="368"/>
      <c r="DC41" s="368"/>
      <c r="DD41" s="368"/>
      <c r="DE41" s="368"/>
      <c r="DG41" s="365" t="e">
        <f>IF(#REF!="","",#REF!)</f>
        <v>#REF!</v>
      </c>
      <c r="DH41" s="365"/>
      <c r="DI41" s="208"/>
    </row>
    <row r="42" spans="1:113" ht="32.25" customHeight="1" x14ac:dyDescent="0.2">
      <c r="B42" s="205"/>
      <c r="C42" s="367" t="e">
        <f t="shared" si="5"/>
        <v>#REF!</v>
      </c>
      <c r="D42" s="367"/>
      <c r="E42" s="368" t="e">
        <f>IF(#REF!="","",#REF!)</f>
        <v>#REF!</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e">
        <f t="shared" si="2"/>
        <v>#REF!</v>
      </c>
      <c r="BX42" s="367"/>
      <c r="BY42" s="368" t="e">
        <f>IF(#REF!="","",#REF!)</f>
        <v>#REF!</v>
      </c>
      <c r="BZ42" s="368"/>
      <c r="CA42" s="368"/>
      <c r="CB42" s="368"/>
      <c r="CC42" s="368"/>
      <c r="CD42" s="368"/>
      <c r="CE42" s="368"/>
      <c r="CF42" s="368"/>
      <c r="CG42" s="368"/>
      <c r="CH42" s="368"/>
      <c r="CI42" s="368"/>
      <c r="CJ42" s="368"/>
      <c r="CK42" s="368"/>
      <c r="CL42" s="368"/>
      <c r="CM42" s="368"/>
      <c r="CN42" s="181"/>
      <c r="CO42" s="367" t="e">
        <f t="shared" si="3"/>
        <v>#REF!</v>
      </c>
      <c r="CP42" s="367"/>
      <c r="CQ42" s="368" t="e">
        <f>IF(#REF!="","",#REF!)</f>
        <v>#REF!</v>
      </c>
      <c r="CR42" s="368"/>
      <c r="CS42" s="368"/>
      <c r="CT42" s="368"/>
      <c r="CU42" s="368"/>
      <c r="CV42" s="368"/>
      <c r="CW42" s="368"/>
      <c r="CX42" s="368"/>
      <c r="CY42" s="368"/>
      <c r="CZ42" s="368"/>
      <c r="DA42" s="368"/>
      <c r="DB42" s="368"/>
      <c r="DC42" s="368"/>
      <c r="DD42" s="368"/>
      <c r="DE42" s="368"/>
      <c r="DG42" s="365" t="e">
        <f>IF(#REF!="","",#REF!)</f>
        <v>#REF!</v>
      </c>
      <c r="DH42" s="365"/>
      <c r="DI42" s="208"/>
    </row>
    <row r="43" spans="1:113" ht="32.25" customHeight="1" x14ac:dyDescent="0.2">
      <c r="B43" s="205"/>
      <c r="C43" s="367" t="e">
        <f t="shared" si="5"/>
        <v>#REF!</v>
      </c>
      <c r="D43" s="367"/>
      <c r="E43" s="368" t="e">
        <f>IF(#REF!="","",#REF!)</f>
        <v>#REF!</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e">
        <f t="shared" si="2"/>
        <v>#REF!</v>
      </c>
      <c r="BX43" s="367"/>
      <c r="BY43" s="368" t="e">
        <f>IF(#REF!="","",#REF!)</f>
        <v>#REF!</v>
      </c>
      <c r="BZ43" s="368"/>
      <c r="CA43" s="368"/>
      <c r="CB43" s="368"/>
      <c r="CC43" s="368"/>
      <c r="CD43" s="368"/>
      <c r="CE43" s="368"/>
      <c r="CF43" s="368"/>
      <c r="CG43" s="368"/>
      <c r="CH43" s="368"/>
      <c r="CI43" s="368"/>
      <c r="CJ43" s="368"/>
      <c r="CK43" s="368"/>
      <c r="CL43" s="368"/>
      <c r="CM43" s="368"/>
      <c r="CN43" s="181"/>
      <c r="CO43" s="367" t="e">
        <f t="shared" si="3"/>
        <v>#REF!</v>
      </c>
      <c r="CP43" s="367"/>
      <c r="CQ43" s="368" t="e">
        <f>IF(#REF!="","",#REF!)</f>
        <v>#REF!</v>
      </c>
      <c r="CR43" s="368"/>
      <c r="CS43" s="368"/>
      <c r="CT43" s="368"/>
      <c r="CU43" s="368"/>
      <c r="CV43" s="368"/>
      <c r="CW43" s="368"/>
      <c r="CX43" s="368"/>
      <c r="CY43" s="368"/>
      <c r="CZ43" s="368"/>
      <c r="DA43" s="368"/>
      <c r="DB43" s="368"/>
      <c r="DC43" s="368"/>
      <c r="DD43" s="368"/>
      <c r="DE43" s="368"/>
      <c r="DG43" s="365" t="e">
        <f>IF(#REF!="","",#REF!)</f>
        <v>#REF!</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mCOKQbKBq4O6+mGn8oSyy0ZRk6yESYTpLnksrCdiIa9E4d1PV4uBUMEB/slRknXvqfhWaKAoXA4J+ow6uIIVQ==" saltValue="YoOjfFddPzGKjNn+4gF1E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539</v>
      </c>
      <c r="G33" s="29" t="s">
        <v>540</v>
      </c>
      <c r="H33" s="29" t="s">
        <v>541</v>
      </c>
      <c r="I33" s="29" t="s">
        <v>542</v>
      </c>
      <c r="J33" s="30" t="s">
        <v>543</v>
      </c>
      <c r="K33" s="22"/>
      <c r="L33" s="22"/>
      <c r="M33" s="22"/>
      <c r="N33" s="22"/>
      <c r="O33" s="22"/>
      <c r="P33" s="22"/>
    </row>
    <row r="34" spans="1:16" ht="39" customHeight="1" x14ac:dyDescent="0.2">
      <c r="A34" s="22"/>
      <c r="B34" s="31"/>
      <c r="C34" s="1151" t="s">
        <v>545</v>
      </c>
      <c r="D34" s="1151"/>
      <c r="E34" s="1152"/>
      <c r="F34" s="32">
        <v>4.72</v>
      </c>
      <c r="G34" s="33">
        <v>4.51</v>
      </c>
      <c r="H34" s="33">
        <v>5.36</v>
      </c>
      <c r="I34" s="33">
        <v>7.96</v>
      </c>
      <c r="J34" s="34">
        <v>6.45</v>
      </c>
      <c r="K34" s="22"/>
      <c r="L34" s="22"/>
      <c r="M34" s="22"/>
      <c r="N34" s="22"/>
      <c r="O34" s="22"/>
      <c r="P34" s="22"/>
    </row>
    <row r="35" spans="1:16" ht="39" customHeight="1" x14ac:dyDescent="0.2">
      <c r="A35" s="22"/>
      <c r="B35" s="35"/>
      <c r="C35" s="1145" t="s">
        <v>546</v>
      </c>
      <c r="D35" s="1146"/>
      <c r="E35" s="1147"/>
      <c r="F35" s="36">
        <v>8.8800000000000008</v>
      </c>
      <c r="G35" s="37">
        <v>9.09</v>
      </c>
      <c r="H35" s="37">
        <v>7.8</v>
      </c>
      <c r="I35" s="37">
        <v>4.76</v>
      </c>
      <c r="J35" s="38">
        <v>4.37</v>
      </c>
      <c r="K35" s="22"/>
      <c r="L35" s="22"/>
      <c r="M35" s="22"/>
      <c r="N35" s="22"/>
      <c r="O35" s="22"/>
      <c r="P35" s="22"/>
    </row>
    <row r="36" spans="1:16" ht="39" customHeight="1" x14ac:dyDescent="0.2">
      <c r="A36" s="22"/>
      <c r="B36" s="35"/>
      <c r="C36" s="1145" t="s">
        <v>547</v>
      </c>
      <c r="D36" s="1146"/>
      <c r="E36" s="1147"/>
      <c r="F36" s="36">
        <v>0.48</v>
      </c>
      <c r="G36" s="37">
        <v>1.46</v>
      </c>
      <c r="H36" s="37">
        <v>0.77</v>
      </c>
      <c r="I36" s="37">
        <v>0.88</v>
      </c>
      <c r="J36" s="38">
        <v>1.35</v>
      </c>
      <c r="K36" s="22"/>
      <c r="L36" s="22"/>
      <c r="M36" s="22"/>
      <c r="N36" s="22"/>
      <c r="O36" s="22"/>
      <c r="P36" s="22"/>
    </row>
    <row r="37" spans="1:16" ht="39" customHeight="1" x14ac:dyDescent="0.2">
      <c r="A37" s="22"/>
      <c r="B37" s="35"/>
      <c r="C37" s="1145" t="s">
        <v>548</v>
      </c>
      <c r="D37" s="1146"/>
      <c r="E37" s="1147"/>
      <c r="F37" s="36">
        <v>1.24</v>
      </c>
      <c r="G37" s="37">
        <v>1.29</v>
      </c>
      <c r="H37" s="37">
        <v>1.59</v>
      </c>
      <c r="I37" s="37">
        <v>2.65</v>
      </c>
      <c r="J37" s="38">
        <v>0.91</v>
      </c>
      <c r="K37" s="22"/>
      <c r="L37" s="22"/>
      <c r="M37" s="22"/>
      <c r="N37" s="22"/>
      <c r="O37" s="22"/>
      <c r="P37" s="22"/>
    </row>
    <row r="38" spans="1:16" ht="39" customHeight="1" x14ac:dyDescent="0.2">
      <c r="A38" s="22"/>
      <c r="B38" s="35"/>
      <c r="C38" s="1145" t="s">
        <v>549</v>
      </c>
      <c r="D38" s="1146"/>
      <c r="E38" s="1147"/>
      <c r="F38" s="36">
        <v>7.0000000000000007E-2</v>
      </c>
      <c r="G38" s="37">
        <v>7.0000000000000007E-2</v>
      </c>
      <c r="H38" s="37">
        <v>0.04</v>
      </c>
      <c r="I38" s="37">
        <v>0.05</v>
      </c>
      <c r="J38" s="38">
        <v>7.0000000000000007E-2</v>
      </c>
      <c r="K38" s="22"/>
      <c r="L38" s="22"/>
      <c r="M38" s="22"/>
      <c r="N38" s="22"/>
      <c r="O38" s="22"/>
      <c r="P38" s="22"/>
    </row>
    <row r="39" spans="1:16" ht="39" customHeight="1" x14ac:dyDescent="0.2">
      <c r="A39" s="22"/>
      <c r="B39" s="35"/>
      <c r="C39" s="1145" t="s">
        <v>550</v>
      </c>
      <c r="D39" s="1146"/>
      <c r="E39" s="1147"/>
      <c r="F39" s="36">
        <v>0.05</v>
      </c>
      <c r="G39" s="37">
        <v>0.04</v>
      </c>
      <c r="H39" s="37">
        <v>0.05</v>
      </c>
      <c r="I39" s="37">
        <v>0.04</v>
      </c>
      <c r="J39" s="38">
        <v>0.04</v>
      </c>
      <c r="K39" s="22"/>
      <c r="L39" s="22"/>
      <c r="M39" s="22"/>
      <c r="N39" s="22"/>
      <c r="O39" s="22"/>
      <c r="P39" s="22"/>
    </row>
    <row r="40" spans="1:16" ht="39" customHeight="1" x14ac:dyDescent="0.2">
      <c r="A40" s="22"/>
      <c r="B40" s="35"/>
      <c r="C40" s="1145" t="s">
        <v>551</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552</v>
      </c>
      <c r="D42" s="1146"/>
      <c r="E42" s="1147"/>
      <c r="F42" s="36" t="s">
        <v>499</v>
      </c>
      <c r="G42" s="37" t="s">
        <v>499</v>
      </c>
      <c r="H42" s="37" t="s">
        <v>499</v>
      </c>
      <c r="I42" s="37" t="s">
        <v>499</v>
      </c>
      <c r="J42" s="38" t="s">
        <v>499</v>
      </c>
      <c r="K42" s="22"/>
      <c r="L42" s="22"/>
      <c r="M42" s="22"/>
      <c r="N42" s="22"/>
      <c r="O42" s="22"/>
      <c r="P42" s="22"/>
    </row>
    <row r="43" spans="1:16" ht="39" customHeight="1" thickBot="1" x14ac:dyDescent="0.25">
      <c r="A43" s="22"/>
      <c r="B43" s="40"/>
      <c r="C43" s="1148" t="s">
        <v>553</v>
      </c>
      <c r="D43" s="1149"/>
      <c r="E43" s="1150"/>
      <c r="F43" s="41" t="s">
        <v>499</v>
      </c>
      <c r="G43" s="42" t="s">
        <v>499</v>
      </c>
      <c r="H43" s="42" t="s">
        <v>499</v>
      </c>
      <c r="I43" s="42" t="s">
        <v>499</v>
      </c>
      <c r="J43" s="43" t="s">
        <v>499</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onHsea+35RyHisDSzjt+gLeFvof/7L/72Ls+kPG7MprLRqBS1+RVv6MPKqe/adNPLnPH0du+TyCTiBWVBgSiw==" saltValue="QsKLYOcF+n+jJJJ8sJIw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650</v>
      </c>
      <c r="L45" s="60">
        <v>658</v>
      </c>
      <c r="M45" s="60">
        <v>682</v>
      </c>
      <c r="N45" s="60">
        <v>712</v>
      </c>
      <c r="O45" s="61">
        <v>734</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499</v>
      </c>
      <c r="L46" s="64" t="s">
        <v>499</v>
      </c>
      <c r="M46" s="64" t="s">
        <v>499</v>
      </c>
      <c r="N46" s="64" t="s">
        <v>499</v>
      </c>
      <c r="O46" s="65" t="s">
        <v>499</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499</v>
      </c>
      <c r="L47" s="64" t="s">
        <v>499</v>
      </c>
      <c r="M47" s="64" t="s">
        <v>499</v>
      </c>
      <c r="N47" s="64" t="s">
        <v>499</v>
      </c>
      <c r="O47" s="65" t="s">
        <v>499</v>
      </c>
      <c r="P47" s="48"/>
      <c r="Q47" s="48"/>
      <c r="R47" s="48"/>
      <c r="S47" s="48"/>
      <c r="T47" s="48"/>
      <c r="U47" s="48"/>
    </row>
    <row r="48" spans="1:21" ht="30.75" customHeight="1" x14ac:dyDescent="0.2">
      <c r="A48" s="48"/>
      <c r="B48" s="1178"/>
      <c r="C48" s="1179"/>
      <c r="D48" s="62"/>
      <c r="E48" s="1155" t="s">
        <v>14</v>
      </c>
      <c r="F48" s="1155"/>
      <c r="G48" s="1155"/>
      <c r="H48" s="1155"/>
      <c r="I48" s="1155"/>
      <c r="J48" s="1156"/>
      <c r="K48" s="63">
        <v>30</v>
      </c>
      <c r="L48" s="64">
        <v>30</v>
      </c>
      <c r="M48" s="64">
        <v>31</v>
      </c>
      <c r="N48" s="64">
        <v>31</v>
      </c>
      <c r="O48" s="65">
        <v>33</v>
      </c>
      <c r="P48" s="48"/>
      <c r="Q48" s="48"/>
      <c r="R48" s="48"/>
      <c r="S48" s="48"/>
      <c r="T48" s="48"/>
      <c r="U48" s="48"/>
    </row>
    <row r="49" spans="1:21" ht="30.75" customHeight="1" x14ac:dyDescent="0.2">
      <c r="A49" s="48"/>
      <c r="B49" s="1178"/>
      <c r="C49" s="1179"/>
      <c r="D49" s="62"/>
      <c r="E49" s="1155" t="s">
        <v>15</v>
      </c>
      <c r="F49" s="1155"/>
      <c r="G49" s="1155"/>
      <c r="H49" s="1155"/>
      <c r="I49" s="1155"/>
      <c r="J49" s="1156"/>
      <c r="K49" s="63">
        <v>20</v>
      </c>
      <c r="L49" s="64">
        <v>15</v>
      </c>
      <c r="M49" s="64">
        <v>13</v>
      </c>
      <c r="N49" s="64">
        <v>20</v>
      </c>
      <c r="O49" s="65">
        <v>21</v>
      </c>
      <c r="P49" s="48"/>
      <c r="Q49" s="48"/>
      <c r="R49" s="48"/>
      <c r="S49" s="48"/>
      <c r="T49" s="48"/>
      <c r="U49" s="48"/>
    </row>
    <row r="50" spans="1:21" ht="30.75" customHeight="1" x14ac:dyDescent="0.2">
      <c r="A50" s="48"/>
      <c r="B50" s="1178"/>
      <c r="C50" s="1179"/>
      <c r="D50" s="62"/>
      <c r="E50" s="1155" t="s">
        <v>16</v>
      </c>
      <c r="F50" s="1155"/>
      <c r="G50" s="1155"/>
      <c r="H50" s="1155"/>
      <c r="I50" s="1155"/>
      <c r="J50" s="1156"/>
      <c r="K50" s="63">
        <v>1</v>
      </c>
      <c r="L50" s="64">
        <v>1</v>
      </c>
      <c r="M50" s="64">
        <v>1</v>
      </c>
      <c r="N50" s="64" t="s">
        <v>499</v>
      </c>
      <c r="O50" s="65" t="s">
        <v>499</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499</v>
      </c>
      <c r="L51" s="64" t="s">
        <v>499</v>
      </c>
      <c r="M51" s="64" t="s">
        <v>499</v>
      </c>
      <c r="N51" s="64" t="s">
        <v>499</v>
      </c>
      <c r="O51" s="65" t="s">
        <v>499</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558</v>
      </c>
      <c r="L52" s="64">
        <v>565</v>
      </c>
      <c r="M52" s="64">
        <v>578</v>
      </c>
      <c r="N52" s="64">
        <v>593</v>
      </c>
      <c r="O52" s="65">
        <v>592</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143</v>
      </c>
      <c r="L53" s="69">
        <v>139</v>
      </c>
      <c r="M53" s="69">
        <v>149</v>
      </c>
      <c r="N53" s="69">
        <v>170</v>
      </c>
      <c r="O53" s="70">
        <v>196</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554</v>
      </c>
      <c r="P56" s="48"/>
      <c r="Q56" s="48"/>
      <c r="R56" s="48"/>
      <c r="S56" s="48"/>
      <c r="T56" s="48"/>
      <c r="U56" s="48"/>
    </row>
    <row r="57" spans="1:21" ht="31.5" customHeight="1" thickBot="1" x14ac:dyDescent="0.3">
      <c r="A57" s="48"/>
      <c r="B57" s="76"/>
      <c r="C57" s="77"/>
      <c r="D57" s="77"/>
      <c r="E57" s="78"/>
      <c r="F57" s="78"/>
      <c r="G57" s="78"/>
      <c r="H57" s="78"/>
      <c r="I57" s="78"/>
      <c r="J57" s="79" t="s">
        <v>2</v>
      </c>
      <c r="K57" s="80" t="s">
        <v>555</v>
      </c>
      <c r="L57" s="81" t="s">
        <v>556</v>
      </c>
      <c r="M57" s="81" t="s">
        <v>557</v>
      </c>
      <c r="N57" s="81" t="s">
        <v>558</v>
      </c>
      <c r="O57" s="82" t="s">
        <v>559</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QnY8w4TTRjUXaJQfx5PXnZvSBQgsuw8lneQ8LJnEr1I7+ciLeLuD3SLjYnhtlW5rtWyWgRoI0DGEmyDKLDUzQ==" saltValue="pW6+9c1DsNvN7lAoecsfm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539</v>
      </c>
      <c r="J40" s="103" t="s">
        <v>540</v>
      </c>
      <c r="K40" s="103" t="s">
        <v>541</v>
      </c>
      <c r="L40" s="103" t="s">
        <v>542</v>
      </c>
      <c r="M40" s="104" t="s">
        <v>543</v>
      </c>
    </row>
    <row r="41" spans="2:13" ht="27.75" customHeight="1" x14ac:dyDescent="0.2">
      <c r="B41" s="1196" t="s">
        <v>31</v>
      </c>
      <c r="C41" s="1197"/>
      <c r="D41" s="105"/>
      <c r="E41" s="1198" t="s">
        <v>32</v>
      </c>
      <c r="F41" s="1198"/>
      <c r="G41" s="1198"/>
      <c r="H41" s="1199"/>
      <c r="I41" s="350">
        <v>8035</v>
      </c>
      <c r="J41" s="351">
        <v>7749</v>
      </c>
      <c r="K41" s="351">
        <v>7487</v>
      </c>
      <c r="L41" s="351">
        <v>7091</v>
      </c>
      <c r="M41" s="352">
        <v>6521</v>
      </c>
    </row>
    <row r="42" spans="2:13" ht="27.75" customHeight="1" x14ac:dyDescent="0.2">
      <c r="B42" s="1186"/>
      <c r="C42" s="1187"/>
      <c r="D42" s="106"/>
      <c r="E42" s="1190" t="s">
        <v>33</v>
      </c>
      <c r="F42" s="1190"/>
      <c r="G42" s="1190"/>
      <c r="H42" s="1191"/>
      <c r="I42" s="353" t="s">
        <v>499</v>
      </c>
      <c r="J42" s="354" t="s">
        <v>499</v>
      </c>
      <c r="K42" s="354" t="s">
        <v>499</v>
      </c>
      <c r="L42" s="354" t="s">
        <v>499</v>
      </c>
      <c r="M42" s="355" t="s">
        <v>499</v>
      </c>
    </row>
    <row r="43" spans="2:13" ht="27.75" customHeight="1" x14ac:dyDescent="0.2">
      <c r="B43" s="1186"/>
      <c r="C43" s="1187"/>
      <c r="D43" s="106"/>
      <c r="E43" s="1190" t="s">
        <v>34</v>
      </c>
      <c r="F43" s="1190"/>
      <c r="G43" s="1190"/>
      <c r="H43" s="1191"/>
      <c r="I43" s="353">
        <v>404</v>
      </c>
      <c r="J43" s="354">
        <v>382</v>
      </c>
      <c r="K43" s="354">
        <v>367</v>
      </c>
      <c r="L43" s="354">
        <v>362</v>
      </c>
      <c r="M43" s="355">
        <v>349</v>
      </c>
    </row>
    <row r="44" spans="2:13" ht="27.75" customHeight="1" x14ac:dyDescent="0.2">
      <c r="B44" s="1186"/>
      <c r="C44" s="1187"/>
      <c r="D44" s="106"/>
      <c r="E44" s="1190" t="s">
        <v>35</v>
      </c>
      <c r="F44" s="1190"/>
      <c r="G44" s="1190"/>
      <c r="H44" s="1191"/>
      <c r="I44" s="353">
        <v>135</v>
      </c>
      <c r="J44" s="354">
        <v>149</v>
      </c>
      <c r="K44" s="354">
        <v>208</v>
      </c>
      <c r="L44" s="354">
        <v>197</v>
      </c>
      <c r="M44" s="355">
        <v>187</v>
      </c>
    </row>
    <row r="45" spans="2:13" ht="27.75" customHeight="1" x14ac:dyDescent="0.2">
      <c r="B45" s="1186"/>
      <c r="C45" s="1187"/>
      <c r="D45" s="106"/>
      <c r="E45" s="1190" t="s">
        <v>36</v>
      </c>
      <c r="F45" s="1190"/>
      <c r="G45" s="1190"/>
      <c r="H45" s="1191"/>
      <c r="I45" s="353">
        <v>1408</v>
      </c>
      <c r="J45" s="354">
        <v>1410</v>
      </c>
      <c r="K45" s="354">
        <v>1401</v>
      </c>
      <c r="L45" s="354">
        <v>1406</v>
      </c>
      <c r="M45" s="355">
        <v>1386</v>
      </c>
    </row>
    <row r="46" spans="2:13" ht="27.75" customHeight="1" x14ac:dyDescent="0.2">
      <c r="B46" s="1186"/>
      <c r="C46" s="1187"/>
      <c r="D46" s="107"/>
      <c r="E46" s="1190" t="s">
        <v>37</v>
      </c>
      <c r="F46" s="1190"/>
      <c r="G46" s="1190"/>
      <c r="H46" s="1191"/>
      <c r="I46" s="353" t="s">
        <v>499</v>
      </c>
      <c r="J46" s="354" t="s">
        <v>499</v>
      </c>
      <c r="K46" s="354" t="s">
        <v>499</v>
      </c>
      <c r="L46" s="354" t="s">
        <v>499</v>
      </c>
      <c r="M46" s="355" t="s">
        <v>499</v>
      </c>
    </row>
    <row r="47" spans="2:13" ht="27.75" customHeight="1" x14ac:dyDescent="0.2">
      <c r="B47" s="1186"/>
      <c r="C47" s="1187"/>
      <c r="D47" s="108"/>
      <c r="E47" s="1200" t="s">
        <v>38</v>
      </c>
      <c r="F47" s="1201"/>
      <c r="G47" s="1201"/>
      <c r="H47" s="1202"/>
      <c r="I47" s="353" t="s">
        <v>499</v>
      </c>
      <c r="J47" s="354" t="s">
        <v>499</v>
      </c>
      <c r="K47" s="354" t="s">
        <v>499</v>
      </c>
      <c r="L47" s="354" t="s">
        <v>499</v>
      </c>
      <c r="M47" s="355" t="s">
        <v>499</v>
      </c>
    </row>
    <row r="48" spans="2:13" ht="27.75" customHeight="1" x14ac:dyDescent="0.2">
      <c r="B48" s="1186"/>
      <c r="C48" s="1187"/>
      <c r="D48" s="106"/>
      <c r="E48" s="1190" t="s">
        <v>39</v>
      </c>
      <c r="F48" s="1190"/>
      <c r="G48" s="1190"/>
      <c r="H48" s="1191"/>
      <c r="I48" s="353" t="s">
        <v>499</v>
      </c>
      <c r="J48" s="354" t="s">
        <v>499</v>
      </c>
      <c r="K48" s="354" t="s">
        <v>499</v>
      </c>
      <c r="L48" s="354" t="s">
        <v>499</v>
      </c>
      <c r="M48" s="355" t="s">
        <v>499</v>
      </c>
    </row>
    <row r="49" spans="2:13" ht="27.75" customHeight="1" x14ac:dyDescent="0.2">
      <c r="B49" s="1188"/>
      <c r="C49" s="1189"/>
      <c r="D49" s="106"/>
      <c r="E49" s="1190" t="s">
        <v>40</v>
      </c>
      <c r="F49" s="1190"/>
      <c r="G49" s="1190"/>
      <c r="H49" s="1191"/>
      <c r="I49" s="353" t="s">
        <v>499</v>
      </c>
      <c r="J49" s="354" t="s">
        <v>499</v>
      </c>
      <c r="K49" s="354" t="s">
        <v>499</v>
      </c>
      <c r="L49" s="354" t="s">
        <v>499</v>
      </c>
      <c r="M49" s="355" t="s">
        <v>499</v>
      </c>
    </row>
    <row r="50" spans="2:13" ht="27.75" customHeight="1" x14ac:dyDescent="0.2">
      <c r="B50" s="1184" t="s">
        <v>41</v>
      </c>
      <c r="C50" s="1185"/>
      <c r="D50" s="109"/>
      <c r="E50" s="1190" t="s">
        <v>42</v>
      </c>
      <c r="F50" s="1190"/>
      <c r="G50" s="1190"/>
      <c r="H50" s="1191"/>
      <c r="I50" s="353">
        <v>1696</v>
      </c>
      <c r="J50" s="354">
        <v>1997</v>
      </c>
      <c r="K50" s="354">
        <v>2267</v>
      </c>
      <c r="L50" s="354">
        <v>2656</v>
      </c>
      <c r="M50" s="355">
        <v>2972</v>
      </c>
    </row>
    <row r="51" spans="2:13" ht="27.75" customHeight="1" x14ac:dyDescent="0.2">
      <c r="B51" s="1186"/>
      <c r="C51" s="1187"/>
      <c r="D51" s="106"/>
      <c r="E51" s="1190" t="s">
        <v>43</v>
      </c>
      <c r="F51" s="1190"/>
      <c r="G51" s="1190"/>
      <c r="H51" s="1191"/>
      <c r="I51" s="353" t="s">
        <v>499</v>
      </c>
      <c r="J51" s="354" t="s">
        <v>499</v>
      </c>
      <c r="K51" s="354" t="s">
        <v>499</v>
      </c>
      <c r="L51" s="354" t="s">
        <v>499</v>
      </c>
      <c r="M51" s="355" t="s">
        <v>499</v>
      </c>
    </row>
    <row r="52" spans="2:13" ht="27.75" customHeight="1" x14ac:dyDescent="0.2">
      <c r="B52" s="1188"/>
      <c r="C52" s="1189"/>
      <c r="D52" s="106"/>
      <c r="E52" s="1190" t="s">
        <v>44</v>
      </c>
      <c r="F52" s="1190"/>
      <c r="G52" s="1190"/>
      <c r="H52" s="1191"/>
      <c r="I52" s="353">
        <v>6893</v>
      </c>
      <c r="J52" s="354">
        <v>6637</v>
      </c>
      <c r="K52" s="354">
        <v>6338</v>
      </c>
      <c r="L52" s="354">
        <v>6189</v>
      </c>
      <c r="M52" s="355">
        <v>5500</v>
      </c>
    </row>
    <row r="53" spans="2:13" ht="27.75" customHeight="1" thickBot="1" x14ac:dyDescent="0.25">
      <c r="B53" s="1192" t="s">
        <v>45</v>
      </c>
      <c r="C53" s="1193"/>
      <c r="D53" s="110"/>
      <c r="E53" s="1194" t="s">
        <v>46</v>
      </c>
      <c r="F53" s="1194"/>
      <c r="G53" s="1194"/>
      <c r="H53" s="1195"/>
      <c r="I53" s="356">
        <v>1392</v>
      </c>
      <c r="J53" s="357">
        <v>1055</v>
      </c>
      <c r="K53" s="357">
        <v>859</v>
      </c>
      <c r="L53" s="357">
        <v>211</v>
      </c>
      <c r="M53" s="358">
        <v>-29</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3s4oOvChI9Ef8jeCZJSbJ6r+JD2wYagJeFMBAPTK6eohSANeSt3rneAolDJ/ECvOkOWBzTmKs1lfrlc0CopyUw==" saltValue="149qZHQ3zSZIfTUyHGta1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541</v>
      </c>
      <c r="G54" s="119" t="s">
        <v>542</v>
      </c>
      <c r="H54" s="120" t="s">
        <v>543</v>
      </c>
    </row>
    <row r="55" spans="2:8" ht="52.5" customHeight="1" x14ac:dyDescent="0.2">
      <c r="B55" s="121"/>
      <c r="C55" s="1211" t="s">
        <v>49</v>
      </c>
      <c r="D55" s="1211"/>
      <c r="E55" s="1212"/>
      <c r="F55" s="122">
        <v>886</v>
      </c>
      <c r="G55" s="122">
        <v>962</v>
      </c>
      <c r="H55" s="123">
        <v>986</v>
      </c>
    </row>
    <row r="56" spans="2:8" ht="52.5" customHeight="1" x14ac:dyDescent="0.2">
      <c r="B56" s="124"/>
      <c r="C56" s="1213" t="s">
        <v>50</v>
      </c>
      <c r="D56" s="1213"/>
      <c r="E56" s="1214"/>
      <c r="F56" s="125">
        <v>269</v>
      </c>
      <c r="G56" s="125">
        <v>260</v>
      </c>
      <c r="H56" s="126">
        <v>171</v>
      </c>
    </row>
    <row r="57" spans="2:8" ht="53.25" customHeight="1" x14ac:dyDescent="0.2">
      <c r="B57" s="124"/>
      <c r="C57" s="1215" t="s">
        <v>51</v>
      </c>
      <c r="D57" s="1215"/>
      <c r="E57" s="1216"/>
      <c r="F57" s="127">
        <v>1703</v>
      </c>
      <c r="G57" s="127">
        <v>2060</v>
      </c>
      <c r="H57" s="128">
        <v>2319</v>
      </c>
    </row>
    <row r="58" spans="2:8" ht="45.75" customHeight="1" x14ac:dyDescent="0.2">
      <c r="B58" s="129"/>
      <c r="C58" s="1203" t="s">
        <v>52</v>
      </c>
      <c r="D58" s="1204"/>
      <c r="E58" s="1205"/>
      <c r="F58" s="130"/>
      <c r="G58" s="130"/>
      <c r="H58" s="131"/>
    </row>
    <row r="59" spans="2:8" ht="45.75" customHeight="1" x14ac:dyDescent="0.2">
      <c r="B59" s="129"/>
      <c r="C59" s="1203" t="s">
        <v>53</v>
      </c>
      <c r="D59" s="1204"/>
      <c r="E59" s="1205"/>
      <c r="F59" s="130"/>
      <c r="G59" s="130"/>
      <c r="H59" s="131"/>
    </row>
    <row r="60" spans="2:8" ht="45.75" customHeight="1" x14ac:dyDescent="0.2">
      <c r="B60" s="129"/>
      <c r="C60" s="1203" t="s">
        <v>53</v>
      </c>
      <c r="D60" s="1204"/>
      <c r="E60" s="1205"/>
      <c r="F60" s="130"/>
      <c r="G60" s="130"/>
      <c r="H60" s="131"/>
    </row>
    <row r="61" spans="2:8" ht="45.75" customHeight="1" x14ac:dyDescent="0.2">
      <c r="B61" s="129"/>
      <c r="C61" s="1203" t="s">
        <v>53</v>
      </c>
      <c r="D61" s="1204"/>
      <c r="E61" s="1205"/>
      <c r="F61" s="130"/>
      <c r="G61" s="130"/>
      <c r="H61" s="131"/>
    </row>
    <row r="62" spans="2:8" ht="45.75" customHeight="1" thickBot="1" x14ac:dyDescent="0.25">
      <c r="B62" s="132"/>
      <c r="C62" s="1206" t="s">
        <v>53</v>
      </c>
      <c r="D62" s="1207"/>
      <c r="E62" s="1208"/>
      <c r="F62" s="133"/>
      <c r="G62" s="133"/>
      <c r="H62" s="134"/>
    </row>
    <row r="63" spans="2:8" ht="52.5" customHeight="1" thickBot="1" x14ac:dyDescent="0.25">
      <c r="B63" s="135"/>
      <c r="C63" s="1209" t="s">
        <v>54</v>
      </c>
      <c r="D63" s="1209"/>
      <c r="E63" s="1210"/>
      <c r="F63" s="136">
        <v>2859</v>
      </c>
      <c r="G63" s="136">
        <v>3281</v>
      </c>
      <c r="H63" s="137">
        <v>3475</v>
      </c>
    </row>
    <row r="64" spans="2:8" ht="13" x14ac:dyDescent="0.2"/>
  </sheetData>
  <sheetProtection algorithmName="SHA-512" hashValue="NFQx8YhBLki+wIA9HP+MpJt4tEqMgISSs30ZxcajhUEhCJND28erc6L8w0bbc7QaeaEdZBHSZbwVsxRFkAPeTQ==" saltValue="lDcc9jhUXjL5l5tkYUS7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55</v>
      </c>
      <c r="E2" s="149"/>
      <c r="F2" s="150" t="s">
        <v>537</v>
      </c>
      <c r="G2" s="151"/>
      <c r="H2" s="152"/>
    </row>
    <row r="3" spans="1:8" x14ac:dyDescent="0.2">
      <c r="A3" s="148" t="s">
        <v>530</v>
      </c>
      <c r="B3" s="153"/>
      <c r="C3" s="154"/>
      <c r="D3" s="155">
        <v>62078</v>
      </c>
      <c r="E3" s="156"/>
      <c r="F3" s="157">
        <v>108252</v>
      </c>
      <c r="G3" s="158"/>
      <c r="H3" s="159"/>
    </row>
    <row r="4" spans="1:8" x14ac:dyDescent="0.2">
      <c r="A4" s="160"/>
      <c r="B4" s="161"/>
      <c r="C4" s="162"/>
      <c r="D4" s="163">
        <v>32833</v>
      </c>
      <c r="E4" s="164"/>
      <c r="F4" s="165">
        <v>50321</v>
      </c>
      <c r="G4" s="166"/>
      <c r="H4" s="167"/>
    </row>
    <row r="5" spans="1:8" x14ac:dyDescent="0.2">
      <c r="A5" s="148" t="s">
        <v>532</v>
      </c>
      <c r="B5" s="153"/>
      <c r="C5" s="154"/>
      <c r="D5" s="155">
        <v>27837</v>
      </c>
      <c r="E5" s="156"/>
      <c r="F5" s="157">
        <v>93492</v>
      </c>
      <c r="G5" s="158"/>
      <c r="H5" s="159"/>
    </row>
    <row r="6" spans="1:8" x14ac:dyDescent="0.2">
      <c r="A6" s="160"/>
      <c r="B6" s="161"/>
      <c r="C6" s="162"/>
      <c r="D6" s="163">
        <v>12849</v>
      </c>
      <c r="E6" s="164"/>
      <c r="F6" s="165">
        <v>53316</v>
      </c>
      <c r="G6" s="166"/>
      <c r="H6" s="167"/>
    </row>
    <row r="7" spans="1:8" x14ac:dyDescent="0.2">
      <c r="A7" s="148" t="s">
        <v>533</v>
      </c>
      <c r="B7" s="153"/>
      <c r="C7" s="154"/>
      <c r="D7" s="155">
        <v>39592</v>
      </c>
      <c r="E7" s="156"/>
      <c r="F7" s="157">
        <v>94796</v>
      </c>
      <c r="G7" s="158"/>
      <c r="H7" s="159"/>
    </row>
    <row r="8" spans="1:8" x14ac:dyDescent="0.2">
      <c r="A8" s="160"/>
      <c r="B8" s="161"/>
      <c r="C8" s="162"/>
      <c r="D8" s="163">
        <v>24222</v>
      </c>
      <c r="E8" s="164"/>
      <c r="F8" s="165">
        <v>55781</v>
      </c>
      <c r="G8" s="166"/>
      <c r="H8" s="167"/>
    </row>
    <row r="9" spans="1:8" x14ac:dyDescent="0.2">
      <c r="A9" s="148" t="s">
        <v>534</v>
      </c>
      <c r="B9" s="153"/>
      <c r="C9" s="154"/>
      <c r="D9" s="155">
        <v>38620</v>
      </c>
      <c r="E9" s="156"/>
      <c r="F9" s="157">
        <v>85942</v>
      </c>
      <c r="G9" s="158"/>
      <c r="H9" s="159"/>
    </row>
    <row r="10" spans="1:8" x14ac:dyDescent="0.2">
      <c r="A10" s="160"/>
      <c r="B10" s="161"/>
      <c r="C10" s="162"/>
      <c r="D10" s="163">
        <v>23647</v>
      </c>
      <c r="E10" s="164"/>
      <c r="F10" s="165">
        <v>48630</v>
      </c>
      <c r="G10" s="166"/>
      <c r="H10" s="167"/>
    </row>
    <row r="11" spans="1:8" x14ac:dyDescent="0.2">
      <c r="A11" s="148" t="s">
        <v>535</v>
      </c>
      <c r="B11" s="153"/>
      <c r="C11" s="154"/>
      <c r="D11" s="155">
        <v>20985</v>
      </c>
      <c r="E11" s="156"/>
      <c r="F11" s="157">
        <v>95007</v>
      </c>
      <c r="G11" s="158"/>
      <c r="H11" s="159"/>
    </row>
    <row r="12" spans="1:8" x14ac:dyDescent="0.2">
      <c r="A12" s="160"/>
      <c r="B12" s="161"/>
      <c r="C12" s="168"/>
      <c r="D12" s="163">
        <v>13673</v>
      </c>
      <c r="E12" s="164"/>
      <c r="F12" s="165">
        <v>48509</v>
      </c>
      <c r="G12" s="166"/>
      <c r="H12" s="167"/>
    </row>
    <row r="13" spans="1:8" x14ac:dyDescent="0.2">
      <c r="A13" s="148"/>
      <c r="B13" s="153"/>
      <c r="C13" s="169"/>
      <c r="D13" s="170">
        <v>37822</v>
      </c>
      <c r="E13" s="171"/>
      <c r="F13" s="172">
        <v>95498</v>
      </c>
      <c r="G13" s="173"/>
      <c r="H13" s="159"/>
    </row>
    <row r="14" spans="1:8" x14ac:dyDescent="0.2">
      <c r="A14" s="160"/>
      <c r="B14" s="161"/>
      <c r="C14" s="162"/>
      <c r="D14" s="163">
        <v>21445</v>
      </c>
      <c r="E14" s="164"/>
      <c r="F14" s="165">
        <v>51311</v>
      </c>
      <c r="G14" s="166"/>
      <c r="H14" s="167"/>
    </row>
    <row r="17" spans="1:11" x14ac:dyDescent="0.2">
      <c r="A17" s="144" t="s">
        <v>56</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57</v>
      </c>
      <c r="B19" s="174">
        <f>ROUND(VALUE(SUBSTITUTE(実質収支比率等に係る経年分析!F$48,"▲","-")),2)</f>
        <v>4.72</v>
      </c>
      <c r="C19" s="174">
        <f>ROUND(VALUE(SUBSTITUTE(実質収支比率等に係る経年分析!G$48,"▲","-")),2)</f>
        <v>4.21</v>
      </c>
      <c r="D19" s="174">
        <f>ROUND(VALUE(SUBSTITUTE(実質収支比率等に係る経年分析!H$48,"▲","-")),2)</f>
        <v>5.37</v>
      </c>
      <c r="E19" s="174">
        <f>ROUND(VALUE(SUBSTITUTE(実質収支比率等に係る経年分析!I$48,"▲","-")),2)</f>
        <v>7.96</v>
      </c>
      <c r="F19" s="174">
        <f>ROUND(VALUE(SUBSTITUTE(実質収支比率等に係る経年分析!J$48,"▲","-")),2)</f>
        <v>6.45</v>
      </c>
    </row>
    <row r="20" spans="1:11" x14ac:dyDescent="0.2">
      <c r="A20" s="174" t="s">
        <v>58</v>
      </c>
      <c r="B20" s="174">
        <f>ROUND(VALUE(SUBSTITUTE(実質収支比率等に係る経年分析!F$47,"▲","-")),2)</f>
        <v>17.489999999999998</v>
      </c>
      <c r="C20" s="174">
        <f>ROUND(VALUE(SUBSTITUTE(実質収支比率等に係る経年分析!G$47,"▲","-")),2)</f>
        <v>21.42</v>
      </c>
      <c r="D20" s="174">
        <f>ROUND(VALUE(SUBSTITUTE(実質収支比率等に係る経年分析!H$47,"▲","-")),2)</f>
        <v>22.59</v>
      </c>
      <c r="E20" s="174">
        <f>ROUND(VALUE(SUBSTITUTE(実質収支比率等に係る経年分析!I$47,"▲","-")),2)</f>
        <v>23.14</v>
      </c>
      <c r="F20" s="174">
        <f>ROUND(VALUE(SUBSTITUTE(実質収支比率等に係る経年分析!J$47,"▲","-")),2)</f>
        <v>24.07</v>
      </c>
    </row>
    <row r="21" spans="1:11" x14ac:dyDescent="0.2">
      <c r="A21" s="174" t="s">
        <v>59</v>
      </c>
      <c r="B21" s="174">
        <f>IF(ISNUMBER(VALUE(SUBSTITUTE(実質収支比率等に係る経年分析!F$49,"▲","-"))),ROUND(VALUE(SUBSTITUTE(実質収支比率等に係る経年分析!F$49,"▲","-")),2),NA())</f>
        <v>3.08</v>
      </c>
      <c r="C21" s="174">
        <f>IF(ISNUMBER(VALUE(SUBSTITUTE(実質収支比率等に係る経年分析!G$49,"▲","-"))),ROUND(VALUE(SUBSTITUTE(実質収支比率等に係る経年分析!G$49,"▲","-")),2),NA())</f>
        <v>3.26</v>
      </c>
      <c r="D21" s="174">
        <f>IF(ISNUMBER(VALUE(SUBSTITUTE(実質収支比率等に係る経年分析!H$49,"▲","-"))),ROUND(VALUE(SUBSTITUTE(実質収支比率等に係る経年分析!H$49,"▲","-")),2),NA())</f>
        <v>3.38</v>
      </c>
      <c r="E21" s="174">
        <f>IF(ISNUMBER(VALUE(SUBSTITUTE(実質収支比率等に係る経年分析!I$49,"▲","-"))),ROUND(VALUE(SUBSTITUTE(実質収支比率等に係る経年分析!I$49,"▲","-")),2),NA())</f>
        <v>4.72</v>
      </c>
      <c r="F21" s="174">
        <f>IF(ISNUMBER(VALUE(SUBSTITUTE(実質収支比率等に係る経年分析!J$49,"▲","-"))),ROUND(VALUE(SUBSTITUTE(実質収支比率等に係る経年分析!J$49,"▲","-")),2),NA())</f>
        <v>-1.04</v>
      </c>
    </row>
    <row r="24" spans="1:11" x14ac:dyDescent="0.2">
      <c r="A24" s="144" t="s">
        <v>60</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61</v>
      </c>
      <c r="C26" s="175" t="s">
        <v>62</v>
      </c>
      <c r="D26" s="175" t="s">
        <v>61</v>
      </c>
      <c r="E26" s="175" t="s">
        <v>62</v>
      </c>
      <c r="F26" s="175" t="s">
        <v>61</v>
      </c>
      <c r="G26" s="175" t="s">
        <v>62</v>
      </c>
      <c r="H26" s="175" t="s">
        <v>61</v>
      </c>
      <c r="I26" s="175" t="s">
        <v>62</v>
      </c>
      <c r="J26" s="175" t="s">
        <v>61</v>
      </c>
      <c r="K26" s="175" t="s">
        <v>62</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関口茂八奨学事業特別会計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0.04</v>
      </c>
    </row>
    <row r="32" spans="1:11" x14ac:dyDescent="0.2">
      <c r="A32" s="175" t="str">
        <f>IF(連結実質赤字比率に係る赤字・黒字の構成分析!C$38="",NA(),連結実質赤字比率に係る赤字・黒字の構成分析!C$38)</f>
        <v>浄化槽設置管理事業特別会計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1.24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0.91</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1.35</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8.8800000000000008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4.37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5.36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6.45</v>
      </c>
    </row>
    <row r="39" spans="1:16" x14ac:dyDescent="0.2">
      <c r="A39" s="144" t="s">
        <v>63</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2">
      <c r="A42" s="176" t="s">
        <v>66</v>
      </c>
      <c r="B42" s="176"/>
      <c r="C42" s="176"/>
      <c r="D42" s="176">
        <f>'実質公債費比率（分子）の構造'!K$52</f>
        <v>558</v>
      </c>
      <c r="E42" s="176"/>
      <c r="F42" s="176"/>
      <c r="G42" s="176">
        <f>'実質公債費比率（分子）の構造'!L$52</f>
        <v>565</v>
      </c>
      <c r="H42" s="176"/>
      <c r="I42" s="176"/>
      <c r="J42" s="176">
        <f>'実質公債費比率（分子）の構造'!M$52</f>
        <v>578</v>
      </c>
      <c r="K42" s="176"/>
      <c r="L42" s="176"/>
      <c r="M42" s="176">
        <f>'実質公債費比率（分子）の構造'!N$52</f>
        <v>593</v>
      </c>
      <c r="N42" s="176"/>
      <c r="O42" s="176"/>
      <c r="P42" s="176">
        <f>'実質公債費比率（分子）の構造'!O$52</f>
        <v>592</v>
      </c>
    </row>
    <row r="43" spans="1:16" x14ac:dyDescent="0.2">
      <c r="A43" s="176" t="s">
        <v>17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20</v>
      </c>
      <c r="C45" s="176"/>
      <c r="D45" s="176"/>
      <c r="E45" s="176">
        <f>'実質公債費比率（分子）の構造'!L$49</f>
        <v>15</v>
      </c>
      <c r="F45" s="176"/>
      <c r="G45" s="176"/>
      <c r="H45" s="176">
        <f>'実質公債費比率（分子）の構造'!M$49</f>
        <v>13</v>
      </c>
      <c r="I45" s="176"/>
      <c r="J45" s="176"/>
      <c r="K45" s="176">
        <f>'実質公債費比率（分子）の構造'!N$49</f>
        <v>20</v>
      </c>
      <c r="L45" s="176"/>
      <c r="M45" s="176"/>
      <c r="N45" s="176">
        <f>'実質公債費比率（分子）の構造'!O$49</f>
        <v>21</v>
      </c>
      <c r="O45" s="176"/>
      <c r="P45" s="176"/>
    </row>
    <row r="46" spans="1:16" x14ac:dyDescent="0.2">
      <c r="A46" s="176" t="s">
        <v>69</v>
      </c>
      <c r="B46" s="176">
        <f>'実質公債費比率（分子）の構造'!K$48</f>
        <v>30</v>
      </c>
      <c r="C46" s="176"/>
      <c r="D46" s="176"/>
      <c r="E46" s="176">
        <f>'実質公債費比率（分子）の構造'!L$48</f>
        <v>30</v>
      </c>
      <c r="F46" s="176"/>
      <c r="G46" s="176"/>
      <c r="H46" s="176">
        <f>'実質公債費比率（分子）の構造'!M$48</f>
        <v>31</v>
      </c>
      <c r="I46" s="176"/>
      <c r="J46" s="176"/>
      <c r="K46" s="176">
        <f>'実質公債費比率（分子）の構造'!N$48</f>
        <v>31</v>
      </c>
      <c r="L46" s="176"/>
      <c r="M46" s="176"/>
      <c r="N46" s="176">
        <f>'実質公債費比率（分子）の構造'!O$48</f>
        <v>33</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650</v>
      </c>
      <c r="C49" s="176"/>
      <c r="D49" s="176"/>
      <c r="E49" s="176">
        <f>'実質公債費比率（分子）の構造'!L$45</f>
        <v>658</v>
      </c>
      <c r="F49" s="176"/>
      <c r="G49" s="176"/>
      <c r="H49" s="176">
        <f>'実質公債費比率（分子）の構造'!M$45</f>
        <v>682</v>
      </c>
      <c r="I49" s="176"/>
      <c r="J49" s="176"/>
      <c r="K49" s="176">
        <f>'実質公債費比率（分子）の構造'!N$45</f>
        <v>712</v>
      </c>
      <c r="L49" s="176"/>
      <c r="M49" s="176"/>
      <c r="N49" s="176">
        <f>'実質公債費比率（分子）の構造'!O$45</f>
        <v>734</v>
      </c>
      <c r="O49" s="176"/>
      <c r="P49" s="176"/>
    </row>
    <row r="50" spans="1:16" x14ac:dyDescent="0.2">
      <c r="A50" s="176" t="s">
        <v>73</v>
      </c>
      <c r="B50" s="176" t="e">
        <f>NA()</f>
        <v>#N/A</v>
      </c>
      <c r="C50" s="176">
        <f>IF(ISNUMBER('実質公債費比率（分子）の構造'!K$53),'実質公債費比率（分子）の構造'!K$53,NA())</f>
        <v>143</v>
      </c>
      <c r="D50" s="176" t="e">
        <f>NA()</f>
        <v>#N/A</v>
      </c>
      <c r="E50" s="176" t="e">
        <f>NA()</f>
        <v>#N/A</v>
      </c>
      <c r="F50" s="176">
        <f>IF(ISNUMBER('実質公債費比率（分子）の構造'!L$53),'実質公債費比率（分子）の構造'!L$53,NA())</f>
        <v>139</v>
      </c>
      <c r="G50" s="176" t="e">
        <f>NA()</f>
        <v>#N/A</v>
      </c>
      <c r="H50" s="176" t="e">
        <f>NA()</f>
        <v>#N/A</v>
      </c>
      <c r="I50" s="176">
        <f>IF(ISNUMBER('実質公債費比率（分子）の構造'!M$53),'実質公債費比率（分子）の構造'!M$53,NA())</f>
        <v>149</v>
      </c>
      <c r="J50" s="176" t="e">
        <f>NA()</f>
        <v>#N/A</v>
      </c>
      <c r="K50" s="176" t="e">
        <f>NA()</f>
        <v>#N/A</v>
      </c>
      <c r="L50" s="176">
        <f>IF(ISNUMBER('実質公債費比率（分子）の構造'!N$53),'実質公債費比率（分子）の構造'!N$53,NA())</f>
        <v>170</v>
      </c>
      <c r="M50" s="176" t="e">
        <f>NA()</f>
        <v>#N/A</v>
      </c>
      <c r="N50" s="176" t="e">
        <f>NA()</f>
        <v>#N/A</v>
      </c>
      <c r="O50" s="176">
        <f>IF(ISNUMBER('実質公債費比率（分子）の構造'!O$53),'実質公債費比率（分子）の構造'!O$53,NA())</f>
        <v>196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44</v>
      </c>
      <c r="B56" s="175"/>
      <c r="C56" s="175"/>
      <c r="D56" s="175">
        <f>'将来負担比率（分子）の構造'!I$52</f>
        <v>6893</v>
      </c>
      <c r="E56" s="175"/>
      <c r="F56" s="175"/>
      <c r="G56" s="175">
        <f>'将来負担比率（分子）の構造'!J$52</f>
        <v>6637</v>
      </c>
      <c r="H56" s="175"/>
      <c r="I56" s="175"/>
      <c r="J56" s="175">
        <f>'将来負担比率（分子）の構造'!K$52</f>
        <v>6338</v>
      </c>
      <c r="K56" s="175"/>
      <c r="L56" s="175"/>
      <c r="M56" s="175">
        <f>'将来負担比率（分子）の構造'!L$52</f>
        <v>6189</v>
      </c>
      <c r="N56" s="175"/>
      <c r="O56" s="175"/>
      <c r="P56" s="175">
        <f>'将来負担比率（分子）の構造'!M$52</f>
        <v>5500</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1696</v>
      </c>
      <c r="E58" s="175"/>
      <c r="F58" s="175"/>
      <c r="G58" s="175">
        <f>'将来負担比率（分子）の構造'!J$50</f>
        <v>1997</v>
      </c>
      <c r="H58" s="175"/>
      <c r="I58" s="175"/>
      <c r="J58" s="175">
        <f>'将来負担比率（分子）の構造'!K$50</f>
        <v>2267</v>
      </c>
      <c r="K58" s="175"/>
      <c r="L58" s="175"/>
      <c r="M58" s="175">
        <f>'将来負担比率（分子）の構造'!L$50</f>
        <v>2656</v>
      </c>
      <c r="N58" s="175"/>
      <c r="O58" s="175"/>
      <c r="P58" s="175">
        <f>'将来負担比率（分子）の構造'!M$50</f>
        <v>2972</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1408</v>
      </c>
      <c r="C62" s="175"/>
      <c r="D62" s="175"/>
      <c r="E62" s="175">
        <f>'将来負担比率（分子）の構造'!J$45</f>
        <v>1410</v>
      </c>
      <c r="F62" s="175"/>
      <c r="G62" s="175"/>
      <c r="H62" s="175">
        <f>'将来負担比率（分子）の構造'!K$45</f>
        <v>1401</v>
      </c>
      <c r="I62" s="175"/>
      <c r="J62" s="175"/>
      <c r="K62" s="175">
        <f>'将来負担比率（分子）の構造'!L$45</f>
        <v>1406</v>
      </c>
      <c r="L62" s="175"/>
      <c r="M62" s="175"/>
      <c r="N62" s="175">
        <f>'将来負担比率（分子）の構造'!M$45</f>
        <v>1386</v>
      </c>
      <c r="O62" s="175"/>
      <c r="P62" s="175"/>
    </row>
    <row r="63" spans="1:16" x14ac:dyDescent="0.2">
      <c r="A63" s="175" t="s">
        <v>35</v>
      </c>
      <c r="B63" s="175">
        <f>'将来負担比率（分子）の構造'!I$44</f>
        <v>135</v>
      </c>
      <c r="C63" s="175"/>
      <c r="D63" s="175"/>
      <c r="E63" s="175">
        <f>'将来負担比率（分子）の構造'!J$44</f>
        <v>149</v>
      </c>
      <c r="F63" s="175"/>
      <c r="G63" s="175"/>
      <c r="H63" s="175">
        <f>'将来負担比率（分子）の構造'!K$44</f>
        <v>208</v>
      </c>
      <c r="I63" s="175"/>
      <c r="J63" s="175"/>
      <c r="K63" s="175">
        <f>'将来負担比率（分子）の構造'!L$44</f>
        <v>197</v>
      </c>
      <c r="L63" s="175"/>
      <c r="M63" s="175"/>
      <c r="N63" s="175">
        <f>'将来負担比率（分子）の構造'!M$44</f>
        <v>187</v>
      </c>
      <c r="O63" s="175"/>
      <c r="P63" s="175"/>
    </row>
    <row r="64" spans="1:16" x14ac:dyDescent="0.2">
      <c r="A64" s="175" t="s">
        <v>34</v>
      </c>
      <c r="B64" s="175">
        <f>'将来負担比率（分子）の構造'!I$43</f>
        <v>404</v>
      </c>
      <c r="C64" s="175"/>
      <c r="D64" s="175"/>
      <c r="E64" s="175">
        <f>'将来負担比率（分子）の構造'!J$43</f>
        <v>382</v>
      </c>
      <c r="F64" s="175"/>
      <c r="G64" s="175"/>
      <c r="H64" s="175">
        <f>'将来負担比率（分子）の構造'!K$43</f>
        <v>367</v>
      </c>
      <c r="I64" s="175"/>
      <c r="J64" s="175"/>
      <c r="K64" s="175">
        <f>'将来負担比率（分子）の構造'!L$43</f>
        <v>362</v>
      </c>
      <c r="L64" s="175"/>
      <c r="M64" s="175"/>
      <c r="N64" s="175">
        <f>'将来負担比率（分子）の構造'!M$43</f>
        <v>349</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8035</v>
      </c>
      <c r="C66" s="175"/>
      <c r="D66" s="175"/>
      <c r="E66" s="175">
        <f>'将来負担比率（分子）の構造'!J$41</f>
        <v>7749</v>
      </c>
      <c r="F66" s="175"/>
      <c r="G66" s="175"/>
      <c r="H66" s="175">
        <f>'将来負担比率（分子）の構造'!K$41</f>
        <v>7487</v>
      </c>
      <c r="I66" s="175"/>
      <c r="J66" s="175"/>
      <c r="K66" s="175">
        <f>'将来負担比率（分子）の構造'!L$41</f>
        <v>7091</v>
      </c>
      <c r="L66" s="175"/>
      <c r="M66" s="175"/>
      <c r="N66" s="175">
        <f>'将来負担比率（分子）の構造'!M$41</f>
        <v>6521</v>
      </c>
      <c r="O66" s="175"/>
      <c r="P66" s="175"/>
    </row>
    <row r="67" spans="1:16" x14ac:dyDescent="0.2">
      <c r="A67" s="175" t="s">
        <v>77</v>
      </c>
      <c r="B67" s="175" t="e">
        <f>NA()</f>
        <v>#N/A</v>
      </c>
      <c r="C67" s="175">
        <f>IF(ISNUMBER('将来負担比率（分子）の構造'!I$53), IF('将来負担比率（分子）の構造'!I$53 &lt; 0, 0, '将来負担比率（分子）の構造'!I$53), NA())</f>
        <v>1392</v>
      </c>
      <c r="D67" s="175" t="e">
        <f>NA()</f>
        <v>#N/A</v>
      </c>
      <c r="E67" s="175" t="e">
        <f>NA()</f>
        <v>#N/A</v>
      </c>
      <c r="F67" s="175">
        <f>IF(ISNUMBER('将来負担比率（分子）の構造'!J$53), IF('将来負担比率（分子）の構造'!J$53 &lt; 0, 0, '将来負担比率（分子）の構造'!J$53), NA())</f>
        <v>1055</v>
      </c>
      <c r="G67" s="175" t="e">
        <f>NA()</f>
        <v>#N/A</v>
      </c>
      <c r="H67" s="175" t="e">
        <f>NA()</f>
        <v>#N/A</v>
      </c>
      <c r="I67" s="175">
        <f>IF(ISNUMBER('将来負担比率（分子）の構造'!K$53), IF('将来負担比率（分子）の構造'!K$53 &lt; 0, 0, '将来負担比率（分子）の構造'!K$53), NA())</f>
        <v>859</v>
      </c>
      <c r="J67" s="175" t="e">
        <f>NA()</f>
        <v>#N/A</v>
      </c>
      <c r="K67" s="175" t="e">
        <f>NA()</f>
        <v>#N/A</v>
      </c>
      <c r="L67" s="175">
        <f>IF(ISNUMBER('将来負担比率（分子）の構造'!L$53), IF('将来負担比率（分子）の構造'!L$53 &lt; 0, 0, '将来負担比率（分子）の構造'!L$53), NA())</f>
        <v>211</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886</v>
      </c>
      <c r="C72" s="179">
        <f>基金残高に係る経年分析!G55</f>
        <v>962</v>
      </c>
      <c r="D72" s="179">
        <f>基金残高に係る経年分析!H55</f>
        <v>986</v>
      </c>
    </row>
    <row r="73" spans="1:16" x14ac:dyDescent="0.2">
      <c r="A73" s="178" t="s">
        <v>80</v>
      </c>
      <c r="B73" s="179">
        <f>基金残高に係る経年分析!F56</f>
        <v>269</v>
      </c>
      <c r="C73" s="179">
        <f>基金残高に係る経年分析!G56</f>
        <v>260</v>
      </c>
      <c r="D73" s="179">
        <f>基金残高に係る経年分析!H56</f>
        <v>171</v>
      </c>
    </row>
    <row r="74" spans="1:16" x14ac:dyDescent="0.2">
      <c r="A74" s="178" t="s">
        <v>81</v>
      </c>
      <c r="B74" s="179">
        <f>基金残高に係る経年分析!F57</f>
        <v>1703</v>
      </c>
      <c r="C74" s="179">
        <f>基金残高に係る経年分析!G57</f>
        <v>2060</v>
      </c>
      <c r="D74" s="179">
        <f>基金残高に係る経年分析!H57</f>
        <v>2319</v>
      </c>
    </row>
  </sheetData>
  <sheetProtection algorithmName="SHA-512" hashValue="Oen+qjQ9wsWX88W2mWkD9F1fHL61bSb++XyynoBH737umiQ6P0AQQf3Qz00bnBiDSTv8/UP45xGmOAQ5y9alBg==" saltValue="djG1KSUrDv1IzSSajlQw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1363559</v>
      </c>
      <c r="S5" s="677"/>
      <c r="T5" s="677"/>
      <c r="U5" s="677"/>
      <c r="V5" s="677"/>
      <c r="W5" s="677"/>
      <c r="X5" s="677"/>
      <c r="Y5" s="702"/>
      <c r="Z5" s="715">
        <v>20.9</v>
      </c>
      <c r="AA5" s="715"/>
      <c r="AB5" s="715"/>
      <c r="AC5" s="715"/>
      <c r="AD5" s="716">
        <v>1363559</v>
      </c>
      <c r="AE5" s="716"/>
      <c r="AF5" s="716"/>
      <c r="AG5" s="716"/>
      <c r="AH5" s="716"/>
      <c r="AI5" s="716"/>
      <c r="AJ5" s="716"/>
      <c r="AK5" s="716"/>
      <c r="AL5" s="703">
        <v>33.1</v>
      </c>
      <c r="AM5" s="685"/>
      <c r="AN5" s="685"/>
      <c r="AO5" s="704"/>
      <c r="AP5" s="679" t="s">
        <v>227</v>
      </c>
      <c r="AQ5" s="680"/>
      <c r="AR5" s="680"/>
      <c r="AS5" s="680"/>
      <c r="AT5" s="680"/>
      <c r="AU5" s="680"/>
      <c r="AV5" s="680"/>
      <c r="AW5" s="680"/>
      <c r="AX5" s="680"/>
      <c r="AY5" s="680"/>
      <c r="AZ5" s="680"/>
      <c r="BA5" s="680"/>
      <c r="BB5" s="680"/>
      <c r="BC5" s="680"/>
      <c r="BD5" s="680"/>
      <c r="BE5" s="680"/>
      <c r="BF5" s="681"/>
      <c r="BG5" s="621">
        <v>1363559</v>
      </c>
      <c r="BH5" s="622"/>
      <c r="BI5" s="622"/>
      <c r="BJ5" s="622"/>
      <c r="BK5" s="622"/>
      <c r="BL5" s="622"/>
      <c r="BM5" s="622"/>
      <c r="BN5" s="623"/>
      <c r="BO5" s="659">
        <v>100</v>
      </c>
      <c r="BP5" s="659"/>
      <c r="BQ5" s="659"/>
      <c r="BR5" s="659"/>
      <c r="BS5" s="660" t="s">
        <v>131</v>
      </c>
      <c r="BT5" s="660"/>
      <c r="BU5" s="660"/>
      <c r="BV5" s="660"/>
      <c r="BW5" s="660"/>
      <c r="BX5" s="660"/>
      <c r="BY5" s="660"/>
      <c r="BZ5" s="660"/>
      <c r="CA5" s="660"/>
      <c r="CB5" s="698"/>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75486</v>
      </c>
      <c r="S6" s="622"/>
      <c r="T6" s="622"/>
      <c r="U6" s="622"/>
      <c r="V6" s="622"/>
      <c r="W6" s="622"/>
      <c r="X6" s="622"/>
      <c r="Y6" s="623"/>
      <c r="Z6" s="659">
        <v>1.2</v>
      </c>
      <c r="AA6" s="659"/>
      <c r="AB6" s="659"/>
      <c r="AC6" s="659"/>
      <c r="AD6" s="660">
        <v>75486</v>
      </c>
      <c r="AE6" s="660"/>
      <c r="AF6" s="660"/>
      <c r="AG6" s="660"/>
      <c r="AH6" s="660"/>
      <c r="AI6" s="660"/>
      <c r="AJ6" s="660"/>
      <c r="AK6" s="660"/>
      <c r="AL6" s="624">
        <v>1.8</v>
      </c>
      <c r="AM6" s="625"/>
      <c r="AN6" s="625"/>
      <c r="AO6" s="661"/>
      <c r="AP6" s="618" t="s">
        <v>232</v>
      </c>
      <c r="AQ6" s="619"/>
      <c r="AR6" s="619"/>
      <c r="AS6" s="619"/>
      <c r="AT6" s="619"/>
      <c r="AU6" s="619"/>
      <c r="AV6" s="619"/>
      <c r="AW6" s="619"/>
      <c r="AX6" s="619"/>
      <c r="AY6" s="619"/>
      <c r="AZ6" s="619"/>
      <c r="BA6" s="619"/>
      <c r="BB6" s="619"/>
      <c r="BC6" s="619"/>
      <c r="BD6" s="619"/>
      <c r="BE6" s="619"/>
      <c r="BF6" s="620"/>
      <c r="BG6" s="621">
        <v>1363559</v>
      </c>
      <c r="BH6" s="622"/>
      <c r="BI6" s="622"/>
      <c r="BJ6" s="622"/>
      <c r="BK6" s="622"/>
      <c r="BL6" s="622"/>
      <c r="BM6" s="622"/>
      <c r="BN6" s="623"/>
      <c r="BO6" s="659">
        <v>100</v>
      </c>
      <c r="BP6" s="659"/>
      <c r="BQ6" s="659"/>
      <c r="BR6" s="659"/>
      <c r="BS6" s="660" t="s">
        <v>131</v>
      </c>
      <c r="BT6" s="660"/>
      <c r="BU6" s="660"/>
      <c r="BV6" s="660"/>
      <c r="BW6" s="660"/>
      <c r="BX6" s="660"/>
      <c r="BY6" s="660"/>
      <c r="BZ6" s="660"/>
      <c r="CA6" s="660"/>
      <c r="CB6" s="698"/>
      <c r="CD6" s="679" t="s">
        <v>233</v>
      </c>
      <c r="CE6" s="680"/>
      <c r="CF6" s="680"/>
      <c r="CG6" s="680"/>
      <c r="CH6" s="680"/>
      <c r="CI6" s="680"/>
      <c r="CJ6" s="680"/>
      <c r="CK6" s="680"/>
      <c r="CL6" s="680"/>
      <c r="CM6" s="680"/>
      <c r="CN6" s="680"/>
      <c r="CO6" s="680"/>
      <c r="CP6" s="680"/>
      <c r="CQ6" s="681"/>
      <c r="CR6" s="621">
        <v>69786</v>
      </c>
      <c r="CS6" s="622"/>
      <c r="CT6" s="622"/>
      <c r="CU6" s="622"/>
      <c r="CV6" s="622"/>
      <c r="CW6" s="622"/>
      <c r="CX6" s="622"/>
      <c r="CY6" s="623"/>
      <c r="CZ6" s="703">
        <v>1.1000000000000001</v>
      </c>
      <c r="DA6" s="685"/>
      <c r="DB6" s="685"/>
      <c r="DC6" s="705"/>
      <c r="DD6" s="627" t="s">
        <v>131</v>
      </c>
      <c r="DE6" s="622"/>
      <c r="DF6" s="622"/>
      <c r="DG6" s="622"/>
      <c r="DH6" s="622"/>
      <c r="DI6" s="622"/>
      <c r="DJ6" s="622"/>
      <c r="DK6" s="622"/>
      <c r="DL6" s="622"/>
      <c r="DM6" s="622"/>
      <c r="DN6" s="622"/>
      <c r="DO6" s="622"/>
      <c r="DP6" s="623"/>
      <c r="DQ6" s="627">
        <v>69786</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467</v>
      </c>
      <c r="S7" s="622"/>
      <c r="T7" s="622"/>
      <c r="U7" s="622"/>
      <c r="V7" s="622"/>
      <c r="W7" s="622"/>
      <c r="X7" s="622"/>
      <c r="Y7" s="623"/>
      <c r="Z7" s="659">
        <v>0</v>
      </c>
      <c r="AA7" s="659"/>
      <c r="AB7" s="659"/>
      <c r="AC7" s="659"/>
      <c r="AD7" s="660">
        <v>467</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580552</v>
      </c>
      <c r="BH7" s="622"/>
      <c r="BI7" s="622"/>
      <c r="BJ7" s="622"/>
      <c r="BK7" s="622"/>
      <c r="BL7" s="622"/>
      <c r="BM7" s="622"/>
      <c r="BN7" s="623"/>
      <c r="BO7" s="659">
        <v>42.6</v>
      </c>
      <c r="BP7" s="659"/>
      <c r="BQ7" s="659"/>
      <c r="BR7" s="659"/>
      <c r="BS7" s="660" t="s">
        <v>131</v>
      </c>
      <c r="BT7" s="660"/>
      <c r="BU7" s="660"/>
      <c r="BV7" s="660"/>
      <c r="BW7" s="660"/>
      <c r="BX7" s="660"/>
      <c r="BY7" s="660"/>
      <c r="BZ7" s="660"/>
      <c r="CA7" s="660"/>
      <c r="CB7" s="698"/>
      <c r="CD7" s="618" t="s">
        <v>236</v>
      </c>
      <c r="CE7" s="619"/>
      <c r="CF7" s="619"/>
      <c r="CG7" s="619"/>
      <c r="CH7" s="619"/>
      <c r="CI7" s="619"/>
      <c r="CJ7" s="619"/>
      <c r="CK7" s="619"/>
      <c r="CL7" s="619"/>
      <c r="CM7" s="619"/>
      <c r="CN7" s="619"/>
      <c r="CO7" s="619"/>
      <c r="CP7" s="619"/>
      <c r="CQ7" s="620"/>
      <c r="CR7" s="621">
        <v>1298847</v>
      </c>
      <c r="CS7" s="622"/>
      <c r="CT7" s="622"/>
      <c r="CU7" s="622"/>
      <c r="CV7" s="622"/>
      <c r="CW7" s="622"/>
      <c r="CX7" s="622"/>
      <c r="CY7" s="623"/>
      <c r="CZ7" s="659">
        <v>21.3</v>
      </c>
      <c r="DA7" s="659"/>
      <c r="DB7" s="659"/>
      <c r="DC7" s="659"/>
      <c r="DD7" s="627">
        <v>10552</v>
      </c>
      <c r="DE7" s="622"/>
      <c r="DF7" s="622"/>
      <c r="DG7" s="622"/>
      <c r="DH7" s="622"/>
      <c r="DI7" s="622"/>
      <c r="DJ7" s="622"/>
      <c r="DK7" s="622"/>
      <c r="DL7" s="622"/>
      <c r="DM7" s="622"/>
      <c r="DN7" s="622"/>
      <c r="DO7" s="622"/>
      <c r="DP7" s="623"/>
      <c r="DQ7" s="627">
        <v>1147338</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6648</v>
      </c>
      <c r="S8" s="622"/>
      <c r="T8" s="622"/>
      <c r="U8" s="622"/>
      <c r="V8" s="622"/>
      <c r="W8" s="622"/>
      <c r="X8" s="622"/>
      <c r="Y8" s="623"/>
      <c r="Z8" s="659">
        <v>0.1</v>
      </c>
      <c r="AA8" s="659"/>
      <c r="AB8" s="659"/>
      <c r="AC8" s="659"/>
      <c r="AD8" s="660">
        <v>6648</v>
      </c>
      <c r="AE8" s="660"/>
      <c r="AF8" s="660"/>
      <c r="AG8" s="660"/>
      <c r="AH8" s="660"/>
      <c r="AI8" s="660"/>
      <c r="AJ8" s="660"/>
      <c r="AK8" s="660"/>
      <c r="AL8" s="624">
        <v>0.2</v>
      </c>
      <c r="AM8" s="625"/>
      <c r="AN8" s="625"/>
      <c r="AO8" s="661"/>
      <c r="AP8" s="618" t="s">
        <v>238</v>
      </c>
      <c r="AQ8" s="619"/>
      <c r="AR8" s="619"/>
      <c r="AS8" s="619"/>
      <c r="AT8" s="619"/>
      <c r="AU8" s="619"/>
      <c r="AV8" s="619"/>
      <c r="AW8" s="619"/>
      <c r="AX8" s="619"/>
      <c r="AY8" s="619"/>
      <c r="AZ8" s="619"/>
      <c r="BA8" s="619"/>
      <c r="BB8" s="619"/>
      <c r="BC8" s="619"/>
      <c r="BD8" s="619"/>
      <c r="BE8" s="619"/>
      <c r="BF8" s="620"/>
      <c r="BG8" s="621">
        <v>20176</v>
      </c>
      <c r="BH8" s="622"/>
      <c r="BI8" s="622"/>
      <c r="BJ8" s="622"/>
      <c r="BK8" s="622"/>
      <c r="BL8" s="622"/>
      <c r="BM8" s="622"/>
      <c r="BN8" s="623"/>
      <c r="BO8" s="659">
        <v>1.5</v>
      </c>
      <c r="BP8" s="659"/>
      <c r="BQ8" s="659"/>
      <c r="BR8" s="659"/>
      <c r="BS8" s="660" t="s">
        <v>131</v>
      </c>
      <c r="BT8" s="660"/>
      <c r="BU8" s="660"/>
      <c r="BV8" s="660"/>
      <c r="BW8" s="660"/>
      <c r="BX8" s="660"/>
      <c r="BY8" s="660"/>
      <c r="BZ8" s="660"/>
      <c r="CA8" s="660"/>
      <c r="CB8" s="698"/>
      <c r="CD8" s="618" t="s">
        <v>239</v>
      </c>
      <c r="CE8" s="619"/>
      <c r="CF8" s="619"/>
      <c r="CG8" s="619"/>
      <c r="CH8" s="619"/>
      <c r="CI8" s="619"/>
      <c r="CJ8" s="619"/>
      <c r="CK8" s="619"/>
      <c r="CL8" s="619"/>
      <c r="CM8" s="619"/>
      <c r="CN8" s="619"/>
      <c r="CO8" s="619"/>
      <c r="CP8" s="619"/>
      <c r="CQ8" s="620"/>
      <c r="CR8" s="621">
        <v>1633276</v>
      </c>
      <c r="CS8" s="622"/>
      <c r="CT8" s="622"/>
      <c r="CU8" s="622"/>
      <c r="CV8" s="622"/>
      <c r="CW8" s="622"/>
      <c r="CX8" s="622"/>
      <c r="CY8" s="623"/>
      <c r="CZ8" s="659">
        <v>26.8</v>
      </c>
      <c r="DA8" s="659"/>
      <c r="DB8" s="659"/>
      <c r="DC8" s="659"/>
      <c r="DD8" s="627">
        <v>5168</v>
      </c>
      <c r="DE8" s="622"/>
      <c r="DF8" s="622"/>
      <c r="DG8" s="622"/>
      <c r="DH8" s="622"/>
      <c r="DI8" s="622"/>
      <c r="DJ8" s="622"/>
      <c r="DK8" s="622"/>
      <c r="DL8" s="622"/>
      <c r="DM8" s="622"/>
      <c r="DN8" s="622"/>
      <c r="DO8" s="622"/>
      <c r="DP8" s="623"/>
      <c r="DQ8" s="627">
        <v>895693</v>
      </c>
      <c r="DR8" s="622"/>
      <c r="DS8" s="622"/>
      <c r="DT8" s="622"/>
      <c r="DU8" s="622"/>
      <c r="DV8" s="622"/>
      <c r="DW8" s="622"/>
      <c r="DX8" s="622"/>
      <c r="DY8" s="622"/>
      <c r="DZ8" s="622"/>
      <c r="EA8" s="622"/>
      <c r="EB8" s="622"/>
      <c r="EC8" s="658"/>
    </row>
    <row r="9" spans="2:143" ht="11.25" customHeight="1" x14ac:dyDescent="0.2">
      <c r="B9" s="618" t="s">
        <v>240</v>
      </c>
      <c r="C9" s="619"/>
      <c r="D9" s="619"/>
      <c r="E9" s="619"/>
      <c r="F9" s="619"/>
      <c r="G9" s="619"/>
      <c r="H9" s="619"/>
      <c r="I9" s="619"/>
      <c r="J9" s="619"/>
      <c r="K9" s="619"/>
      <c r="L9" s="619"/>
      <c r="M9" s="619"/>
      <c r="N9" s="619"/>
      <c r="O9" s="619"/>
      <c r="P9" s="619"/>
      <c r="Q9" s="620"/>
      <c r="R9" s="621">
        <v>5140</v>
      </c>
      <c r="S9" s="622"/>
      <c r="T9" s="622"/>
      <c r="U9" s="622"/>
      <c r="V9" s="622"/>
      <c r="W9" s="622"/>
      <c r="X9" s="622"/>
      <c r="Y9" s="623"/>
      <c r="Z9" s="659">
        <v>0.1</v>
      </c>
      <c r="AA9" s="659"/>
      <c r="AB9" s="659"/>
      <c r="AC9" s="659"/>
      <c r="AD9" s="660">
        <v>5140</v>
      </c>
      <c r="AE9" s="660"/>
      <c r="AF9" s="660"/>
      <c r="AG9" s="660"/>
      <c r="AH9" s="660"/>
      <c r="AI9" s="660"/>
      <c r="AJ9" s="660"/>
      <c r="AK9" s="660"/>
      <c r="AL9" s="624">
        <v>0.1</v>
      </c>
      <c r="AM9" s="625"/>
      <c r="AN9" s="625"/>
      <c r="AO9" s="661"/>
      <c r="AP9" s="618" t="s">
        <v>241</v>
      </c>
      <c r="AQ9" s="619"/>
      <c r="AR9" s="619"/>
      <c r="AS9" s="619"/>
      <c r="AT9" s="619"/>
      <c r="AU9" s="619"/>
      <c r="AV9" s="619"/>
      <c r="AW9" s="619"/>
      <c r="AX9" s="619"/>
      <c r="AY9" s="619"/>
      <c r="AZ9" s="619"/>
      <c r="BA9" s="619"/>
      <c r="BB9" s="619"/>
      <c r="BC9" s="619"/>
      <c r="BD9" s="619"/>
      <c r="BE9" s="619"/>
      <c r="BF9" s="620"/>
      <c r="BG9" s="621">
        <v>466118</v>
      </c>
      <c r="BH9" s="622"/>
      <c r="BI9" s="622"/>
      <c r="BJ9" s="622"/>
      <c r="BK9" s="622"/>
      <c r="BL9" s="622"/>
      <c r="BM9" s="622"/>
      <c r="BN9" s="623"/>
      <c r="BO9" s="659">
        <v>34.200000000000003</v>
      </c>
      <c r="BP9" s="659"/>
      <c r="BQ9" s="659"/>
      <c r="BR9" s="659"/>
      <c r="BS9" s="660" t="s">
        <v>131</v>
      </c>
      <c r="BT9" s="660"/>
      <c r="BU9" s="660"/>
      <c r="BV9" s="660"/>
      <c r="BW9" s="660"/>
      <c r="BX9" s="660"/>
      <c r="BY9" s="660"/>
      <c r="BZ9" s="660"/>
      <c r="CA9" s="660"/>
      <c r="CB9" s="698"/>
      <c r="CD9" s="618" t="s">
        <v>242</v>
      </c>
      <c r="CE9" s="619"/>
      <c r="CF9" s="619"/>
      <c r="CG9" s="619"/>
      <c r="CH9" s="619"/>
      <c r="CI9" s="619"/>
      <c r="CJ9" s="619"/>
      <c r="CK9" s="619"/>
      <c r="CL9" s="619"/>
      <c r="CM9" s="619"/>
      <c r="CN9" s="619"/>
      <c r="CO9" s="619"/>
      <c r="CP9" s="619"/>
      <c r="CQ9" s="620"/>
      <c r="CR9" s="621">
        <v>669684</v>
      </c>
      <c r="CS9" s="622"/>
      <c r="CT9" s="622"/>
      <c r="CU9" s="622"/>
      <c r="CV9" s="622"/>
      <c r="CW9" s="622"/>
      <c r="CX9" s="622"/>
      <c r="CY9" s="623"/>
      <c r="CZ9" s="659">
        <v>11</v>
      </c>
      <c r="DA9" s="659"/>
      <c r="DB9" s="659"/>
      <c r="DC9" s="659"/>
      <c r="DD9" s="627">
        <v>3898</v>
      </c>
      <c r="DE9" s="622"/>
      <c r="DF9" s="622"/>
      <c r="DG9" s="622"/>
      <c r="DH9" s="622"/>
      <c r="DI9" s="622"/>
      <c r="DJ9" s="622"/>
      <c r="DK9" s="622"/>
      <c r="DL9" s="622"/>
      <c r="DM9" s="622"/>
      <c r="DN9" s="622"/>
      <c r="DO9" s="622"/>
      <c r="DP9" s="623"/>
      <c r="DQ9" s="627">
        <v>599085</v>
      </c>
      <c r="DR9" s="622"/>
      <c r="DS9" s="622"/>
      <c r="DT9" s="622"/>
      <c r="DU9" s="622"/>
      <c r="DV9" s="622"/>
      <c r="DW9" s="622"/>
      <c r="DX9" s="622"/>
      <c r="DY9" s="622"/>
      <c r="DZ9" s="622"/>
      <c r="EA9" s="622"/>
      <c r="EB9" s="622"/>
      <c r="EC9" s="658"/>
    </row>
    <row r="10" spans="2:143" ht="11.25" customHeight="1" x14ac:dyDescent="0.2">
      <c r="B10" s="618" t="s">
        <v>243</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36277</v>
      </c>
      <c r="BH10" s="622"/>
      <c r="BI10" s="622"/>
      <c r="BJ10" s="622"/>
      <c r="BK10" s="622"/>
      <c r="BL10" s="622"/>
      <c r="BM10" s="622"/>
      <c r="BN10" s="623"/>
      <c r="BO10" s="659">
        <v>2.7</v>
      </c>
      <c r="BP10" s="659"/>
      <c r="BQ10" s="659"/>
      <c r="BR10" s="659"/>
      <c r="BS10" s="660" t="s">
        <v>131</v>
      </c>
      <c r="BT10" s="660"/>
      <c r="BU10" s="660"/>
      <c r="BV10" s="660"/>
      <c r="BW10" s="660"/>
      <c r="BX10" s="660"/>
      <c r="BY10" s="660"/>
      <c r="BZ10" s="660"/>
      <c r="CA10" s="660"/>
      <c r="CB10" s="698"/>
      <c r="CD10" s="618" t="s">
        <v>245</v>
      </c>
      <c r="CE10" s="619"/>
      <c r="CF10" s="619"/>
      <c r="CG10" s="619"/>
      <c r="CH10" s="619"/>
      <c r="CI10" s="619"/>
      <c r="CJ10" s="619"/>
      <c r="CK10" s="619"/>
      <c r="CL10" s="619"/>
      <c r="CM10" s="619"/>
      <c r="CN10" s="619"/>
      <c r="CO10" s="619"/>
      <c r="CP10" s="619"/>
      <c r="CQ10" s="620"/>
      <c r="CR10" s="621">
        <v>2750</v>
      </c>
      <c r="CS10" s="622"/>
      <c r="CT10" s="622"/>
      <c r="CU10" s="622"/>
      <c r="CV10" s="622"/>
      <c r="CW10" s="622"/>
      <c r="CX10" s="622"/>
      <c r="CY10" s="623"/>
      <c r="CZ10" s="659">
        <v>0</v>
      </c>
      <c r="DA10" s="659"/>
      <c r="DB10" s="659"/>
      <c r="DC10" s="659"/>
      <c r="DD10" s="627" t="s">
        <v>131</v>
      </c>
      <c r="DE10" s="622"/>
      <c r="DF10" s="622"/>
      <c r="DG10" s="622"/>
      <c r="DH10" s="622"/>
      <c r="DI10" s="622"/>
      <c r="DJ10" s="622"/>
      <c r="DK10" s="622"/>
      <c r="DL10" s="622"/>
      <c r="DM10" s="622"/>
      <c r="DN10" s="622"/>
      <c r="DO10" s="622"/>
      <c r="DP10" s="623"/>
      <c r="DQ10" s="627">
        <v>2748</v>
      </c>
      <c r="DR10" s="622"/>
      <c r="DS10" s="622"/>
      <c r="DT10" s="622"/>
      <c r="DU10" s="622"/>
      <c r="DV10" s="622"/>
      <c r="DW10" s="622"/>
      <c r="DX10" s="622"/>
      <c r="DY10" s="622"/>
      <c r="DZ10" s="622"/>
      <c r="EA10" s="622"/>
      <c r="EB10" s="622"/>
      <c r="EC10" s="658"/>
    </row>
    <row r="11" spans="2:143" ht="11.25" customHeight="1" x14ac:dyDescent="0.2">
      <c r="B11" s="618" t="s">
        <v>246</v>
      </c>
      <c r="C11" s="619"/>
      <c r="D11" s="619"/>
      <c r="E11" s="619"/>
      <c r="F11" s="619"/>
      <c r="G11" s="619"/>
      <c r="H11" s="619"/>
      <c r="I11" s="619"/>
      <c r="J11" s="619"/>
      <c r="K11" s="619"/>
      <c r="L11" s="619"/>
      <c r="M11" s="619"/>
      <c r="N11" s="619"/>
      <c r="O11" s="619"/>
      <c r="P11" s="619"/>
      <c r="Q11" s="620"/>
      <c r="R11" s="621">
        <v>262661</v>
      </c>
      <c r="S11" s="622"/>
      <c r="T11" s="622"/>
      <c r="U11" s="622"/>
      <c r="V11" s="622"/>
      <c r="W11" s="622"/>
      <c r="X11" s="622"/>
      <c r="Y11" s="623"/>
      <c r="Z11" s="624">
        <v>4</v>
      </c>
      <c r="AA11" s="625"/>
      <c r="AB11" s="625"/>
      <c r="AC11" s="626"/>
      <c r="AD11" s="627">
        <v>262661</v>
      </c>
      <c r="AE11" s="622"/>
      <c r="AF11" s="622"/>
      <c r="AG11" s="622"/>
      <c r="AH11" s="622"/>
      <c r="AI11" s="622"/>
      <c r="AJ11" s="622"/>
      <c r="AK11" s="623"/>
      <c r="AL11" s="624">
        <v>6.4</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57981</v>
      </c>
      <c r="BH11" s="622"/>
      <c r="BI11" s="622"/>
      <c r="BJ11" s="622"/>
      <c r="BK11" s="622"/>
      <c r="BL11" s="622"/>
      <c r="BM11" s="622"/>
      <c r="BN11" s="623"/>
      <c r="BO11" s="659">
        <v>4.3</v>
      </c>
      <c r="BP11" s="659"/>
      <c r="BQ11" s="659"/>
      <c r="BR11" s="659"/>
      <c r="BS11" s="660" t="s">
        <v>131</v>
      </c>
      <c r="BT11" s="660"/>
      <c r="BU11" s="660"/>
      <c r="BV11" s="660"/>
      <c r="BW11" s="660"/>
      <c r="BX11" s="660"/>
      <c r="BY11" s="660"/>
      <c r="BZ11" s="660"/>
      <c r="CA11" s="660"/>
      <c r="CB11" s="698"/>
      <c r="CD11" s="618" t="s">
        <v>248</v>
      </c>
      <c r="CE11" s="619"/>
      <c r="CF11" s="619"/>
      <c r="CG11" s="619"/>
      <c r="CH11" s="619"/>
      <c r="CI11" s="619"/>
      <c r="CJ11" s="619"/>
      <c r="CK11" s="619"/>
      <c r="CL11" s="619"/>
      <c r="CM11" s="619"/>
      <c r="CN11" s="619"/>
      <c r="CO11" s="619"/>
      <c r="CP11" s="619"/>
      <c r="CQ11" s="620"/>
      <c r="CR11" s="621">
        <v>143923</v>
      </c>
      <c r="CS11" s="622"/>
      <c r="CT11" s="622"/>
      <c r="CU11" s="622"/>
      <c r="CV11" s="622"/>
      <c r="CW11" s="622"/>
      <c r="CX11" s="622"/>
      <c r="CY11" s="623"/>
      <c r="CZ11" s="659">
        <v>2.4</v>
      </c>
      <c r="DA11" s="659"/>
      <c r="DB11" s="659"/>
      <c r="DC11" s="659"/>
      <c r="DD11" s="627">
        <v>16465</v>
      </c>
      <c r="DE11" s="622"/>
      <c r="DF11" s="622"/>
      <c r="DG11" s="622"/>
      <c r="DH11" s="622"/>
      <c r="DI11" s="622"/>
      <c r="DJ11" s="622"/>
      <c r="DK11" s="622"/>
      <c r="DL11" s="622"/>
      <c r="DM11" s="622"/>
      <c r="DN11" s="622"/>
      <c r="DO11" s="622"/>
      <c r="DP11" s="623"/>
      <c r="DQ11" s="627">
        <v>96185</v>
      </c>
      <c r="DR11" s="622"/>
      <c r="DS11" s="622"/>
      <c r="DT11" s="622"/>
      <c r="DU11" s="622"/>
      <c r="DV11" s="622"/>
      <c r="DW11" s="622"/>
      <c r="DX11" s="622"/>
      <c r="DY11" s="622"/>
      <c r="DZ11" s="622"/>
      <c r="EA11" s="622"/>
      <c r="EB11" s="622"/>
      <c r="EC11" s="658"/>
    </row>
    <row r="12" spans="2:143" ht="11.25" customHeight="1" x14ac:dyDescent="0.2">
      <c r="B12" s="618" t="s">
        <v>249</v>
      </c>
      <c r="C12" s="619"/>
      <c r="D12" s="619"/>
      <c r="E12" s="619"/>
      <c r="F12" s="619"/>
      <c r="G12" s="619"/>
      <c r="H12" s="619"/>
      <c r="I12" s="619"/>
      <c r="J12" s="619"/>
      <c r="K12" s="619"/>
      <c r="L12" s="619"/>
      <c r="M12" s="619"/>
      <c r="N12" s="619"/>
      <c r="O12" s="619"/>
      <c r="P12" s="619"/>
      <c r="Q12" s="620"/>
      <c r="R12" s="621">
        <v>61502</v>
      </c>
      <c r="S12" s="622"/>
      <c r="T12" s="622"/>
      <c r="U12" s="622"/>
      <c r="V12" s="622"/>
      <c r="W12" s="622"/>
      <c r="X12" s="622"/>
      <c r="Y12" s="623"/>
      <c r="Z12" s="659">
        <v>0.9</v>
      </c>
      <c r="AA12" s="659"/>
      <c r="AB12" s="659"/>
      <c r="AC12" s="659"/>
      <c r="AD12" s="660">
        <v>61502</v>
      </c>
      <c r="AE12" s="660"/>
      <c r="AF12" s="660"/>
      <c r="AG12" s="660"/>
      <c r="AH12" s="660"/>
      <c r="AI12" s="660"/>
      <c r="AJ12" s="660"/>
      <c r="AK12" s="660"/>
      <c r="AL12" s="624">
        <v>1.5</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670963</v>
      </c>
      <c r="BH12" s="622"/>
      <c r="BI12" s="622"/>
      <c r="BJ12" s="622"/>
      <c r="BK12" s="622"/>
      <c r="BL12" s="622"/>
      <c r="BM12" s="622"/>
      <c r="BN12" s="623"/>
      <c r="BO12" s="659">
        <v>49.2</v>
      </c>
      <c r="BP12" s="659"/>
      <c r="BQ12" s="659"/>
      <c r="BR12" s="659"/>
      <c r="BS12" s="660" t="s">
        <v>131</v>
      </c>
      <c r="BT12" s="660"/>
      <c r="BU12" s="660"/>
      <c r="BV12" s="660"/>
      <c r="BW12" s="660"/>
      <c r="BX12" s="660"/>
      <c r="BY12" s="660"/>
      <c r="BZ12" s="660"/>
      <c r="CA12" s="660"/>
      <c r="CB12" s="698"/>
      <c r="CD12" s="618" t="s">
        <v>251</v>
      </c>
      <c r="CE12" s="619"/>
      <c r="CF12" s="619"/>
      <c r="CG12" s="619"/>
      <c r="CH12" s="619"/>
      <c r="CI12" s="619"/>
      <c r="CJ12" s="619"/>
      <c r="CK12" s="619"/>
      <c r="CL12" s="619"/>
      <c r="CM12" s="619"/>
      <c r="CN12" s="619"/>
      <c r="CO12" s="619"/>
      <c r="CP12" s="619"/>
      <c r="CQ12" s="620"/>
      <c r="CR12" s="621">
        <v>358672</v>
      </c>
      <c r="CS12" s="622"/>
      <c r="CT12" s="622"/>
      <c r="CU12" s="622"/>
      <c r="CV12" s="622"/>
      <c r="CW12" s="622"/>
      <c r="CX12" s="622"/>
      <c r="CY12" s="623"/>
      <c r="CZ12" s="659">
        <v>5.9</v>
      </c>
      <c r="DA12" s="659"/>
      <c r="DB12" s="659"/>
      <c r="DC12" s="659"/>
      <c r="DD12" s="627">
        <v>5669</v>
      </c>
      <c r="DE12" s="622"/>
      <c r="DF12" s="622"/>
      <c r="DG12" s="622"/>
      <c r="DH12" s="622"/>
      <c r="DI12" s="622"/>
      <c r="DJ12" s="622"/>
      <c r="DK12" s="622"/>
      <c r="DL12" s="622"/>
      <c r="DM12" s="622"/>
      <c r="DN12" s="622"/>
      <c r="DO12" s="622"/>
      <c r="DP12" s="623"/>
      <c r="DQ12" s="627">
        <v>343141</v>
      </c>
      <c r="DR12" s="622"/>
      <c r="DS12" s="622"/>
      <c r="DT12" s="622"/>
      <c r="DU12" s="622"/>
      <c r="DV12" s="622"/>
      <c r="DW12" s="622"/>
      <c r="DX12" s="622"/>
      <c r="DY12" s="622"/>
      <c r="DZ12" s="622"/>
      <c r="EA12" s="622"/>
      <c r="EB12" s="622"/>
      <c r="EC12" s="658"/>
    </row>
    <row r="13" spans="2:143" ht="11.25" customHeight="1" x14ac:dyDescent="0.2">
      <c r="B13" s="618" t="s">
        <v>252</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670293</v>
      </c>
      <c r="BH13" s="622"/>
      <c r="BI13" s="622"/>
      <c r="BJ13" s="622"/>
      <c r="BK13" s="622"/>
      <c r="BL13" s="622"/>
      <c r="BM13" s="622"/>
      <c r="BN13" s="623"/>
      <c r="BO13" s="659">
        <v>49.2</v>
      </c>
      <c r="BP13" s="659"/>
      <c r="BQ13" s="659"/>
      <c r="BR13" s="659"/>
      <c r="BS13" s="660" t="s">
        <v>131</v>
      </c>
      <c r="BT13" s="660"/>
      <c r="BU13" s="660"/>
      <c r="BV13" s="660"/>
      <c r="BW13" s="660"/>
      <c r="BX13" s="660"/>
      <c r="BY13" s="660"/>
      <c r="BZ13" s="660"/>
      <c r="CA13" s="660"/>
      <c r="CB13" s="698"/>
      <c r="CD13" s="618" t="s">
        <v>254</v>
      </c>
      <c r="CE13" s="619"/>
      <c r="CF13" s="619"/>
      <c r="CG13" s="619"/>
      <c r="CH13" s="619"/>
      <c r="CI13" s="619"/>
      <c r="CJ13" s="619"/>
      <c r="CK13" s="619"/>
      <c r="CL13" s="619"/>
      <c r="CM13" s="619"/>
      <c r="CN13" s="619"/>
      <c r="CO13" s="619"/>
      <c r="CP13" s="619"/>
      <c r="CQ13" s="620"/>
      <c r="CR13" s="621">
        <v>283496</v>
      </c>
      <c r="CS13" s="622"/>
      <c r="CT13" s="622"/>
      <c r="CU13" s="622"/>
      <c r="CV13" s="622"/>
      <c r="CW13" s="622"/>
      <c r="CX13" s="622"/>
      <c r="CY13" s="623"/>
      <c r="CZ13" s="659">
        <v>4.5999999999999996</v>
      </c>
      <c r="DA13" s="659"/>
      <c r="DB13" s="659"/>
      <c r="DC13" s="659"/>
      <c r="DD13" s="627">
        <v>161199</v>
      </c>
      <c r="DE13" s="622"/>
      <c r="DF13" s="622"/>
      <c r="DG13" s="622"/>
      <c r="DH13" s="622"/>
      <c r="DI13" s="622"/>
      <c r="DJ13" s="622"/>
      <c r="DK13" s="622"/>
      <c r="DL13" s="622"/>
      <c r="DM13" s="622"/>
      <c r="DN13" s="622"/>
      <c r="DO13" s="622"/>
      <c r="DP13" s="623"/>
      <c r="DQ13" s="627">
        <v>170879</v>
      </c>
      <c r="DR13" s="622"/>
      <c r="DS13" s="622"/>
      <c r="DT13" s="622"/>
      <c r="DU13" s="622"/>
      <c r="DV13" s="622"/>
      <c r="DW13" s="622"/>
      <c r="DX13" s="622"/>
      <c r="DY13" s="622"/>
      <c r="DZ13" s="622"/>
      <c r="EA13" s="622"/>
      <c r="EB13" s="622"/>
      <c r="EC13" s="658"/>
    </row>
    <row r="14" spans="2:143" ht="11.25" customHeight="1" x14ac:dyDescent="0.2">
      <c r="B14" s="618" t="s">
        <v>255</v>
      </c>
      <c r="C14" s="619"/>
      <c r="D14" s="619"/>
      <c r="E14" s="619"/>
      <c r="F14" s="619"/>
      <c r="G14" s="619"/>
      <c r="H14" s="619"/>
      <c r="I14" s="619"/>
      <c r="J14" s="619"/>
      <c r="K14" s="619"/>
      <c r="L14" s="619"/>
      <c r="M14" s="619"/>
      <c r="N14" s="619"/>
      <c r="O14" s="619"/>
      <c r="P14" s="619"/>
      <c r="Q14" s="620"/>
      <c r="R14" s="621">
        <v>177</v>
      </c>
      <c r="S14" s="622"/>
      <c r="T14" s="622"/>
      <c r="U14" s="622"/>
      <c r="V14" s="622"/>
      <c r="W14" s="622"/>
      <c r="X14" s="622"/>
      <c r="Y14" s="623"/>
      <c r="Z14" s="659">
        <v>0</v>
      </c>
      <c r="AA14" s="659"/>
      <c r="AB14" s="659"/>
      <c r="AC14" s="659"/>
      <c r="AD14" s="660">
        <v>177</v>
      </c>
      <c r="AE14" s="660"/>
      <c r="AF14" s="660"/>
      <c r="AG14" s="660"/>
      <c r="AH14" s="660"/>
      <c r="AI14" s="660"/>
      <c r="AJ14" s="660"/>
      <c r="AK14" s="660"/>
      <c r="AL14" s="624">
        <v>0</v>
      </c>
      <c r="AM14" s="625"/>
      <c r="AN14" s="625"/>
      <c r="AO14" s="661"/>
      <c r="AP14" s="618" t="s">
        <v>256</v>
      </c>
      <c r="AQ14" s="619"/>
      <c r="AR14" s="619"/>
      <c r="AS14" s="619"/>
      <c r="AT14" s="619"/>
      <c r="AU14" s="619"/>
      <c r="AV14" s="619"/>
      <c r="AW14" s="619"/>
      <c r="AX14" s="619"/>
      <c r="AY14" s="619"/>
      <c r="AZ14" s="619"/>
      <c r="BA14" s="619"/>
      <c r="BB14" s="619"/>
      <c r="BC14" s="619"/>
      <c r="BD14" s="619"/>
      <c r="BE14" s="619"/>
      <c r="BF14" s="620"/>
      <c r="BG14" s="621">
        <v>46183</v>
      </c>
      <c r="BH14" s="622"/>
      <c r="BI14" s="622"/>
      <c r="BJ14" s="622"/>
      <c r="BK14" s="622"/>
      <c r="BL14" s="622"/>
      <c r="BM14" s="622"/>
      <c r="BN14" s="623"/>
      <c r="BO14" s="659">
        <v>3.4</v>
      </c>
      <c r="BP14" s="659"/>
      <c r="BQ14" s="659"/>
      <c r="BR14" s="659"/>
      <c r="BS14" s="660" t="s">
        <v>131</v>
      </c>
      <c r="BT14" s="660"/>
      <c r="BU14" s="660"/>
      <c r="BV14" s="660"/>
      <c r="BW14" s="660"/>
      <c r="BX14" s="660"/>
      <c r="BY14" s="660"/>
      <c r="BZ14" s="660"/>
      <c r="CA14" s="660"/>
      <c r="CB14" s="698"/>
      <c r="CD14" s="618" t="s">
        <v>257</v>
      </c>
      <c r="CE14" s="619"/>
      <c r="CF14" s="619"/>
      <c r="CG14" s="619"/>
      <c r="CH14" s="619"/>
      <c r="CI14" s="619"/>
      <c r="CJ14" s="619"/>
      <c r="CK14" s="619"/>
      <c r="CL14" s="619"/>
      <c r="CM14" s="619"/>
      <c r="CN14" s="619"/>
      <c r="CO14" s="619"/>
      <c r="CP14" s="619"/>
      <c r="CQ14" s="620"/>
      <c r="CR14" s="621">
        <v>297860</v>
      </c>
      <c r="CS14" s="622"/>
      <c r="CT14" s="622"/>
      <c r="CU14" s="622"/>
      <c r="CV14" s="622"/>
      <c r="CW14" s="622"/>
      <c r="CX14" s="622"/>
      <c r="CY14" s="623"/>
      <c r="CZ14" s="659">
        <v>4.9000000000000004</v>
      </c>
      <c r="DA14" s="659"/>
      <c r="DB14" s="659"/>
      <c r="DC14" s="659"/>
      <c r="DD14" s="627" t="s">
        <v>131</v>
      </c>
      <c r="DE14" s="622"/>
      <c r="DF14" s="622"/>
      <c r="DG14" s="622"/>
      <c r="DH14" s="622"/>
      <c r="DI14" s="622"/>
      <c r="DJ14" s="622"/>
      <c r="DK14" s="622"/>
      <c r="DL14" s="622"/>
      <c r="DM14" s="622"/>
      <c r="DN14" s="622"/>
      <c r="DO14" s="622"/>
      <c r="DP14" s="623"/>
      <c r="DQ14" s="627">
        <v>297860</v>
      </c>
      <c r="DR14" s="622"/>
      <c r="DS14" s="622"/>
      <c r="DT14" s="622"/>
      <c r="DU14" s="622"/>
      <c r="DV14" s="622"/>
      <c r="DW14" s="622"/>
      <c r="DX14" s="622"/>
      <c r="DY14" s="622"/>
      <c r="DZ14" s="622"/>
      <c r="EA14" s="622"/>
      <c r="EB14" s="622"/>
      <c r="EC14" s="658"/>
    </row>
    <row r="15" spans="2:143" ht="11.25" customHeight="1" x14ac:dyDescent="0.2">
      <c r="B15" s="618" t="s">
        <v>258</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259</v>
      </c>
      <c r="AQ15" s="619"/>
      <c r="AR15" s="619"/>
      <c r="AS15" s="619"/>
      <c r="AT15" s="619"/>
      <c r="AU15" s="619"/>
      <c r="AV15" s="619"/>
      <c r="AW15" s="619"/>
      <c r="AX15" s="619"/>
      <c r="AY15" s="619"/>
      <c r="AZ15" s="619"/>
      <c r="BA15" s="619"/>
      <c r="BB15" s="619"/>
      <c r="BC15" s="619"/>
      <c r="BD15" s="619"/>
      <c r="BE15" s="619"/>
      <c r="BF15" s="620"/>
      <c r="BG15" s="621">
        <v>65861</v>
      </c>
      <c r="BH15" s="622"/>
      <c r="BI15" s="622"/>
      <c r="BJ15" s="622"/>
      <c r="BK15" s="622"/>
      <c r="BL15" s="622"/>
      <c r="BM15" s="622"/>
      <c r="BN15" s="623"/>
      <c r="BO15" s="659">
        <v>4.8</v>
      </c>
      <c r="BP15" s="659"/>
      <c r="BQ15" s="659"/>
      <c r="BR15" s="659"/>
      <c r="BS15" s="660" t="s">
        <v>131</v>
      </c>
      <c r="BT15" s="660"/>
      <c r="BU15" s="660"/>
      <c r="BV15" s="660"/>
      <c r="BW15" s="660"/>
      <c r="BX15" s="660"/>
      <c r="BY15" s="660"/>
      <c r="BZ15" s="660"/>
      <c r="CA15" s="660"/>
      <c r="CB15" s="698"/>
      <c r="CD15" s="618" t="s">
        <v>260</v>
      </c>
      <c r="CE15" s="619"/>
      <c r="CF15" s="619"/>
      <c r="CG15" s="619"/>
      <c r="CH15" s="619"/>
      <c r="CI15" s="619"/>
      <c r="CJ15" s="619"/>
      <c r="CK15" s="619"/>
      <c r="CL15" s="619"/>
      <c r="CM15" s="619"/>
      <c r="CN15" s="619"/>
      <c r="CO15" s="619"/>
      <c r="CP15" s="619"/>
      <c r="CQ15" s="620"/>
      <c r="CR15" s="621">
        <v>562668</v>
      </c>
      <c r="CS15" s="622"/>
      <c r="CT15" s="622"/>
      <c r="CU15" s="622"/>
      <c r="CV15" s="622"/>
      <c r="CW15" s="622"/>
      <c r="CX15" s="622"/>
      <c r="CY15" s="623"/>
      <c r="CZ15" s="659">
        <v>9.1999999999999993</v>
      </c>
      <c r="DA15" s="659"/>
      <c r="DB15" s="659"/>
      <c r="DC15" s="659"/>
      <c r="DD15" s="627">
        <v>19262</v>
      </c>
      <c r="DE15" s="622"/>
      <c r="DF15" s="622"/>
      <c r="DG15" s="622"/>
      <c r="DH15" s="622"/>
      <c r="DI15" s="622"/>
      <c r="DJ15" s="622"/>
      <c r="DK15" s="622"/>
      <c r="DL15" s="622"/>
      <c r="DM15" s="622"/>
      <c r="DN15" s="622"/>
      <c r="DO15" s="622"/>
      <c r="DP15" s="623"/>
      <c r="DQ15" s="627">
        <v>478320</v>
      </c>
      <c r="DR15" s="622"/>
      <c r="DS15" s="622"/>
      <c r="DT15" s="622"/>
      <c r="DU15" s="622"/>
      <c r="DV15" s="622"/>
      <c r="DW15" s="622"/>
      <c r="DX15" s="622"/>
      <c r="DY15" s="622"/>
      <c r="DZ15" s="622"/>
      <c r="EA15" s="622"/>
      <c r="EB15" s="622"/>
      <c r="EC15" s="658"/>
    </row>
    <row r="16" spans="2:143" ht="11.25" customHeight="1" x14ac:dyDescent="0.2">
      <c r="B16" s="618" t="s">
        <v>261</v>
      </c>
      <c r="C16" s="619"/>
      <c r="D16" s="619"/>
      <c r="E16" s="619"/>
      <c r="F16" s="619"/>
      <c r="G16" s="619"/>
      <c r="H16" s="619"/>
      <c r="I16" s="619"/>
      <c r="J16" s="619"/>
      <c r="K16" s="619"/>
      <c r="L16" s="619"/>
      <c r="M16" s="619"/>
      <c r="N16" s="619"/>
      <c r="O16" s="619"/>
      <c r="P16" s="619"/>
      <c r="Q16" s="620"/>
      <c r="R16" s="621">
        <v>11661</v>
      </c>
      <c r="S16" s="622"/>
      <c r="T16" s="622"/>
      <c r="U16" s="622"/>
      <c r="V16" s="622"/>
      <c r="W16" s="622"/>
      <c r="X16" s="622"/>
      <c r="Y16" s="623"/>
      <c r="Z16" s="659">
        <v>0.2</v>
      </c>
      <c r="AA16" s="659"/>
      <c r="AB16" s="659"/>
      <c r="AC16" s="659"/>
      <c r="AD16" s="660">
        <v>11661</v>
      </c>
      <c r="AE16" s="660"/>
      <c r="AF16" s="660"/>
      <c r="AG16" s="660"/>
      <c r="AH16" s="660"/>
      <c r="AI16" s="660"/>
      <c r="AJ16" s="660"/>
      <c r="AK16" s="660"/>
      <c r="AL16" s="624">
        <v>0.3</v>
      </c>
      <c r="AM16" s="625"/>
      <c r="AN16" s="625"/>
      <c r="AO16" s="661"/>
      <c r="AP16" s="618" t="s">
        <v>262</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698"/>
      <c r="CD16" s="618" t="s">
        <v>263</v>
      </c>
      <c r="CE16" s="619"/>
      <c r="CF16" s="619"/>
      <c r="CG16" s="619"/>
      <c r="CH16" s="619"/>
      <c r="CI16" s="619"/>
      <c r="CJ16" s="619"/>
      <c r="CK16" s="619"/>
      <c r="CL16" s="619"/>
      <c r="CM16" s="619"/>
      <c r="CN16" s="619"/>
      <c r="CO16" s="619"/>
      <c r="CP16" s="619"/>
      <c r="CQ16" s="620"/>
      <c r="CR16" s="621">
        <v>50187</v>
      </c>
      <c r="CS16" s="622"/>
      <c r="CT16" s="622"/>
      <c r="CU16" s="622"/>
      <c r="CV16" s="622"/>
      <c r="CW16" s="622"/>
      <c r="CX16" s="622"/>
      <c r="CY16" s="623"/>
      <c r="CZ16" s="659">
        <v>0.8</v>
      </c>
      <c r="DA16" s="659"/>
      <c r="DB16" s="659"/>
      <c r="DC16" s="659"/>
      <c r="DD16" s="627" t="s">
        <v>131</v>
      </c>
      <c r="DE16" s="622"/>
      <c r="DF16" s="622"/>
      <c r="DG16" s="622"/>
      <c r="DH16" s="622"/>
      <c r="DI16" s="622"/>
      <c r="DJ16" s="622"/>
      <c r="DK16" s="622"/>
      <c r="DL16" s="622"/>
      <c r="DM16" s="622"/>
      <c r="DN16" s="622"/>
      <c r="DO16" s="622"/>
      <c r="DP16" s="623"/>
      <c r="DQ16" s="627">
        <v>30037</v>
      </c>
      <c r="DR16" s="622"/>
      <c r="DS16" s="622"/>
      <c r="DT16" s="622"/>
      <c r="DU16" s="622"/>
      <c r="DV16" s="622"/>
      <c r="DW16" s="622"/>
      <c r="DX16" s="622"/>
      <c r="DY16" s="622"/>
      <c r="DZ16" s="622"/>
      <c r="EA16" s="622"/>
      <c r="EB16" s="622"/>
      <c r="EC16" s="658"/>
    </row>
    <row r="17" spans="2:133" ht="11.25" customHeight="1" x14ac:dyDescent="0.2">
      <c r="B17" s="618" t="s">
        <v>264</v>
      </c>
      <c r="C17" s="619"/>
      <c r="D17" s="619"/>
      <c r="E17" s="619"/>
      <c r="F17" s="619"/>
      <c r="G17" s="619"/>
      <c r="H17" s="619"/>
      <c r="I17" s="619"/>
      <c r="J17" s="619"/>
      <c r="K17" s="619"/>
      <c r="L17" s="619"/>
      <c r="M17" s="619"/>
      <c r="N17" s="619"/>
      <c r="O17" s="619"/>
      <c r="P17" s="619"/>
      <c r="Q17" s="620"/>
      <c r="R17" s="621">
        <v>20663</v>
      </c>
      <c r="S17" s="622"/>
      <c r="T17" s="622"/>
      <c r="U17" s="622"/>
      <c r="V17" s="622"/>
      <c r="W17" s="622"/>
      <c r="X17" s="622"/>
      <c r="Y17" s="623"/>
      <c r="Z17" s="659">
        <v>0.3</v>
      </c>
      <c r="AA17" s="659"/>
      <c r="AB17" s="659"/>
      <c r="AC17" s="659"/>
      <c r="AD17" s="660">
        <v>20663</v>
      </c>
      <c r="AE17" s="660"/>
      <c r="AF17" s="660"/>
      <c r="AG17" s="660"/>
      <c r="AH17" s="660"/>
      <c r="AI17" s="660"/>
      <c r="AJ17" s="660"/>
      <c r="AK17" s="660"/>
      <c r="AL17" s="624">
        <v>0.5</v>
      </c>
      <c r="AM17" s="625"/>
      <c r="AN17" s="625"/>
      <c r="AO17" s="661"/>
      <c r="AP17" s="618" t="s">
        <v>265</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698"/>
      <c r="CD17" s="618" t="s">
        <v>266</v>
      </c>
      <c r="CE17" s="619"/>
      <c r="CF17" s="619"/>
      <c r="CG17" s="619"/>
      <c r="CH17" s="619"/>
      <c r="CI17" s="619"/>
      <c r="CJ17" s="619"/>
      <c r="CK17" s="619"/>
      <c r="CL17" s="619"/>
      <c r="CM17" s="619"/>
      <c r="CN17" s="619"/>
      <c r="CO17" s="619"/>
      <c r="CP17" s="619"/>
      <c r="CQ17" s="620"/>
      <c r="CR17" s="621">
        <v>734484</v>
      </c>
      <c r="CS17" s="622"/>
      <c r="CT17" s="622"/>
      <c r="CU17" s="622"/>
      <c r="CV17" s="622"/>
      <c r="CW17" s="622"/>
      <c r="CX17" s="622"/>
      <c r="CY17" s="623"/>
      <c r="CZ17" s="659">
        <v>12</v>
      </c>
      <c r="DA17" s="659"/>
      <c r="DB17" s="659"/>
      <c r="DC17" s="659"/>
      <c r="DD17" s="627" t="s">
        <v>131</v>
      </c>
      <c r="DE17" s="622"/>
      <c r="DF17" s="622"/>
      <c r="DG17" s="622"/>
      <c r="DH17" s="622"/>
      <c r="DI17" s="622"/>
      <c r="DJ17" s="622"/>
      <c r="DK17" s="622"/>
      <c r="DL17" s="622"/>
      <c r="DM17" s="622"/>
      <c r="DN17" s="622"/>
      <c r="DO17" s="622"/>
      <c r="DP17" s="623"/>
      <c r="DQ17" s="627">
        <v>734484</v>
      </c>
      <c r="DR17" s="622"/>
      <c r="DS17" s="622"/>
      <c r="DT17" s="622"/>
      <c r="DU17" s="622"/>
      <c r="DV17" s="622"/>
      <c r="DW17" s="622"/>
      <c r="DX17" s="622"/>
      <c r="DY17" s="622"/>
      <c r="DZ17" s="622"/>
      <c r="EA17" s="622"/>
      <c r="EB17" s="622"/>
      <c r="EC17" s="658"/>
    </row>
    <row r="18" spans="2:133" ht="11.25" customHeight="1" x14ac:dyDescent="0.2">
      <c r="B18" s="618" t="s">
        <v>267</v>
      </c>
      <c r="C18" s="619"/>
      <c r="D18" s="619"/>
      <c r="E18" s="619"/>
      <c r="F18" s="619"/>
      <c r="G18" s="619"/>
      <c r="H18" s="619"/>
      <c r="I18" s="619"/>
      <c r="J18" s="619"/>
      <c r="K18" s="619"/>
      <c r="L18" s="619"/>
      <c r="M18" s="619"/>
      <c r="N18" s="619"/>
      <c r="O18" s="619"/>
      <c r="P18" s="619"/>
      <c r="Q18" s="620"/>
      <c r="R18" s="621">
        <v>4113</v>
      </c>
      <c r="S18" s="622"/>
      <c r="T18" s="622"/>
      <c r="U18" s="622"/>
      <c r="V18" s="622"/>
      <c r="W18" s="622"/>
      <c r="X18" s="622"/>
      <c r="Y18" s="623"/>
      <c r="Z18" s="659">
        <v>0.1</v>
      </c>
      <c r="AA18" s="659"/>
      <c r="AB18" s="659"/>
      <c r="AC18" s="659"/>
      <c r="AD18" s="660">
        <v>4113</v>
      </c>
      <c r="AE18" s="660"/>
      <c r="AF18" s="660"/>
      <c r="AG18" s="660"/>
      <c r="AH18" s="660"/>
      <c r="AI18" s="660"/>
      <c r="AJ18" s="660"/>
      <c r="AK18" s="660"/>
      <c r="AL18" s="624">
        <v>0.1</v>
      </c>
      <c r="AM18" s="625"/>
      <c r="AN18" s="625"/>
      <c r="AO18" s="661"/>
      <c r="AP18" s="618" t="s">
        <v>268</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8"/>
      <c r="CD18" s="618" t="s">
        <v>269</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2">
      <c r="B19" s="618" t="s">
        <v>270</v>
      </c>
      <c r="C19" s="619"/>
      <c r="D19" s="619"/>
      <c r="E19" s="619"/>
      <c r="F19" s="619"/>
      <c r="G19" s="619"/>
      <c r="H19" s="619"/>
      <c r="I19" s="619"/>
      <c r="J19" s="619"/>
      <c r="K19" s="619"/>
      <c r="L19" s="619"/>
      <c r="M19" s="619"/>
      <c r="N19" s="619"/>
      <c r="O19" s="619"/>
      <c r="P19" s="619"/>
      <c r="Q19" s="620"/>
      <c r="R19" s="621">
        <v>3475</v>
      </c>
      <c r="S19" s="622"/>
      <c r="T19" s="622"/>
      <c r="U19" s="622"/>
      <c r="V19" s="622"/>
      <c r="W19" s="622"/>
      <c r="X19" s="622"/>
      <c r="Y19" s="623"/>
      <c r="Z19" s="659">
        <v>0.1</v>
      </c>
      <c r="AA19" s="659"/>
      <c r="AB19" s="659"/>
      <c r="AC19" s="659"/>
      <c r="AD19" s="660">
        <v>3475</v>
      </c>
      <c r="AE19" s="660"/>
      <c r="AF19" s="660"/>
      <c r="AG19" s="660"/>
      <c r="AH19" s="660"/>
      <c r="AI19" s="660"/>
      <c r="AJ19" s="660"/>
      <c r="AK19" s="660"/>
      <c r="AL19" s="624">
        <v>0.1</v>
      </c>
      <c r="AM19" s="625"/>
      <c r="AN19" s="625"/>
      <c r="AO19" s="661"/>
      <c r="AP19" s="618" t="s">
        <v>271</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59" t="s">
        <v>131</v>
      </c>
      <c r="BP19" s="659"/>
      <c r="BQ19" s="659"/>
      <c r="BR19" s="659"/>
      <c r="BS19" s="660" t="s">
        <v>131</v>
      </c>
      <c r="BT19" s="660"/>
      <c r="BU19" s="660"/>
      <c r="BV19" s="660"/>
      <c r="BW19" s="660"/>
      <c r="BX19" s="660"/>
      <c r="BY19" s="660"/>
      <c r="BZ19" s="660"/>
      <c r="CA19" s="660"/>
      <c r="CB19" s="698"/>
      <c r="CD19" s="618" t="s">
        <v>272</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2">
      <c r="B20" s="688" t="s">
        <v>273</v>
      </c>
      <c r="C20" s="689"/>
      <c r="D20" s="689"/>
      <c r="E20" s="689"/>
      <c r="F20" s="689"/>
      <c r="G20" s="689"/>
      <c r="H20" s="689"/>
      <c r="I20" s="689"/>
      <c r="J20" s="689"/>
      <c r="K20" s="689"/>
      <c r="L20" s="689"/>
      <c r="M20" s="689"/>
      <c r="N20" s="689"/>
      <c r="O20" s="689"/>
      <c r="P20" s="689"/>
      <c r="Q20" s="690"/>
      <c r="R20" s="621">
        <v>638</v>
      </c>
      <c r="S20" s="622"/>
      <c r="T20" s="622"/>
      <c r="U20" s="622"/>
      <c r="V20" s="622"/>
      <c r="W20" s="622"/>
      <c r="X20" s="622"/>
      <c r="Y20" s="623"/>
      <c r="Z20" s="659">
        <v>0</v>
      </c>
      <c r="AA20" s="659"/>
      <c r="AB20" s="659"/>
      <c r="AC20" s="659"/>
      <c r="AD20" s="660">
        <v>638</v>
      </c>
      <c r="AE20" s="660"/>
      <c r="AF20" s="660"/>
      <c r="AG20" s="660"/>
      <c r="AH20" s="660"/>
      <c r="AI20" s="660"/>
      <c r="AJ20" s="660"/>
      <c r="AK20" s="660"/>
      <c r="AL20" s="624">
        <v>0</v>
      </c>
      <c r="AM20" s="625"/>
      <c r="AN20" s="625"/>
      <c r="AO20" s="661"/>
      <c r="AP20" s="618" t="s">
        <v>274</v>
      </c>
      <c r="AQ20" s="619"/>
      <c r="AR20" s="619"/>
      <c r="AS20" s="619"/>
      <c r="AT20" s="619"/>
      <c r="AU20" s="619"/>
      <c r="AV20" s="619"/>
      <c r="AW20" s="619"/>
      <c r="AX20" s="619"/>
      <c r="AY20" s="619"/>
      <c r="AZ20" s="619"/>
      <c r="BA20" s="619"/>
      <c r="BB20" s="619"/>
      <c r="BC20" s="619"/>
      <c r="BD20" s="619"/>
      <c r="BE20" s="619"/>
      <c r="BF20" s="620"/>
      <c r="BG20" s="621" t="s">
        <v>131</v>
      </c>
      <c r="BH20" s="622"/>
      <c r="BI20" s="622"/>
      <c r="BJ20" s="622"/>
      <c r="BK20" s="622"/>
      <c r="BL20" s="622"/>
      <c r="BM20" s="622"/>
      <c r="BN20" s="623"/>
      <c r="BO20" s="659" t="s">
        <v>131</v>
      </c>
      <c r="BP20" s="659"/>
      <c r="BQ20" s="659"/>
      <c r="BR20" s="659"/>
      <c r="BS20" s="660" t="s">
        <v>131</v>
      </c>
      <c r="BT20" s="660"/>
      <c r="BU20" s="660"/>
      <c r="BV20" s="660"/>
      <c r="BW20" s="660"/>
      <c r="BX20" s="660"/>
      <c r="BY20" s="660"/>
      <c r="BZ20" s="660"/>
      <c r="CA20" s="660"/>
      <c r="CB20" s="698"/>
      <c r="CD20" s="618" t="s">
        <v>275</v>
      </c>
      <c r="CE20" s="619"/>
      <c r="CF20" s="619"/>
      <c r="CG20" s="619"/>
      <c r="CH20" s="619"/>
      <c r="CI20" s="619"/>
      <c r="CJ20" s="619"/>
      <c r="CK20" s="619"/>
      <c r="CL20" s="619"/>
      <c r="CM20" s="619"/>
      <c r="CN20" s="619"/>
      <c r="CO20" s="619"/>
      <c r="CP20" s="619"/>
      <c r="CQ20" s="620"/>
      <c r="CR20" s="621">
        <v>6105633</v>
      </c>
      <c r="CS20" s="622"/>
      <c r="CT20" s="622"/>
      <c r="CU20" s="622"/>
      <c r="CV20" s="622"/>
      <c r="CW20" s="622"/>
      <c r="CX20" s="622"/>
      <c r="CY20" s="623"/>
      <c r="CZ20" s="659">
        <v>100</v>
      </c>
      <c r="DA20" s="659"/>
      <c r="DB20" s="659"/>
      <c r="DC20" s="659"/>
      <c r="DD20" s="627">
        <v>222213</v>
      </c>
      <c r="DE20" s="622"/>
      <c r="DF20" s="622"/>
      <c r="DG20" s="622"/>
      <c r="DH20" s="622"/>
      <c r="DI20" s="622"/>
      <c r="DJ20" s="622"/>
      <c r="DK20" s="622"/>
      <c r="DL20" s="622"/>
      <c r="DM20" s="622"/>
      <c r="DN20" s="622"/>
      <c r="DO20" s="622"/>
      <c r="DP20" s="623"/>
      <c r="DQ20" s="627">
        <v>4865556</v>
      </c>
      <c r="DR20" s="622"/>
      <c r="DS20" s="622"/>
      <c r="DT20" s="622"/>
      <c r="DU20" s="622"/>
      <c r="DV20" s="622"/>
      <c r="DW20" s="622"/>
      <c r="DX20" s="622"/>
      <c r="DY20" s="622"/>
      <c r="DZ20" s="622"/>
      <c r="EA20" s="622"/>
      <c r="EB20" s="622"/>
      <c r="EC20" s="658"/>
    </row>
    <row r="21" spans="2:133" ht="11.25" customHeight="1" x14ac:dyDescent="0.2">
      <c r="B21" s="618" t="s">
        <v>276</v>
      </c>
      <c r="C21" s="619"/>
      <c r="D21" s="619"/>
      <c r="E21" s="619"/>
      <c r="F21" s="619"/>
      <c r="G21" s="619"/>
      <c r="H21" s="619"/>
      <c r="I21" s="619"/>
      <c r="J21" s="619"/>
      <c r="K21" s="619"/>
      <c r="L21" s="619"/>
      <c r="M21" s="619"/>
      <c r="N21" s="619"/>
      <c r="O21" s="619"/>
      <c r="P21" s="619"/>
      <c r="Q21" s="620"/>
      <c r="R21" s="621">
        <v>2502726</v>
      </c>
      <c r="S21" s="622"/>
      <c r="T21" s="622"/>
      <c r="U21" s="622"/>
      <c r="V21" s="622"/>
      <c r="W21" s="622"/>
      <c r="X21" s="622"/>
      <c r="Y21" s="623"/>
      <c r="Z21" s="659">
        <v>38.299999999999997</v>
      </c>
      <c r="AA21" s="659"/>
      <c r="AB21" s="659"/>
      <c r="AC21" s="659"/>
      <c r="AD21" s="660">
        <v>2285970</v>
      </c>
      <c r="AE21" s="660"/>
      <c r="AF21" s="660"/>
      <c r="AG21" s="660"/>
      <c r="AH21" s="660"/>
      <c r="AI21" s="660"/>
      <c r="AJ21" s="660"/>
      <c r="AK21" s="660"/>
      <c r="AL21" s="624">
        <v>55.5</v>
      </c>
      <c r="AM21" s="625"/>
      <c r="AN21" s="625"/>
      <c r="AO21" s="661"/>
      <c r="AP21" s="618" t="s">
        <v>277</v>
      </c>
      <c r="AQ21" s="699"/>
      <c r="AR21" s="699"/>
      <c r="AS21" s="699"/>
      <c r="AT21" s="699"/>
      <c r="AU21" s="699"/>
      <c r="AV21" s="699"/>
      <c r="AW21" s="699"/>
      <c r="AX21" s="699"/>
      <c r="AY21" s="699"/>
      <c r="AZ21" s="699"/>
      <c r="BA21" s="699"/>
      <c r="BB21" s="699"/>
      <c r="BC21" s="699"/>
      <c r="BD21" s="699"/>
      <c r="BE21" s="699"/>
      <c r="BF21" s="700"/>
      <c r="BG21" s="621" t="s">
        <v>131</v>
      </c>
      <c r="BH21" s="622"/>
      <c r="BI21" s="622"/>
      <c r="BJ21" s="622"/>
      <c r="BK21" s="622"/>
      <c r="BL21" s="622"/>
      <c r="BM21" s="622"/>
      <c r="BN21" s="623"/>
      <c r="BO21" s="659" t="s">
        <v>131</v>
      </c>
      <c r="BP21" s="659"/>
      <c r="BQ21" s="659"/>
      <c r="BR21" s="659"/>
      <c r="BS21" s="660" t="s">
        <v>131</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278</v>
      </c>
      <c r="C22" s="619"/>
      <c r="D22" s="619"/>
      <c r="E22" s="619"/>
      <c r="F22" s="619"/>
      <c r="G22" s="619"/>
      <c r="H22" s="619"/>
      <c r="I22" s="619"/>
      <c r="J22" s="619"/>
      <c r="K22" s="619"/>
      <c r="L22" s="619"/>
      <c r="M22" s="619"/>
      <c r="N22" s="619"/>
      <c r="O22" s="619"/>
      <c r="P22" s="619"/>
      <c r="Q22" s="620"/>
      <c r="R22" s="621">
        <v>2285970</v>
      </c>
      <c r="S22" s="622"/>
      <c r="T22" s="622"/>
      <c r="U22" s="622"/>
      <c r="V22" s="622"/>
      <c r="W22" s="622"/>
      <c r="X22" s="622"/>
      <c r="Y22" s="623"/>
      <c r="Z22" s="659">
        <v>35</v>
      </c>
      <c r="AA22" s="659"/>
      <c r="AB22" s="659"/>
      <c r="AC22" s="659"/>
      <c r="AD22" s="660">
        <v>2285970</v>
      </c>
      <c r="AE22" s="660"/>
      <c r="AF22" s="660"/>
      <c r="AG22" s="660"/>
      <c r="AH22" s="660"/>
      <c r="AI22" s="660"/>
      <c r="AJ22" s="660"/>
      <c r="AK22" s="660"/>
      <c r="AL22" s="624">
        <v>55.5</v>
      </c>
      <c r="AM22" s="625"/>
      <c r="AN22" s="625"/>
      <c r="AO22" s="661"/>
      <c r="AP22" s="618" t="s">
        <v>279</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8"/>
      <c r="CD22" s="673" t="s">
        <v>280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281</v>
      </c>
      <c r="C23" s="619"/>
      <c r="D23" s="619"/>
      <c r="E23" s="619"/>
      <c r="F23" s="619"/>
      <c r="G23" s="619"/>
      <c r="H23" s="619"/>
      <c r="I23" s="619"/>
      <c r="J23" s="619"/>
      <c r="K23" s="619"/>
      <c r="L23" s="619"/>
      <c r="M23" s="619"/>
      <c r="N23" s="619"/>
      <c r="O23" s="619"/>
      <c r="P23" s="619"/>
      <c r="Q23" s="620"/>
      <c r="R23" s="621">
        <v>216756</v>
      </c>
      <c r="S23" s="622"/>
      <c r="T23" s="622"/>
      <c r="U23" s="622"/>
      <c r="V23" s="622"/>
      <c r="W23" s="622"/>
      <c r="X23" s="622"/>
      <c r="Y23" s="623"/>
      <c r="Z23" s="659">
        <v>3.3</v>
      </c>
      <c r="AA23" s="659"/>
      <c r="AB23" s="659"/>
      <c r="AC23" s="659"/>
      <c r="AD23" s="660" t="s">
        <v>131</v>
      </c>
      <c r="AE23" s="660"/>
      <c r="AF23" s="660"/>
      <c r="AG23" s="660"/>
      <c r="AH23" s="660"/>
      <c r="AI23" s="660"/>
      <c r="AJ23" s="660"/>
      <c r="AK23" s="660"/>
      <c r="AL23" s="624" t="s">
        <v>131</v>
      </c>
      <c r="AM23" s="625"/>
      <c r="AN23" s="625"/>
      <c r="AO23" s="661"/>
      <c r="AP23" s="618" t="s">
        <v>282</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698"/>
      <c r="CD23" s="673" t="s">
        <v>222</v>
      </c>
      <c r="CE23" s="674"/>
      <c r="CF23" s="674"/>
      <c r="CG23" s="674"/>
      <c r="CH23" s="674"/>
      <c r="CI23" s="674"/>
      <c r="CJ23" s="674"/>
      <c r="CK23" s="674"/>
      <c r="CL23" s="674"/>
      <c r="CM23" s="674"/>
      <c r="CN23" s="674"/>
      <c r="CO23" s="674"/>
      <c r="CP23" s="674"/>
      <c r="CQ23" s="675"/>
      <c r="CR23" s="673" t="s">
        <v>283</v>
      </c>
      <c r="CS23" s="674"/>
      <c r="CT23" s="674"/>
      <c r="CU23" s="674"/>
      <c r="CV23" s="674"/>
      <c r="CW23" s="674"/>
      <c r="CX23" s="674"/>
      <c r="CY23" s="675"/>
      <c r="CZ23" s="673" t="s">
        <v>284</v>
      </c>
      <c r="DA23" s="674"/>
      <c r="DB23" s="674"/>
      <c r="DC23" s="675"/>
      <c r="DD23" s="673" t="s">
        <v>285</v>
      </c>
      <c r="DE23" s="674"/>
      <c r="DF23" s="674"/>
      <c r="DG23" s="674"/>
      <c r="DH23" s="674"/>
      <c r="DI23" s="674"/>
      <c r="DJ23" s="674"/>
      <c r="DK23" s="675"/>
      <c r="DL23" s="711" t="s">
        <v>286</v>
      </c>
      <c r="DM23" s="712"/>
      <c r="DN23" s="712"/>
      <c r="DO23" s="712"/>
      <c r="DP23" s="712"/>
      <c r="DQ23" s="712"/>
      <c r="DR23" s="712"/>
      <c r="DS23" s="712"/>
      <c r="DT23" s="712"/>
      <c r="DU23" s="712"/>
      <c r="DV23" s="713"/>
      <c r="DW23" s="673" t="s">
        <v>287</v>
      </c>
      <c r="DX23" s="674"/>
      <c r="DY23" s="674"/>
      <c r="DZ23" s="674"/>
      <c r="EA23" s="674"/>
      <c r="EB23" s="674"/>
      <c r="EC23" s="675"/>
    </row>
    <row r="24" spans="2:133" ht="11.25" customHeight="1" x14ac:dyDescent="0.2">
      <c r="B24" s="618" t="s">
        <v>288</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289</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8"/>
      <c r="CD24" s="679" t="s">
        <v>290</v>
      </c>
      <c r="CE24" s="680"/>
      <c r="CF24" s="680"/>
      <c r="CG24" s="680"/>
      <c r="CH24" s="680"/>
      <c r="CI24" s="680"/>
      <c r="CJ24" s="680"/>
      <c r="CK24" s="680"/>
      <c r="CL24" s="680"/>
      <c r="CM24" s="680"/>
      <c r="CN24" s="680"/>
      <c r="CO24" s="680"/>
      <c r="CP24" s="680"/>
      <c r="CQ24" s="681"/>
      <c r="CR24" s="676">
        <v>2658456</v>
      </c>
      <c r="CS24" s="677"/>
      <c r="CT24" s="677"/>
      <c r="CU24" s="677"/>
      <c r="CV24" s="677"/>
      <c r="CW24" s="677"/>
      <c r="CX24" s="677"/>
      <c r="CY24" s="702"/>
      <c r="CZ24" s="703">
        <v>43.5</v>
      </c>
      <c r="DA24" s="685"/>
      <c r="DB24" s="685"/>
      <c r="DC24" s="705"/>
      <c r="DD24" s="701">
        <v>1996607</v>
      </c>
      <c r="DE24" s="677"/>
      <c r="DF24" s="677"/>
      <c r="DG24" s="677"/>
      <c r="DH24" s="677"/>
      <c r="DI24" s="677"/>
      <c r="DJ24" s="677"/>
      <c r="DK24" s="702"/>
      <c r="DL24" s="701">
        <v>1982241</v>
      </c>
      <c r="DM24" s="677"/>
      <c r="DN24" s="677"/>
      <c r="DO24" s="677"/>
      <c r="DP24" s="677"/>
      <c r="DQ24" s="677"/>
      <c r="DR24" s="677"/>
      <c r="DS24" s="677"/>
      <c r="DT24" s="677"/>
      <c r="DU24" s="677"/>
      <c r="DV24" s="702"/>
      <c r="DW24" s="703">
        <v>47.5</v>
      </c>
      <c r="DX24" s="685"/>
      <c r="DY24" s="685"/>
      <c r="DZ24" s="685"/>
      <c r="EA24" s="685"/>
      <c r="EB24" s="685"/>
      <c r="EC24" s="704"/>
    </row>
    <row r="25" spans="2:133" ht="11.25" customHeight="1" x14ac:dyDescent="0.2">
      <c r="B25" s="618" t="s">
        <v>291</v>
      </c>
      <c r="C25" s="619"/>
      <c r="D25" s="619"/>
      <c r="E25" s="619"/>
      <c r="F25" s="619"/>
      <c r="G25" s="619"/>
      <c r="H25" s="619"/>
      <c r="I25" s="619"/>
      <c r="J25" s="619"/>
      <c r="K25" s="619"/>
      <c r="L25" s="619"/>
      <c r="M25" s="619"/>
      <c r="N25" s="619"/>
      <c r="O25" s="619"/>
      <c r="P25" s="619"/>
      <c r="Q25" s="620"/>
      <c r="R25" s="621">
        <v>4314803</v>
      </c>
      <c r="S25" s="622"/>
      <c r="T25" s="622"/>
      <c r="U25" s="622"/>
      <c r="V25" s="622"/>
      <c r="W25" s="622"/>
      <c r="X25" s="622"/>
      <c r="Y25" s="623"/>
      <c r="Z25" s="659">
        <v>66</v>
      </c>
      <c r="AA25" s="659"/>
      <c r="AB25" s="659"/>
      <c r="AC25" s="659"/>
      <c r="AD25" s="660">
        <v>4098047</v>
      </c>
      <c r="AE25" s="660"/>
      <c r="AF25" s="660"/>
      <c r="AG25" s="660"/>
      <c r="AH25" s="660"/>
      <c r="AI25" s="660"/>
      <c r="AJ25" s="660"/>
      <c r="AK25" s="660"/>
      <c r="AL25" s="624">
        <v>99.5</v>
      </c>
      <c r="AM25" s="625"/>
      <c r="AN25" s="625"/>
      <c r="AO25" s="661"/>
      <c r="AP25" s="618" t="s">
        <v>292</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698"/>
      <c r="CD25" s="618" t="s">
        <v>293</v>
      </c>
      <c r="CE25" s="619"/>
      <c r="CF25" s="619"/>
      <c r="CG25" s="619"/>
      <c r="CH25" s="619"/>
      <c r="CI25" s="619"/>
      <c r="CJ25" s="619"/>
      <c r="CK25" s="619"/>
      <c r="CL25" s="619"/>
      <c r="CM25" s="619"/>
      <c r="CN25" s="619"/>
      <c r="CO25" s="619"/>
      <c r="CP25" s="619"/>
      <c r="CQ25" s="620"/>
      <c r="CR25" s="621">
        <v>1131552</v>
      </c>
      <c r="CS25" s="634"/>
      <c r="CT25" s="634"/>
      <c r="CU25" s="634"/>
      <c r="CV25" s="634"/>
      <c r="CW25" s="634"/>
      <c r="CX25" s="634"/>
      <c r="CY25" s="635"/>
      <c r="CZ25" s="624">
        <v>18.5</v>
      </c>
      <c r="DA25" s="636"/>
      <c r="DB25" s="636"/>
      <c r="DC25" s="637"/>
      <c r="DD25" s="627">
        <v>1051107</v>
      </c>
      <c r="DE25" s="634"/>
      <c r="DF25" s="634"/>
      <c r="DG25" s="634"/>
      <c r="DH25" s="634"/>
      <c r="DI25" s="634"/>
      <c r="DJ25" s="634"/>
      <c r="DK25" s="635"/>
      <c r="DL25" s="627">
        <v>1042960</v>
      </c>
      <c r="DM25" s="634"/>
      <c r="DN25" s="634"/>
      <c r="DO25" s="634"/>
      <c r="DP25" s="634"/>
      <c r="DQ25" s="634"/>
      <c r="DR25" s="634"/>
      <c r="DS25" s="634"/>
      <c r="DT25" s="634"/>
      <c r="DU25" s="634"/>
      <c r="DV25" s="635"/>
      <c r="DW25" s="624">
        <v>25</v>
      </c>
      <c r="DX25" s="636"/>
      <c r="DY25" s="636"/>
      <c r="DZ25" s="636"/>
      <c r="EA25" s="636"/>
      <c r="EB25" s="636"/>
      <c r="EC25" s="648"/>
    </row>
    <row r="26" spans="2:133" ht="11.25" customHeight="1" x14ac:dyDescent="0.2">
      <c r="B26" s="618" t="s">
        <v>294</v>
      </c>
      <c r="C26" s="619"/>
      <c r="D26" s="619"/>
      <c r="E26" s="619"/>
      <c r="F26" s="619"/>
      <c r="G26" s="619"/>
      <c r="H26" s="619"/>
      <c r="I26" s="619"/>
      <c r="J26" s="619"/>
      <c r="K26" s="619"/>
      <c r="L26" s="619"/>
      <c r="M26" s="619"/>
      <c r="N26" s="619"/>
      <c r="O26" s="619"/>
      <c r="P26" s="619"/>
      <c r="Q26" s="620"/>
      <c r="R26" s="621">
        <v>1522</v>
      </c>
      <c r="S26" s="622"/>
      <c r="T26" s="622"/>
      <c r="U26" s="622"/>
      <c r="V26" s="622"/>
      <c r="W26" s="622"/>
      <c r="X26" s="622"/>
      <c r="Y26" s="623"/>
      <c r="Z26" s="659">
        <v>0</v>
      </c>
      <c r="AA26" s="659"/>
      <c r="AB26" s="659"/>
      <c r="AC26" s="659"/>
      <c r="AD26" s="660">
        <v>1522</v>
      </c>
      <c r="AE26" s="660"/>
      <c r="AF26" s="660"/>
      <c r="AG26" s="660"/>
      <c r="AH26" s="660"/>
      <c r="AI26" s="660"/>
      <c r="AJ26" s="660"/>
      <c r="AK26" s="660"/>
      <c r="AL26" s="624">
        <v>0</v>
      </c>
      <c r="AM26" s="625"/>
      <c r="AN26" s="625"/>
      <c r="AO26" s="661"/>
      <c r="AP26" s="618" t="s">
        <v>295</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698"/>
      <c r="CD26" s="618" t="s">
        <v>296</v>
      </c>
      <c r="CE26" s="619"/>
      <c r="CF26" s="619"/>
      <c r="CG26" s="619"/>
      <c r="CH26" s="619"/>
      <c r="CI26" s="619"/>
      <c r="CJ26" s="619"/>
      <c r="CK26" s="619"/>
      <c r="CL26" s="619"/>
      <c r="CM26" s="619"/>
      <c r="CN26" s="619"/>
      <c r="CO26" s="619"/>
      <c r="CP26" s="619"/>
      <c r="CQ26" s="620"/>
      <c r="CR26" s="621">
        <v>636774</v>
      </c>
      <c r="CS26" s="622"/>
      <c r="CT26" s="622"/>
      <c r="CU26" s="622"/>
      <c r="CV26" s="622"/>
      <c r="CW26" s="622"/>
      <c r="CX26" s="622"/>
      <c r="CY26" s="623"/>
      <c r="CZ26" s="624">
        <v>10.4</v>
      </c>
      <c r="DA26" s="636"/>
      <c r="DB26" s="636"/>
      <c r="DC26" s="637"/>
      <c r="DD26" s="627">
        <v>577643</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297</v>
      </c>
      <c r="C27" s="619"/>
      <c r="D27" s="619"/>
      <c r="E27" s="619"/>
      <c r="F27" s="619"/>
      <c r="G27" s="619"/>
      <c r="H27" s="619"/>
      <c r="I27" s="619"/>
      <c r="J27" s="619"/>
      <c r="K27" s="619"/>
      <c r="L27" s="619"/>
      <c r="M27" s="619"/>
      <c r="N27" s="619"/>
      <c r="O27" s="619"/>
      <c r="P27" s="619"/>
      <c r="Q27" s="620"/>
      <c r="R27" s="621">
        <v>18644</v>
      </c>
      <c r="S27" s="622"/>
      <c r="T27" s="622"/>
      <c r="U27" s="622"/>
      <c r="V27" s="622"/>
      <c r="W27" s="622"/>
      <c r="X27" s="622"/>
      <c r="Y27" s="623"/>
      <c r="Z27" s="659">
        <v>0.3</v>
      </c>
      <c r="AA27" s="659"/>
      <c r="AB27" s="659"/>
      <c r="AC27" s="659"/>
      <c r="AD27" s="660" t="s">
        <v>131</v>
      </c>
      <c r="AE27" s="660"/>
      <c r="AF27" s="660"/>
      <c r="AG27" s="660"/>
      <c r="AH27" s="660"/>
      <c r="AI27" s="660"/>
      <c r="AJ27" s="660"/>
      <c r="AK27" s="660"/>
      <c r="AL27" s="624" t="s">
        <v>131</v>
      </c>
      <c r="AM27" s="625"/>
      <c r="AN27" s="625"/>
      <c r="AO27" s="661"/>
      <c r="AP27" s="618" t="s">
        <v>298</v>
      </c>
      <c r="AQ27" s="619"/>
      <c r="AR27" s="619"/>
      <c r="AS27" s="619"/>
      <c r="AT27" s="619"/>
      <c r="AU27" s="619"/>
      <c r="AV27" s="619"/>
      <c r="AW27" s="619"/>
      <c r="AX27" s="619"/>
      <c r="AY27" s="619"/>
      <c r="AZ27" s="619"/>
      <c r="BA27" s="619"/>
      <c r="BB27" s="619"/>
      <c r="BC27" s="619"/>
      <c r="BD27" s="619"/>
      <c r="BE27" s="619"/>
      <c r="BF27" s="620"/>
      <c r="BG27" s="621">
        <v>1363559</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8"/>
      <c r="CD27" s="618" t="s">
        <v>299</v>
      </c>
      <c r="CE27" s="619"/>
      <c r="CF27" s="619"/>
      <c r="CG27" s="619"/>
      <c r="CH27" s="619"/>
      <c r="CI27" s="619"/>
      <c r="CJ27" s="619"/>
      <c r="CK27" s="619"/>
      <c r="CL27" s="619"/>
      <c r="CM27" s="619"/>
      <c r="CN27" s="619"/>
      <c r="CO27" s="619"/>
      <c r="CP27" s="619"/>
      <c r="CQ27" s="620"/>
      <c r="CR27" s="621">
        <v>792420</v>
      </c>
      <c r="CS27" s="634"/>
      <c r="CT27" s="634"/>
      <c r="CU27" s="634"/>
      <c r="CV27" s="634"/>
      <c r="CW27" s="634"/>
      <c r="CX27" s="634"/>
      <c r="CY27" s="635"/>
      <c r="CZ27" s="624">
        <v>13</v>
      </c>
      <c r="DA27" s="636"/>
      <c r="DB27" s="636"/>
      <c r="DC27" s="637"/>
      <c r="DD27" s="627">
        <v>211016</v>
      </c>
      <c r="DE27" s="634"/>
      <c r="DF27" s="634"/>
      <c r="DG27" s="634"/>
      <c r="DH27" s="634"/>
      <c r="DI27" s="634"/>
      <c r="DJ27" s="634"/>
      <c r="DK27" s="635"/>
      <c r="DL27" s="627">
        <v>204797</v>
      </c>
      <c r="DM27" s="634"/>
      <c r="DN27" s="634"/>
      <c r="DO27" s="634"/>
      <c r="DP27" s="634"/>
      <c r="DQ27" s="634"/>
      <c r="DR27" s="634"/>
      <c r="DS27" s="634"/>
      <c r="DT27" s="634"/>
      <c r="DU27" s="634"/>
      <c r="DV27" s="635"/>
      <c r="DW27" s="624">
        <v>4.9000000000000004</v>
      </c>
      <c r="DX27" s="636"/>
      <c r="DY27" s="636"/>
      <c r="DZ27" s="636"/>
      <c r="EA27" s="636"/>
      <c r="EB27" s="636"/>
      <c r="EC27" s="648"/>
    </row>
    <row r="28" spans="2:133" ht="11.25" customHeight="1" x14ac:dyDescent="0.2">
      <c r="B28" s="618" t="s">
        <v>300</v>
      </c>
      <c r="C28" s="619"/>
      <c r="D28" s="619"/>
      <c r="E28" s="619"/>
      <c r="F28" s="619"/>
      <c r="G28" s="619"/>
      <c r="H28" s="619"/>
      <c r="I28" s="619"/>
      <c r="J28" s="619"/>
      <c r="K28" s="619"/>
      <c r="L28" s="619"/>
      <c r="M28" s="619"/>
      <c r="N28" s="619"/>
      <c r="O28" s="619"/>
      <c r="P28" s="619"/>
      <c r="Q28" s="620"/>
      <c r="R28" s="621">
        <v>20597</v>
      </c>
      <c r="S28" s="622"/>
      <c r="T28" s="622"/>
      <c r="U28" s="622"/>
      <c r="V28" s="622"/>
      <c r="W28" s="622"/>
      <c r="X28" s="622"/>
      <c r="Y28" s="623"/>
      <c r="Z28" s="659">
        <v>0.3</v>
      </c>
      <c r="AA28" s="659"/>
      <c r="AB28" s="659"/>
      <c r="AC28" s="659"/>
      <c r="AD28" s="660">
        <v>1741</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301</v>
      </c>
      <c r="CE28" s="619"/>
      <c r="CF28" s="619"/>
      <c r="CG28" s="619"/>
      <c r="CH28" s="619"/>
      <c r="CI28" s="619"/>
      <c r="CJ28" s="619"/>
      <c r="CK28" s="619"/>
      <c r="CL28" s="619"/>
      <c r="CM28" s="619"/>
      <c r="CN28" s="619"/>
      <c r="CO28" s="619"/>
      <c r="CP28" s="619"/>
      <c r="CQ28" s="620"/>
      <c r="CR28" s="621">
        <v>734484</v>
      </c>
      <c r="CS28" s="622"/>
      <c r="CT28" s="622"/>
      <c r="CU28" s="622"/>
      <c r="CV28" s="622"/>
      <c r="CW28" s="622"/>
      <c r="CX28" s="622"/>
      <c r="CY28" s="623"/>
      <c r="CZ28" s="624">
        <v>12</v>
      </c>
      <c r="DA28" s="636"/>
      <c r="DB28" s="636"/>
      <c r="DC28" s="637"/>
      <c r="DD28" s="627">
        <v>734484</v>
      </c>
      <c r="DE28" s="622"/>
      <c r="DF28" s="622"/>
      <c r="DG28" s="622"/>
      <c r="DH28" s="622"/>
      <c r="DI28" s="622"/>
      <c r="DJ28" s="622"/>
      <c r="DK28" s="623"/>
      <c r="DL28" s="627">
        <v>734484</v>
      </c>
      <c r="DM28" s="622"/>
      <c r="DN28" s="622"/>
      <c r="DO28" s="622"/>
      <c r="DP28" s="622"/>
      <c r="DQ28" s="622"/>
      <c r="DR28" s="622"/>
      <c r="DS28" s="622"/>
      <c r="DT28" s="622"/>
      <c r="DU28" s="622"/>
      <c r="DV28" s="623"/>
      <c r="DW28" s="624">
        <v>17.600000000000001</v>
      </c>
      <c r="DX28" s="636"/>
      <c r="DY28" s="636"/>
      <c r="DZ28" s="636"/>
      <c r="EA28" s="636"/>
      <c r="EB28" s="636"/>
      <c r="EC28" s="648"/>
    </row>
    <row r="29" spans="2:133" ht="11.25" customHeight="1" x14ac:dyDescent="0.2">
      <c r="B29" s="618" t="s">
        <v>302</v>
      </c>
      <c r="C29" s="619"/>
      <c r="D29" s="619"/>
      <c r="E29" s="619"/>
      <c r="F29" s="619"/>
      <c r="G29" s="619"/>
      <c r="H29" s="619"/>
      <c r="I29" s="619"/>
      <c r="J29" s="619"/>
      <c r="K29" s="619"/>
      <c r="L29" s="619"/>
      <c r="M29" s="619"/>
      <c r="N29" s="619"/>
      <c r="O29" s="619"/>
      <c r="P29" s="619"/>
      <c r="Q29" s="620"/>
      <c r="R29" s="621">
        <v>5031</v>
      </c>
      <c r="S29" s="622"/>
      <c r="T29" s="622"/>
      <c r="U29" s="622"/>
      <c r="V29" s="622"/>
      <c r="W29" s="622"/>
      <c r="X29" s="622"/>
      <c r="Y29" s="623"/>
      <c r="Z29" s="659">
        <v>0.1</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303</v>
      </c>
      <c r="CE29" s="641"/>
      <c r="CF29" s="618" t="s">
        <v>304</v>
      </c>
      <c r="CG29" s="619"/>
      <c r="CH29" s="619"/>
      <c r="CI29" s="619"/>
      <c r="CJ29" s="619"/>
      <c r="CK29" s="619"/>
      <c r="CL29" s="619"/>
      <c r="CM29" s="619"/>
      <c r="CN29" s="619"/>
      <c r="CO29" s="619"/>
      <c r="CP29" s="619"/>
      <c r="CQ29" s="620"/>
      <c r="CR29" s="621">
        <v>734484</v>
      </c>
      <c r="CS29" s="634"/>
      <c r="CT29" s="634"/>
      <c r="CU29" s="634"/>
      <c r="CV29" s="634"/>
      <c r="CW29" s="634"/>
      <c r="CX29" s="634"/>
      <c r="CY29" s="635"/>
      <c r="CZ29" s="624">
        <v>12</v>
      </c>
      <c r="DA29" s="636"/>
      <c r="DB29" s="636"/>
      <c r="DC29" s="637"/>
      <c r="DD29" s="627">
        <v>734484</v>
      </c>
      <c r="DE29" s="634"/>
      <c r="DF29" s="634"/>
      <c r="DG29" s="634"/>
      <c r="DH29" s="634"/>
      <c r="DI29" s="634"/>
      <c r="DJ29" s="634"/>
      <c r="DK29" s="635"/>
      <c r="DL29" s="627">
        <v>734484</v>
      </c>
      <c r="DM29" s="634"/>
      <c r="DN29" s="634"/>
      <c r="DO29" s="634"/>
      <c r="DP29" s="634"/>
      <c r="DQ29" s="634"/>
      <c r="DR29" s="634"/>
      <c r="DS29" s="634"/>
      <c r="DT29" s="634"/>
      <c r="DU29" s="634"/>
      <c r="DV29" s="635"/>
      <c r="DW29" s="624">
        <v>17.600000000000001</v>
      </c>
      <c r="DX29" s="636"/>
      <c r="DY29" s="636"/>
      <c r="DZ29" s="636"/>
      <c r="EA29" s="636"/>
      <c r="EB29" s="636"/>
      <c r="EC29" s="648"/>
    </row>
    <row r="30" spans="2:133" ht="11.25" customHeight="1" x14ac:dyDescent="0.2">
      <c r="B30" s="618" t="s">
        <v>305</v>
      </c>
      <c r="C30" s="619"/>
      <c r="D30" s="619"/>
      <c r="E30" s="619"/>
      <c r="F30" s="619"/>
      <c r="G30" s="619"/>
      <c r="H30" s="619"/>
      <c r="I30" s="619"/>
      <c r="J30" s="619"/>
      <c r="K30" s="619"/>
      <c r="L30" s="619"/>
      <c r="M30" s="619"/>
      <c r="N30" s="619"/>
      <c r="O30" s="619"/>
      <c r="P30" s="619"/>
      <c r="Q30" s="620"/>
      <c r="R30" s="621">
        <v>851408</v>
      </c>
      <c r="S30" s="622"/>
      <c r="T30" s="622"/>
      <c r="U30" s="622"/>
      <c r="V30" s="622"/>
      <c r="W30" s="622"/>
      <c r="X30" s="622"/>
      <c r="Y30" s="623"/>
      <c r="Z30" s="659">
        <v>13</v>
      </c>
      <c r="AA30" s="659"/>
      <c r="AB30" s="659"/>
      <c r="AC30" s="659"/>
      <c r="AD30" s="660" t="s">
        <v>131</v>
      </c>
      <c r="AE30" s="660"/>
      <c r="AF30" s="660"/>
      <c r="AG30" s="660"/>
      <c r="AH30" s="660"/>
      <c r="AI30" s="660"/>
      <c r="AJ30" s="660"/>
      <c r="AK30" s="660"/>
      <c r="AL30" s="624" t="s">
        <v>131</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306</v>
      </c>
      <c r="BH30" s="696"/>
      <c r="BI30" s="696"/>
      <c r="BJ30" s="696"/>
      <c r="BK30" s="696"/>
      <c r="BL30" s="696"/>
      <c r="BM30" s="696"/>
      <c r="BN30" s="696"/>
      <c r="BO30" s="696"/>
      <c r="BP30" s="696"/>
      <c r="BQ30" s="697"/>
      <c r="BR30" s="673" t="s">
        <v>307</v>
      </c>
      <c r="BS30" s="696"/>
      <c r="BT30" s="696"/>
      <c r="BU30" s="696"/>
      <c r="BV30" s="696"/>
      <c r="BW30" s="696"/>
      <c r="BX30" s="696"/>
      <c r="BY30" s="696"/>
      <c r="BZ30" s="696"/>
      <c r="CA30" s="696"/>
      <c r="CB30" s="697"/>
      <c r="CD30" s="642"/>
      <c r="CE30" s="643"/>
      <c r="CF30" s="618" t="s">
        <v>308</v>
      </c>
      <c r="CG30" s="619"/>
      <c r="CH30" s="619"/>
      <c r="CI30" s="619"/>
      <c r="CJ30" s="619"/>
      <c r="CK30" s="619"/>
      <c r="CL30" s="619"/>
      <c r="CM30" s="619"/>
      <c r="CN30" s="619"/>
      <c r="CO30" s="619"/>
      <c r="CP30" s="619"/>
      <c r="CQ30" s="620"/>
      <c r="CR30" s="621">
        <v>708538</v>
      </c>
      <c r="CS30" s="622"/>
      <c r="CT30" s="622"/>
      <c r="CU30" s="622"/>
      <c r="CV30" s="622"/>
      <c r="CW30" s="622"/>
      <c r="CX30" s="622"/>
      <c r="CY30" s="623"/>
      <c r="CZ30" s="624">
        <v>11.6</v>
      </c>
      <c r="DA30" s="636"/>
      <c r="DB30" s="636"/>
      <c r="DC30" s="637"/>
      <c r="DD30" s="627">
        <v>708538</v>
      </c>
      <c r="DE30" s="622"/>
      <c r="DF30" s="622"/>
      <c r="DG30" s="622"/>
      <c r="DH30" s="622"/>
      <c r="DI30" s="622"/>
      <c r="DJ30" s="622"/>
      <c r="DK30" s="623"/>
      <c r="DL30" s="627">
        <v>708538</v>
      </c>
      <c r="DM30" s="622"/>
      <c r="DN30" s="622"/>
      <c r="DO30" s="622"/>
      <c r="DP30" s="622"/>
      <c r="DQ30" s="622"/>
      <c r="DR30" s="622"/>
      <c r="DS30" s="622"/>
      <c r="DT30" s="622"/>
      <c r="DU30" s="622"/>
      <c r="DV30" s="623"/>
      <c r="DW30" s="624">
        <v>17</v>
      </c>
      <c r="DX30" s="636"/>
      <c r="DY30" s="636"/>
      <c r="DZ30" s="636"/>
      <c r="EA30" s="636"/>
      <c r="EB30" s="636"/>
      <c r="EC30" s="648"/>
    </row>
    <row r="31" spans="2:133" ht="11.25" customHeight="1" x14ac:dyDescent="0.2">
      <c r="B31" s="688" t="s">
        <v>309</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131</v>
      </c>
      <c r="AE31" s="660"/>
      <c r="AF31" s="660"/>
      <c r="AG31" s="660"/>
      <c r="AH31" s="660"/>
      <c r="AI31" s="660"/>
      <c r="AJ31" s="660"/>
      <c r="AK31" s="660"/>
      <c r="AL31" s="624" t="s">
        <v>131</v>
      </c>
      <c r="AM31" s="625"/>
      <c r="AN31" s="625"/>
      <c r="AO31" s="661"/>
      <c r="AP31" s="691" t="s">
        <v>310</v>
      </c>
      <c r="AQ31" s="692"/>
      <c r="AR31" s="692"/>
      <c r="AS31" s="692"/>
      <c r="AT31" s="693" t="s">
        <v>311</v>
      </c>
      <c r="AU31" s="218"/>
      <c r="AV31" s="218"/>
      <c r="AW31" s="218"/>
      <c r="AX31" s="679" t="s">
        <v>188</v>
      </c>
      <c r="AY31" s="680"/>
      <c r="AZ31" s="680"/>
      <c r="BA31" s="680"/>
      <c r="BB31" s="680"/>
      <c r="BC31" s="680"/>
      <c r="BD31" s="680"/>
      <c r="BE31" s="680"/>
      <c r="BF31" s="681"/>
      <c r="BG31" s="683">
        <v>99.4</v>
      </c>
      <c r="BH31" s="684"/>
      <c r="BI31" s="684"/>
      <c r="BJ31" s="684"/>
      <c r="BK31" s="684"/>
      <c r="BL31" s="684"/>
      <c r="BM31" s="685">
        <v>99.1</v>
      </c>
      <c r="BN31" s="684"/>
      <c r="BO31" s="684"/>
      <c r="BP31" s="684"/>
      <c r="BQ31" s="686"/>
      <c r="BR31" s="683">
        <v>99.6</v>
      </c>
      <c r="BS31" s="684"/>
      <c r="BT31" s="684"/>
      <c r="BU31" s="684"/>
      <c r="BV31" s="684"/>
      <c r="BW31" s="684"/>
      <c r="BX31" s="685">
        <v>99.3</v>
      </c>
      <c r="BY31" s="684"/>
      <c r="BZ31" s="684"/>
      <c r="CA31" s="684"/>
      <c r="CB31" s="686"/>
      <c r="CD31" s="642"/>
      <c r="CE31" s="643"/>
      <c r="CF31" s="618" t="s">
        <v>312</v>
      </c>
      <c r="CG31" s="619"/>
      <c r="CH31" s="619"/>
      <c r="CI31" s="619"/>
      <c r="CJ31" s="619"/>
      <c r="CK31" s="619"/>
      <c r="CL31" s="619"/>
      <c r="CM31" s="619"/>
      <c r="CN31" s="619"/>
      <c r="CO31" s="619"/>
      <c r="CP31" s="619"/>
      <c r="CQ31" s="620"/>
      <c r="CR31" s="621">
        <v>25946</v>
      </c>
      <c r="CS31" s="634"/>
      <c r="CT31" s="634"/>
      <c r="CU31" s="634"/>
      <c r="CV31" s="634"/>
      <c r="CW31" s="634"/>
      <c r="CX31" s="634"/>
      <c r="CY31" s="635"/>
      <c r="CZ31" s="624">
        <v>0.4</v>
      </c>
      <c r="DA31" s="636"/>
      <c r="DB31" s="636"/>
      <c r="DC31" s="637"/>
      <c r="DD31" s="627">
        <v>25946</v>
      </c>
      <c r="DE31" s="634"/>
      <c r="DF31" s="634"/>
      <c r="DG31" s="634"/>
      <c r="DH31" s="634"/>
      <c r="DI31" s="634"/>
      <c r="DJ31" s="634"/>
      <c r="DK31" s="635"/>
      <c r="DL31" s="627">
        <v>25946</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313</v>
      </c>
      <c r="C32" s="619"/>
      <c r="D32" s="619"/>
      <c r="E32" s="619"/>
      <c r="F32" s="619"/>
      <c r="G32" s="619"/>
      <c r="H32" s="619"/>
      <c r="I32" s="619"/>
      <c r="J32" s="619"/>
      <c r="K32" s="619"/>
      <c r="L32" s="619"/>
      <c r="M32" s="619"/>
      <c r="N32" s="619"/>
      <c r="O32" s="619"/>
      <c r="P32" s="619"/>
      <c r="Q32" s="620"/>
      <c r="R32" s="621">
        <v>350340</v>
      </c>
      <c r="S32" s="622"/>
      <c r="T32" s="622"/>
      <c r="U32" s="622"/>
      <c r="V32" s="622"/>
      <c r="W32" s="622"/>
      <c r="X32" s="622"/>
      <c r="Y32" s="623"/>
      <c r="Z32" s="659">
        <v>5.4</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4"/>
      <c r="AU32" s="214" t="s">
        <v>314</v>
      </c>
      <c r="AX32" s="618" t="s">
        <v>315</v>
      </c>
      <c r="AY32" s="619"/>
      <c r="AZ32" s="619"/>
      <c r="BA32" s="619"/>
      <c r="BB32" s="619"/>
      <c r="BC32" s="619"/>
      <c r="BD32" s="619"/>
      <c r="BE32" s="619"/>
      <c r="BF32" s="620"/>
      <c r="BG32" s="687">
        <v>99.3</v>
      </c>
      <c r="BH32" s="634"/>
      <c r="BI32" s="634"/>
      <c r="BJ32" s="634"/>
      <c r="BK32" s="634"/>
      <c r="BL32" s="634"/>
      <c r="BM32" s="625">
        <v>99</v>
      </c>
      <c r="BN32" s="634"/>
      <c r="BO32" s="634"/>
      <c r="BP32" s="634"/>
      <c r="BQ32" s="657"/>
      <c r="BR32" s="687">
        <v>99.6</v>
      </c>
      <c r="BS32" s="634"/>
      <c r="BT32" s="634"/>
      <c r="BU32" s="634"/>
      <c r="BV32" s="634"/>
      <c r="BW32" s="634"/>
      <c r="BX32" s="625">
        <v>99.4</v>
      </c>
      <c r="BY32" s="634"/>
      <c r="BZ32" s="634"/>
      <c r="CA32" s="634"/>
      <c r="CB32" s="657"/>
      <c r="CD32" s="644"/>
      <c r="CE32" s="645"/>
      <c r="CF32" s="618" t="s">
        <v>316</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2">
      <c r="B33" s="618" t="s">
        <v>317</v>
      </c>
      <c r="C33" s="619"/>
      <c r="D33" s="619"/>
      <c r="E33" s="619"/>
      <c r="F33" s="619"/>
      <c r="G33" s="619"/>
      <c r="H33" s="619"/>
      <c r="I33" s="619"/>
      <c r="J33" s="619"/>
      <c r="K33" s="619"/>
      <c r="L33" s="619"/>
      <c r="M33" s="619"/>
      <c r="N33" s="619"/>
      <c r="O33" s="619"/>
      <c r="P33" s="619"/>
      <c r="Q33" s="620"/>
      <c r="R33" s="621">
        <v>79860</v>
      </c>
      <c r="S33" s="622"/>
      <c r="T33" s="622"/>
      <c r="U33" s="622"/>
      <c r="V33" s="622"/>
      <c r="W33" s="622"/>
      <c r="X33" s="622"/>
      <c r="Y33" s="623"/>
      <c r="Z33" s="659">
        <v>1.2</v>
      </c>
      <c r="AA33" s="659"/>
      <c r="AB33" s="659"/>
      <c r="AC33" s="659"/>
      <c r="AD33" s="660">
        <v>16712</v>
      </c>
      <c r="AE33" s="660"/>
      <c r="AF33" s="660"/>
      <c r="AG33" s="660"/>
      <c r="AH33" s="660"/>
      <c r="AI33" s="660"/>
      <c r="AJ33" s="660"/>
      <c r="AK33" s="660"/>
      <c r="AL33" s="624">
        <v>0.4</v>
      </c>
      <c r="AM33" s="625"/>
      <c r="AN33" s="625"/>
      <c r="AO33" s="661"/>
      <c r="AP33" s="664"/>
      <c r="AQ33" s="665"/>
      <c r="AR33" s="665"/>
      <c r="AS33" s="665"/>
      <c r="AT33" s="695"/>
      <c r="AU33" s="219"/>
      <c r="AV33" s="219"/>
      <c r="AW33" s="219"/>
      <c r="AX33" s="602" t="s">
        <v>318</v>
      </c>
      <c r="AY33" s="603"/>
      <c r="AZ33" s="603"/>
      <c r="BA33" s="603"/>
      <c r="BB33" s="603"/>
      <c r="BC33" s="603"/>
      <c r="BD33" s="603"/>
      <c r="BE33" s="603"/>
      <c r="BF33" s="604"/>
      <c r="BG33" s="682">
        <v>99.5</v>
      </c>
      <c r="BH33" s="606"/>
      <c r="BI33" s="606"/>
      <c r="BJ33" s="606"/>
      <c r="BK33" s="606"/>
      <c r="BL33" s="606"/>
      <c r="BM33" s="652">
        <v>99</v>
      </c>
      <c r="BN33" s="606"/>
      <c r="BO33" s="606"/>
      <c r="BP33" s="606"/>
      <c r="BQ33" s="669"/>
      <c r="BR33" s="682">
        <v>99.5</v>
      </c>
      <c r="BS33" s="606"/>
      <c r="BT33" s="606"/>
      <c r="BU33" s="606"/>
      <c r="BV33" s="606"/>
      <c r="BW33" s="606"/>
      <c r="BX33" s="652">
        <v>99.1</v>
      </c>
      <c r="BY33" s="606"/>
      <c r="BZ33" s="606"/>
      <c r="CA33" s="606"/>
      <c r="CB33" s="669"/>
      <c r="CD33" s="618" t="s">
        <v>319</v>
      </c>
      <c r="CE33" s="619"/>
      <c r="CF33" s="619"/>
      <c r="CG33" s="619"/>
      <c r="CH33" s="619"/>
      <c r="CI33" s="619"/>
      <c r="CJ33" s="619"/>
      <c r="CK33" s="619"/>
      <c r="CL33" s="619"/>
      <c r="CM33" s="619"/>
      <c r="CN33" s="619"/>
      <c r="CO33" s="619"/>
      <c r="CP33" s="619"/>
      <c r="CQ33" s="620"/>
      <c r="CR33" s="621">
        <v>3174777</v>
      </c>
      <c r="CS33" s="634"/>
      <c r="CT33" s="634"/>
      <c r="CU33" s="634"/>
      <c r="CV33" s="634"/>
      <c r="CW33" s="634"/>
      <c r="CX33" s="634"/>
      <c r="CY33" s="635"/>
      <c r="CZ33" s="624">
        <v>52</v>
      </c>
      <c r="DA33" s="636"/>
      <c r="DB33" s="636"/>
      <c r="DC33" s="637"/>
      <c r="DD33" s="627">
        <v>2740769</v>
      </c>
      <c r="DE33" s="634"/>
      <c r="DF33" s="634"/>
      <c r="DG33" s="634"/>
      <c r="DH33" s="634"/>
      <c r="DI33" s="634"/>
      <c r="DJ33" s="634"/>
      <c r="DK33" s="635"/>
      <c r="DL33" s="627">
        <v>1813285</v>
      </c>
      <c r="DM33" s="634"/>
      <c r="DN33" s="634"/>
      <c r="DO33" s="634"/>
      <c r="DP33" s="634"/>
      <c r="DQ33" s="634"/>
      <c r="DR33" s="634"/>
      <c r="DS33" s="634"/>
      <c r="DT33" s="634"/>
      <c r="DU33" s="634"/>
      <c r="DV33" s="635"/>
      <c r="DW33" s="624">
        <v>43.4</v>
      </c>
      <c r="DX33" s="636"/>
      <c r="DY33" s="636"/>
      <c r="DZ33" s="636"/>
      <c r="EA33" s="636"/>
      <c r="EB33" s="636"/>
      <c r="EC33" s="648"/>
    </row>
    <row r="34" spans="2:133" ht="11.25" customHeight="1" x14ac:dyDescent="0.2">
      <c r="B34" s="618" t="s">
        <v>320</v>
      </c>
      <c r="C34" s="619"/>
      <c r="D34" s="619"/>
      <c r="E34" s="619"/>
      <c r="F34" s="619"/>
      <c r="G34" s="619"/>
      <c r="H34" s="619"/>
      <c r="I34" s="619"/>
      <c r="J34" s="619"/>
      <c r="K34" s="619"/>
      <c r="L34" s="619"/>
      <c r="M34" s="619"/>
      <c r="N34" s="619"/>
      <c r="O34" s="619"/>
      <c r="P34" s="619"/>
      <c r="Q34" s="620"/>
      <c r="R34" s="621">
        <v>7756</v>
      </c>
      <c r="S34" s="622"/>
      <c r="T34" s="622"/>
      <c r="U34" s="622"/>
      <c r="V34" s="622"/>
      <c r="W34" s="622"/>
      <c r="X34" s="622"/>
      <c r="Y34" s="623"/>
      <c r="Z34" s="659">
        <v>0.1</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880084</v>
      </c>
      <c r="CS34" s="622"/>
      <c r="CT34" s="622"/>
      <c r="CU34" s="622"/>
      <c r="CV34" s="622"/>
      <c r="CW34" s="622"/>
      <c r="CX34" s="622"/>
      <c r="CY34" s="623"/>
      <c r="CZ34" s="624">
        <v>14.4</v>
      </c>
      <c r="DA34" s="636"/>
      <c r="DB34" s="636"/>
      <c r="DC34" s="637"/>
      <c r="DD34" s="627">
        <v>688159</v>
      </c>
      <c r="DE34" s="622"/>
      <c r="DF34" s="622"/>
      <c r="DG34" s="622"/>
      <c r="DH34" s="622"/>
      <c r="DI34" s="622"/>
      <c r="DJ34" s="622"/>
      <c r="DK34" s="623"/>
      <c r="DL34" s="627">
        <v>633002</v>
      </c>
      <c r="DM34" s="622"/>
      <c r="DN34" s="622"/>
      <c r="DO34" s="622"/>
      <c r="DP34" s="622"/>
      <c r="DQ34" s="622"/>
      <c r="DR34" s="622"/>
      <c r="DS34" s="622"/>
      <c r="DT34" s="622"/>
      <c r="DU34" s="622"/>
      <c r="DV34" s="623"/>
      <c r="DW34" s="624">
        <v>15.2</v>
      </c>
      <c r="DX34" s="636"/>
      <c r="DY34" s="636"/>
      <c r="DZ34" s="636"/>
      <c r="EA34" s="636"/>
      <c r="EB34" s="636"/>
      <c r="EC34" s="648"/>
    </row>
    <row r="35" spans="2:133" ht="11.25" customHeight="1" x14ac:dyDescent="0.2">
      <c r="B35" s="618" t="s">
        <v>322</v>
      </c>
      <c r="C35" s="619"/>
      <c r="D35" s="619"/>
      <c r="E35" s="619"/>
      <c r="F35" s="619"/>
      <c r="G35" s="619"/>
      <c r="H35" s="619"/>
      <c r="I35" s="619"/>
      <c r="J35" s="619"/>
      <c r="K35" s="619"/>
      <c r="L35" s="619"/>
      <c r="M35" s="619"/>
      <c r="N35" s="619"/>
      <c r="O35" s="619"/>
      <c r="P35" s="619"/>
      <c r="Q35" s="620"/>
      <c r="R35" s="621">
        <v>288705</v>
      </c>
      <c r="S35" s="622"/>
      <c r="T35" s="622"/>
      <c r="U35" s="622"/>
      <c r="V35" s="622"/>
      <c r="W35" s="622"/>
      <c r="X35" s="622"/>
      <c r="Y35" s="623"/>
      <c r="Z35" s="659">
        <v>4.4000000000000004</v>
      </c>
      <c r="AA35" s="659"/>
      <c r="AB35" s="659"/>
      <c r="AC35" s="659"/>
      <c r="AD35" s="660" t="s">
        <v>131</v>
      </c>
      <c r="AE35" s="660"/>
      <c r="AF35" s="660"/>
      <c r="AG35" s="660"/>
      <c r="AH35" s="660"/>
      <c r="AI35" s="660"/>
      <c r="AJ35" s="660"/>
      <c r="AK35" s="660"/>
      <c r="AL35" s="624" t="s">
        <v>131</v>
      </c>
      <c r="AM35" s="625"/>
      <c r="AN35" s="625"/>
      <c r="AO35" s="661"/>
      <c r="AP35" s="222"/>
      <c r="AQ35" s="673" t="s">
        <v>323</v>
      </c>
      <c r="AR35" s="674"/>
      <c r="AS35" s="674"/>
      <c r="AT35" s="674"/>
      <c r="AU35" s="674"/>
      <c r="AV35" s="674"/>
      <c r="AW35" s="674"/>
      <c r="AX35" s="674"/>
      <c r="AY35" s="674"/>
      <c r="AZ35" s="674"/>
      <c r="BA35" s="674"/>
      <c r="BB35" s="674"/>
      <c r="BC35" s="674"/>
      <c r="BD35" s="674"/>
      <c r="BE35" s="674"/>
      <c r="BF35" s="675"/>
      <c r="BG35" s="673" t="s">
        <v>324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325</v>
      </c>
      <c r="CE35" s="619"/>
      <c r="CF35" s="619"/>
      <c r="CG35" s="619"/>
      <c r="CH35" s="619"/>
      <c r="CI35" s="619"/>
      <c r="CJ35" s="619"/>
      <c r="CK35" s="619"/>
      <c r="CL35" s="619"/>
      <c r="CM35" s="619"/>
      <c r="CN35" s="619"/>
      <c r="CO35" s="619"/>
      <c r="CP35" s="619"/>
      <c r="CQ35" s="620"/>
      <c r="CR35" s="621">
        <v>87245</v>
      </c>
      <c r="CS35" s="634"/>
      <c r="CT35" s="634"/>
      <c r="CU35" s="634"/>
      <c r="CV35" s="634"/>
      <c r="CW35" s="634"/>
      <c r="CX35" s="634"/>
      <c r="CY35" s="635"/>
      <c r="CZ35" s="624">
        <v>1.4</v>
      </c>
      <c r="DA35" s="636"/>
      <c r="DB35" s="636"/>
      <c r="DC35" s="637"/>
      <c r="DD35" s="627">
        <v>69418</v>
      </c>
      <c r="DE35" s="634"/>
      <c r="DF35" s="634"/>
      <c r="DG35" s="634"/>
      <c r="DH35" s="634"/>
      <c r="DI35" s="634"/>
      <c r="DJ35" s="634"/>
      <c r="DK35" s="635"/>
      <c r="DL35" s="627">
        <v>69418</v>
      </c>
      <c r="DM35" s="634"/>
      <c r="DN35" s="634"/>
      <c r="DO35" s="634"/>
      <c r="DP35" s="634"/>
      <c r="DQ35" s="634"/>
      <c r="DR35" s="634"/>
      <c r="DS35" s="634"/>
      <c r="DT35" s="634"/>
      <c r="DU35" s="634"/>
      <c r="DV35" s="635"/>
      <c r="DW35" s="624">
        <v>1.7</v>
      </c>
      <c r="DX35" s="636"/>
      <c r="DY35" s="636"/>
      <c r="DZ35" s="636"/>
      <c r="EA35" s="636"/>
      <c r="EB35" s="636"/>
      <c r="EC35" s="648"/>
    </row>
    <row r="36" spans="2:133" ht="11.25" customHeight="1" x14ac:dyDescent="0.2">
      <c r="B36" s="618" t="s">
        <v>326</v>
      </c>
      <c r="C36" s="619"/>
      <c r="D36" s="619"/>
      <c r="E36" s="619"/>
      <c r="F36" s="619"/>
      <c r="G36" s="619"/>
      <c r="H36" s="619"/>
      <c r="I36" s="619"/>
      <c r="J36" s="619"/>
      <c r="K36" s="619"/>
      <c r="L36" s="619"/>
      <c r="M36" s="619"/>
      <c r="N36" s="619"/>
      <c r="O36" s="619"/>
      <c r="P36" s="619"/>
      <c r="Q36" s="620"/>
      <c r="R36" s="621">
        <v>377079</v>
      </c>
      <c r="S36" s="622"/>
      <c r="T36" s="622"/>
      <c r="U36" s="622"/>
      <c r="V36" s="622"/>
      <c r="W36" s="622"/>
      <c r="X36" s="622"/>
      <c r="Y36" s="623"/>
      <c r="Z36" s="659">
        <v>5.8</v>
      </c>
      <c r="AA36" s="659"/>
      <c r="AB36" s="659"/>
      <c r="AC36" s="659"/>
      <c r="AD36" s="660" t="s">
        <v>131</v>
      </c>
      <c r="AE36" s="660"/>
      <c r="AF36" s="660"/>
      <c r="AG36" s="660"/>
      <c r="AH36" s="660"/>
      <c r="AI36" s="660"/>
      <c r="AJ36" s="660"/>
      <c r="AK36" s="660"/>
      <c r="AL36" s="624" t="s">
        <v>131</v>
      </c>
      <c r="AM36" s="625"/>
      <c r="AN36" s="625"/>
      <c r="AO36" s="661"/>
      <c r="AP36" s="222"/>
      <c r="AQ36" s="670" t="s">
        <v>327</v>
      </c>
      <c r="AR36" s="671"/>
      <c r="AS36" s="671"/>
      <c r="AT36" s="671"/>
      <c r="AU36" s="671"/>
      <c r="AV36" s="671"/>
      <c r="AW36" s="671"/>
      <c r="AX36" s="671"/>
      <c r="AY36" s="672"/>
      <c r="AZ36" s="676">
        <v>618509</v>
      </c>
      <c r="BA36" s="677"/>
      <c r="BB36" s="677"/>
      <c r="BC36" s="677"/>
      <c r="BD36" s="677"/>
      <c r="BE36" s="677"/>
      <c r="BF36" s="678"/>
      <c r="BG36" s="679" t="s">
        <v>328</v>
      </c>
      <c r="BH36" s="680"/>
      <c r="BI36" s="680"/>
      <c r="BJ36" s="680"/>
      <c r="BK36" s="680"/>
      <c r="BL36" s="680"/>
      <c r="BM36" s="680"/>
      <c r="BN36" s="680"/>
      <c r="BO36" s="680"/>
      <c r="BP36" s="680"/>
      <c r="BQ36" s="680"/>
      <c r="BR36" s="680"/>
      <c r="BS36" s="680"/>
      <c r="BT36" s="680"/>
      <c r="BU36" s="681"/>
      <c r="BV36" s="676">
        <v>37392</v>
      </c>
      <c r="BW36" s="677"/>
      <c r="BX36" s="677"/>
      <c r="BY36" s="677"/>
      <c r="BZ36" s="677"/>
      <c r="CA36" s="677"/>
      <c r="CB36" s="678"/>
      <c r="CD36" s="618" t="s">
        <v>329</v>
      </c>
      <c r="CE36" s="619"/>
      <c r="CF36" s="619"/>
      <c r="CG36" s="619"/>
      <c r="CH36" s="619"/>
      <c r="CI36" s="619"/>
      <c r="CJ36" s="619"/>
      <c r="CK36" s="619"/>
      <c r="CL36" s="619"/>
      <c r="CM36" s="619"/>
      <c r="CN36" s="619"/>
      <c r="CO36" s="619"/>
      <c r="CP36" s="619"/>
      <c r="CQ36" s="620"/>
      <c r="CR36" s="621">
        <v>1172761</v>
      </c>
      <c r="CS36" s="622"/>
      <c r="CT36" s="622"/>
      <c r="CU36" s="622"/>
      <c r="CV36" s="622"/>
      <c r="CW36" s="622"/>
      <c r="CX36" s="622"/>
      <c r="CY36" s="623"/>
      <c r="CZ36" s="624">
        <v>19.2</v>
      </c>
      <c r="DA36" s="636"/>
      <c r="DB36" s="636"/>
      <c r="DC36" s="637"/>
      <c r="DD36" s="627">
        <v>1073988</v>
      </c>
      <c r="DE36" s="622"/>
      <c r="DF36" s="622"/>
      <c r="DG36" s="622"/>
      <c r="DH36" s="622"/>
      <c r="DI36" s="622"/>
      <c r="DJ36" s="622"/>
      <c r="DK36" s="623"/>
      <c r="DL36" s="627">
        <v>687484</v>
      </c>
      <c r="DM36" s="622"/>
      <c r="DN36" s="622"/>
      <c r="DO36" s="622"/>
      <c r="DP36" s="622"/>
      <c r="DQ36" s="622"/>
      <c r="DR36" s="622"/>
      <c r="DS36" s="622"/>
      <c r="DT36" s="622"/>
      <c r="DU36" s="622"/>
      <c r="DV36" s="623"/>
      <c r="DW36" s="624">
        <v>16.5</v>
      </c>
      <c r="DX36" s="636"/>
      <c r="DY36" s="636"/>
      <c r="DZ36" s="636"/>
      <c r="EA36" s="636"/>
      <c r="EB36" s="636"/>
      <c r="EC36" s="648"/>
    </row>
    <row r="37" spans="2:133" ht="11.25" customHeight="1" x14ac:dyDescent="0.2">
      <c r="B37" s="618" t="s">
        <v>330</v>
      </c>
      <c r="C37" s="619"/>
      <c r="D37" s="619"/>
      <c r="E37" s="619"/>
      <c r="F37" s="619"/>
      <c r="G37" s="619"/>
      <c r="H37" s="619"/>
      <c r="I37" s="619"/>
      <c r="J37" s="619"/>
      <c r="K37" s="619"/>
      <c r="L37" s="619"/>
      <c r="M37" s="619"/>
      <c r="N37" s="619"/>
      <c r="O37" s="619"/>
      <c r="P37" s="619"/>
      <c r="Q37" s="620"/>
      <c r="R37" s="621">
        <v>84615</v>
      </c>
      <c r="S37" s="622"/>
      <c r="T37" s="622"/>
      <c r="U37" s="622"/>
      <c r="V37" s="622"/>
      <c r="W37" s="622"/>
      <c r="X37" s="622"/>
      <c r="Y37" s="623"/>
      <c r="Z37" s="659">
        <v>1.3</v>
      </c>
      <c r="AA37" s="659"/>
      <c r="AB37" s="659"/>
      <c r="AC37" s="659"/>
      <c r="AD37" s="660" t="s">
        <v>131</v>
      </c>
      <c r="AE37" s="660"/>
      <c r="AF37" s="660"/>
      <c r="AG37" s="660"/>
      <c r="AH37" s="660"/>
      <c r="AI37" s="660"/>
      <c r="AJ37" s="660"/>
      <c r="AK37" s="660"/>
      <c r="AL37" s="624" t="s">
        <v>131</v>
      </c>
      <c r="AM37" s="625"/>
      <c r="AN37" s="625"/>
      <c r="AO37" s="661"/>
      <c r="AQ37" s="654" t="s">
        <v>331</v>
      </c>
      <c r="AR37" s="655"/>
      <c r="AS37" s="655"/>
      <c r="AT37" s="655"/>
      <c r="AU37" s="655"/>
      <c r="AV37" s="655"/>
      <c r="AW37" s="655"/>
      <c r="AX37" s="655"/>
      <c r="AY37" s="656"/>
      <c r="AZ37" s="621">
        <v>73282</v>
      </c>
      <c r="BA37" s="622"/>
      <c r="BB37" s="622"/>
      <c r="BC37" s="622"/>
      <c r="BD37" s="634"/>
      <c r="BE37" s="634"/>
      <c r="BF37" s="657"/>
      <c r="BG37" s="618" t="s">
        <v>332</v>
      </c>
      <c r="BH37" s="619"/>
      <c r="BI37" s="619"/>
      <c r="BJ37" s="619"/>
      <c r="BK37" s="619"/>
      <c r="BL37" s="619"/>
      <c r="BM37" s="619"/>
      <c r="BN37" s="619"/>
      <c r="BO37" s="619"/>
      <c r="BP37" s="619"/>
      <c r="BQ37" s="619"/>
      <c r="BR37" s="619"/>
      <c r="BS37" s="619"/>
      <c r="BT37" s="619"/>
      <c r="BU37" s="620"/>
      <c r="BV37" s="621">
        <v>27850</v>
      </c>
      <c r="BW37" s="622"/>
      <c r="BX37" s="622"/>
      <c r="BY37" s="622"/>
      <c r="BZ37" s="622"/>
      <c r="CA37" s="622"/>
      <c r="CB37" s="658"/>
      <c r="CD37" s="618" t="s">
        <v>333</v>
      </c>
      <c r="CE37" s="619"/>
      <c r="CF37" s="619"/>
      <c r="CG37" s="619"/>
      <c r="CH37" s="619"/>
      <c r="CI37" s="619"/>
      <c r="CJ37" s="619"/>
      <c r="CK37" s="619"/>
      <c r="CL37" s="619"/>
      <c r="CM37" s="619"/>
      <c r="CN37" s="619"/>
      <c r="CO37" s="619"/>
      <c r="CP37" s="619"/>
      <c r="CQ37" s="620"/>
      <c r="CR37" s="621">
        <v>488898</v>
      </c>
      <c r="CS37" s="634"/>
      <c r="CT37" s="634"/>
      <c r="CU37" s="634"/>
      <c r="CV37" s="634"/>
      <c r="CW37" s="634"/>
      <c r="CX37" s="634"/>
      <c r="CY37" s="635"/>
      <c r="CZ37" s="624">
        <v>8</v>
      </c>
      <c r="DA37" s="636"/>
      <c r="DB37" s="636"/>
      <c r="DC37" s="637"/>
      <c r="DD37" s="627">
        <v>488898</v>
      </c>
      <c r="DE37" s="634"/>
      <c r="DF37" s="634"/>
      <c r="DG37" s="634"/>
      <c r="DH37" s="634"/>
      <c r="DI37" s="634"/>
      <c r="DJ37" s="634"/>
      <c r="DK37" s="635"/>
      <c r="DL37" s="627">
        <v>459232</v>
      </c>
      <c r="DM37" s="634"/>
      <c r="DN37" s="634"/>
      <c r="DO37" s="634"/>
      <c r="DP37" s="634"/>
      <c r="DQ37" s="634"/>
      <c r="DR37" s="634"/>
      <c r="DS37" s="634"/>
      <c r="DT37" s="634"/>
      <c r="DU37" s="634"/>
      <c r="DV37" s="635"/>
      <c r="DW37" s="624">
        <v>11</v>
      </c>
      <c r="DX37" s="636"/>
      <c r="DY37" s="636"/>
      <c r="DZ37" s="636"/>
      <c r="EA37" s="636"/>
      <c r="EB37" s="636"/>
      <c r="EC37" s="648"/>
    </row>
    <row r="38" spans="2:133" ht="11.25" customHeight="1" x14ac:dyDescent="0.2">
      <c r="B38" s="618" t="s">
        <v>334</v>
      </c>
      <c r="C38" s="619"/>
      <c r="D38" s="619"/>
      <c r="E38" s="619"/>
      <c r="F38" s="619"/>
      <c r="G38" s="619"/>
      <c r="H38" s="619"/>
      <c r="I38" s="619"/>
      <c r="J38" s="619"/>
      <c r="K38" s="619"/>
      <c r="L38" s="619"/>
      <c r="M38" s="619"/>
      <c r="N38" s="619"/>
      <c r="O38" s="619"/>
      <c r="P38" s="619"/>
      <c r="Q38" s="620"/>
      <c r="R38" s="621">
        <v>138102</v>
      </c>
      <c r="S38" s="622"/>
      <c r="T38" s="622"/>
      <c r="U38" s="622"/>
      <c r="V38" s="622"/>
      <c r="W38" s="622"/>
      <c r="X38" s="622"/>
      <c r="Y38" s="623"/>
      <c r="Z38" s="659">
        <v>2.1</v>
      </c>
      <c r="AA38" s="659"/>
      <c r="AB38" s="659"/>
      <c r="AC38" s="659"/>
      <c r="AD38" s="660" t="s">
        <v>131</v>
      </c>
      <c r="AE38" s="660"/>
      <c r="AF38" s="660"/>
      <c r="AG38" s="660"/>
      <c r="AH38" s="660"/>
      <c r="AI38" s="660"/>
      <c r="AJ38" s="660"/>
      <c r="AK38" s="660"/>
      <c r="AL38" s="624" t="s">
        <v>131</v>
      </c>
      <c r="AM38" s="625"/>
      <c r="AN38" s="625"/>
      <c r="AO38" s="661"/>
      <c r="AQ38" s="654" t="s">
        <v>335</v>
      </c>
      <c r="AR38" s="655"/>
      <c r="AS38" s="655"/>
      <c r="AT38" s="655"/>
      <c r="AU38" s="655"/>
      <c r="AV38" s="655"/>
      <c r="AW38" s="655"/>
      <c r="AX38" s="655"/>
      <c r="AY38" s="656"/>
      <c r="AZ38" s="621">
        <v>52858</v>
      </c>
      <c r="BA38" s="622"/>
      <c r="BB38" s="622"/>
      <c r="BC38" s="622"/>
      <c r="BD38" s="634"/>
      <c r="BE38" s="634"/>
      <c r="BF38" s="657"/>
      <c r="BG38" s="618" t="s">
        <v>336</v>
      </c>
      <c r="BH38" s="619"/>
      <c r="BI38" s="619"/>
      <c r="BJ38" s="619"/>
      <c r="BK38" s="619"/>
      <c r="BL38" s="619"/>
      <c r="BM38" s="619"/>
      <c r="BN38" s="619"/>
      <c r="BO38" s="619"/>
      <c r="BP38" s="619"/>
      <c r="BQ38" s="619"/>
      <c r="BR38" s="619"/>
      <c r="BS38" s="619"/>
      <c r="BT38" s="619"/>
      <c r="BU38" s="620"/>
      <c r="BV38" s="621">
        <v>1838</v>
      </c>
      <c r="BW38" s="622"/>
      <c r="BX38" s="622"/>
      <c r="BY38" s="622"/>
      <c r="BZ38" s="622"/>
      <c r="CA38" s="622"/>
      <c r="CB38" s="658"/>
      <c r="CD38" s="618" t="s">
        <v>337</v>
      </c>
      <c r="CE38" s="619"/>
      <c r="CF38" s="619"/>
      <c r="CG38" s="619"/>
      <c r="CH38" s="619"/>
      <c r="CI38" s="619"/>
      <c r="CJ38" s="619"/>
      <c r="CK38" s="619"/>
      <c r="CL38" s="619"/>
      <c r="CM38" s="619"/>
      <c r="CN38" s="619"/>
      <c r="CO38" s="619"/>
      <c r="CP38" s="619"/>
      <c r="CQ38" s="620"/>
      <c r="CR38" s="621">
        <v>545227</v>
      </c>
      <c r="CS38" s="622"/>
      <c r="CT38" s="622"/>
      <c r="CU38" s="622"/>
      <c r="CV38" s="622"/>
      <c r="CW38" s="622"/>
      <c r="CX38" s="622"/>
      <c r="CY38" s="623"/>
      <c r="CZ38" s="624">
        <v>8.9</v>
      </c>
      <c r="DA38" s="636"/>
      <c r="DB38" s="636"/>
      <c r="DC38" s="637"/>
      <c r="DD38" s="627">
        <v>462237</v>
      </c>
      <c r="DE38" s="622"/>
      <c r="DF38" s="622"/>
      <c r="DG38" s="622"/>
      <c r="DH38" s="622"/>
      <c r="DI38" s="622"/>
      <c r="DJ38" s="622"/>
      <c r="DK38" s="623"/>
      <c r="DL38" s="627">
        <v>423381</v>
      </c>
      <c r="DM38" s="622"/>
      <c r="DN38" s="622"/>
      <c r="DO38" s="622"/>
      <c r="DP38" s="622"/>
      <c r="DQ38" s="622"/>
      <c r="DR38" s="622"/>
      <c r="DS38" s="622"/>
      <c r="DT38" s="622"/>
      <c r="DU38" s="622"/>
      <c r="DV38" s="623"/>
      <c r="DW38" s="624">
        <v>10.1</v>
      </c>
      <c r="DX38" s="636"/>
      <c r="DY38" s="636"/>
      <c r="DZ38" s="636"/>
      <c r="EA38" s="636"/>
      <c r="EB38" s="636"/>
      <c r="EC38" s="648"/>
    </row>
    <row r="39" spans="2:133" ht="11.25" customHeight="1" x14ac:dyDescent="0.2">
      <c r="B39" s="618" t="s">
        <v>338</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339</v>
      </c>
      <c r="AR39" s="655"/>
      <c r="AS39" s="655"/>
      <c r="AT39" s="655"/>
      <c r="AU39" s="655"/>
      <c r="AV39" s="655"/>
      <c r="AW39" s="655"/>
      <c r="AX39" s="655"/>
      <c r="AY39" s="656"/>
      <c r="AZ39" s="621" t="s">
        <v>131</v>
      </c>
      <c r="BA39" s="622"/>
      <c r="BB39" s="622"/>
      <c r="BC39" s="622"/>
      <c r="BD39" s="634"/>
      <c r="BE39" s="634"/>
      <c r="BF39" s="657"/>
      <c r="BG39" s="618" t="s">
        <v>340</v>
      </c>
      <c r="BH39" s="619"/>
      <c r="BI39" s="619"/>
      <c r="BJ39" s="619"/>
      <c r="BK39" s="619"/>
      <c r="BL39" s="619"/>
      <c r="BM39" s="619"/>
      <c r="BN39" s="619"/>
      <c r="BO39" s="619"/>
      <c r="BP39" s="619"/>
      <c r="BQ39" s="619"/>
      <c r="BR39" s="619"/>
      <c r="BS39" s="619"/>
      <c r="BT39" s="619"/>
      <c r="BU39" s="620"/>
      <c r="BV39" s="621">
        <v>2862</v>
      </c>
      <c r="BW39" s="622"/>
      <c r="BX39" s="622"/>
      <c r="BY39" s="622"/>
      <c r="BZ39" s="622"/>
      <c r="CA39" s="622"/>
      <c r="CB39" s="658"/>
      <c r="CD39" s="618" t="s">
        <v>341</v>
      </c>
      <c r="CE39" s="619"/>
      <c r="CF39" s="619"/>
      <c r="CG39" s="619"/>
      <c r="CH39" s="619"/>
      <c r="CI39" s="619"/>
      <c r="CJ39" s="619"/>
      <c r="CK39" s="619"/>
      <c r="CL39" s="619"/>
      <c r="CM39" s="619"/>
      <c r="CN39" s="619"/>
      <c r="CO39" s="619"/>
      <c r="CP39" s="619"/>
      <c r="CQ39" s="620"/>
      <c r="CR39" s="621">
        <v>479760</v>
      </c>
      <c r="CS39" s="634"/>
      <c r="CT39" s="634"/>
      <c r="CU39" s="634"/>
      <c r="CV39" s="634"/>
      <c r="CW39" s="634"/>
      <c r="CX39" s="634"/>
      <c r="CY39" s="635"/>
      <c r="CZ39" s="624">
        <v>7.9</v>
      </c>
      <c r="DA39" s="636"/>
      <c r="DB39" s="636"/>
      <c r="DC39" s="637"/>
      <c r="DD39" s="627">
        <v>446967</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2">
      <c r="B40" s="618" t="s">
        <v>342</v>
      </c>
      <c r="C40" s="619"/>
      <c r="D40" s="619"/>
      <c r="E40" s="619"/>
      <c r="F40" s="619"/>
      <c r="G40" s="619"/>
      <c r="H40" s="619"/>
      <c r="I40" s="619"/>
      <c r="J40" s="619"/>
      <c r="K40" s="619"/>
      <c r="L40" s="619"/>
      <c r="M40" s="619"/>
      <c r="N40" s="619"/>
      <c r="O40" s="619"/>
      <c r="P40" s="619"/>
      <c r="Q40" s="620"/>
      <c r="R40" s="621">
        <v>57102</v>
      </c>
      <c r="S40" s="622"/>
      <c r="T40" s="622"/>
      <c r="U40" s="622"/>
      <c r="V40" s="622"/>
      <c r="W40" s="622"/>
      <c r="X40" s="622"/>
      <c r="Y40" s="623"/>
      <c r="Z40" s="659">
        <v>0.9</v>
      </c>
      <c r="AA40" s="659"/>
      <c r="AB40" s="659"/>
      <c r="AC40" s="659"/>
      <c r="AD40" s="660" t="s">
        <v>131</v>
      </c>
      <c r="AE40" s="660"/>
      <c r="AF40" s="660"/>
      <c r="AG40" s="660"/>
      <c r="AH40" s="660"/>
      <c r="AI40" s="660"/>
      <c r="AJ40" s="660"/>
      <c r="AK40" s="660"/>
      <c r="AL40" s="624" t="s">
        <v>131</v>
      </c>
      <c r="AM40" s="625"/>
      <c r="AN40" s="625"/>
      <c r="AO40" s="661"/>
      <c r="AQ40" s="654" t="s">
        <v>343</v>
      </c>
      <c r="AR40" s="655"/>
      <c r="AS40" s="655"/>
      <c r="AT40" s="655"/>
      <c r="AU40" s="655"/>
      <c r="AV40" s="655"/>
      <c r="AW40" s="655"/>
      <c r="AX40" s="655"/>
      <c r="AY40" s="656"/>
      <c r="AZ40" s="621" t="s">
        <v>131</v>
      </c>
      <c r="BA40" s="622"/>
      <c r="BB40" s="622"/>
      <c r="BC40" s="622"/>
      <c r="BD40" s="634"/>
      <c r="BE40" s="634"/>
      <c r="BF40" s="657"/>
      <c r="BG40" s="662" t="s">
        <v>344</v>
      </c>
      <c r="BH40" s="663"/>
      <c r="BI40" s="663"/>
      <c r="BJ40" s="663"/>
      <c r="BK40" s="663"/>
      <c r="BL40" s="223"/>
      <c r="BM40" s="619" t="s">
        <v>345</v>
      </c>
      <c r="BN40" s="619"/>
      <c r="BO40" s="619"/>
      <c r="BP40" s="619"/>
      <c r="BQ40" s="619"/>
      <c r="BR40" s="619"/>
      <c r="BS40" s="619"/>
      <c r="BT40" s="619"/>
      <c r="BU40" s="620"/>
      <c r="BV40" s="621">
        <v>87</v>
      </c>
      <c r="BW40" s="622"/>
      <c r="BX40" s="622"/>
      <c r="BY40" s="622"/>
      <c r="BZ40" s="622"/>
      <c r="CA40" s="622"/>
      <c r="CB40" s="658"/>
      <c r="CD40" s="618" t="s">
        <v>346</v>
      </c>
      <c r="CE40" s="619"/>
      <c r="CF40" s="619"/>
      <c r="CG40" s="619"/>
      <c r="CH40" s="619"/>
      <c r="CI40" s="619"/>
      <c r="CJ40" s="619"/>
      <c r="CK40" s="619"/>
      <c r="CL40" s="619"/>
      <c r="CM40" s="619"/>
      <c r="CN40" s="619"/>
      <c r="CO40" s="619"/>
      <c r="CP40" s="619"/>
      <c r="CQ40" s="620"/>
      <c r="CR40" s="621">
        <v>9700</v>
      </c>
      <c r="CS40" s="622"/>
      <c r="CT40" s="622"/>
      <c r="CU40" s="622"/>
      <c r="CV40" s="622"/>
      <c r="CW40" s="622"/>
      <c r="CX40" s="622"/>
      <c r="CY40" s="623"/>
      <c r="CZ40" s="624">
        <v>0.2</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2">
      <c r="B41" s="602" t="s">
        <v>347</v>
      </c>
      <c r="C41" s="603"/>
      <c r="D41" s="603"/>
      <c r="E41" s="603"/>
      <c r="F41" s="603"/>
      <c r="G41" s="603"/>
      <c r="H41" s="603"/>
      <c r="I41" s="603"/>
      <c r="J41" s="603"/>
      <c r="K41" s="603"/>
      <c r="L41" s="603"/>
      <c r="M41" s="603"/>
      <c r="N41" s="603"/>
      <c r="O41" s="603"/>
      <c r="P41" s="603"/>
      <c r="Q41" s="604"/>
      <c r="R41" s="605">
        <v>6538462</v>
      </c>
      <c r="S41" s="646"/>
      <c r="T41" s="646"/>
      <c r="U41" s="646"/>
      <c r="V41" s="646"/>
      <c r="W41" s="646"/>
      <c r="X41" s="646"/>
      <c r="Y41" s="649"/>
      <c r="Z41" s="650">
        <v>100</v>
      </c>
      <c r="AA41" s="650"/>
      <c r="AB41" s="650"/>
      <c r="AC41" s="650"/>
      <c r="AD41" s="651">
        <v>4118022</v>
      </c>
      <c r="AE41" s="651"/>
      <c r="AF41" s="651"/>
      <c r="AG41" s="651"/>
      <c r="AH41" s="651"/>
      <c r="AI41" s="651"/>
      <c r="AJ41" s="651"/>
      <c r="AK41" s="651"/>
      <c r="AL41" s="608">
        <v>100</v>
      </c>
      <c r="AM41" s="652"/>
      <c r="AN41" s="652"/>
      <c r="AO41" s="653"/>
      <c r="AQ41" s="654" t="s">
        <v>348</v>
      </c>
      <c r="AR41" s="655"/>
      <c r="AS41" s="655"/>
      <c r="AT41" s="655"/>
      <c r="AU41" s="655"/>
      <c r="AV41" s="655"/>
      <c r="AW41" s="655"/>
      <c r="AX41" s="655"/>
      <c r="AY41" s="656"/>
      <c r="AZ41" s="621">
        <v>99879</v>
      </c>
      <c r="BA41" s="622"/>
      <c r="BB41" s="622"/>
      <c r="BC41" s="622"/>
      <c r="BD41" s="634"/>
      <c r="BE41" s="634"/>
      <c r="BF41" s="657"/>
      <c r="BG41" s="662"/>
      <c r="BH41" s="663"/>
      <c r="BI41" s="663"/>
      <c r="BJ41" s="663"/>
      <c r="BK41" s="663"/>
      <c r="BL41" s="223"/>
      <c r="BM41" s="619" t="s">
        <v>349</v>
      </c>
      <c r="BN41" s="619"/>
      <c r="BO41" s="619"/>
      <c r="BP41" s="619"/>
      <c r="BQ41" s="619"/>
      <c r="BR41" s="619"/>
      <c r="BS41" s="619"/>
      <c r="BT41" s="619"/>
      <c r="BU41" s="620"/>
      <c r="BV41" s="621" t="s">
        <v>350</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350</v>
      </c>
      <c r="DA41" s="636"/>
      <c r="DB41" s="636"/>
      <c r="DC41" s="637"/>
      <c r="DD41" s="627" t="s">
        <v>350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392490</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408</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272400</v>
      </c>
      <c r="CS42" s="634"/>
      <c r="CT42" s="634"/>
      <c r="CU42" s="634"/>
      <c r="CV42" s="634"/>
      <c r="CW42" s="634"/>
      <c r="CX42" s="634"/>
      <c r="CY42" s="635"/>
      <c r="CZ42" s="624">
        <v>4.5</v>
      </c>
      <c r="DA42" s="636"/>
      <c r="DB42" s="636"/>
      <c r="DC42" s="637"/>
      <c r="DD42" s="627">
        <v>128180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7896</v>
      </c>
      <c r="CS43" s="634"/>
      <c r="CT43" s="634"/>
      <c r="CU43" s="634"/>
      <c r="CV43" s="634"/>
      <c r="CW43" s="634"/>
      <c r="CX43" s="634"/>
      <c r="CY43" s="635"/>
      <c r="CZ43" s="624">
        <v>0.1</v>
      </c>
      <c r="DA43" s="636"/>
      <c r="DB43" s="636"/>
      <c r="DC43" s="637"/>
      <c r="DD43" s="627">
        <v>7896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303</v>
      </c>
      <c r="CE44" s="641"/>
      <c r="CF44" s="618" t="s">
        <v>358</v>
      </c>
      <c r="CG44" s="619"/>
      <c r="CH44" s="619"/>
      <c r="CI44" s="619"/>
      <c r="CJ44" s="619"/>
      <c r="CK44" s="619"/>
      <c r="CL44" s="619"/>
      <c r="CM44" s="619"/>
      <c r="CN44" s="619"/>
      <c r="CO44" s="619"/>
      <c r="CP44" s="619"/>
      <c r="CQ44" s="620"/>
      <c r="CR44" s="621">
        <v>222213</v>
      </c>
      <c r="CS44" s="622"/>
      <c r="CT44" s="622"/>
      <c r="CU44" s="622"/>
      <c r="CV44" s="622"/>
      <c r="CW44" s="622"/>
      <c r="CX44" s="622"/>
      <c r="CY44" s="623"/>
      <c r="CZ44" s="624">
        <v>3.6</v>
      </c>
      <c r="DA44" s="625"/>
      <c r="DB44" s="625"/>
      <c r="DC44" s="626"/>
      <c r="DD44" s="627">
        <v>98143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77429</v>
      </c>
      <c r="CS45" s="634"/>
      <c r="CT45" s="634"/>
      <c r="CU45" s="634"/>
      <c r="CV45" s="634"/>
      <c r="CW45" s="634"/>
      <c r="CX45" s="634"/>
      <c r="CY45" s="635"/>
      <c r="CZ45" s="624">
        <v>1.3</v>
      </c>
      <c r="DA45" s="636"/>
      <c r="DB45" s="636"/>
      <c r="DC45" s="637"/>
      <c r="DD45" s="627">
        <v>28411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144784</v>
      </c>
      <c r="CS46" s="622"/>
      <c r="CT46" s="622"/>
      <c r="CU46" s="622"/>
      <c r="CV46" s="622"/>
      <c r="CW46" s="622"/>
      <c r="CX46" s="622"/>
      <c r="CY46" s="623"/>
      <c r="CZ46" s="624">
        <v>2.4</v>
      </c>
      <c r="DA46" s="625"/>
      <c r="DB46" s="625"/>
      <c r="DC46" s="626"/>
      <c r="DD46" s="627">
        <v>69732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v>50187</v>
      </c>
      <c r="CS47" s="634"/>
      <c r="CT47" s="634"/>
      <c r="CU47" s="634"/>
      <c r="CV47" s="634"/>
      <c r="CW47" s="634"/>
      <c r="CX47" s="634"/>
      <c r="CY47" s="635"/>
      <c r="CZ47" s="624">
        <v>0.8</v>
      </c>
      <c r="DA47" s="636"/>
      <c r="DB47" s="636"/>
      <c r="DC47" s="637"/>
      <c r="DD47" s="627">
        <v>30037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363</v>
      </c>
      <c r="CG48" s="619"/>
      <c r="CH48" s="619"/>
      <c r="CI48" s="619"/>
      <c r="CJ48" s="619"/>
      <c r="CK48" s="619"/>
      <c r="CL48" s="619"/>
      <c r="CM48" s="619"/>
      <c r="CN48" s="619"/>
      <c r="CO48" s="619"/>
      <c r="CP48" s="619"/>
      <c r="CQ48" s="620"/>
      <c r="CR48" s="621" t="s">
        <v>131</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6105633</v>
      </c>
      <c r="CS49" s="606"/>
      <c r="CT49" s="606"/>
      <c r="CU49" s="606"/>
      <c r="CV49" s="606"/>
      <c r="CW49" s="606"/>
      <c r="CX49" s="606"/>
      <c r="CY49" s="607"/>
      <c r="CZ49" s="608">
        <v>100</v>
      </c>
      <c r="DA49" s="609"/>
      <c r="DB49" s="609"/>
      <c r="DC49" s="610"/>
      <c r="DD49" s="611">
        <v>4865556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7PQuA4k6vtTAHPsnwH6h23l8hpb8zGkPY8o848FilTI7PfsofkAYORUVBtCOj6KFoYHqDnAT1gMEbggEgFnw==" saltValue="F3X+jNcf22DhMhPXw2pYd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E707C-EF99-4065-B8B5-9D3FE1C8E9DB}">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6" t="s">
        <v>365</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366</v>
      </c>
      <c r="DK2" s="1108"/>
      <c r="DL2" s="1108"/>
      <c r="DM2" s="1108"/>
      <c r="DN2" s="1108"/>
      <c r="DO2" s="1109"/>
      <c r="DP2" s="228"/>
      <c r="DQ2" s="1107" t="s">
        <v>367</v>
      </c>
      <c r="DR2" s="1108"/>
      <c r="DS2" s="1108"/>
      <c r="DT2" s="1108"/>
      <c r="DU2" s="1108"/>
      <c r="DV2" s="1108"/>
      <c r="DW2" s="1108"/>
      <c r="DX2" s="1108"/>
      <c r="DY2" s="1108"/>
      <c r="DZ2" s="1109"/>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4"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361"/>
      <c r="BA4" s="361"/>
      <c r="BB4" s="361"/>
      <c r="BC4" s="361"/>
      <c r="BD4" s="361"/>
      <c r="BE4" s="232"/>
      <c r="BF4" s="232"/>
      <c r="BG4" s="232"/>
      <c r="BH4" s="232"/>
      <c r="BI4" s="232"/>
      <c r="BJ4" s="232"/>
      <c r="BK4" s="232"/>
      <c r="BL4" s="232"/>
      <c r="BM4" s="232"/>
      <c r="BN4" s="232"/>
      <c r="BO4" s="232"/>
      <c r="BP4" s="232"/>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3"/>
    </row>
    <row r="5" spans="1:131" s="234"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110"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361"/>
      <c r="BA5" s="361"/>
      <c r="BB5" s="361"/>
      <c r="BC5" s="361"/>
      <c r="BD5" s="361"/>
      <c r="BE5" s="232"/>
      <c r="BF5" s="232"/>
      <c r="BG5" s="232"/>
      <c r="BH5" s="232"/>
      <c r="BI5" s="232"/>
      <c r="BJ5" s="232"/>
      <c r="BK5" s="232"/>
      <c r="BL5" s="232"/>
      <c r="BM5" s="232"/>
      <c r="BN5" s="232"/>
      <c r="BO5" s="232"/>
      <c r="BP5" s="232"/>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100" t="s">
        <v>384</v>
      </c>
      <c r="DH5" s="1101"/>
      <c r="DI5" s="1101"/>
      <c r="DJ5" s="1101"/>
      <c r="DK5" s="1102"/>
      <c r="DL5" s="1100" t="s">
        <v>385</v>
      </c>
      <c r="DM5" s="1101"/>
      <c r="DN5" s="1101"/>
      <c r="DO5" s="1101"/>
      <c r="DP5" s="1102"/>
      <c r="DQ5" s="1001" t="s">
        <v>386</v>
      </c>
      <c r="DR5" s="1002"/>
      <c r="DS5" s="1002"/>
      <c r="DT5" s="1002"/>
      <c r="DU5" s="1003"/>
      <c r="DV5" s="1001" t="s">
        <v>377</v>
      </c>
      <c r="DW5" s="1002"/>
      <c r="DX5" s="1002"/>
      <c r="DY5" s="1002"/>
      <c r="DZ5" s="1015"/>
      <c r="EA5" s="233"/>
    </row>
    <row r="6" spans="1:131" s="234"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361"/>
      <c r="BA6" s="361"/>
      <c r="BB6" s="361"/>
      <c r="BC6" s="361"/>
      <c r="BD6" s="361"/>
      <c r="BE6" s="232"/>
      <c r="BF6" s="232"/>
      <c r="BG6" s="232"/>
      <c r="BH6" s="232"/>
      <c r="BI6" s="232"/>
      <c r="BJ6" s="232"/>
      <c r="BK6" s="232"/>
      <c r="BL6" s="232"/>
      <c r="BM6" s="232"/>
      <c r="BN6" s="232"/>
      <c r="BO6" s="232"/>
      <c r="BP6" s="232"/>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3"/>
    </row>
    <row r="7" spans="1:131" s="234" customFormat="1" ht="26.25" customHeight="1" thickTop="1" x14ac:dyDescent="0.2">
      <c r="A7" s="235">
        <v>1</v>
      </c>
      <c r="B7" s="1047" t="s">
        <v>387</v>
      </c>
      <c r="C7" s="1048"/>
      <c r="D7" s="1048"/>
      <c r="E7" s="1048"/>
      <c r="F7" s="1048"/>
      <c r="G7" s="1048"/>
      <c r="H7" s="1048"/>
      <c r="I7" s="1048"/>
      <c r="J7" s="1048"/>
      <c r="K7" s="1048"/>
      <c r="L7" s="1048"/>
      <c r="M7" s="1048"/>
      <c r="N7" s="1048"/>
      <c r="O7" s="1048"/>
      <c r="P7" s="1049"/>
      <c r="Q7" s="1087">
        <v>6518</v>
      </c>
      <c r="R7" s="1088"/>
      <c r="S7" s="1088"/>
      <c r="T7" s="1088"/>
      <c r="U7" s="1088"/>
      <c r="V7" s="1088">
        <v>6085</v>
      </c>
      <c r="W7" s="1088"/>
      <c r="X7" s="1088"/>
      <c r="Y7" s="1088"/>
      <c r="Z7" s="1088"/>
      <c r="AA7" s="1088">
        <v>433</v>
      </c>
      <c r="AB7" s="1088"/>
      <c r="AC7" s="1088"/>
      <c r="AD7" s="1088"/>
      <c r="AE7" s="1089"/>
      <c r="AF7" s="1090">
        <v>264</v>
      </c>
      <c r="AG7" s="1091"/>
      <c r="AH7" s="1091"/>
      <c r="AI7" s="1091"/>
      <c r="AJ7" s="1092"/>
      <c r="AK7" s="1093">
        <v>279</v>
      </c>
      <c r="AL7" s="1094"/>
      <c r="AM7" s="1094"/>
      <c r="AN7" s="1094"/>
      <c r="AO7" s="1094"/>
      <c r="AP7" s="1094">
        <v>6521</v>
      </c>
      <c r="AQ7" s="1094"/>
      <c r="AR7" s="1094"/>
      <c r="AS7" s="1094"/>
      <c r="AT7" s="1094"/>
      <c r="AU7" s="1095"/>
      <c r="AV7" s="1095"/>
      <c r="AW7" s="1095"/>
      <c r="AX7" s="1095"/>
      <c r="AY7" s="1096"/>
      <c r="AZ7" s="361"/>
      <c r="BA7" s="361"/>
      <c r="BB7" s="361"/>
      <c r="BC7" s="361"/>
      <c r="BD7" s="361"/>
      <c r="BE7" s="232"/>
      <c r="BF7" s="232"/>
      <c r="BG7" s="232"/>
      <c r="BH7" s="232"/>
      <c r="BI7" s="232"/>
      <c r="BJ7" s="232"/>
      <c r="BK7" s="232"/>
      <c r="BL7" s="232"/>
      <c r="BM7" s="232"/>
      <c r="BN7" s="232"/>
      <c r="BO7" s="232"/>
      <c r="BP7" s="232"/>
      <c r="BQ7" s="235">
        <v>1</v>
      </c>
      <c r="BR7" s="236"/>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3"/>
    </row>
    <row r="8" spans="1:131" s="234" customFormat="1" ht="26.25" customHeight="1" x14ac:dyDescent="0.2">
      <c r="A8" s="237">
        <v>2</v>
      </c>
      <c r="B8" s="1030" t="s">
        <v>388</v>
      </c>
      <c r="C8" s="1031"/>
      <c r="D8" s="1031"/>
      <c r="E8" s="1031"/>
      <c r="F8" s="1031"/>
      <c r="G8" s="1031"/>
      <c r="H8" s="1031"/>
      <c r="I8" s="1031"/>
      <c r="J8" s="1031"/>
      <c r="K8" s="1031"/>
      <c r="L8" s="1031"/>
      <c r="M8" s="1031"/>
      <c r="N8" s="1031"/>
      <c r="O8" s="1031"/>
      <c r="P8" s="1032"/>
      <c r="Q8" s="1038">
        <v>21</v>
      </c>
      <c r="R8" s="1039"/>
      <c r="S8" s="1039"/>
      <c r="T8" s="1039"/>
      <c r="U8" s="1039"/>
      <c r="V8" s="1039">
        <v>21</v>
      </c>
      <c r="W8" s="1039"/>
      <c r="X8" s="1039"/>
      <c r="Y8" s="1039"/>
      <c r="Z8" s="1039"/>
      <c r="AA8" s="1039">
        <v>0</v>
      </c>
      <c r="AB8" s="1039"/>
      <c r="AC8" s="1039"/>
      <c r="AD8" s="1039"/>
      <c r="AE8" s="1040"/>
      <c r="AF8" s="1035" t="s">
        <v>131</v>
      </c>
      <c r="AG8" s="1036"/>
      <c r="AH8" s="1036"/>
      <c r="AI8" s="1036"/>
      <c r="AJ8" s="1037"/>
      <c r="AK8" s="1080">
        <v>10</v>
      </c>
      <c r="AL8" s="1081"/>
      <c r="AM8" s="1081"/>
      <c r="AN8" s="1081"/>
      <c r="AO8" s="1081"/>
      <c r="AP8" s="1081">
        <v>0</v>
      </c>
      <c r="AQ8" s="1081"/>
      <c r="AR8" s="1081"/>
      <c r="AS8" s="1081"/>
      <c r="AT8" s="1081"/>
      <c r="AU8" s="1082"/>
      <c r="AV8" s="1082"/>
      <c r="AW8" s="1082"/>
      <c r="AX8" s="1082"/>
      <c r="AY8" s="1083"/>
      <c r="AZ8" s="361"/>
      <c r="BA8" s="361"/>
      <c r="BB8" s="361"/>
      <c r="BC8" s="361"/>
      <c r="BD8" s="361"/>
      <c r="BE8" s="232"/>
      <c r="BF8" s="232"/>
      <c r="BG8" s="232"/>
      <c r="BH8" s="232"/>
      <c r="BI8" s="232"/>
      <c r="BJ8" s="232"/>
      <c r="BK8" s="232"/>
      <c r="BL8" s="232"/>
      <c r="BM8" s="232"/>
      <c r="BN8" s="232"/>
      <c r="BO8" s="232"/>
      <c r="BP8" s="232"/>
      <c r="BQ8" s="237">
        <v>2</v>
      </c>
      <c r="BR8" s="238"/>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3"/>
    </row>
    <row r="9" spans="1:131" s="234" customFormat="1" ht="26.25" customHeight="1" x14ac:dyDescent="0.2">
      <c r="A9" s="237">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361"/>
      <c r="BA9" s="361"/>
      <c r="BB9" s="361"/>
      <c r="BC9" s="361"/>
      <c r="BD9" s="361"/>
      <c r="BE9" s="232"/>
      <c r="BF9" s="232"/>
      <c r="BG9" s="232"/>
      <c r="BH9" s="232"/>
      <c r="BI9" s="232"/>
      <c r="BJ9" s="232"/>
      <c r="BK9" s="232"/>
      <c r="BL9" s="232"/>
      <c r="BM9" s="232"/>
      <c r="BN9" s="232"/>
      <c r="BO9" s="232"/>
      <c r="BP9" s="232"/>
      <c r="BQ9" s="237">
        <v>3</v>
      </c>
      <c r="BR9" s="238"/>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3"/>
    </row>
    <row r="10" spans="1:131" s="234" customFormat="1" ht="26.25" customHeight="1" x14ac:dyDescent="0.2">
      <c r="A10" s="237">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361"/>
      <c r="BA10" s="361"/>
      <c r="BB10" s="361"/>
      <c r="BC10" s="361"/>
      <c r="BD10" s="361"/>
      <c r="BE10" s="232"/>
      <c r="BF10" s="232"/>
      <c r="BG10" s="232"/>
      <c r="BH10" s="232"/>
      <c r="BI10" s="232"/>
      <c r="BJ10" s="232"/>
      <c r="BK10" s="232"/>
      <c r="BL10" s="232"/>
      <c r="BM10" s="232"/>
      <c r="BN10" s="232"/>
      <c r="BO10" s="232"/>
      <c r="BP10" s="232"/>
      <c r="BQ10" s="237">
        <v>4</v>
      </c>
      <c r="BR10" s="238"/>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3"/>
    </row>
    <row r="11" spans="1:131" s="234" customFormat="1" ht="26.25" customHeight="1" x14ac:dyDescent="0.2">
      <c r="A11" s="237">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361"/>
      <c r="BA11" s="361"/>
      <c r="BB11" s="361"/>
      <c r="BC11" s="361"/>
      <c r="BD11" s="361"/>
      <c r="BE11" s="232"/>
      <c r="BF11" s="232"/>
      <c r="BG11" s="232"/>
      <c r="BH11" s="232"/>
      <c r="BI11" s="232"/>
      <c r="BJ11" s="232"/>
      <c r="BK11" s="232"/>
      <c r="BL11" s="232"/>
      <c r="BM11" s="232"/>
      <c r="BN11" s="232"/>
      <c r="BO11" s="232"/>
      <c r="BP11" s="232"/>
      <c r="BQ11" s="237">
        <v>5</v>
      </c>
      <c r="BR11" s="238"/>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3"/>
    </row>
    <row r="12" spans="1:131" s="234" customFormat="1" ht="26.25" customHeight="1" x14ac:dyDescent="0.2">
      <c r="A12" s="237">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361"/>
      <c r="BA12" s="361"/>
      <c r="BB12" s="361"/>
      <c r="BC12" s="361"/>
      <c r="BD12" s="361"/>
      <c r="BE12" s="232"/>
      <c r="BF12" s="232"/>
      <c r="BG12" s="232"/>
      <c r="BH12" s="232"/>
      <c r="BI12" s="232"/>
      <c r="BJ12" s="232"/>
      <c r="BK12" s="232"/>
      <c r="BL12" s="232"/>
      <c r="BM12" s="232"/>
      <c r="BN12" s="232"/>
      <c r="BO12" s="232"/>
      <c r="BP12" s="232"/>
      <c r="BQ12" s="237">
        <v>6</v>
      </c>
      <c r="BR12" s="238"/>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3"/>
    </row>
    <row r="13" spans="1:131" s="234" customFormat="1" ht="26.25" customHeight="1" x14ac:dyDescent="0.2">
      <c r="A13" s="237">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361"/>
      <c r="BA13" s="361"/>
      <c r="BB13" s="361"/>
      <c r="BC13" s="361"/>
      <c r="BD13" s="361"/>
      <c r="BE13" s="232"/>
      <c r="BF13" s="232"/>
      <c r="BG13" s="232"/>
      <c r="BH13" s="232"/>
      <c r="BI13" s="232"/>
      <c r="BJ13" s="232"/>
      <c r="BK13" s="232"/>
      <c r="BL13" s="232"/>
      <c r="BM13" s="232"/>
      <c r="BN13" s="232"/>
      <c r="BO13" s="232"/>
      <c r="BP13" s="232"/>
      <c r="BQ13" s="237">
        <v>7</v>
      </c>
      <c r="BR13" s="238"/>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3"/>
    </row>
    <row r="14" spans="1:131" s="234" customFormat="1" ht="26.25" customHeight="1" x14ac:dyDescent="0.2">
      <c r="A14" s="237">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361"/>
      <c r="BA14" s="361"/>
      <c r="BB14" s="361"/>
      <c r="BC14" s="361"/>
      <c r="BD14" s="361"/>
      <c r="BE14" s="232"/>
      <c r="BF14" s="232"/>
      <c r="BG14" s="232"/>
      <c r="BH14" s="232"/>
      <c r="BI14" s="232"/>
      <c r="BJ14" s="232"/>
      <c r="BK14" s="232"/>
      <c r="BL14" s="232"/>
      <c r="BM14" s="232"/>
      <c r="BN14" s="232"/>
      <c r="BO14" s="232"/>
      <c r="BP14" s="232"/>
      <c r="BQ14" s="237">
        <v>8</v>
      </c>
      <c r="BR14" s="238"/>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3"/>
    </row>
    <row r="15" spans="1:131" s="234" customFormat="1" ht="26.25" customHeight="1" x14ac:dyDescent="0.2">
      <c r="A15" s="237">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361"/>
      <c r="BA15" s="361"/>
      <c r="BB15" s="361"/>
      <c r="BC15" s="361"/>
      <c r="BD15" s="361"/>
      <c r="BE15" s="232"/>
      <c r="BF15" s="232"/>
      <c r="BG15" s="232"/>
      <c r="BH15" s="232"/>
      <c r="BI15" s="232"/>
      <c r="BJ15" s="232"/>
      <c r="BK15" s="232"/>
      <c r="BL15" s="232"/>
      <c r="BM15" s="232"/>
      <c r="BN15" s="232"/>
      <c r="BO15" s="232"/>
      <c r="BP15" s="232"/>
      <c r="BQ15" s="237">
        <v>9</v>
      </c>
      <c r="BR15" s="238"/>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3"/>
    </row>
    <row r="16" spans="1:131" s="234" customFormat="1" ht="26.25" customHeight="1" x14ac:dyDescent="0.2">
      <c r="A16" s="237">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361"/>
      <c r="BA16" s="361"/>
      <c r="BB16" s="361"/>
      <c r="BC16" s="361"/>
      <c r="BD16" s="361"/>
      <c r="BE16" s="232"/>
      <c r="BF16" s="232"/>
      <c r="BG16" s="232"/>
      <c r="BH16" s="232"/>
      <c r="BI16" s="232"/>
      <c r="BJ16" s="232"/>
      <c r="BK16" s="232"/>
      <c r="BL16" s="232"/>
      <c r="BM16" s="232"/>
      <c r="BN16" s="232"/>
      <c r="BO16" s="232"/>
      <c r="BP16" s="232"/>
      <c r="BQ16" s="237">
        <v>10</v>
      </c>
      <c r="BR16" s="238"/>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3"/>
    </row>
    <row r="17" spans="1:131" s="234" customFormat="1" ht="26.25" customHeight="1" x14ac:dyDescent="0.2">
      <c r="A17" s="237">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361"/>
      <c r="BA17" s="361"/>
      <c r="BB17" s="361"/>
      <c r="BC17" s="361"/>
      <c r="BD17" s="361"/>
      <c r="BE17" s="232"/>
      <c r="BF17" s="232"/>
      <c r="BG17" s="232"/>
      <c r="BH17" s="232"/>
      <c r="BI17" s="232"/>
      <c r="BJ17" s="232"/>
      <c r="BK17" s="232"/>
      <c r="BL17" s="232"/>
      <c r="BM17" s="232"/>
      <c r="BN17" s="232"/>
      <c r="BO17" s="232"/>
      <c r="BP17" s="232"/>
      <c r="BQ17" s="237">
        <v>11</v>
      </c>
      <c r="BR17" s="238"/>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3"/>
    </row>
    <row r="18" spans="1:131" s="234" customFormat="1" ht="26.25" customHeight="1" x14ac:dyDescent="0.2">
      <c r="A18" s="237">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361"/>
      <c r="BA18" s="361"/>
      <c r="BB18" s="361"/>
      <c r="BC18" s="361"/>
      <c r="BD18" s="361"/>
      <c r="BE18" s="232"/>
      <c r="BF18" s="232"/>
      <c r="BG18" s="232"/>
      <c r="BH18" s="232"/>
      <c r="BI18" s="232"/>
      <c r="BJ18" s="232"/>
      <c r="BK18" s="232"/>
      <c r="BL18" s="232"/>
      <c r="BM18" s="232"/>
      <c r="BN18" s="232"/>
      <c r="BO18" s="232"/>
      <c r="BP18" s="232"/>
      <c r="BQ18" s="237">
        <v>12</v>
      </c>
      <c r="BR18" s="238"/>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3"/>
    </row>
    <row r="19" spans="1:131" s="234" customFormat="1" ht="26.25" customHeight="1" x14ac:dyDescent="0.2">
      <c r="A19" s="237">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361"/>
      <c r="BA19" s="361"/>
      <c r="BB19" s="361"/>
      <c r="BC19" s="361"/>
      <c r="BD19" s="361"/>
      <c r="BE19" s="232"/>
      <c r="BF19" s="232"/>
      <c r="BG19" s="232"/>
      <c r="BH19" s="232"/>
      <c r="BI19" s="232"/>
      <c r="BJ19" s="232"/>
      <c r="BK19" s="232"/>
      <c r="BL19" s="232"/>
      <c r="BM19" s="232"/>
      <c r="BN19" s="232"/>
      <c r="BO19" s="232"/>
      <c r="BP19" s="232"/>
      <c r="BQ19" s="237">
        <v>13</v>
      </c>
      <c r="BR19" s="238"/>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3"/>
    </row>
    <row r="20" spans="1:131" s="234" customFormat="1" ht="26.25" customHeight="1" x14ac:dyDescent="0.2">
      <c r="A20" s="237">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361"/>
      <c r="BA20" s="361"/>
      <c r="BB20" s="361"/>
      <c r="BC20" s="361"/>
      <c r="BD20" s="361"/>
      <c r="BE20" s="232"/>
      <c r="BF20" s="232"/>
      <c r="BG20" s="232"/>
      <c r="BH20" s="232"/>
      <c r="BI20" s="232"/>
      <c r="BJ20" s="232"/>
      <c r="BK20" s="232"/>
      <c r="BL20" s="232"/>
      <c r="BM20" s="232"/>
      <c r="BN20" s="232"/>
      <c r="BO20" s="232"/>
      <c r="BP20" s="232"/>
      <c r="BQ20" s="237">
        <v>14</v>
      </c>
      <c r="BR20" s="238"/>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3"/>
    </row>
    <row r="21" spans="1:131" s="234" customFormat="1" ht="26.25" customHeight="1" thickBot="1" x14ac:dyDescent="0.25">
      <c r="A21" s="237">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361"/>
      <c r="BA21" s="361"/>
      <c r="BB21" s="361"/>
      <c r="BC21" s="361"/>
      <c r="BD21" s="361"/>
      <c r="BE21" s="232"/>
      <c r="BF21" s="232"/>
      <c r="BG21" s="232"/>
      <c r="BH21" s="232"/>
      <c r="BI21" s="232"/>
      <c r="BJ21" s="232"/>
      <c r="BK21" s="232"/>
      <c r="BL21" s="232"/>
      <c r="BM21" s="232"/>
      <c r="BN21" s="232"/>
      <c r="BO21" s="232"/>
      <c r="BP21" s="232"/>
      <c r="BQ21" s="237">
        <v>15</v>
      </c>
      <c r="BR21" s="238"/>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3"/>
    </row>
    <row r="22" spans="1:131" s="234" customFormat="1" ht="26.25" customHeight="1" x14ac:dyDescent="0.2">
      <c r="A22" s="237">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2"/>
      <c r="BF22" s="232"/>
      <c r="BG22" s="232"/>
      <c r="BH22" s="232"/>
      <c r="BI22" s="232"/>
      <c r="BJ22" s="232"/>
      <c r="BK22" s="232"/>
      <c r="BL22" s="232"/>
      <c r="BM22" s="232"/>
      <c r="BN22" s="232"/>
      <c r="BO22" s="232"/>
      <c r="BP22" s="232"/>
      <c r="BQ22" s="237">
        <v>16</v>
      </c>
      <c r="BR22" s="238"/>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3"/>
    </row>
    <row r="23" spans="1:131" s="234" customFormat="1" ht="26.25" customHeight="1" thickBot="1" x14ac:dyDescent="0.25">
      <c r="A23" s="239" t="s">
        <v>390</v>
      </c>
      <c r="B23" s="937" t="s">
        <v>391</v>
      </c>
      <c r="C23" s="938"/>
      <c r="D23" s="938"/>
      <c r="E23" s="938"/>
      <c r="F23" s="938"/>
      <c r="G23" s="938"/>
      <c r="H23" s="938"/>
      <c r="I23" s="938"/>
      <c r="J23" s="938"/>
      <c r="K23" s="938"/>
      <c r="L23" s="938"/>
      <c r="M23" s="938"/>
      <c r="N23" s="938"/>
      <c r="O23" s="938"/>
      <c r="P23" s="948"/>
      <c r="Q23" s="1067">
        <v>6538</v>
      </c>
      <c r="R23" s="1061"/>
      <c r="S23" s="1061"/>
      <c r="T23" s="1061"/>
      <c r="U23" s="1061"/>
      <c r="V23" s="1061">
        <v>6106</v>
      </c>
      <c r="W23" s="1061"/>
      <c r="X23" s="1061"/>
      <c r="Y23" s="1061"/>
      <c r="Z23" s="1061"/>
      <c r="AA23" s="1061">
        <v>433</v>
      </c>
      <c r="AB23" s="1061"/>
      <c r="AC23" s="1061"/>
      <c r="AD23" s="1061"/>
      <c r="AE23" s="1068"/>
      <c r="AF23" s="1069">
        <v>264</v>
      </c>
      <c r="AG23" s="1061"/>
      <c r="AH23" s="1061"/>
      <c r="AI23" s="1061"/>
      <c r="AJ23" s="1070"/>
      <c r="AK23" s="1071"/>
      <c r="AL23" s="1072"/>
      <c r="AM23" s="1072"/>
      <c r="AN23" s="1072"/>
      <c r="AO23" s="1072"/>
      <c r="AP23" s="1061">
        <v>6521</v>
      </c>
      <c r="AQ23" s="1061"/>
      <c r="AR23" s="1061"/>
      <c r="AS23" s="1061"/>
      <c r="AT23" s="1061"/>
      <c r="AU23" s="1062"/>
      <c r="AV23" s="1062"/>
      <c r="AW23" s="1062"/>
      <c r="AX23" s="1062"/>
      <c r="AY23" s="1063"/>
      <c r="AZ23" s="1064" t="s">
        <v>131</v>
      </c>
      <c r="BA23" s="1065"/>
      <c r="BB23" s="1065"/>
      <c r="BC23" s="1065"/>
      <c r="BD23" s="1066"/>
      <c r="BE23" s="232"/>
      <c r="BF23" s="232"/>
      <c r="BG23" s="232"/>
      <c r="BH23" s="232"/>
      <c r="BI23" s="232"/>
      <c r="BJ23" s="232"/>
      <c r="BK23" s="232"/>
      <c r="BL23" s="232"/>
      <c r="BM23" s="232"/>
      <c r="BN23" s="232"/>
      <c r="BO23" s="232"/>
      <c r="BP23" s="232"/>
      <c r="BQ23" s="237">
        <v>17</v>
      </c>
      <c r="BR23" s="238"/>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3"/>
    </row>
    <row r="24" spans="1:131" s="234"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361"/>
      <c r="BA24" s="361"/>
      <c r="BB24" s="361"/>
      <c r="BC24" s="361"/>
      <c r="BD24" s="361"/>
      <c r="BE24" s="232"/>
      <c r="BF24" s="232"/>
      <c r="BG24" s="232"/>
      <c r="BH24" s="232"/>
      <c r="BI24" s="232"/>
      <c r="BJ24" s="232"/>
      <c r="BK24" s="232"/>
      <c r="BL24" s="232"/>
      <c r="BM24" s="232"/>
      <c r="BN24" s="232"/>
      <c r="BO24" s="232"/>
      <c r="BP24" s="232"/>
      <c r="BQ24" s="237">
        <v>18</v>
      </c>
      <c r="BR24" s="238"/>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3"/>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361"/>
      <c r="BK25" s="361"/>
      <c r="BL25" s="361"/>
      <c r="BM25" s="361"/>
      <c r="BN25" s="361"/>
      <c r="BO25" s="240"/>
      <c r="BP25" s="240"/>
      <c r="BQ25" s="237">
        <v>19</v>
      </c>
      <c r="BR25" s="238"/>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361"/>
      <c r="BK26" s="361"/>
      <c r="BL26" s="361"/>
      <c r="BM26" s="361"/>
      <c r="BN26" s="361"/>
      <c r="BO26" s="240"/>
      <c r="BP26" s="240"/>
      <c r="BQ26" s="237">
        <v>20</v>
      </c>
      <c r="BR26" s="238"/>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361"/>
      <c r="BK27" s="361"/>
      <c r="BL27" s="361"/>
      <c r="BM27" s="361"/>
      <c r="BN27" s="361"/>
      <c r="BO27" s="240"/>
      <c r="BP27" s="240"/>
      <c r="BQ27" s="237">
        <v>21</v>
      </c>
      <c r="BR27" s="238"/>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1">
        <v>1</v>
      </c>
      <c r="B28" s="1047" t="s">
        <v>402</v>
      </c>
      <c r="C28" s="1048"/>
      <c r="D28" s="1048"/>
      <c r="E28" s="1048"/>
      <c r="F28" s="1048"/>
      <c r="G28" s="1048"/>
      <c r="H28" s="1048"/>
      <c r="I28" s="1048"/>
      <c r="J28" s="1048"/>
      <c r="K28" s="1048"/>
      <c r="L28" s="1048"/>
      <c r="M28" s="1048"/>
      <c r="N28" s="1048"/>
      <c r="O28" s="1048"/>
      <c r="P28" s="1049"/>
      <c r="Q28" s="1050">
        <v>1666</v>
      </c>
      <c r="R28" s="1051"/>
      <c r="S28" s="1051"/>
      <c r="T28" s="1051"/>
      <c r="U28" s="1051"/>
      <c r="V28" s="1051">
        <v>1629</v>
      </c>
      <c r="W28" s="1051"/>
      <c r="X28" s="1051"/>
      <c r="Y28" s="1051"/>
      <c r="Z28" s="1051"/>
      <c r="AA28" s="1051">
        <v>37</v>
      </c>
      <c r="AB28" s="1051"/>
      <c r="AC28" s="1051"/>
      <c r="AD28" s="1051"/>
      <c r="AE28" s="1052"/>
      <c r="AF28" s="1053">
        <v>37</v>
      </c>
      <c r="AG28" s="1051"/>
      <c r="AH28" s="1051"/>
      <c r="AI28" s="1051"/>
      <c r="AJ28" s="1054"/>
      <c r="AK28" s="1042">
        <v>80</v>
      </c>
      <c r="AL28" s="1043"/>
      <c r="AM28" s="1043"/>
      <c r="AN28" s="1043"/>
      <c r="AO28" s="1043"/>
      <c r="AP28" s="1043">
        <v>0</v>
      </c>
      <c r="AQ28" s="1043"/>
      <c r="AR28" s="1043"/>
      <c r="AS28" s="1043"/>
      <c r="AT28" s="1043"/>
      <c r="AU28" s="1043">
        <v>0</v>
      </c>
      <c r="AV28" s="1043"/>
      <c r="AW28" s="1043"/>
      <c r="AX28" s="1043"/>
      <c r="AY28" s="1043"/>
      <c r="AZ28" s="1044" t="s">
        <v>499</v>
      </c>
      <c r="BA28" s="1044"/>
      <c r="BB28" s="1044"/>
      <c r="BC28" s="1044"/>
      <c r="BD28" s="1044"/>
      <c r="BE28" s="1045"/>
      <c r="BF28" s="1045"/>
      <c r="BG28" s="1045"/>
      <c r="BH28" s="1045"/>
      <c r="BI28" s="1046"/>
      <c r="BJ28" s="361"/>
      <c r="BK28" s="361"/>
      <c r="BL28" s="361"/>
      <c r="BM28" s="361"/>
      <c r="BN28" s="361"/>
      <c r="BO28" s="240"/>
      <c r="BP28" s="240"/>
      <c r="BQ28" s="237">
        <v>22</v>
      </c>
      <c r="BR28" s="238"/>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1">
        <v>2</v>
      </c>
      <c r="B29" s="1030" t="s">
        <v>403</v>
      </c>
      <c r="C29" s="1031"/>
      <c r="D29" s="1031"/>
      <c r="E29" s="1031"/>
      <c r="F29" s="1031"/>
      <c r="G29" s="1031"/>
      <c r="H29" s="1031"/>
      <c r="I29" s="1031"/>
      <c r="J29" s="1031"/>
      <c r="K29" s="1031"/>
      <c r="L29" s="1031"/>
      <c r="M29" s="1031"/>
      <c r="N29" s="1031"/>
      <c r="O29" s="1031"/>
      <c r="P29" s="1032"/>
      <c r="Q29" s="1038">
        <v>1172</v>
      </c>
      <c r="R29" s="1039"/>
      <c r="S29" s="1039"/>
      <c r="T29" s="1039"/>
      <c r="U29" s="1039"/>
      <c r="V29" s="1039">
        <v>1117</v>
      </c>
      <c r="W29" s="1039"/>
      <c r="X29" s="1039"/>
      <c r="Y29" s="1039"/>
      <c r="Z29" s="1039"/>
      <c r="AA29" s="1039">
        <v>55</v>
      </c>
      <c r="AB29" s="1039"/>
      <c r="AC29" s="1039"/>
      <c r="AD29" s="1039"/>
      <c r="AE29" s="1040"/>
      <c r="AF29" s="1035">
        <v>55</v>
      </c>
      <c r="AG29" s="1036"/>
      <c r="AH29" s="1036"/>
      <c r="AI29" s="1036"/>
      <c r="AJ29" s="1037"/>
      <c r="AK29" s="980">
        <v>179</v>
      </c>
      <c r="AL29" s="971"/>
      <c r="AM29" s="971"/>
      <c r="AN29" s="971"/>
      <c r="AO29" s="971"/>
      <c r="AP29" s="971">
        <v>0</v>
      </c>
      <c r="AQ29" s="971"/>
      <c r="AR29" s="971"/>
      <c r="AS29" s="971"/>
      <c r="AT29" s="971"/>
      <c r="AU29" s="971">
        <v>0</v>
      </c>
      <c r="AV29" s="971"/>
      <c r="AW29" s="971"/>
      <c r="AX29" s="971"/>
      <c r="AY29" s="971"/>
      <c r="AZ29" s="1041" t="s">
        <v>499</v>
      </c>
      <c r="BA29" s="1041"/>
      <c r="BB29" s="1041"/>
      <c r="BC29" s="1041"/>
      <c r="BD29" s="1041"/>
      <c r="BE29" s="972"/>
      <c r="BF29" s="972"/>
      <c r="BG29" s="972"/>
      <c r="BH29" s="972"/>
      <c r="BI29" s="973"/>
      <c r="BJ29" s="361"/>
      <c r="BK29" s="361"/>
      <c r="BL29" s="361"/>
      <c r="BM29" s="361"/>
      <c r="BN29" s="361"/>
      <c r="BO29" s="240"/>
      <c r="BP29" s="240"/>
      <c r="BQ29" s="237">
        <v>23</v>
      </c>
      <c r="BR29" s="238"/>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1">
        <v>3</v>
      </c>
      <c r="B30" s="1030" t="s">
        <v>404</v>
      </c>
      <c r="C30" s="1031"/>
      <c r="D30" s="1031"/>
      <c r="E30" s="1031"/>
      <c r="F30" s="1031"/>
      <c r="G30" s="1031"/>
      <c r="H30" s="1031"/>
      <c r="I30" s="1031"/>
      <c r="J30" s="1031"/>
      <c r="K30" s="1031"/>
      <c r="L30" s="1031"/>
      <c r="M30" s="1031"/>
      <c r="N30" s="1031"/>
      <c r="O30" s="1031"/>
      <c r="P30" s="1032"/>
      <c r="Q30" s="1038">
        <v>162</v>
      </c>
      <c r="R30" s="1039"/>
      <c r="S30" s="1039"/>
      <c r="T30" s="1039"/>
      <c r="U30" s="1039"/>
      <c r="V30" s="1039">
        <v>160</v>
      </c>
      <c r="W30" s="1039"/>
      <c r="X30" s="1039"/>
      <c r="Y30" s="1039"/>
      <c r="Z30" s="1039"/>
      <c r="AA30" s="1039">
        <v>2</v>
      </c>
      <c r="AB30" s="1039"/>
      <c r="AC30" s="1039"/>
      <c r="AD30" s="1039"/>
      <c r="AE30" s="1040"/>
      <c r="AF30" s="1035">
        <v>2</v>
      </c>
      <c r="AG30" s="1036"/>
      <c r="AH30" s="1036"/>
      <c r="AI30" s="1036"/>
      <c r="AJ30" s="1037"/>
      <c r="AK30" s="980">
        <v>36</v>
      </c>
      <c r="AL30" s="971"/>
      <c r="AM30" s="971"/>
      <c r="AN30" s="971"/>
      <c r="AO30" s="971"/>
      <c r="AP30" s="971">
        <v>0</v>
      </c>
      <c r="AQ30" s="971"/>
      <c r="AR30" s="971"/>
      <c r="AS30" s="971"/>
      <c r="AT30" s="971"/>
      <c r="AU30" s="971">
        <v>0</v>
      </c>
      <c r="AV30" s="971"/>
      <c r="AW30" s="971"/>
      <c r="AX30" s="971"/>
      <c r="AY30" s="971"/>
      <c r="AZ30" s="1041" t="s">
        <v>499</v>
      </c>
      <c r="BA30" s="1041"/>
      <c r="BB30" s="1041"/>
      <c r="BC30" s="1041"/>
      <c r="BD30" s="1041"/>
      <c r="BE30" s="972"/>
      <c r="BF30" s="972"/>
      <c r="BG30" s="972"/>
      <c r="BH30" s="972"/>
      <c r="BI30" s="973"/>
      <c r="BJ30" s="361"/>
      <c r="BK30" s="361"/>
      <c r="BL30" s="361"/>
      <c r="BM30" s="361"/>
      <c r="BN30" s="361"/>
      <c r="BO30" s="240"/>
      <c r="BP30" s="240"/>
      <c r="BQ30" s="237">
        <v>24</v>
      </c>
      <c r="BR30" s="238"/>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1">
        <v>4</v>
      </c>
      <c r="B31" s="1030" t="s">
        <v>405</v>
      </c>
      <c r="C31" s="1031"/>
      <c r="D31" s="1031"/>
      <c r="E31" s="1031"/>
      <c r="F31" s="1031"/>
      <c r="G31" s="1031"/>
      <c r="H31" s="1031"/>
      <c r="I31" s="1031"/>
      <c r="J31" s="1031"/>
      <c r="K31" s="1031"/>
      <c r="L31" s="1031"/>
      <c r="M31" s="1031"/>
      <c r="N31" s="1031"/>
      <c r="O31" s="1031"/>
      <c r="P31" s="1032"/>
      <c r="Q31" s="1038">
        <v>328</v>
      </c>
      <c r="R31" s="1039"/>
      <c r="S31" s="1039"/>
      <c r="T31" s="1039"/>
      <c r="U31" s="1039"/>
      <c r="V31" s="1039">
        <v>301</v>
      </c>
      <c r="W31" s="1039"/>
      <c r="X31" s="1039"/>
      <c r="Y31" s="1039"/>
      <c r="Z31" s="1039"/>
      <c r="AA31" s="1039">
        <v>27</v>
      </c>
      <c r="AB31" s="1039"/>
      <c r="AC31" s="1039"/>
      <c r="AD31" s="1039"/>
      <c r="AE31" s="1040"/>
      <c r="AF31" s="1035">
        <v>179</v>
      </c>
      <c r="AG31" s="1036"/>
      <c r="AH31" s="1036"/>
      <c r="AI31" s="1036"/>
      <c r="AJ31" s="1037"/>
      <c r="AK31" s="980">
        <v>73</v>
      </c>
      <c r="AL31" s="971"/>
      <c r="AM31" s="971"/>
      <c r="AN31" s="971"/>
      <c r="AO31" s="971"/>
      <c r="AP31" s="971">
        <v>631</v>
      </c>
      <c r="AQ31" s="971"/>
      <c r="AR31" s="971"/>
      <c r="AS31" s="971"/>
      <c r="AT31" s="971"/>
      <c r="AU31" s="971">
        <v>170</v>
      </c>
      <c r="AV31" s="971"/>
      <c r="AW31" s="971"/>
      <c r="AX31" s="971"/>
      <c r="AY31" s="971"/>
      <c r="AZ31" s="1041" t="s">
        <v>499</v>
      </c>
      <c r="BA31" s="1041"/>
      <c r="BB31" s="1041"/>
      <c r="BC31" s="1041"/>
      <c r="BD31" s="1041"/>
      <c r="BE31" s="972" t="s">
        <v>572</v>
      </c>
      <c r="BF31" s="972"/>
      <c r="BG31" s="972"/>
      <c r="BH31" s="972"/>
      <c r="BI31" s="973"/>
      <c r="BJ31" s="361"/>
      <c r="BK31" s="361"/>
      <c r="BL31" s="361"/>
      <c r="BM31" s="361"/>
      <c r="BN31" s="361"/>
      <c r="BO31" s="240"/>
      <c r="BP31" s="240"/>
      <c r="BQ31" s="237">
        <v>25</v>
      </c>
      <c r="BR31" s="238"/>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1">
        <v>5</v>
      </c>
      <c r="B32" s="1030" t="s">
        <v>406</v>
      </c>
      <c r="C32" s="1031"/>
      <c r="D32" s="1031"/>
      <c r="E32" s="1031"/>
      <c r="F32" s="1031"/>
      <c r="G32" s="1031"/>
      <c r="H32" s="1031"/>
      <c r="I32" s="1031"/>
      <c r="J32" s="1031"/>
      <c r="K32" s="1031"/>
      <c r="L32" s="1031"/>
      <c r="M32" s="1031"/>
      <c r="N32" s="1031"/>
      <c r="O32" s="1031"/>
      <c r="P32" s="1032"/>
      <c r="Q32" s="1038">
        <v>149</v>
      </c>
      <c r="R32" s="1039"/>
      <c r="S32" s="1039"/>
      <c r="T32" s="1039"/>
      <c r="U32" s="1039"/>
      <c r="V32" s="1039">
        <v>146</v>
      </c>
      <c r="W32" s="1039"/>
      <c r="X32" s="1039"/>
      <c r="Y32" s="1039"/>
      <c r="Z32" s="1039"/>
      <c r="AA32" s="1039">
        <v>3</v>
      </c>
      <c r="AB32" s="1039"/>
      <c r="AC32" s="1039"/>
      <c r="AD32" s="1039"/>
      <c r="AE32" s="1040"/>
      <c r="AF32" s="1035">
        <v>3</v>
      </c>
      <c r="AG32" s="1036"/>
      <c r="AH32" s="1036"/>
      <c r="AI32" s="1036"/>
      <c r="AJ32" s="1037"/>
      <c r="AK32" s="980">
        <v>53</v>
      </c>
      <c r="AL32" s="971"/>
      <c r="AM32" s="971"/>
      <c r="AN32" s="971"/>
      <c r="AO32" s="971"/>
      <c r="AP32" s="971">
        <v>404</v>
      </c>
      <c r="AQ32" s="971"/>
      <c r="AR32" s="971"/>
      <c r="AS32" s="971"/>
      <c r="AT32" s="971"/>
      <c r="AU32" s="971">
        <v>179</v>
      </c>
      <c r="AV32" s="971"/>
      <c r="AW32" s="971"/>
      <c r="AX32" s="971"/>
      <c r="AY32" s="971"/>
      <c r="AZ32" s="1041" t="s">
        <v>499</v>
      </c>
      <c r="BA32" s="1041"/>
      <c r="BB32" s="1041"/>
      <c r="BC32" s="1041"/>
      <c r="BD32" s="1041"/>
      <c r="BE32" s="972" t="s">
        <v>573</v>
      </c>
      <c r="BF32" s="972"/>
      <c r="BG32" s="972"/>
      <c r="BH32" s="972"/>
      <c r="BI32" s="973"/>
      <c r="BJ32" s="361"/>
      <c r="BK32" s="361"/>
      <c r="BL32" s="361"/>
      <c r="BM32" s="361"/>
      <c r="BN32" s="361"/>
      <c r="BO32" s="240"/>
      <c r="BP32" s="240"/>
      <c r="BQ32" s="237">
        <v>26</v>
      </c>
      <c r="BR32" s="238"/>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1">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361"/>
      <c r="BK33" s="361"/>
      <c r="BL33" s="361"/>
      <c r="BM33" s="361"/>
      <c r="BN33" s="361"/>
      <c r="BO33" s="240"/>
      <c r="BP33" s="240"/>
      <c r="BQ33" s="237">
        <v>27</v>
      </c>
      <c r="BR33" s="238"/>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1">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361"/>
      <c r="BK34" s="361"/>
      <c r="BL34" s="361"/>
      <c r="BM34" s="361"/>
      <c r="BN34" s="361"/>
      <c r="BO34" s="240"/>
      <c r="BP34" s="240"/>
      <c r="BQ34" s="237">
        <v>28</v>
      </c>
      <c r="BR34" s="238"/>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1">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361"/>
      <c r="BK35" s="361"/>
      <c r="BL35" s="361"/>
      <c r="BM35" s="361"/>
      <c r="BN35" s="361"/>
      <c r="BO35" s="240"/>
      <c r="BP35" s="240"/>
      <c r="BQ35" s="237">
        <v>29</v>
      </c>
      <c r="BR35" s="238"/>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1">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361"/>
      <c r="BK36" s="361"/>
      <c r="BL36" s="361"/>
      <c r="BM36" s="361"/>
      <c r="BN36" s="361"/>
      <c r="BO36" s="240"/>
      <c r="BP36" s="240"/>
      <c r="BQ36" s="237">
        <v>30</v>
      </c>
      <c r="BR36" s="238"/>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1">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361"/>
      <c r="BK37" s="361"/>
      <c r="BL37" s="361"/>
      <c r="BM37" s="361"/>
      <c r="BN37" s="361"/>
      <c r="BO37" s="240"/>
      <c r="BP37" s="240"/>
      <c r="BQ37" s="237">
        <v>31</v>
      </c>
      <c r="BR37" s="238"/>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1">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361"/>
      <c r="BK38" s="361"/>
      <c r="BL38" s="361"/>
      <c r="BM38" s="361"/>
      <c r="BN38" s="361"/>
      <c r="BO38" s="240"/>
      <c r="BP38" s="240"/>
      <c r="BQ38" s="237">
        <v>32</v>
      </c>
      <c r="BR38" s="238"/>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1">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361"/>
      <c r="BK39" s="361"/>
      <c r="BL39" s="361"/>
      <c r="BM39" s="361"/>
      <c r="BN39" s="361"/>
      <c r="BO39" s="240"/>
      <c r="BP39" s="240"/>
      <c r="BQ39" s="237">
        <v>33</v>
      </c>
      <c r="BR39" s="238"/>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7">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361"/>
      <c r="BK40" s="361"/>
      <c r="BL40" s="361"/>
      <c r="BM40" s="361"/>
      <c r="BN40" s="361"/>
      <c r="BO40" s="240"/>
      <c r="BP40" s="240"/>
      <c r="BQ40" s="237">
        <v>34</v>
      </c>
      <c r="BR40" s="238"/>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7">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361"/>
      <c r="BK41" s="361"/>
      <c r="BL41" s="361"/>
      <c r="BM41" s="361"/>
      <c r="BN41" s="361"/>
      <c r="BO41" s="240"/>
      <c r="BP41" s="240"/>
      <c r="BQ41" s="237">
        <v>35</v>
      </c>
      <c r="BR41" s="238"/>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7">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361"/>
      <c r="BK42" s="361"/>
      <c r="BL42" s="361"/>
      <c r="BM42" s="361"/>
      <c r="BN42" s="361"/>
      <c r="BO42" s="240"/>
      <c r="BP42" s="240"/>
      <c r="BQ42" s="237">
        <v>36</v>
      </c>
      <c r="BR42" s="238"/>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7">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361"/>
      <c r="BK43" s="361"/>
      <c r="BL43" s="361"/>
      <c r="BM43" s="361"/>
      <c r="BN43" s="361"/>
      <c r="BO43" s="240"/>
      <c r="BP43" s="240"/>
      <c r="BQ43" s="237">
        <v>37</v>
      </c>
      <c r="BR43" s="238"/>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7">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361"/>
      <c r="BK44" s="361"/>
      <c r="BL44" s="361"/>
      <c r="BM44" s="361"/>
      <c r="BN44" s="361"/>
      <c r="BO44" s="240"/>
      <c r="BP44" s="240"/>
      <c r="BQ44" s="237">
        <v>38</v>
      </c>
      <c r="BR44" s="238"/>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7">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361"/>
      <c r="BK45" s="361"/>
      <c r="BL45" s="361"/>
      <c r="BM45" s="361"/>
      <c r="BN45" s="361"/>
      <c r="BO45" s="240"/>
      <c r="BP45" s="240"/>
      <c r="BQ45" s="237">
        <v>39</v>
      </c>
      <c r="BR45" s="238"/>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7">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361"/>
      <c r="BK46" s="361"/>
      <c r="BL46" s="361"/>
      <c r="BM46" s="361"/>
      <c r="BN46" s="361"/>
      <c r="BO46" s="240"/>
      <c r="BP46" s="240"/>
      <c r="BQ46" s="237">
        <v>40</v>
      </c>
      <c r="BR46" s="238"/>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7">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361"/>
      <c r="BK47" s="361"/>
      <c r="BL47" s="361"/>
      <c r="BM47" s="361"/>
      <c r="BN47" s="361"/>
      <c r="BO47" s="240"/>
      <c r="BP47" s="240"/>
      <c r="BQ47" s="237">
        <v>41</v>
      </c>
      <c r="BR47" s="238"/>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7">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361"/>
      <c r="BK48" s="361"/>
      <c r="BL48" s="361"/>
      <c r="BM48" s="361"/>
      <c r="BN48" s="361"/>
      <c r="BO48" s="240"/>
      <c r="BP48" s="240"/>
      <c r="BQ48" s="237">
        <v>42</v>
      </c>
      <c r="BR48" s="238"/>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7">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361"/>
      <c r="BK49" s="361"/>
      <c r="BL49" s="361"/>
      <c r="BM49" s="361"/>
      <c r="BN49" s="361"/>
      <c r="BO49" s="240"/>
      <c r="BP49" s="240"/>
      <c r="BQ49" s="237">
        <v>43</v>
      </c>
      <c r="BR49" s="238"/>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7">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361"/>
      <c r="BK50" s="361"/>
      <c r="BL50" s="361"/>
      <c r="BM50" s="361"/>
      <c r="BN50" s="361"/>
      <c r="BO50" s="240"/>
      <c r="BP50" s="240"/>
      <c r="BQ50" s="237">
        <v>44</v>
      </c>
      <c r="BR50" s="238"/>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7">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361"/>
      <c r="BK51" s="361"/>
      <c r="BL51" s="361"/>
      <c r="BM51" s="361"/>
      <c r="BN51" s="361"/>
      <c r="BO51" s="240"/>
      <c r="BP51" s="240"/>
      <c r="BQ51" s="237">
        <v>45</v>
      </c>
      <c r="BR51" s="238"/>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7">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361"/>
      <c r="BK52" s="361"/>
      <c r="BL52" s="361"/>
      <c r="BM52" s="361"/>
      <c r="BN52" s="361"/>
      <c r="BO52" s="240"/>
      <c r="BP52" s="240"/>
      <c r="BQ52" s="237">
        <v>46</v>
      </c>
      <c r="BR52" s="238"/>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7">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361"/>
      <c r="BK53" s="361"/>
      <c r="BL53" s="361"/>
      <c r="BM53" s="361"/>
      <c r="BN53" s="361"/>
      <c r="BO53" s="240"/>
      <c r="BP53" s="240"/>
      <c r="BQ53" s="237">
        <v>47</v>
      </c>
      <c r="BR53" s="238"/>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7">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361"/>
      <c r="BK54" s="361"/>
      <c r="BL54" s="361"/>
      <c r="BM54" s="361"/>
      <c r="BN54" s="361"/>
      <c r="BO54" s="240"/>
      <c r="BP54" s="240"/>
      <c r="BQ54" s="237">
        <v>48</v>
      </c>
      <c r="BR54" s="238"/>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7">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361"/>
      <c r="BK55" s="361"/>
      <c r="BL55" s="361"/>
      <c r="BM55" s="361"/>
      <c r="BN55" s="361"/>
      <c r="BO55" s="240"/>
      <c r="BP55" s="240"/>
      <c r="BQ55" s="237">
        <v>49</v>
      </c>
      <c r="BR55" s="238"/>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7">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361"/>
      <c r="BK56" s="361"/>
      <c r="BL56" s="361"/>
      <c r="BM56" s="361"/>
      <c r="BN56" s="361"/>
      <c r="BO56" s="240"/>
      <c r="BP56" s="240"/>
      <c r="BQ56" s="237">
        <v>50</v>
      </c>
      <c r="BR56" s="238"/>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7">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361"/>
      <c r="BK57" s="361"/>
      <c r="BL57" s="361"/>
      <c r="BM57" s="361"/>
      <c r="BN57" s="361"/>
      <c r="BO57" s="240"/>
      <c r="BP57" s="240"/>
      <c r="BQ57" s="237">
        <v>51</v>
      </c>
      <c r="BR57" s="238"/>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7">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361"/>
      <c r="BK58" s="361"/>
      <c r="BL58" s="361"/>
      <c r="BM58" s="361"/>
      <c r="BN58" s="361"/>
      <c r="BO58" s="240"/>
      <c r="BP58" s="240"/>
      <c r="BQ58" s="237">
        <v>52</v>
      </c>
      <c r="BR58" s="238"/>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7">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361"/>
      <c r="BK59" s="361"/>
      <c r="BL59" s="361"/>
      <c r="BM59" s="361"/>
      <c r="BN59" s="361"/>
      <c r="BO59" s="240"/>
      <c r="BP59" s="240"/>
      <c r="BQ59" s="237">
        <v>53</v>
      </c>
      <c r="BR59" s="238"/>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7">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361"/>
      <c r="BK60" s="361"/>
      <c r="BL60" s="361"/>
      <c r="BM60" s="361"/>
      <c r="BN60" s="361"/>
      <c r="BO60" s="240"/>
      <c r="BP60" s="240"/>
      <c r="BQ60" s="237">
        <v>54</v>
      </c>
      <c r="BR60" s="238"/>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7">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361"/>
      <c r="BK61" s="361"/>
      <c r="BL61" s="361"/>
      <c r="BM61" s="361"/>
      <c r="BN61" s="361"/>
      <c r="BO61" s="240"/>
      <c r="BP61" s="240"/>
      <c r="BQ61" s="237">
        <v>55</v>
      </c>
      <c r="BR61" s="238"/>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7">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407</v>
      </c>
      <c r="BK62" s="1028"/>
      <c r="BL62" s="1028"/>
      <c r="BM62" s="1028"/>
      <c r="BN62" s="1029"/>
      <c r="BO62" s="240"/>
      <c r="BP62" s="240"/>
      <c r="BQ62" s="237">
        <v>56</v>
      </c>
      <c r="BR62" s="238"/>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39" t="s">
        <v>390</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277</v>
      </c>
      <c r="AG63" s="959"/>
      <c r="AH63" s="959"/>
      <c r="AI63" s="959"/>
      <c r="AJ63" s="1022"/>
      <c r="AK63" s="1023"/>
      <c r="AL63" s="963"/>
      <c r="AM63" s="963"/>
      <c r="AN63" s="963"/>
      <c r="AO63" s="963"/>
      <c r="AP63" s="959">
        <v>1035</v>
      </c>
      <c r="AQ63" s="959"/>
      <c r="AR63" s="959"/>
      <c r="AS63" s="959"/>
      <c r="AT63" s="959"/>
      <c r="AU63" s="959">
        <v>349</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0"/>
      <c r="BP63" s="240"/>
      <c r="BQ63" s="237">
        <v>57</v>
      </c>
      <c r="BR63" s="238"/>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361" t="s">
        <v>409</v>
      </c>
      <c r="B65" s="361"/>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361"/>
      <c r="AK65" s="361"/>
      <c r="AL65" s="361"/>
      <c r="AM65" s="361"/>
      <c r="AN65" s="361"/>
      <c r="AO65" s="361"/>
      <c r="AP65" s="361"/>
      <c r="AQ65" s="361"/>
      <c r="AR65" s="361"/>
      <c r="AS65" s="361"/>
      <c r="AT65" s="361"/>
      <c r="AU65" s="361"/>
      <c r="AV65" s="361"/>
      <c r="AW65" s="361"/>
      <c r="AX65" s="361"/>
      <c r="AY65" s="361"/>
      <c r="AZ65" s="361"/>
      <c r="BA65" s="361"/>
      <c r="BB65" s="361"/>
      <c r="BC65" s="361"/>
      <c r="BD65" s="361"/>
      <c r="BE65" s="240"/>
      <c r="BF65" s="240"/>
      <c r="BG65" s="240"/>
      <c r="BH65" s="240"/>
      <c r="BI65" s="240"/>
      <c r="BJ65" s="240"/>
      <c r="BK65" s="240"/>
      <c r="BL65" s="240"/>
      <c r="BM65" s="240"/>
      <c r="BN65" s="240"/>
      <c r="BO65" s="240"/>
      <c r="BP65" s="240"/>
      <c r="BQ65" s="237">
        <v>59</v>
      </c>
      <c r="BR65" s="238"/>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410</v>
      </c>
      <c r="B66" s="996"/>
      <c r="C66" s="996"/>
      <c r="D66" s="996"/>
      <c r="E66" s="996"/>
      <c r="F66" s="996"/>
      <c r="G66" s="996"/>
      <c r="H66" s="996"/>
      <c r="I66" s="996"/>
      <c r="J66" s="996"/>
      <c r="K66" s="996"/>
      <c r="L66" s="996"/>
      <c r="M66" s="996"/>
      <c r="N66" s="996"/>
      <c r="O66" s="996"/>
      <c r="P66" s="997"/>
      <c r="Q66" s="1001" t="s">
        <v>394</v>
      </c>
      <c r="R66" s="1002"/>
      <c r="S66" s="1002"/>
      <c r="T66" s="1002"/>
      <c r="U66" s="1003"/>
      <c r="V66" s="1001" t="s">
        <v>395</v>
      </c>
      <c r="W66" s="1002"/>
      <c r="X66" s="1002"/>
      <c r="Y66" s="1002"/>
      <c r="Z66" s="1003"/>
      <c r="AA66" s="1001" t="s">
        <v>396</v>
      </c>
      <c r="AB66" s="1002"/>
      <c r="AC66" s="1002"/>
      <c r="AD66" s="1002"/>
      <c r="AE66" s="1003"/>
      <c r="AF66" s="1007" t="s">
        <v>397</v>
      </c>
      <c r="AG66" s="1008"/>
      <c r="AH66" s="1008"/>
      <c r="AI66" s="1008"/>
      <c r="AJ66" s="1009"/>
      <c r="AK66" s="1001" t="s">
        <v>398</v>
      </c>
      <c r="AL66" s="996"/>
      <c r="AM66" s="996"/>
      <c r="AN66" s="996"/>
      <c r="AO66" s="997"/>
      <c r="AP66" s="1001" t="s">
        <v>399</v>
      </c>
      <c r="AQ66" s="1002"/>
      <c r="AR66" s="1002"/>
      <c r="AS66" s="1002"/>
      <c r="AT66" s="1003"/>
      <c r="AU66" s="1001" t="s">
        <v>411</v>
      </c>
      <c r="AV66" s="1002"/>
      <c r="AW66" s="1002"/>
      <c r="AX66" s="1002"/>
      <c r="AY66" s="1003"/>
      <c r="AZ66" s="1001" t="s">
        <v>377</v>
      </c>
      <c r="BA66" s="1002"/>
      <c r="BB66" s="1002"/>
      <c r="BC66" s="1002"/>
      <c r="BD66" s="1015"/>
      <c r="BE66" s="240"/>
      <c r="BF66" s="240"/>
      <c r="BG66" s="240"/>
      <c r="BH66" s="240"/>
      <c r="BI66" s="240"/>
      <c r="BJ66" s="240"/>
      <c r="BK66" s="240"/>
      <c r="BL66" s="240"/>
      <c r="BM66" s="240"/>
      <c r="BN66" s="240"/>
      <c r="BO66" s="240"/>
      <c r="BP66" s="240"/>
      <c r="BQ66" s="237">
        <v>60</v>
      </c>
      <c r="BR66" s="242"/>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0"/>
      <c r="BF67" s="240"/>
      <c r="BG67" s="240"/>
      <c r="BH67" s="240"/>
      <c r="BI67" s="240"/>
      <c r="BJ67" s="240"/>
      <c r="BK67" s="240"/>
      <c r="BL67" s="240"/>
      <c r="BM67" s="240"/>
      <c r="BN67" s="240"/>
      <c r="BO67" s="240"/>
      <c r="BP67" s="240"/>
      <c r="BQ67" s="237">
        <v>61</v>
      </c>
      <c r="BR67" s="242"/>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5">
        <v>1</v>
      </c>
      <c r="B68" s="985" t="s">
        <v>560</v>
      </c>
      <c r="C68" s="986"/>
      <c r="D68" s="986"/>
      <c r="E68" s="986"/>
      <c r="F68" s="986"/>
      <c r="G68" s="986"/>
      <c r="H68" s="986"/>
      <c r="I68" s="986"/>
      <c r="J68" s="986"/>
      <c r="K68" s="986"/>
      <c r="L68" s="986"/>
      <c r="M68" s="986"/>
      <c r="N68" s="986"/>
      <c r="O68" s="986"/>
      <c r="P68" s="987"/>
      <c r="Q68" s="988">
        <v>23479</v>
      </c>
      <c r="R68" s="982"/>
      <c r="S68" s="982"/>
      <c r="T68" s="982"/>
      <c r="U68" s="982"/>
      <c r="V68" s="982">
        <v>22911</v>
      </c>
      <c r="W68" s="982"/>
      <c r="X68" s="982"/>
      <c r="Y68" s="982"/>
      <c r="Z68" s="982"/>
      <c r="AA68" s="982">
        <v>568</v>
      </c>
      <c r="AB68" s="982"/>
      <c r="AC68" s="982"/>
      <c r="AD68" s="982"/>
      <c r="AE68" s="982"/>
      <c r="AF68" s="982">
        <v>568</v>
      </c>
      <c r="AG68" s="982"/>
      <c r="AH68" s="982"/>
      <c r="AI68" s="982"/>
      <c r="AJ68" s="982"/>
      <c r="AK68" s="982">
        <v>21</v>
      </c>
      <c r="AL68" s="982"/>
      <c r="AM68" s="982"/>
      <c r="AN68" s="982"/>
      <c r="AO68" s="982"/>
      <c r="AP68" s="982">
        <v>0</v>
      </c>
      <c r="AQ68" s="982"/>
      <c r="AR68" s="982"/>
      <c r="AS68" s="982"/>
      <c r="AT68" s="982"/>
      <c r="AU68" s="982">
        <v>0</v>
      </c>
      <c r="AV68" s="982"/>
      <c r="AW68" s="982"/>
      <c r="AX68" s="982"/>
      <c r="AY68" s="982"/>
      <c r="AZ68" s="983" t="s">
        <v>565</v>
      </c>
      <c r="BA68" s="983"/>
      <c r="BB68" s="983"/>
      <c r="BC68" s="983"/>
      <c r="BD68" s="984"/>
      <c r="BE68" s="240"/>
      <c r="BF68" s="240"/>
      <c r="BG68" s="240"/>
      <c r="BH68" s="240"/>
      <c r="BI68" s="240"/>
      <c r="BJ68" s="240"/>
      <c r="BK68" s="240"/>
      <c r="BL68" s="240"/>
      <c r="BM68" s="240"/>
      <c r="BN68" s="240"/>
      <c r="BO68" s="240"/>
      <c r="BP68" s="240"/>
      <c r="BQ68" s="237">
        <v>62</v>
      </c>
      <c r="BR68" s="242"/>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7">
        <v>2</v>
      </c>
      <c r="B69" s="974" t="s">
        <v>560</v>
      </c>
      <c r="C69" s="975"/>
      <c r="D69" s="975"/>
      <c r="E69" s="975"/>
      <c r="F69" s="975"/>
      <c r="G69" s="975"/>
      <c r="H69" s="975"/>
      <c r="I69" s="975"/>
      <c r="J69" s="975"/>
      <c r="K69" s="975"/>
      <c r="L69" s="975"/>
      <c r="M69" s="975"/>
      <c r="N69" s="975"/>
      <c r="O69" s="975"/>
      <c r="P69" s="976"/>
      <c r="Q69" s="977">
        <v>205</v>
      </c>
      <c r="R69" s="971"/>
      <c r="S69" s="971"/>
      <c r="T69" s="971"/>
      <c r="U69" s="971"/>
      <c r="V69" s="971">
        <v>97</v>
      </c>
      <c r="W69" s="971"/>
      <c r="X69" s="971"/>
      <c r="Y69" s="971"/>
      <c r="Z69" s="971"/>
      <c r="AA69" s="971">
        <v>108</v>
      </c>
      <c r="AB69" s="971"/>
      <c r="AC69" s="971"/>
      <c r="AD69" s="971"/>
      <c r="AE69" s="971"/>
      <c r="AF69" s="971">
        <v>108</v>
      </c>
      <c r="AG69" s="971"/>
      <c r="AH69" s="971"/>
      <c r="AI69" s="971"/>
      <c r="AJ69" s="971"/>
      <c r="AK69" s="971">
        <v>0</v>
      </c>
      <c r="AL69" s="971"/>
      <c r="AM69" s="971"/>
      <c r="AN69" s="971"/>
      <c r="AO69" s="971"/>
      <c r="AP69" s="971">
        <v>0</v>
      </c>
      <c r="AQ69" s="971"/>
      <c r="AR69" s="971"/>
      <c r="AS69" s="971"/>
      <c r="AT69" s="971"/>
      <c r="AU69" s="971">
        <v>0</v>
      </c>
      <c r="AV69" s="971"/>
      <c r="AW69" s="971"/>
      <c r="AX69" s="971"/>
      <c r="AY69" s="971"/>
      <c r="AZ69" s="972" t="s">
        <v>566</v>
      </c>
      <c r="BA69" s="972"/>
      <c r="BB69" s="972"/>
      <c r="BC69" s="972"/>
      <c r="BD69" s="973"/>
      <c r="BE69" s="240"/>
      <c r="BF69" s="240"/>
      <c r="BG69" s="240"/>
      <c r="BH69" s="240"/>
      <c r="BI69" s="240"/>
      <c r="BJ69" s="240"/>
      <c r="BK69" s="240"/>
      <c r="BL69" s="240"/>
      <c r="BM69" s="240"/>
      <c r="BN69" s="240"/>
      <c r="BO69" s="240"/>
      <c r="BP69" s="240"/>
      <c r="BQ69" s="237">
        <v>63</v>
      </c>
      <c r="BR69" s="242"/>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7">
        <v>3</v>
      </c>
      <c r="B70" s="974" t="s">
        <v>561</v>
      </c>
      <c r="C70" s="975"/>
      <c r="D70" s="975"/>
      <c r="E70" s="975"/>
      <c r="F70" s="975"/>
      <c r="G70" s="975"/>
      <c r="H70" s="975"/>
      <c r="I70" s="975"/>
      <c r="J70" s="975"/>
      <c r="K70" s="975"/>
      <c r="L70" s="975"/>
      <c r="M70" s="975"/>
      <c r="N70" s="975"/>
      <c r="O70" s="975"/>
      <c r="P70" s="976"/>
      <c r="Q70" s="977">
        <v>1645</v>
      </c>
      <c r="R70" s="971"/>
      <c r="S70" s="971"/>
      <c r="T70" s="971"/>
      <c r="U70" s="971"/>
      <c r="V70" s="971">
        <v>1604</v>
      </c>
      <c r="W70" s="971"/>
      <c r="X70" s="971"/>
      <c r="Y70" s="971"/>
      <c r="Z70" s="971"/>
      <c r="AA70" s="971">
        <v>40</v>
      </c>
      <c r="AB70" s="971"/>
      <c r="AC70" s="971"/>
      <c r="AD70" s="971"/>
      <c r="AE70" s="971"/>
      <c r="AF70" s="971">
        <v>40</v>
      </c>
      <c r="AG70" s="971"/>
      <c r="AH70" s="971"/>
      <c r="AI70" s="971"/>
      <c r="AJ70" s="971"/>
      <c r="AK70" s="971">
        <v>0</v>
      </c>
      <c r="AL70" s="971"/>
      <c r="AM70" s="971"/>
      <c r="AN70" s="971"/>
      <c r="AO70" s="971"/>
      <c r="AP70" s="971">
        <v>0</v>
      </c>
      <c r="AQ70" s="971"/>
      <c r="AR70" s="971"/>
      <c r="AS70" s="971"/>
      <c r="AT70" s="971"/>
      <c r="AU70" s="971">
        <v>0</v>
      </c>
      <c r="AV70" s="971"/>
      <c r="AW70" s="971"/>
      <c r="AX70" s="971"/>
      <c r="AY70" s="971"/>
      <c r="AZ70" s="972" t="s">
        <v>565</v>
      </c>
      <c r="BA70" s="972"/>
      <c r="BB70" s="972"/>
      <c r="BC70" s="972"/>
      <c r="BD70" s="973"/>
      <c r="BE70" s="240"/>
      <c r="BF70" s="240"/>
      <c r="BG70" s="240"/>
      <c r="BH70" s="240"/>
      <c r="BI70" s="240"/>
      <c r="BJ70" s="240"/>
      <c r="BK70" s="240"/>
      <c r="BL70" s="240"/>
      <c r="BM70" s="240"/>
      <c r="BN70" s="240"/>
      <c r="BO70" s="240"/>
      <c r="BP70" s="240"/>
      <c r="BQ70" s="237">
        <v>64</v>
      </c>
      <c r="BR70" s="242"/>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7">
        <v>4</v>
      </c>
      <c r="B71" s="974" t="s">
        <v>561</v>
      </c>
      <c r="C71" s="975"/>
      <c r="D71" s="975"/>
      <c r="E71" s="975"/>
      <c r="F71" s="975"/>
      <c r="G71" s="975"/>
      <c r="H71" s="975"/>
      <c r="I71" s="975"/>
      <c r="J71" s="975"/>
      <c r="K71" s="975"/>
      <c r="L71" s="975"/>
      <c r="M71" s="975"/>
      <c r="N71" s="975"/>
      <c r="O71" s="975"/>
      <c r="P71" s="976"/>
      <c r="Q71" s="977">
        <v>847072</v>
      </c>
      <c r="R71" s="971"/>
      <c r="S71" s="971"/>
      <c r="T71" s="971"/>
      <c r="U71" s="971"/>
      <c r="V71" s="971">
        <v>828353</v>
      </c>
      <c r="W71" s="971"/>
      <c r="X71" s="971"/>
      <c r="Y71" s="971"/>
      <c r="Z71" s="971"/>
      <c r="AA71" s="971">
        <v>18719</v>
      </c>
      <c r="AB71" s="971"/>
      <c r="AC71" s="971"/>
      <c r="AD71" s="971"/>
      <c r="AE71" s="971"/>
      <c r="AF71" s="971">
        <v>18719</v>
      </c>
      <c r="AG71" s="971"/>
      <c r="AH71" s="971"/>
      <c r="AI71" s="971"/>
      <c r="AJ71" s="971"/>
      <c r="AK71" s="971">
        <v>7694</v>
      </c>
      <c r="AL71" s="971"/>
      <c r="AM71" s="971"/>
      <c r="AN71" s="971"/>
      <c r="AO71" s="971"/>
      <c r="AP71" s="971">
        <v>0</v>
      </c>
      <c r="AQ71" s="971"/>
      <c r="AR71" s="971"/>
      <c r="AS71" s="971"/>
      <c r="AT71" s="971"/>
      <c r="AU71" s="971">
        <v>0</v>
      </c>
      <c r="AV71" s="971"/>
      <c r="AW71" s="971"/>
      <c r="AX71" s="971"/>
      <c r="AY71" s="971"/>
      <c r="AZ71" s="972" t="s">
        <v>567</v>
      </c>
      <c r="BA71" s="972"/>
      <c r="BB71" s="972"/>
      <c r="BC71" s="972"/>
      <c r="BD71" s="973"/>
      <c r="BE71" s="240"/>
      <c r="BF71" s="240"/>
      <c r="BG71" s="240"/>
      <c r="BH71" s="240"/>
      <c r="BI71" s="240"/>
      <c r="BJ71" s="240"/>
      <c r="BK71" s="240"/>
      <c r="BL71" s="240"/>
      <c r="BM71" s="240"/>
      <c r="BN71" s="240"/>
      <c r="BO71" s="240"/>
      <c r="BP71" s="240"/>
      <c r="BQ71" s="237">
        <v>65</v>
      </c>
      <c r="BR71" s="242"/>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7">
        <v>5</v>
      </c>
      <c r="B72" s="974" t="s">
        <v>562</v>
      </c>
      <c r="C72" s="975"/>
      <c r="D72" s="975"/>
      <c r="E72" s="975"/>
      <c r="F72" s="975"/>
      <c r="G72" s="975"/>
      <c r="H72" s="975"/>
      <c r="I72" s="975"/>
      <c r="J72" s="975"/>
      <c r="K72" s="975"/>
      <c r="L72" s="975"/>
      <c r="M72" s="975"/>
      <c r="N72" s="975"/>
      <c r="O72" s="975"/>
      <c r="P72" s="976"/>
      <c r="Q72" s="977">
        <v>321</v>
      </c>
      <c r="R72" s="971"/>
      <c r="S72" s="971"/>
      <c r="T72" s="971"/>
      <c r="U72" s="971"/>
      <c r="V72" s="971">
        <v>310</v>
      </c>
      <c r="W72" s="971"/>
      <c r="X72" s="971"/>
      <c r="Y72" s="971"/>
      <c r="Z72" s="971"/>
      <c r="AA72" s="971">
        <v>11</v>
      </c>
      <c r="AB72" s="971"/>
      <c r="AC72" s="971"/>
      <c r="AD72" s="971"/>
      <c r="AE72" s="971"/>
      <c r="AF72" s="971">
        <v>11</v>
      </c>
      <c r="AG72" s="971"/>
      <c r="AH72" s="971"/>
      <c r="AI72" s="971"/>
      <c r="AJ72" s="971"/>
      <c r="AK72" s="971">
        <v>3</v>
      </c>
      <c r="AL72" s="971"/>
      <c r="AM72" s="971"/>
      <c r="AN72" s="971"/>
      <c r="AO72" s="971"/>
      <c r="AP72" s="971">
        <v>0</v>
      </c>
      <c r="AQ72" s="971"/>
      <c r="AR72" s="971"/>
      <c r="AS72" s="971"/>
      <c r="AT72" s="971"/>
      <c r="AU72" s="971">
        <v>0</v>
      </c>
      <c r="AV72" s="971"/>
      <c r="AW72" s="971"/>
      <c r="AX72" s="971"/>
      <c r="AY72" s="971"/>
      <c r="AZ72" s="972"/>
      <c r="BA72" s="972"/>
      <c r="BB72" s="972"/>
      <c r="BC72" s="972"/>
      <c r="BD72" s="973"/>
      <c r="BE72" s="240"/>
      <c r="BF72" s="240"/>
      <c r="BG72" s="240"/>
      <c r="BH72" s="240"/>
      <c r="BI72" s="240"/>
      <c r="BJ72" s="240"/>
      <c r="BK72" s="240"/>
      <c r="BL72" s="240"/>
      <c r="BM72" s="240"/>
      <c r="BN72" s="240"/>
      <c r="BO72" s="240"/>
      <c r="BP72" s="240"/>
      <c r="BQ72" s="237">
        <v>66</v>
      </c>
      <c r="BR72" s="242"/>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7">
        <v>6</v>
      </c>
      <c r="B73" s="974" t="s">
        <v>563</v>
      </c>
      <c r="C73" s="975"/>
      <c r="D73" s="975"/>
      <c r="E73" s="975"/>
      <c r="F73" s="975"/>
      <c r="G73" s="975"/>
      <c r="H73" s="975"/>
      <c r="I73" s="975"/>
      <c r="J73" s="975"/>
      <c r="K73" s="975"/>
      <c r="L73" s="975"/>
      <c r="M73" s="975"/>
      <c r="N73" s="975"/>
      <c r="O73" s="975"/>
      <c r="P73" s="976"/>
      <c r="Q73" s="977">
        <v>72</v>
      </c>
      <c r="R73" s="971"/>
      <c r="S73" s="971"/>
      <c r="T73" s="971"/>
      <c r="U73" s="971"/>
      <c r="V73" s="971">
        <v>64</v>
      </c>
      <c r="W73" s="971"/>
      <c r="X73" s="971"/>
      <c r="Y73" s="971"/>
      <c r="Z73" s="971"/>
      <c r="AA73" s="971">
        <v>8</v>
      </c>
      <c r="AB73" s="971"/>
      <c r="AC73" s="971"/>
      <c r="AD73" s="971"/>
      <c r="AE73" s="971"/>
      <c r="AF73" s="971">
        <v>8</v>
      </c>
      <c r="AG73" s="971"/>
      <c r="AH73" s="971"/>
      <c r="AI73" s="971"/>
      <c r="AJ73" s="971"/>
      <c r="AK73" s="971">
        <v>0</v>
      </c>
      <c r="AL73" s="971"/>
      <c r="AM73" s="971"/>
      <c r="AN73" s="971"/>
      <c r="AO73" s="971"/>
      <c r="AP73" s="971">
        <v>0</v>
      </c>
      <c r="AQ73" s="971"/>
      <c r="AR73" s="971"/>
      <c r="AS73" s="971"/>
      <c r="AT73" s="971"/>
      <c r="AU73" s="971">
        <v>0</v>
      </c>
      <c r="AV73" s="971"/>
      <c r="AW73" s="971"/>
      <c r="AX73" s="971"/>
      <c r="AY73" s="971"/>
      <c r="AZ73" s="972" t="s">
        <v>565</v>
      </c>
      <c r="BA73" s="972"/>
      <c r="BB73" s="972"/>
      <c r="BC73" s="972"/>
      <c r="BD73" s="973"/>
      <c r="BE73" s="240"/>
      <c r="BF73" s="240"/>
      <c r="BG73" s="240"/>
      <c r="BH73" s="240"/>
      <c r="BI73" s="240"/>
      <c r="BJ73" s="240"/>
      <c r="BK73" s="240"/>
      <c r="BL73" s="240"/>
      <c r="BM73" s="240"/>
      <c r="BN73" s="240"/>
      <c r="BO73" s="240"/>
      <c r="BP73" s="240"/>
      <c r="BQ73" s="237">
        <v>67</v>
      </c>
      <c r="BR73" s="242"/>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7">
        <v>7</v>
      </c>
      <c r="B74" s="974" t="s">
        <v>563</v>
      </c>
      <c r="C74" s="975"/>
      <c r="D74" s="975"/>
      <c r="E74" s="975"/>
      <c r="F74" s="975"/>
      <c r="G74" s="975"/>
      <c r="H74" s="975"/>
      <c r="I74" s="975"/>
      <c r="J74" s="975"/>
      <c r="K74" s="975"/>
      <c r="L74" s="975"/>
      <c r="M74" s="975"/>
      <c r="N74" s="975"/>
      <c r="O74" s="975"/>
      <c r="P74" s="976"/>
      <c r="Q74" s="977">
        <v>3347</v>
      </c>
      <c r="R74" s="971"/>
      <c r="S74" s="971"/>
      <c r="T74" s="971"/>
      <c r="U74" s="971"/>
      <c r="V74" s="971">
        <v>3139</v>
      </c>
      <c r="W74" s="971"/>
      <c r="X74" s="971"/>
      <c r="Y74" s="971"/>
      <c r="Z74" s="971"/>
      <c r="AA74" s="971">
        <v>208</v>
      </c>
      <c r="AB74" s="971"/>
      <c r="AC74" s="971"/>
      <c r="AD74" s="971"/>
      <c r="AE74" s="971"/>
      <c r="AF74" s="971">
        <v>205</v>
      </c>
      <c r="AG74" s="971"/>
      <c r="AH74" s="971"/>
      <c r="AI74" s="971"/>
      <c r="AJ74" s="971"/>
      <c r="AK74" s="971">
        <v>0</v>
      </c>
      <c r="AL74" s="971"/>
      <c r="AM74" s="971"/>
      <c r="AN74" s="971"/>
      <c r="AO74" s="971"/>
      <c r="AP74" s="971">
        <v>925</v>
      </c>
      <c r="AQ74" s="971"/>
      <c r="AR74" s="971"/>
      <c r="AS74" s="971"/>
      <c r="AT74" s="971"/>
      <c r="AU74" s="971">
        <v>0</v>
      </c>
      <c r="AV74" s="971"/>
      <c r="AW74" s="971"/>
      <c r="AX74" s="971"/>
      <c r="AY74" s="971"/>
      <c r="AZ74" s="972" t="s">
        <v>568</v>
      </c>
      <c r="BA74" s="972"/>
      <c r="BB74" s="972"/>
      <c r="BC74" s="972"/>
      <c r="BD74" s="973"/>
      <c r="BE74" s="240"/>
      <c r="BF74" s="240"/>
      <c r="BG74" s="240"/>
      <c r="BH74" s="240"/>
      <c r="BI74" s="240"/>
      <c r="BJ74" s="240"/>
      <c r="BK74" s="240"/>
      <c r="BL74" s="240"/>
      <c r="BM74" s="240"/>
      <c r="BN74" s="240"/>
      <c r="BO74" s="240"/>
      <c r="BP74" s="240"/>
      <c r="BQ74" s="237">
        <v>68</v>
      </c>
      <c r="BR74" s="242"/>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7">
        <v>8</v>
      </c>
      <c r="B75" s="974" t="s">
        <v>563</v>
      </c>
      <c r="C75" s="975"/>
      <c r="D75" s="975"/>
      <c r="E75" s="975"/>
      <c r="F75" s="975"/>
      <c r="G75" s="975"/>
      <c r="H75" s="975"/>
      <c r="I75" s="975"/>
      <c r="J75" s="975"/>
      <c r="K75" s="975"/>
      <c r="L75" s="975"/>
      <c r="M75" s="975"/>
      <c r="N75" s="975"/>
      <c r="O75" s="975"/>
      <c r="P75" s="976"/>
      <c r="Q75" s="978">
        <v>200</v>
      </c>
      <c r="R75" s="979"/>
      <c r="S75" s="979"/>
      <c r="T75" s="979"/>
      <c r="U75" s="980"/>
      <c r="V75" s="981">
        <v>182</v>
      </c>
      <c r="W75" s="979"/>
      <c r="X75" s="979"/>
      <c r="Y75" s="979"/>
      <c r="Z75" s="980"/>
      <c r="AA75" s="981">
        <v>19</v>
      </c>
      <c r="AB75" s="979"/>
      <c r="AC75" s="979"/>
      <c r="AD75" s="979"/>
      <c r="AE75" s="980"/>
      <c r="AF75" s="981">
        <v>19</v>
      </c>
      <c r="AG75" s="979"/>
      <c r="AH75" s="979"/>
      <c r="AI75" s="979"/>
      <c r="AJ75" s="980"/>
      <c r="AK75" s="981">
        <v>0</v>
      </c>
      <c r="AL75" s="979"/>
      <c r="AM75" s="979"/>
      <c r="AN75" s="979"/>
      <c r="AO75" s="980"/>
      <c r="AP75" s="981">
        <v>1607</v>
      </c>
      <c r="AQ75" s="979"/>
      <c r="AR75" s="979"/>
      <c r="AS75" s="979"/>
      <c r="AT75" s="980"/>
      <c r="AU75" s="981">
        <v>0</v>
      </c>
      <c r="AV75" s="979"/>
      <c r="AW75" s="979"/>
      <c r="AX75" s="979"/>
      <c r="AY75" s="980"/>
      <c r="AZ75" s="972" t="s">
        <v>569</v>
      </c>
      <c r="BA75" s="972"/>
      <c r="BB75" s="972"/>
      <c r="BC75" s="972"/>
      <c r="BD75" s="973"/>
      <c r="BE75" s="240"/>
      <c r="BF75" s="240"/>
      <c r="BG75" s="240"/>
      <c r="BH75" s="240"/>
      <c r="BI75" s="240"/>
      <c r="BJ75" s="240"/>
      <c r="BK75" s="240"/>
      <c r="BL75" s="240"/>
      <c r="BM75" s="240"/>
      <c r="BN75" s="240"/>
      <c r="BO75" s="240"/>
      <c r="BP75" s="240"/>
      <c r="BQ75" s="237">
        <v>69</v>
      </c>
      <c r="BR75" s="242"/>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7">
        <v>9</v>
      </c>
      <c r="B76" s="974" t="s">
        <v>563</v>
      </c>
      <c r="C76" s="975"/>
      <c r="D76" s="975"/>
      <c r="E76" s="975"/>
      <c r="F76" s="975"/>
      <c r="G76" s="975"/>
      <c r="H76" s="975"/>
      <c r="I76" s="975"/>
      <c r="J76" s="975"/>
      <c r="K76" s="975"/>
      <c r="L76" s="975"/>
      <c r="M76" s="975"/>
      <c r="N76" s="975"/>
      <c r="O76" s="975"/>
      <c r="P76" s="976"/>
      <c r="Q76" s="978">
        <v>80</v>
      </c>
      <c r="R76" s="979"/>
      <c r="S76" s="979"/>
      <c r="T76" s="979"/>
      <c r="U76" s="980"/>
      <c r="V76" s="981">
        <v>65</v>
      </c>
      <c r="W76" s="979"/>
      <c r="X76" s="979"/>
      <c r="Y76" s="979"/>
      <c r="Z76" s="980"/>
      <c r="AA76" s="981">
        <v>15</v>
      </c>
      <c r="AB76" s="979"/>
      <c r="AC76" s="979"/>
      <c r="AD76" s="979"/>
      <c r="AE76" s="980"/>
      <c r="AF76" s="981">
        <v>15</v>
      </c>
      <c r="AG76" s="979"/>
      <c r="AH76" s="979"/>
      <c r="AI76" s="979"/>
      <c r="AJ76" s="980"/>
      <c r="AK76" s="981">
        <v>0</v>
      </c>
      <c r="AL76" s="979"/>
      <c r="AM76" s="979"/>
      <c r="AN76" s="979"/>
      <c r="AO76" s="980"/>
      <c r="AP76" s="981">
        <v>0</v>
      </c>
      <c r="AQ76" s="979"/>
      <c r="AR76" s="979"/>
      <c r="AS76" s="979"/>
      <c r="AT76" s="980"/>
      <c r="AU76" s="981">
        <v>0</v>
      </c>
      <c r="AV76" s="979"/>
      <c r="AW76" s="979"/>
      <c r="AX76" s="979"/>
      <c r="AY76" s="980"/>
      <c r="AZ76" s="972" t="s">
        <v>570</v>
      </c>
      <c r="BA76" s="972"/>
      <c r="BB76" s="972"/>
      <c r="BC76" s="972"/>
      <c r="BD76" s="973"/>
      <c r="BE76" s="240"/>
      <c r="BF76" s="240"/>
      <c r="BG76" s="240"/>
      <c r="BH76" s="240"/>
      <c r="BI76" s="240"/>
      <c r="BJ76" s="240"/>
      <c r="BK76" s="240"/>
      <c r="BL76" s="240"/>
      <c r="BM76" s="240"/>
      <c r="BN76" s="240"/>
      <c r="BO76" s="240"/>
      <c r="BP76" s="240"/>
      <c r="BQ76" s="237">
        <v>70</v>
      </c>
      <c r="BR76" s="242"/>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7">
        <v>10</v>
      </c>
      <c r="B77" s="974" t="s">
        <v>563</v>
      </c>
      <c r="C77" s="975"/>
      <c r="D77" s="975"/>
      <c r="E77" s="975"/>
      <c r="F77" s="975"/>
      <c r="G77" s="975"/>
      <c r="H77" s="975"/>
      <c r="I77" s="975"/>
      <c r="J77" s="975"/>
      <c r="K77" s="975"/>
      <c r="L77" s="975"/>
      <c r="M77" s="975"/>
      <c r="N77" s="975"/>
      <c r="O77" s="975"/>
      <c r="P77" s="976"/>
      <c r="Q77" s="978">
        <v>1</v>
      </c>
      <c r="R77" s="979"/>
      <c r="S77" s="979"/>
      <c r="T77" s="979"/>
      <c r="U77" s="980"/>
      <c r="V77" s="981">
        <v>1</v>
      </c>
      <c r="W77" s="979"/>
      <c r="X77" s="979"/>
      <c r="Y77" s="979"/>
      <c r="Z77" s="980"/>
      <c r="AA77" s="981">
        <v>0</v>
      </c>
      <c r="AB77" s="979"/>
      <c r="AC77" s="979"/>
      <c r="AD77" s="979"/>
      <c r="AE77" s="980"/>
      <c r="AF77" s="981">
        <v>0</v>
      </c>
      <c r="AG77" s="979"/>
      <c r="AH77" s="979"/>
      <c r="AI77" s="979"/>
      <c r="AJ77" s="980"/>
      <c r="AK77" s="981">
        <v>0</v>
      </c>
      <c r="AL77" s="979"/>
      <c r="AM77" s="979"/>
      <c r="AN77" s="979"/>
      <c r="AO77" s="980"/>
      <c r="AP77" s="981">
        <v>0</v>
      </c>
      <c r="AQ77" s="979"/>
      <c r="AR77" s="979"/>
      <c r="AS77" s="979"/>
      <c r="AT77" s="980"/>
      <c r="AU77" s="981">
        <v>0</v>
      </c>
      <c r="AV77" s="979"/>
      <c r="AW77" s="979"/>
      <c r="AX77" s="979"/>
      <c r="AY77" s="980"/>
      <c r="AZ77" s="972" t="s">
        <v>571</v>
      </c>
      <c r="BA77" s="972"/>
      <c r="BB77" s="972"/>
      <c r="BC77" s="972"/>
      <c r="BD77" s="973"/>
      <c r="BE77" s="240"/>
      <c r="BF77" s="240"/>
      <c r="BG77" s="240"/>
      <c r="BH77" s="240"/>
      <c r="BI77" s="240"/>
      <c r="BJ77" s="240"/>
      <c r="BK77" s="240"/>
      <c r="BL77" s="240"/>
      <c r="BM77" s="240"/>
      <c r="BN77" s="240"/>
      <c r="BO77" s="240"/>
      <c r="BP77" s="240"/>
      <c r="BQ77" s="237">
        <v>71</v>
      </c>
      <c r="BR77" s="242"/>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7">
        <v>11</v>
      </c>
      <c r="B78" s="974" t="s">
        <v>564</v>
      </c>
      <c r="C78" s="975"/>
      <c r="D78" s="975"/>
      <c r="E78" s="975"/>
      <c r="F78" s="975"/>
      <c r="G78" s="975"/>
      <c r="H78" s="975"/>
      <c r="I78" s="975"/>
      <c r="J78" s="975"/>
      <c r="K78" s="975"/>
      <c r="L78" s="975"/>
      <c r="M78" s="975"/>
      <c r="N78" s="975"/>
      <c r="O78" s="975"/>
      <c r="P78" s="976"/>
      <c r="Q78" s="977">
        <v>1772</v>
      </c>
      <c r="R78" s="971"/>
      <c r="S78" s="971"/>
      <c r="T78" s="971"/>
      <c r="U78" s="971"/>
      <c r="V78" s="971">
        <v>1600</v>
      </c>
      <c r="W78" s="971"/>
      <c r="X78" s="971"/>
      <c r="Y78" s="971"/>
      <c r="Z78" s="971"/>
      <c r="AA78" s="971">
        <v>173</v>
      </c>
      <c r="AB78" s="971"/>
      <c r="AC78" s="971"/>
      <c r="AD78" s="971"/>
      <c r="AE78" s="971"/>
      <c r="AF78" s="971">
        <v>173</v>
      </c>
      <c r="AG78" s="971"/>
      <c r="AH78" s="971"/>
      <c r="AI78" s="971"/>
      <c r="AJ78" s="971"/>
      <c r="AK78" s="971">
        <v>35</v>
      </c>
      <c r="AL78" s="971"/>
      <c r="AM78" s="971"/>
      <c r="AN78" s="971"/>
      <c r="AO78" s="971"/>
      <c r="AP78" s="971">
        <v>0</v>
      </c>
      <c r="AQ78" s="971"/>
      <c r="AR78" s="971"/>
      <c r="AS78" s="971"/>
      <c r="AT78" s="971"/>
      <c r="AU78" s="971">
        <v>0</v>
      </c>
      <c r="AV78" s="971"/>
      <c r="AW78" s="971"/>
      <c r="AX78" s="971"/>
      <c r="AY78" s="971"/>
      <c r="AZ78" s="972"/>
      <c r="BA78" s="972"/>
      <c r="BB78" s="972"/>
      <c r="BC78" s="972"/>
      <c r="BD78" s="973"/>
      <c r="BE78" s="240"/>
      <c r="BF78" s="240"/>
      <c r="BG78" s="240"/>
      <c r="BH78" s="240"/>
      <c r="BI78" s="240"/>
      <c r="BJ78" s="230"/>
      <c r="BK78" s="230"/>
      <c r="BL78" s="230"/>
      <c r="BM78" s="230"/>
      <c r="BN78" s="230"/>
      <c r="BO78" s="240"/>
      <c r="BP78" s="240"/>
      <c r="BQ78" s="237">
        <v>72</v>
      </c>
      <c r="BR78" s="242"/>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7">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0"/>
      <c r="BF79" s="240"/>
      <c r="BG79" s="240"/>
      <c r="BH79" s="240"/>
      <c r="BI79" s="240"/>
      <c r="BJ79" s="230"/>
      <c r="BK79" s="230"/>
      <c r="BL79" s="230"/>
      <c r="BM79" s="230"/>
      <c r="BN79" s="230"/>
      <c r="BO79" s="240"/>
      <c r="BP79" s="240"/>
      <c r="BQ79" s="237">
        <v>73</v>
      </c>
      <c r="BR79" s="242"/>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7">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0"/>
      <c r="BF80" s="240"/>
      <c r="BG80" s="240"/>
      <c r="BH80" s="240"/>
      <c r="BI80" s="240"/>
      <c r="BJ80" s="240"/>
      <c r="BK80" s="240"/>
      <c r="BL80" s="240"/>
      <c r="BM80" s="240"/>
      <c r="BN80" s="240"/>
      <c r="BO80" s="240"/>
      <c r="BP80" s="240"/>
      <c r="BQ80" s="237">
        <v>74</v>
      </c>
      <c r="BR80" s="242"/>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7">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0"/>
      <c r="BF81" s="240"/>
      <c r="BG81" s="240"/>
      <c r="BH81" s="240"/>
      <c r="BI81" s="240"/>
      <c r="BJ81" s="240"/>
      <c r="BK81" s="240"/>
      <c r="BL81" s="240"/>
      <c r="BM81" s="240"/>
      <c r="BN81" s="240"/>
      <c r="BO81" s="240"/>
      <c r="BP81" s="240"/>
      <c r="BQ81" s="237">
        <v>75</v>
      </c>
      <c r="BR81" s="242"/>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7">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0"/>
      <c r="BF82" s="240"/>
      <c r="BG82" s="240"/>
      <c r="BH82" s="240"/>
      <c r="BI82" s="240"/>
      <c r="BJ82" s="240"/>
      <c r="BK82" s="240"/>
      <c r="BL82" s="240"/>
      <c r="BM82" s="240"/>
      <c r="BN82" s="240"/>
      <c r="BO82" s="240"/>
      <c r="BP82" s="240"/>
      <c r="BQ82" s="237">
        <v>76</v>
      </c>
      <c r="BR82" s="242"/>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7">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0"/>
      <c r="BF83" s="240"/>
      <c r="BG83" s="240"/>
      <c r="BH83" s="240"/>
      <c r="BI83" s="240"/>
      <c r="BJ83" s="240"/>
      <c r="BK83" s="240"/>
      <c r="BL83" s="240"/>
      <c r="BM83" s="240"/>
      <c r="BN83" s="240"/>
      <c r="BO83" s="240"/>
      <c r="BP83" s="240"/>
      <c r="BQ83" s="237">
        <v>77</v>
      </c>
      <c r="BR83" s="242"/>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7">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0"/>
      <c r="BF84" s="240"/>
      <c r="BG84" s="240"/>
      <c r="BH84" s="240"/>
      <c r="BI84" s="240"/>
      <c r="BJ84" s="240"/>
      <c r="BK84" s="240"/>
      <c r="BL84" s="240"/>
      <c r="BM84" s="240"/>
      <c r="BN84" s="240"/>
      <c r="BO84" s="240"/>
      <c r="BP84" s="240"/>
      <c r="BQ84" s="237">
        <v>78</v>
      </c>
      <c r="BR84" s="242"/>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7">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0"/>
      <c r="BF85" s="240"/>
      <c r="BG85" s="240"/>
      <c r="BH85" s="240"/>
      <c r="BI85" s="240"/>
      <c r="BJ85" s="240"/>
      <c r="BK85" s="240"/>
      <c r="BL85" s="240"/>
      <c r="BM85" s="240"/>
      <c r="BN85" s="240"/>
      <c r="BO85" s="240"/>
      <c r="BP85" s="240"/>
      <c r="BQ85" s="237">
        <v>79</v>
      </c>
      <c r="BR85" s="242"/>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7">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0"/>
      <c r="BF86" s="240"/>
      <c r="BG86" s="240"/>
      <c r="BH86" s="240"/>
      <c r="BI86" s="240"/>
      <c r="BJ86" s="240"/>
      <c r="BK86" s="240"/>
      <c r="BL86" s="240"/>
      <c r="BM86" s="240"/>
      <c r="BN86" s="240"/>
      <c r="BO86" s="240"/>
      <c r="BP86" s="240"/>
      <c r="BQ86" s="237">
        <v>80</v>
      </c>
      <c r="BR86" s="242"/>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3">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0"/>
      <c r="BF87" s="240"/>
      <c r="BG87" s="240"/>
      <c r="BH87" s="240"/>
      <c r="BI87" s="240"/>
      <c r="BJ87" s="240"/>
      <c r="BK87" s="240"/>
      <c r="BL87" s="240"/>
      <c r="BM87" s="240"/>
      <c r="BN87" s="240"/>
      <c r="BO87" s="240"/>
      <c r="BP87" s="240"/>
      <c r="BQ87" s="237">
        <v>81</v>
      </c>
      <c r="BR87" s="242"/>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39" t="s">
        <v>390</v>
      </c>
      <c r="B88" s="937" t="s">
        <v>412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19866</v>
      </c>
      <c r="AG88" s="959"/>
      <c r="AH88" s="959"/>
      <c r="AI88" s="959"/>
      <c r="AJ88" s="959"/>
      <c r="AK88" s="963"/>
      <c r="AL88" s="963"/>
      <c r="AM88" s="963"/>
      <c r="AN88" s="963"/>
      <c r="AO88" s="963"/>
      <c r="AP88" s="959">
        <v>2532</v>
      </c>
      <c r="AQ88" s="959"/>
      <c r="AR88" s="959"/>
      <c r="AS88" s="959"/>
      <c r="AT88" s="959"/>
      <c r="AU88" s="959">
        <v>0</v>
      </c>
      <c r="AV88" s="959"/>
      <c r="AW88" s="959"/>
      <c r="AX88" s="959"/>
      <c r="AY88" s="959"/>
      <c r="AZ88" s="960"/>
      <c r="BA88" s="960"/>
      <c r="BB88" s="960"/>
      <c r="BC88" s="960"/>
      <c r="BD88" s="961"/>
      <c r="BE88" s="240"/>
      <c r="BF88" s="240"/>
      <c r="BG88" s="240"/>
      <c r="BH88" s="240"/>
      <c r="BI88" s="240"/>
      <c r="BJ88" s="240"/>
      <c r="BK88" s="240"/>
      <c r="BL88" s="240"/>
      <c r="BM88" s="240"/>
      <c r="BN88" s="240"/>
      <c r="BO88" s="240"/>
      <c r="BP88" s="240"/>
      <c r="BQ88" s="237">
        <v>82</v>
      </c>
      <c r="BR88" s="242"/>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390</v>
      </c>
      <c r="BR102" s="937" t="s">
        <v>413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40" t="s">
        <v>414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41" t="s">
        <v>415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360" t="s">
        <v>416</v>
      </c>
      <c r="B107" s="359"/>
      <c r="C107" s="359"/>
      <c r="D107" s="359"/>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359"/>
      <c r="AA107" s="359"/>
      <c r="AB107" s="359"/>
      <c r="AC107" s="359"/>
      <c r="AD107" s="359"/>
      <c r="AE107" s="359"/>
      <c r="AF107" s="359"/>
      <c r="AG107" s="359"/>
      <c r="AH107" s="359"/>
      <c r="AI107" s="359"/>
      <c r="AJ107" s="359"/>
      <c r="AK107" s="359"/>
      <c r="AL107" s="359"/>
      <c r="AM107" s="359"/>
      <c r="AN107" s="359"/>
      <c r="AO107" s="359"/>
      <c r="AP107" s="359"/>
      <c r="AQ107" s="359"/>
      <c r="AR107" s="359"/>
      <c r="AS107" s="359"/>
      <c r="AT107" s="359"/>
      <c r="AU107" s="360" t="s">
        <v>417</v>
      </c>
      <c r="AV107" s="359"/>
      <c r="AW107" s="359"/>
      <c r="AX107" s="359"/>
      <c r="AY107" s="359"/>
      <c r="AZ107" s="359"/>
      <c r="BA107" s="359"/>
      <c r="BB107" s="359"/>
      <c r="BC107" s="359"/>
      <c r="BD107" s="359"/>
      <c r="BE107" s="359"/>
      <c r="BF107" s="359"/>
      <c r="BG107" s="359"/>
      <c r="BH107" s="359"/>
      <c r="BI107" s="359"/>
      <c r="BJ107" s="359"/>
      <c r="BK107" s="359"/>
      <c r="BL107" s="359"/>
      <c r="BM107" s="359"/>
      <c r="BN107" s="359"/>
      <c r="BO107" s="359"/>
      <c r="BP107" s="359"/>
      <c r="BQ107" s="359"/>
      <c r="BR107" s="359"/>
      <c r="BS107" s="359"/>
      <c r="BT107" s="359"/>
      <c r="BU107" s="359"/>
      <c r="BV107" s="359"/>
      <c r="BW107" s="359"/>
      <c r="BX107" s="359"/>
      <c r="BY107" s="359"/>
      <c r="BZ107" s="359"/>
      <c r="CA107" s="359"/>
      <c r="CB107" s="359"/>
      <c r="CC107" s="359"/>
      <c r="CD107" s="359"/>
      <c r="CE107" s="359"/>
      <c r="CF107" s="359"/>
      <c r="CG107" s="359"/>
      <c r="CH107" s="359"/>
      <c r="CI107" s="359"/>
      <c r="CJ107" s="359"/>
      <c r="CK107" s="359"/>
      <c r="CL107" s="359"/>
      <c r="CM107" s="359"/>
      <c r="CN107" s="359"/>
      <c r="CO107" s="359"/>
      <c r="CP107" s="359"/>
      <c r="CQ107" s="359"/>
      <c r="CR107" s="359"/>
      <c r="CS107" s="359"/>
      <c r="CT107" s="359"/>
      <c r="CU107" s="359"/>
      <c r="CV107" s="359"/>
      <c r="CW107" s="359"/>
      <c r="CX107" s="359"/>
      <c r="CY107" s="359"/>
      <c r="CZ107" s="359"/>
      <c r="DA107" s="359"/>
      <c r="DB107" s="359"/>
      <c r="DC107" s="359"/>
      <c r="DD107" s="359"/>
      <c r="DE107" s="359"/>
      <c r="DF107" s="359"/>
      <c r="DG107" s="359"/>
      <c r="DH107" s="359"/>
      <c r="DI107" s="359"/>
      <c r="DJ107" s="359"/>
      <c r="DK107" s="359"/>
      <c r="DL107" s="359"/>
      <c r="DM107" s="359"/>
      <c r="DN107" s="359"/>
      <c r="DO107" s="359"/>
      <c r="DP107" s="359"/>
      <c r="DQ107" s="359"/>
      <c r="DR107" s="359"/>
      <c r="DS107" s="359"/>
      <c r="DT107" s="359"/>
      <c r="DU107" s="359"/>
      <c r="DV107" s="359"/>
      <c r="DW107" s="359"/>
      <c r="DX107" s="359"/>
      <c r="DY107" s="359"/>
      <c r="DZ107" s="359"/>
    </row>
    <row r="108" spans="1:131" s="230" customFormat="1" ht="26.25" customHeight="1" x14ac:dyDescent="0.2">
      <c r="A108" s="942" t="s">
        <v>418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419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421</v>
      </c>
      <c r="AB109" s="896"/>
      <c r="AC109" s="896"/>
      <c r="AD109" s="896"/>
      <c r="AE109" s="897"/>
      <c r="AF109" s="898" t="s">
        <v>422</v>
      </c>
      <c r="AG109" s="896"/>
      <c r="AH109" s="896"/>
      <c r="AI109" s="896"/>
      <c r="AJ109" s="897"/>
      <c r="AK109" s="898" t="s">
        <v>306</v>
      </c>
      <c r="AL109" s="896"/>
      <c r="AM109" s="896"/>
      <c r="AN109" s="896"/>
      <c r="AO109" s="897"/>
      <c r="AP109" s="898" t="s">
        <v>423</v>
      </c>
      <c r="AQ109" s="896"/>
      <c r="AR109" s="896"/>
      <c r="AS109" s="896"/>
      <c r="AT109" s="929"/>
      <c r="AU109" s="895" t="s">
        <v>420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421</v>
      </c>
      <c r="BR109" s="896"/>
      <c r="BS109" s="896"/>
      <c r="BT109" s="896"/>
      <c r="BU109" s="897"/>
      <c r="BV109" s="898" t="s">
        <v>422</v>
      </c>
      <c r="BW109" s="896"/>
      <c r="BX109" s="896"/>
      <c r="BY109" s="896"/>
      <c r="BZ109" s="897"/>
      <c r="CA109" s="898" t="s">
        <v>306</v>
      </c>
      <c r="CB109" s="896"/>
      <c r="CC109" s="896"/>
      <c r="CD109" s="896"/>
      <c r="CE109" s="897"/>
      <c r="CF109" s="936" t="s">
        <v>423</v>
      </c>
      <c r="CG109" s="936"/>
      <c r="CH109" s="936"/>
      <c r="CI109" s="936"/>
      <c r="CJ109" s="936"/>
      <c r="CK109" s="898" t="s">
        <v>424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421</v>
      </c>
      <c r="DH109" s="896"/>
      <c r="DI109" s="896"/>
      <c r="DJ109" s="896"/>
      <c r="DK109" s="897"/>
      <c r="DL109" s="898" t="s">
        <v>422</v>
      </c>
      <c r="DM109" s="896"/>
      <c r="DN109" s="896"/>
      <c r="DO109" s="896"/>
      <c r="DP109" s="897"/>
      <c r="DQ109" s="898" t="s">
        <v>306</v>
      </c>
      <c r="DR109" s="896"/>
      <c r="DS109" s="896"/>
      <c r="DT109" s="896"/>
      <c r="DU109" s="897"/>
      <c r="DV109" s="898" t="s">
        <v>423</v>
      </c>
      <c r="DW109" s="896"/>
      <c r="DX109" s="896"/>
      <c r="DY109" s="896"/>
      <c r="DZ109" s="929"/>
    </row>
    <row r="110" spans="1:131" s="230" customFormat="1" ht="26.25" customHeight="1" x14ac:dyDescent="0.2">
      <c r="A110" s="809" t="s">
        <v>425</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681997</v>
      </c>
      <c r="AB110" s="889"/>
      <c r="AC110" s="889"/>
      <c r="AD110" s="889"/>
      <c r="AE110" s="890"/>
      <c r="AF110" s="891">
        <v>711921</v>
      </c>
      <c r="AG110" s="889"/>
      <c r="AH110" s="889"/>
      <c r="AI110" s="889"/>
      <c r="AJ110" s="890"/>
      <c r="AK110" s="891">
        <v>734484</v>
      </c>
      <c r="AL110" s="889"/>
      <c r="AM110" s="889"/>
      <c r="AN110" s="889"/>
      <c r="AO110" s="890"/>
      <c r="AP110" s="892">
        <v>21</v>
      </c>
      <c r="AQ110" s="893"/>
      <c r="AR110" s="893"/>
      <c r="AS110" s="893"/>
      <c r="AT110" s="894"/>
      <c r="AU110" s="930" t="s">
        <v>75</v>
      </c>
      <c r="AV110" s="931"/>
      <c r="AW110" s="931"/>
      <c r="AX110" s="931"/>
      <c r="AY110" s="931"/>
      <c r="AZ110" s="860" t="s">
        <v>426</v>
      </c>
      <c r="BA110" s="810"/>
      <c r="BB110" s="810"/>
      <c r="BC110" s="810"/>
      <c r="BD110" s="810"/>
      <c r="BE110" s="810"/>
      <c r="BF110" s="810"/>
      <c r="BG110" s="810"/>
      <c r="BH110" s="810"/>
      <c r="BI110" s="810"/>
      <c r="BJ110" s="810"/>
      <c r="BK110" s="810"/>
      <c r="BL110" s="810"/>
      <c r="BM110" s="810"/>
      <c r="BN110" s="810"/>
      <c r="BO110" s="810"/>
      <c r="BP110" s="811"/>
      <c r="BQ110" s="861">
        <v>7487456</v>
      </c>
      <c r="BR110" s="842"/>
      <c r="BS110" s="842"/>
      <c r="BT110" s="842"/>
      <c r="BU110" s="842"/>
      <c r="BV110" s="842">
        <v>7090950</v>
      </c>
      <c r="BW110" s="842"/>
      <c r="BX110" s="842"/>
      <c r="BY110" s="842"/>
      <c r="BZ110" s="842"/>
      <c r="CA110" s="842">
        <v>6520514</v>
      </c>
      <c r="CB110" s="842"/>
      <c r="CC110" s="842"/>
      <c r="CD110" s="842"/>
      <c r="CE110" s="842"/>
      <c r="CF110" s="866">
        <v>186.1</v>
      </c>
      <c r="CG110" s="867"/>
      <c r="CH110" s="867"/>
      <c r="CI110" s="867"/>
      <c r="CJ110" s="867"/>
      <c r="CK110" s="926" t="s">
        <v>427</v>
      </c>
      <c r="CL110" s="819"/>
      <c r="CM110" s="860" t="s">
        <v>428</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2">
      <c r="A111" s="774" t="s">
        <v>429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7" t="s">
        <v>430</v>
      </c>
      <c r="BA111" s="752"/>
      <c r="BB111" s="752"/>
      <c r="BC111" s="752"/>
      <c r="BD111" s="752"/>
      <c r="BE111" s="752"/>
      <c r="BF111" s="752"/>
      <c r="BG111" s="752"/>
      <c r="BH111" s="752"/>
      <c r="BI111" s="752"/>
      <c r="BJ111" s="752"/>
      <c r="BK111" s="752"/>
      <c r="BL111" s="752"/>
      <c r="BM111" s="752"/>
      <c r="BN111" s="752"/>
      <c r="BO111" s="752"/>
      <c r="BP111" s="753"/>
      <c r="BQ111" s="789" t="s">
        <v>131</v>
      </c>
      <c r="BR111" s="790"/>
      <c r="BS111" s="790"/>
      <c r="BT111" s="790"/>
      <c r="BU111" s="790"/>
      <c r="BV111" s="790" t="s">
        <v>131</v>
      </c>
      <c r="BW111" s="790"/>
      <c r="BX111" s="790"/>
      <c r="BY111" s="790"/>
      <c r="BZ111" s="790"/>
      <c r="CA111" s="790" t="s">
        <v>131</v>
      </c>
      <c r="CB111" s="790"/>
      <c r="CC111" s="790"/>
      <c r="CD111" s="790"/>
      <c r="CE111" s="790"/>
      <c r="CF111" s="875" t="s">
        <v>131</v>
      </c>
      <c r="CG111" s="876"/>
      <c r="CH111" s="876"/>
      <c r="CI111" s="876"/>
      <c r="CJ111" s="876"/>
      <c r="CK111" s="927"/>
      <c r="CL111" s="821"/>
      <c r="CM111" s="817" t="s">
        <v>431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131</v>
      </c>
      <c r="DH111" s="790"/>
      <c r="DI111" s="790"/>
      <c r="DJ111" s="790"/>
      <c r="DK111" s="790"/>
      <c r="DL111" s="790" t="s">
        <v>131</v>
      </c>
      <c r="DM111" s="790"/>
      <c r="DN111" s="790"/>
      <c r="DO111" s="790"/>
      <c r="DP111" s="790"/>
      <c r="DQ111" s="790" t="s">
        <v>131</v>
      </c>
      <c r="DR111" s="790"/>
      <c r="DS111" s="790"/>
      <c r="DT111" s="790"/>
      <c r="DU111" s="790"/>
      <c r="DV111" s="796" t="s">
        <v>131</v>
      </c>
      <c r="DW111" s="796"/>
      <c r="DX111" s="796"/>
      <c r="DY111" s="796"/>
      <c r="DZ111" s="797"/>
    </row>
    <row r="112" spans="1:131" s="230" customFormat="1" ht="26.25" customHeight="1" x14ac:dyDescent="0.2">
      <c r="A112" s="912" t="s">
        <v>432</v>
      </c>
      <c r="B112" s="913"/>
      <c r="C112" s="752" t="s">
        <v>433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7" t="s">
        <v>434</v>
      </c>
      <c r="BA112" s="752"/>
      <c r="BB112" s="752"/>
      <c r="BC112" s="752"/>
      <c r="BD112" s="752"/>
      <c r="BE112" s="752"/>
      <c r="BF112" s="752"/>
      <c r="BG112" s="752"/>
      <c r="BH112" s="752"/>
      <c r="BI112" s="752"/>
      <c r="BJ112" s="752"/>
      <c r="BK112" s="752"/>
      <c r="BL112" s="752"/>
      <c r="BM112" s="752"/>
      <c r="BN112" s="752"/>
      <c r="BO112" s="752"/>
      <c r="BP112" s="753"/>
      <c r="BQ112" s="789">
        <v>367479</v>
      </c>
      <c r="BR112" s="790"/>
      <c r="BS112" s="790"/>
      <c r="BT112" s="790"/>
      <c r="BU112" s="790"/>
      <c r="BV112" s="790">
        <v>362125</v>
      </c>
      <c r="BW112" s="790"/>
      <c r="BX112" s="790"/>
      <c r="BY112" s="790"/>
      <c r="BZ112" s="790"/>
      <c r="CA112" s="790">
        <v>348961</v>
      </c>
      <c r="CB112" s="790"/>
      <c r="CC112" s="790"/>
      <c r="CD112" s="790"/>
      <c r="CE112" s="790"/>
      <c r="CF112" s="875">
        <v>10</v>
      </c>
      <c r="CG112" s="876"/>
      <c r="CH112" s="876"/>
      <c r="CI112" s="876"/>
      <c r="CJ112" s="876"/>
      <c r="CK112" s="927"/>
      <c r="CL112" s="821"/>
      <c r="CM112" s="817" t="s">
        <v>435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131</v>
      </c>
      <c r="DH112" s="790"/>
      <c r="DI112" s="790"/>
      <c r="DJ112" s="790"/>
      <c r="DK112" s="790"/>
      <c r="DL112" s="790" t="s">
        <v>131</v>
      </c>
      <c r="DM112" s="790"/>
      <c r="DN112" s="790"/>
      <c r="DO112" s="790"/>
      <c r="DP112" s="790"/>
      <c r="DQ112" s="790" t="s">
        <v>131</v>
      </c>
      <c r="DR112" s="790"/>
      <c r="DS112" s="790"/>
      <c r="DT112" s="790"/>
      <c r="DU112" s="790"/>
      <c r="DV112" s="796" t="s">
        <v>131</v>
      </c>
      <c r="DW112" s="796"/>
      <c r="DX112" s="796"/>
      <c r="DY112" s="796"/>
      <c r="DZ112" s="797"/>
    </row>
    <row r="113" spans="1:130" s="230" customFormat="1" ht="26.25" customHeight="1" x14ac:dyDescent="0.2">
      <c r="A113" s="914"/>
      <c r="B113" s="915"/>
      <c r="C113" s="752" t="s">
        <v>436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31057</v>
      </c>
      <c r="AB113" s="919"/>
      <c r="AC113" s="919"/>
      <c r="AD113" s="919"/>
      <c r="AE113" s="920"/>
      <c r="AF113" s="921">
        <v>31013</v>
      </c>
      <c r="AG113" s="919"/>
      <c r="AH113" s="919"/>
      <c r="AI113" s="919"/>
      <c r="AJ113" s="920"/>
      <c r="AK113" s="921">
        <v>32661</v>
      </c>
      <c r="AL113" s="919"/>
      <c r="AM113" s="919"/>
      <c r="AN113" s="919"/>
      <c r="AO113" s="920"/>
      <c r="AP113" s="922">
        <v>0.9</v>
      </c>
      <c r="AQ113" s="923"/>
      <c r="AR113" s="923"/>
      <c r="AS113" s="923"/>
      <c r="AT113" s="924"/>
      <c r="AU113" s="932"/>
      <c r="AV113" s="933"/>
      <c r="AW113" s="933"/>
      <c r="AX113" s="933"/>
      <c r="AY113" s="933"/>
      <c r="AZ113" s="817" t="s">
        <v>437</v>
      </c>
      <c r="BA113" s="752"/>
      <c r="BB113" s="752"/>
      <c r="BC113" s="752"/>
      <c r="BD113" s="752"/>
      <c r="BE113" s="752"/>
      <c r="BF113" s="752"/>
      <c r="BG113" s="752"/>
      <c r="BH113" s="752"/>
      <c r="BI113" s="752"/>
      <c r="BJ113" s="752"/>
      <c r="BK113" s="752"/>
      <c r="BL113" s="752"/>
      <c r="BM113" s="752"/>
      <c r="BN113" s="752"/>
      <c r="BO113" s="752"/>
      <c r="BP113" s="753"/>
      <c r="BQ113" s="789">
        <v>207888</v>
      </c>
      <c r="BR113" s="790"/>
      <c r="BS113" s="790"/>
      <c r="BT113" s="790"/>
      <c r="BU113" s="790"/>
      <c r="BV113" s="790">
        <v>196540</v>
      </c>
      <c r="BW113" s="790"/>
      <c r="BX113" s="790"/>
      <c r="BY113" s="790"/>
      <c r="BZ113" s="790"/>
      <c r="CA113" s="790">
        <v>187003</v>
      </c>
      <c r="CB113" s="790"/>
      <c r="CC113" s="790"/>
      <c r="CD113" s="790"/>
      <c r="CE113" s="790"/>
      <c r="CF113" s="875">
        <v>5.3</v>
      </c>
      <c r="CG113" s="876"/>
      <c r="CH113" s="876"/>
      <c r="CI113" s="876"/>
      <c r="CJ113" s="876"/>
      <c r="CK113" s="927"/>
      <c r="CL113" s="821"/>
      <c r="CM113" s="817" t="s">
        <v>438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2">
      <c r="A114" s="914"/>
      <c r="B114" s="915"/>
      <c r="C114" s="752" t="s">
        <v>439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13462</v>
      </c>
      <c r="AB114" s="780"/>
      <c r="AC114" s="780"/>
      <c r="AD114" s="780"/>
      <c r="AE114" s="781"/>
      <c r="AF114" s="782">
        <v>20250</v>
      </c>
      <c r="AG114" s="780"/>
      <c r="AH114" s="780"/>
      <c r="AI114" s="780"/>
      <c r="AJ114" s="781"/>
      <c r="AK114" s="782">
        <v>20869</v>
      </c>
      <c r="AL114" s="780"/>
      <c r="AM114" s="780"/>
      <c r="AN114" s="780"/>
      <c r="AO114" s="781"/>
      <c r="AP114" s="824">
        <v>0.6</v>
      </c>
      <c r="AQ114" s="825"/>
      <c r="AR114" s="825"/>
      <c r="AS114" s="825"/>
      <c r="AT114" s="826"/>
      <c r="AU114" s="932"/>
      <c r="AV114" s="933"/>
      <c r="AW114" s="933"/>
      <c r="AX114" s="933"/>
      <c r="AY114" s="933"/>
      <c r="AZ114" s="817" t="s">
        <v>440</v>
      </c>
      <c r="BA114" s="752"/>
      <c r="BB114" s="752"/>
      <c r="BC114" s="752"/>
      <c r="BD114" s="752"/>
      <c r="BE114" s="752"/>
      <c r="BF114" s="752"/>
      <c r="BG114" s="752"/>
      <c r="BH114" s="752"/>
      <c r="BI114" s="752"/>
      <c r="BJ114" s="752"/>
      <c r="BK114" s="752"/>
      <c r="BL114" s="752"/>
      <c r="BM114" s="752"/>
      <c r="BN114" s="752"/>
      <c r="BO114" s="752"/>
      <c r="BP114" s="753"/>
      <c r="BQ114" s="789">
        <v>1400999</v>
      </c>
      <c r="BR114" s="790"/>
      <c r="BS114" s="790"/>
      <c r="BT114" s="790"/>
      <c r="BU114" s="790"/>
      <c r="BV114" s="790">
        <v>1406399</v>
      </c>
      <c r="BW114" s="790"/>
      <c r="BX114" s="790"/>
      <c r="BY114" s="790"/>
      <c r="BZ114" s="790"/>
      <c r="CA114" s="790">
        <v>1386032</v>
      </c>
      <c r="CB114" s="790"/>
      <c r="CC114" s="790"/>
      <c r="CD114" s="790"/>
      <c r="CE114" s="790"/>
      <c r="CF114" s="875">
        <v>39.6</v>
      </c>
      <c r="CG114" s="876"/>
      <c r="CH114" s="876"/>
      <c r="CI114" s="876"/>
      <c r="CJ114" s="876"/>
      <c r="CK114" s="927"/>
      <c r="CL114" s="821"/>
      <c r="CM114" s="817" t="s">
        <v>441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442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610</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7" t="s">
        <v>443</v>
      </c>
      <c r="BA115" s="752"/>
      <c r="BB115" s="752"/>
      <c r="BC115" s="752"/>
      <c r="BD115" s="752"/>
      <c r="BE115" s="752"/>
      <c r="BF115" s="752"/>
      <c r="BG115" s="752"/>
      <c r="BH115" s="752"/>
      <c r="BI115" s="752"/>
      <c r="BJ115" s="752"/>
      <c r="BK115" s="752"/>
      <c r="BL115" s="752"/>
      <c r="BM115" s="752"/>
      <c r="BN115" s="752"/>
      <c r="BO115" s="752"/>
      <c r="BP115" s="753"/>
      <c r="BQ115" s="789" t="s">
        <v>131</v>
      </c>
      <c r="BR115" s="790"/>
      <c r="BS115" s="790"/>
      <c r="BT115" s="790"/>
      <c r="BU115" s="790"/>
      <c r="BV115" s="790" t="s">
        <v>131</v>
      </c>
      <c r="BW115" s="790"/>
      <c r="BX115" s="790"/>
      <c r="BY115" s="790"/>
      <c r="BZ115" s="790"/>
      <c r="CA115" s="790" t="s">
        <v>131</v>
      </c>
      <c r="CB115" s="790"/>
      <c r="CC115" s="790"/>
      <c r="CD115" s="790"/>
      <c r="CE115" s="790"/>
      <c r="CF115" s="875" t="s">
        <v>131</v>
      </c>
      <c r="CG115" s="876"/>
      <c r="CH115" s="876"/>
      <c r="CI115" s="876"/>
      <c r="CJ115" s="876"/>
      <c r="CK115" s="927"/>
      <c r="CL115" s="821"/>
      <c r="CM115" s="817" t="s">
        <v>444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2">
      <c r="A116" s="916"/>
      <c r="B116" s="917"/>
      <c r="C116" s="839" t="s">
        <v>445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446</v>
      </c>
      <c r="BA116" s="910"/>
      <c r="BB116" s="910"/>
      <c r="BC116" s="910"/>
      <c r="BD116" s="910"/>
      <c r="BE116" s="910"/>
      <c r="BF116" s="910"/>
      <c r="BG116" s="910"/>
      <c r="BH116" s="910"/>
      <c r="BI116" s="910"/>
      <c r="BJ116" s="910"/>
      <c r="BK116" s="910"/>
      <c r="BL116" s="910"/>
      <c r="BM116" s="910"/>
      <c r="BN116" s="910"/>
      <c r="BO116" s="910"/>
      <c r="BP116" s="911"/>
      <c r="BQ116" s="789" t="s">
        <v>131</v>
      </c>
      <c r="BR116" s="790"/>
      <c r="BS116" s="790"/>
      <c r="BT116" s="790"/>
      <c r="BU116" s="790"/>
      <c r="BV116" s="790" t="s">
        <v>131</v>
      </c>
      <c r="BW116" s="790"/>
      <c r="BX116" s="790"/>
      <c r="BY116" s="790"/>
      <c r="BZ116" s="790"/>
      <c r="CA116" s="790" t="s">
        <v>131</v>
      </c>
      <c r="CB116" s="790"/>
      <c r="CC116" s="790"/>
      <c r="CD116" s="790"/>
      <c r="CE116" s="790"/>
      <c r="CF116" s="875" t="s">
        <v>131</v>
      </c>
      <c r="CG116" s="876"/>
      <c r="CH116" s="876"/>
      <c r="CI116" s="876"/>
      <c r="CJ116" s="876"/>
      <c r="CK116" s="927"/>
      <c r="CL116" s="821"/>
      <c r="CM116" s="817" t="s">
        <v>447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448</v>
      </c>
      <c r="Z117" s="897"/>
      <c r="AA117" s="902">
        <v>727126</v>
      </c>
      <c r="AB117" s="903"/>
      <c r="AC117" s="903"/>
      <c r="AD117" s="903"/>
      <c r="AE117" s="904"/>
      <c r="AF117" s="905">
        <v>763184</v>
      </c>
      <c r="AG117" s="903"/>
      <c r="AH117" s="903"/>
      <c r="AI117" s="903"/>
      <c r="AJ117" s="904"/>
      <c r="AK117" s="905">
        <v>788014</v>
      </c>
      <c r="AL117" s="903"/>
      <c r="AM117" s="903"/>
      <c r="AN117" s="903"/>
      <c r="AO117" s="904"/>
      <c r="AP117" s="906"/>
      <c r="AQ117" s="907"/>
      <c r="AR117" s="907"/>
      <c r="AS117" s="907"/>
      <c r="AT117" s="908"/>
      <c r="AU117" s="932"/>
      <c r="AV117" s="933"/>
      <c r="AW117" s="933"/>
      <c r="AX117" s="933"/>
      <c r="AY117" s="933"/>
      <c r="AZ117" s="863" t="s">
        <v>449</v>
      </c>
      <c r="BA117" s="864"/>
      <c r="BB117" s="864"/>
      <c r="BC117" s="864"/>
      <c r="BD117" s="864"/>
      <c r="BE117" s="864"/>
      <c r="BF117" s="864"/>
      <c r="BG117" s="864"/>
      <c r="BH117" s="864"/>
      <c r="BI117" s="864"/>
      <c r="BJ117" s="864"/>
      <c r="BK117" s="864"/>
      <c r="BL117" s="864"/>
      <c r="BM117" s="864"/>
      <c r="BN117" s="864"/>
      <c r="BO117" s="864"/>
      <c r="BP117" s="865"/>
      <c r="BQ117" s="789" t="s">
        <v>131</v>
      </c>
      <c r="BR117" s="790"/>
      <c r="BS117" s="790"/>
      <c r="BT117" s="790"/>
      <c r="BU117" s="790"/>
      <c r="BV117" s="790" t="s">
        <v>131</v>
      </c>
      <c r="BW117" s="790"/>
      <c r="BX117" s="790"/>
      <c r="BY117" s="790"/>
      <c r="BZ117" s="790"/>
      <c r="CA117" s="790" t="s">
        <v>131</v>
      </c>
      <c r="CB117" s="790"/>
      <c r="CC117" s="790"/>
      <c r="CD117" s="790"/>
      <c r="CE117" s="790"/>
      <c r="CF117" s="875" t="s">
        <v>131</v>
      </c>
      <c r="CG117" s="876"/>
      <c r="CH117" s="876"/>
      <c r="CI117" s="876"/>
      <c r="CJ117" s="876"/>
      <c r="CK117" s="927"/>
      <c r="CL117" s="821"/>
      <c r="CM117" s="817" t="s">
        <v>450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2">
      <c r="A118" s="895" t="s">
        <v>424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421</v>
      </c>
      <c r="AB118" s="896"/>
      <c r="AC118" s="896"/>
      <c r="AD118" s="896"/>
      <c r="AE118" s="897"/>
      <c r="AF118" s="898" t="s">
        <v>422</v>
      </c>
      <c r="AG118" s="896"/>
      <c r="AH118" s="896"/>
      <c r="AI118" s="896"/>
      <c r="AJ118" s="897"/>
      <c r="AK118" s="898" t="s">
        <v>306</v>
      </c>
      <c r="AL118" s="896"/>
      <c r="AM118" s="896"/>
      <c r="AN118" s="896"/>
      <c r="AO118" s="897"/>
      <c r="AP118" s="899" t="s">
        <v>423</v>
      </c>
      <c r="AQ118" s="900"/>
      <c r="AR118" s="900"/>
      <c r="AS118" s="900"/>
      <c r="AT118" s="901"/>
      <c r="AU118" s="932"/>
      <c r="AV118" s="933"/>
      <c r="AW118" s="933"/>
      <c r="AX118" s="933"/>
      <c r="AY118" s="933"/>
      <c r="AZ118" s="838" t="s">
        <v>451</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7" t="s">
        <v>452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2">
      <c r="A119" s="818" t="s">
        <v>427</v>
      </c>
      <c r="B119" s="819"/>
      <c r="C119" s="860" t="s">
        <v>428</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48" t="s">
        <v>188</v>
      </c>
      <c r="BA119" s="248"/>
      <c r="BB119" s="248"/>
      <c r="BC119" s="248"/>
      <c r="BD119" s="248"/>
      <c r="BE119" s="248"/>
      <c r="BF119" s="248"/>
      <c r="BG119" s="248"/>
      <c r="BH119" s="248"/>
      <c r="BI119" s="248"/>
      <c r="BJ119" s="248"/>
      <c r="BK119" s="248"/>
      <c r="BL119" s="248"/>
      <c r="BM119" s="248"/>
      <c r="BN119" s="248"/>
      <c r="BO119" s="877" t="s">
        <v>453</v>
      </c>
      <c r="BP119" s="878"/>
      <c r="BQ119" s="879">
        <v>9463822</v>
      </c>
      <c r="BR119" s="845"/>
      <c r="BS119" s="845"/>
      <c r="BT119" s="845"/>
      <c r="BU119" s="845"/>
      <c r="BV119" s="845">
        <v>9056014</v>
      </c>
      <c r="BW119" s="845"/>
      <c r="BX119" s="845"/>
      <c r="BY119" s="845"/>
      <c r="BZ119" s="845"/>
      <c r="CA119" s="845">
        <v>8442510</v>
      </c>
      <c r="CB119" s="845"/>
      <c r="CC119" s="845"/>
      <c r="CD119" s="845"/>
      <c r="CE119" s="845"/>
      <c r="CF119" s="748"/>
      <c r="CG119" s="749"/>
      <c r="CH119" s="749"/>
      <c r="CI119" s="749"/>
      <c r="CJ119" s="834"/>
      <c r="CK119" s="928"/>
      <c r="CL119" s="823"/>
      <c r="CM119" s="838" t="s">
        <v>454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2">
      <c r="A120" s="820"/>
      <c r="B120" s="821"/>
      <c r="C120" s="817" t="s">
        <v>431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455</v>
      </c>
      <c r="AV120" s="881"/>
      <c r="AW120" s="881"/>
      <c r="AX120" s="881"/>
      <c r="AY120" s="882"/>
      <c r="AZ120" s="860" t="s">
        <v>456</v>
      </c>
      <c r="BA120" s="810"/>
      <c r="BB120" s="810"/>
      <c r="BC120" s="810"/>
      <c r="BD120" s="810"/>
      <c r="BE120" s="810"/>
      <c r="BF120" s="810"/>
      <c r="BG120" s="810"/>
      <c r="BH120" s="810"/>
      <c r="BI120" s="810"/>
      <c r="BJ120" s="810"/>
      <c r="BK120" s="810"/>
      <c r="BL120" s="810"/>
      <c r="BM120" s="810"/>
      <c r="BN120" s="810"/>
      <c r="BO120" s="810"/>
      <c r="BP120" s="811"/>
      <c r="BQ120" s="861">
        <v>2267101</v>
      </c>
      <c r="BR120" s="842"/>
      <c r="BS120" s="842"/>
      <c r="BT120" s="842"/>
      <c r="BU120" s="842"/>
      <c r="BV120" s="842">
        <v>2656103</v>
      </c>
      <c r="BW120" s="842"/>
      <c r="BX120" s="842"/>
      <c r="BY120" s="842"/>
      <c r="BZ120" s="842"/>
      <c r="CA120" s="842">
        <v>2971535</v>
      </c>
      <c r="CB120" s="842"/>
      <c r="CC120" s="842"/>
      <c r="CD120" s="842"/>
      <c r="CE120" s="842"/>
      <c r="CF120" s="866">
        <v>84.8</v>
      </c>
      <c r="CG120" s="867"/>
      <c r="CH120" s="867"/>
      <c r="CI120" s="867"/>
      <c r="CJ120" s="867"/>
      <c r="CK120" s="868" t="s">
        <v>457</v>
      </c>
      <c r="CL120" s="852"/>
      <c r="CM120" s="852"/>
      <c r="CN120" s="852"/>
      <c r="CO120" s="853"/>
      <c r="CP120" s="872" t="s">
        <v>406</v>
      </c>
      <c r="CQ120" s="873"/>
      <c r="CR120" s="873"/>
      <c r="CS120" s="873"/>
      <c r="CT120" s="873"/>
      <c r="CU120" s="873"/>
      <c r="CV120" s="873"/>
      <c r="CW120" s="873"/>
      <c r="CX120" s="873"/>
      <c r="CY120" s="873"/>
      <c r="CZ120" s="873"/>
      <c r="DA120" s="873"/>
      <c r="DB120" s="873"/>
      <c r="DC120" s="873"/>
      <c r="DD120" s="873"/>
      <c r="DE120" s="873"/>
      <c r="DF120" s="874"/>
      <c r="DG120" s="861">
        <v>185550</v>
      </c>
      <c r="DH120" s="842"/>
      <c r="DI120" s="842"/>
      <c r="DJ120" s="842"/>
      <c r="DK120" s="842"/>
      <c r="DL120" s="842">
        <v>176160</v>
      </c>
      <c r="DM120" s="842"/>
      <c r="DN120" s="842"/>
      <c r="DO120" s="842"/>
      <c r="DP120" s="842"/>
      <c r="DQ120" s="842">
        <v>179112</v>
      </c>
      <c r="DR120" s="842"/>
      <c r="DS120" s="842"/>
      <c r="DT120" s="842"/>
      <c r="DU120" s="842"/>
      <c r="DV120" s="843">
        <v>5.0999999999999996</v>
      </c>
      <c r="DW120" s="843"/>
      <c r="DX120" s="843"/>
      <c r="DY120" s="843"/>
      <c r="DZ120" s="844"/>
    </row>
    <row r="121" spans="1:130" s="230" customFormat="1" ht="26.25" customHeight="1" x14ac:dyDescent="0.2">
      <c r="A121" s="820"/>
      <c r="B121" s="821"/>
      <c r="C121" s="863" t="s">
        <v>458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7" t="s">
        <v>459</v>
      </c>
      <c r="BA121" s="752"/>
      <c r="BB121" s="752"/>
      <c r="BC121" s="752"/>
      <c r="BD121" s="752"/>
      <c r="BE121" s="752"/>
      <c r="BF121" s="752"/>
      <c r="BG121" s="752"/>
      <c r="BH121" s="752"/>
      <c r="BI121" s="752"/>
      <c r="BJ121" s="752"/>
      <c r="BK121" s="752"/>
      <c r="BL121" s="752"/>
      <c r="BM121" s="752"/>
      <c r="BN121" s="752"/>
      <c r="BO121" s="752"/>
      <c r="BP121" s="753"/>
      <c r="BQ121" s="789" t="s">
        <v>131</v>
      </c>
      <c r="BR121" s="790"/>
      <c r="BS121" s="790"/>
      <c r="BT121" s="790"/>
      <c r="BU121" s="790"/>
      <c r="BV121" s="790" t="s">
        <v>131</v>
      </c>
      <c r="BW121" s="790"/>
      <c r="BX121" s="790"/>
      <c r="BY121" s="790"/>
      <c r="BZ121" s="790"/>
      <c r="CA121" s="790" t="s">
        <v>131</v>
      </c>
      <c r="CB121" s="790"/>
      <c r="CC121" s="790"/>
      <c r="CD121" s="790"/>
      <c r="CE121" s="790"/>
      <c r="CF121" s="875" t="s">
        <v>131</v>
      </c>
      <c r="CG121" s="876"/>
      <c r="CH121" s="876"/>
      <c r="CI121" s="876"/>
      <c r="CJ121" s="876"/>
      <c r="CK121" s="869"/>
      <c r="CL121" s="855"/>
      <c r="CM121" s="855"/>
      <c r="CN121" s="855"/>
      <c r="CO121" s="856"/>
      <c r="CP121" s="835" t="s">
        <v>405</v>
      </c>
      <c r="CQ121" s="836"/>
      <c r="CR121" s="836"/>
      <c r="CS121" s="836"/>
      <c r="CT121" s="836"/>
      <c r="CU121" s="836"/>
      <c r="CV121" s="836"/>
      <c r="CW121" s="836"/>
      <c r="CX121" s="836"/>
      <c r="CY121" s="836"/>
      <c r="CZ121" s="836"/>
      <c r="DA121" s="836"/>
      <c r="DB121" s="836"/>
      <c r="DC121" s="836"/>
      <c r="DD121" s="836"/>
      <c r="DE121" s="836"/>
      <c r="DF121" s="837"/>
      <c r="DG121" s="789">
        <v>181929</v>
      </c>
      <c r="DH121" s="790"/>
      <c r="DI121" s="790"/>
      <c r="DJ121" s="790"/>
      <c r="DK121" s="790"/>
      <c r="DL121" s="790">
        <v>185965</v>
      </c>
      <c r="DM121" s="790"/>
      <c r="DN121" s="790"/>
      <c r="DO121" s="790"/>
      <c r="DP121" s="790"/>
      <c r="DQ121" s="790">
        <v>169849</v>
      </c>
      <c r="DR121" s="790"/>
      <c r="DS121" s="790"/>
      <c r="DT121" s="790"/>
      <c r="DU121" s="790"/>
      <c r="DV121" s="796">
        <v>4.8</v>
      </c>
      <c r="DW121" s="796"/>
      <c r="DX121" s="796"/>
      <c r="DY121" s="796"/>
      <c r="DZ121" s="797"/>
    </row>
    <row r="122" spans="1:130" s="230" customFormat="1" ht="26.25" customHeight="1" x14ac:dyDescent="0.2">
      <c r="A122" s="820"/>
      <c r="B122" s="821"/>
      <c r="C122" s="817" t="s">
        <v>441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460</v>
      </c>
      <c r="BA122" s="839"/>
      <c r="BB122" s="839"/>
      <c r="BC122" s="839"/>
      <c r="BD122" s="839"/>
      <c r="BE122" s="839"/>
      <c r="BF122" s="839"/>
      <c r="BG122" s="839"/>
      <c r="BH122" s="839"/>
      <c r="BI122" s="839"/>
      <c r="BJ122" s="839"/>
      <c r="BK122" s="839"/>
      <c r="BL122" s="839"/>
      <c r="BM122" s="839"/>
      <c r="BN122" s="839"/>
      <c r="BO122" s="839"/>
      <c r="BP122" s="840"/>
      <c r="BQ122" s="879">
        <v>6338217</v>
      </c>
      <c r="BR122" s="845"/>
      <c r="BS122" s="845"/>
      <c r="BT122" s="845"/>
      <c r="BU122" s="845"/>
      <c r="BV122" s="845">
        <v>6189115</v>
      </c>
      <c r="BW122" s="845"/>
      <c r="BX122" s="845"/>
      <c r="BY122" s="845"/>
      <c r="BZ122" s="845"/>
      <c r="CA122" s="845">
        <v>5499690</v>
      </c>
      <c r="CB122" s="845"/>
      <c r="CC122" s="845"/>
      <c r="CD122" s="845"/>
      <c r="CE122" s="845"/>
      <c r="CF122" s="846">
        <v>157</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789"/>
      <c r="DH122" s="790"/>
      <c r="DI122" s="790"/>
      <c r="DJ122" s="790"/>
      <c r="DK122" s="790"/>
      <c r="DL122" s="790"/>
      <c r="DM122" s="790"/>
      <c r="DN122" s="790"/>
      <c r="DO122" s="790"/>
      <c r="DP122" s="790"/>
      <c r="DQ122" s="790"/>
      <c r="DR122" s="790"/>
      <c r="DS122" s="790"/>
      <c r="DT122" s="790"/>
      <c r="DU122" s="790"/>
      <c r="DV122" s="796"/>
      <c r="DW122" s="796"/>
      <c r="DX122" s="796"/>
      <c r="DY122" s="796"/>
      <c r="DZ122" s="797"/>
    </row>
    <row r="123" spans="1:130" s="230" customFormat="1" ht="26.25" customHeight="1" x14ac:dyDescent="0.2">
      <c r="A123" s="820"/>
      <c r="B123" s="821"/>
      <c r="C123" s="817" t="s">
        <v>447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48" t="s">
        <v>188</v>
      </c>
      <c r="BA123" s="248"/>
      <c r="BB123" s="248"/>
      <c r="BC123" s="248"/>
      <c r="BD123" s="248"/>
      <c r="BE123" s="248"/>
      <c r="BF123" s="248"/>
      <c r="BG123" s="248"/>
      <c r="BH123" s="248"/>
      <c r="BI123" s="248"/>
      <c r="BJ123" s="248"/>
      <c r="BK123" s="248"/>
      <c r="BL123" s="248"/>
      <c r="BM123" s="248"/>
      <c r="BN123" s="248"/>
      <c r="BO123" s="877" t="s">
        <v>461</v>
      </c>
      <c r="BP123" s="878"/>
      <c r="BQ123" s="832">
        <v>8605318</v>
      </c>
      <c r="BR123" s="833"/>
      <c r="BS123" s="833"/>
      <c r="BT123" s="833"/>
      <c r="BU123" s="833"/>
      <c r="BV123" s="833">
        <v>8845218</v>
      </c>
      <c r="BW123" s="833"/>
      <c r="BX123" s="833"/>
      <c r="BY123" s="833"/>
      <c r="BZ123" s="833"/>
      <c r="CA123" s="833">
        <v>8471225</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5">
      <c r="A124" s="820"/>
      <c r="B124" s="821"/>
      <c r="C124" s="817" t="s">
        <v>450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462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25.6</v>
      </c>
      <c r="BR124" s="831"/>
      <c r="BS124" s="831"/>
      <c r="BT124" s="831"/>
      <c r="BU124" s="831"/>
      <c r="BV124" s="831">
        <v>5.9</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463</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2">
      <c r="A125" s="820"/>
      <c r="B125" s="821"/>
      <c r="C125" s="817" t="s">
        <v>452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362"/>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1"/>
      <c r="BR125" s="361"/>
      <c r="BS125" s="361"/>
      <c r="BT125" s="361"/>
      <c r="BU125" s="361"/>
      <c r="BV125" s="361"/>
      <c r="BW125" s="361"/>
      <c r="BX125" s="361"/>
      <c r="BY125" s="361"/>
      <c r="BZ125" s="361"/>
      <c r="CA125" s="361"/>
      <c r="CB125" s="361"/>
      <c r="CC125" s="361"/>
      <c r="CD125" s="361"/>
      <c r="CE125" s="361"/>
      <c r="CF125" s="361"/>
      <c r="CG125" s="361"/>
      <c r="CH125" s="361"/>
      <c r="CI125" s="361"/>
      <c r="CJ125" s="249"/>
      <c r="CK125" s="851" t="s">
        <v>464</v>
      </c>
      <c r="CL125" s="852"/>
      <c r="CM125" s="852"/>
      <c r="CN125" s="852"/>
      <c r="CO125" s="853"/>
      <c r="CP125" s="860" t="s">
        <v>465</v>
      </c>
      <c r="CQ125" s="810"/>
      <c r="CR125" s="810"/>
      <c r="CS125" s="810"/>
      <c r="CT125" s="810"/>
      <c r="CU125" s="810"/>
      <c r="CV125" s="810"/>
      <c r="CW125" s="810"/>
      <c r="CX125" s="810"/>
      <c r="CY125" s="810"/>
      <c r="CZ125" s="810"/>
      <c r="DA125" s="810"/>
      <c r="DB125" s="810"/>
      <c r="DC125" s="810"/>
      <c r="DD125" s="810"/>
      <c r="DE125" s="810"/>
      <c r="DF125" s="811"/>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5">
      <c r="A126" s="820"/>
      <c r="B126" s="821"/>
      <c r="C126" s="817" t="s">
        <v>454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361"/>
      <c r="AV126" s="361"/>
      <c r="AW126" s="361"/>
      <c r="AX126" s="361"/>
      <c r="AY126" s="361"/>
      <c r="AZ126" s="361"/>
      <c r="BA126" s="361"/>
      <c r="BB126" s="361"/>
      <c r="BC126" s="361"/>
      <c r="BD126" s="361"/>
      <c r="BE126" s="361"/>
      <c r="BF126" s="361"/>
      <c r="BG126" s="361"/>
      <c r="BH126" s="361"/>
      <c r="BI126" s="361"/>
      <c r="BJ126" s="361"/>
      <c r="BK126" s="361"/>
      <c r="BL126" s="361"/>
      <c r="BM126" s="361"/>
      <c r="BN126" s="361"/>
      <c r="BO126" s="361"/>
      <c r="BP126" s="361"/>
      <c r="BQ126" s="361"/>
      <c r="BR126" s="361"/>
      <c r="BS126" s="361"/>
      <c r="BT126" s="361"/>
      <c r="BU126" s="361"/>
      <c r="BV126" s="361"/>
      <c r="BW126" s="361"/>
      <c r="BX126" s="361"/>
      <c r="BY126" s="361"/>
      <c r="BZ126" s="361"/>
      <c r="CA126" s="361"/>
      <c r="CB126" s="361"/>
      <c r="CC126" s="361"/>
      <c r="CD126" s="250"/>
      <c r="CE126" s="250"/>
      <c r="CF126" s="250"/>
      <c r="CG126" s="361"/>
      <c r="CH126" s="361"/>
      <c r="CI126" s="361"/>
      <c r="CJ126" s="249"/>
      <c r="CK126" s="854"/>
      <c r="CL126" s="855"/>
      <c r="CM126" s="855"/>
      <c r="CN126" s="855"/>
      <c r="CO126" s="856"/>
      <c r="CP126" s="817" t="s">
        <v>466</v>
      </c>
      <c r="CQ126" s="752"/>
      <c r="CR126" s="752"/>
      <c r="CS126" s="752"/>
      <c r="CT126" s="752"/>
      <c r="CU126" s="752"/>
      <c r="CV126" s="752"/>
      <c r="CW126" s="752"/>
      <c r="CX126" s="752"/>
      <c r="CY126" s="752"/>
      <c r="CZ126" s="752"/>
      <c r="DA126" s="752"/>
      <c r="DB126" s="752"/>
      <c r="DC126" s="752"/>
      <c r="DD126" s="752"/>
      <c r="DE126" s="752"/>
      <c r="DF126" s="753"/>
      <c r="DG126" s="789" t="s">
        <v>131</v>
      </c>
      <c r="DH126" s="790"/>
      <c r="DI126" s="790"/>
      <c r="DJ126" s="790"/>
      <c r="DK126" s="790"/>
      <c r="DL126" s="790" t="s">
        <v>131</v>
      </c>
      <c r="DM126" s="790"/>
      <c r="DN126" s="790"/>
      <c r="DO126" s="790"/>
      <c r="DP126" s="790"/>
      <c r="DQ126" s="790" t="s">
        <v>131</v>
      </c>
      <c r="DR126" s="790"/>
      <c r="DS126" s="790"/>
      <c r="DT126" s="790"/>
      <c r="DU126" s="790"/>
      <c r="DV126" s="796" t="s">
        <v>131</v>
      </c>
      <c r="DW126" s="796"/>
      <c r="DX126" s="796"/>
      <c r="DY126" s="796"/>
      <c r="DZ126" s="797"/>
    </row>
    <row r="127" spans="1:130" s="230" customFormat="1" ht="26.25" customHeight="1" x14ac:dyDescent="0.2">
      <c r="A127" s="822"/>
      <c r="B127" s="823"/>
      <c r="C127" s="838" t="s">
        <v>467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610</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361"/>
      <c r="AV127" s="361"/>
      <c r="AW127" s="361"/>
      <c r="AX127" s="841" t="s">
        <v>468</v>
      </c>
      <c r="AY127" s="814"/>
      <c r="AZ127" s="814"/>
      <c r="BA127" s="814"/>
      <c r="BB127" s="814"/>
      <c r="BC127" s="814"/>
      <c r="BD127" s="814"/>
      <c r="BE127" s="815"/>
      <c r="BF127" s="813" t="s">
        <v>469</v>
      </c>
      <c r="BG127" s="814"/>
      <c r="BH127" s="814"/>
      <c r="BI127" s="814"/>
      <c r="BJ127" s="814"/>
      <c r="BK127" s="814"/>
      <c r="BL127" s="815"/>
      <c r="BM127" s="813" t="s">
        <v>470</v>
      </c>
      <c r="BN127" s="814"/>
      <c r="BO127" s="814"/>
      <c r="BP127" s="814"/>
      <c r="BQ127" s="814"/>
      <c r="BR127" s="814"/>
      <c r="BS127" s="815"/>
      <c r="BT127" s="813" t="s">
        <v>471</v>
      </c>
      <c r="BU127" s="814"/>
      <c r="BV127" s="814"/>
      <c r="BW127" s="814"/>
      <c r="BX127" s="814"/>
      <c r="BY127" s="814"/>
      <c r="BZ127" s="816"/>
      <c r="CA127" s="361"/>
      <c r="CB127" s="361"/>
      <c r="CC127" s="361"/>
      <c r="CD127" s="250"/>
      <c r="CE127" s="250"/>
      <c r="CF127" s="250"/>
      <c r="CG127" s="361"/>
      <c r="CH127" s="361"/>
      <c r="CI127" s="361"/>
      <c r="CJ127" s="249"/>
      <c r="CK127" s="854"/>
      <c r="CL127" s="855"/>
      <c r="CM127" s="855"/>
      <c r="CN127" s="855"/>
      <c r="CO127" s="856"/>
      <c r="CP127" s="817" t="s">
        <v>472</v>
      </c>
      <c r="CQ127" s="752"/>
      <c r="CR127" s="752"/>
      <c r="CS127" s="752"/>
      <c r="CT127" s="752"/>
      <c r="CU127" s="752"/>
      <c r="CV127" s="752"/>
      <c r="CW127" s="752"/>
      <c r="CX127" s="752"/>
      <c r="CY127" s="752"/>
      <c r="CZ127" s="752"/>
      <c r="DA127" s="752"/>
      <c r="DB127" s="752"/>
      <c r="DC127" s="752"/>
      <c r="DD127" s="752"/>
      <c r="DE127" s="752"/>
      <c r="DF127" s="753"/>
      <c r="DG127" s="789" t="s">
        <v>131</v>
      </c>
      <c r="DH127" s="790"/>
      <c r="DI127" s="790"/>
      <c r="DJ127" s="790"/>
      <c r="DK127" s="790"/>
      <c r="DL127" s="790" t="s">
        <v>131</v>
      </c>
      <c r="DM127" s="790"/>
      <c r="DN127" s="790"/>
      <c r="DO127" s="790"/>
      <c r="DP127" s="790"/>
      <c r="DQ127" s="790" t="s">
        <v>131</v>
      </c>
      <c r="DR127" s="790"/>
      <c r="DS127" s="790"/>
      <c r="DT127" s="790"/>
      <c r="DU127" s="790"/>
      <c r="DV127" s="796" t="s">
        <v>131</v>
      </c>
      <c r="DW127" s="796"/>
      <c r="DX127" s="796"/>
      <c r="DY127" s="796"/>
      <c r="DZ127" s="797"/>
    </row>
    <row r="128" spans="1:130" s="230" customFormat="1" ht="26.25" customHeight="1" thickBot="1" x14ac:dyDescent="0.25">
      <c r="A128" s="798" t="s">
        <v>473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474</v>
      </c>
      <c r="X128" s="800"/>
      <c r="Y128" s="800"/>
      <c r="Z128" s="801"/>
      <c r="AA128" s="802" t="s">
        <v>131</v>
      </c>
      <c r="AB128" s="803"/>
      <c r="AC128" s="803"/>
      <c r="AD128" s="803"/>
      <c r="AE128" s="804"/>
      <c r="AF128" s="805" t="s">
        <v>131</v>
      </c>
      <c r="AG128" s="803"/>
      <c r="AH128" s="803"/>
      <c r="AI128" s="803"/>
      <c r="AJ128" s="804"/>
      <c r="AK128" s="805" t="s">
        <v>131</v>
      </c>
      <c r="AL128" s="803"/>
      <c r="AM128" s="803"/>
      <c r="AN128" s="803"/>
      <c r="AO128" s="804"/>
      <c r="AP128" s="806"/>
      <c r="AQ128" s="807"/>
      <c r="AR128" s="807"/>
      <c r="AS128" s="807"/>
      <c r="AT128" s="808"/>
      <c r="AU128" s="361"/>
      <c r="AV128" s="361"/>
      <c r="AW128" s="361"/>
      <c r="AX128" s="809" t="s">
        <v>475</v>
      </c>
      <c r="AY128" s="810"/>
      <c r="AZ128" s="810"/>
      <c r="BA128" s="810"/>
      <c r="BB128" s="810"/>
      <c r="BC128" s="810"/>
      <c r="BD128" s="810"/>
      <c r="BE128" s="811"/>
      <c r="BF128" s="786" t="s">
        <v>131</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0"/>
      <c r="CB128" s="250"/>
      <c r="CC128" s="250"/>
      <c r="CD128" s="250"/>
      <c r="CE128" s="250"/>
      <c r="CF128" s="250"/>
      <c r="CG128" s="361"/>
      <c r="CH128" s="361"/>
      <c r="CI128" s="361"/>
      <c r="CJ128" s="249"/>
      <c r="CK128" s="857"/>
      <c r="CL128" s="858"/>
      <c r="CM128" s="858"/>
      <c r="CN128" s="858"/>
      <c r="CO128" s="859"/>
      <c r="CP128" s="791" t="s">
        <v>476</v>
      </c>
      <c r="CQ128" s="730"/>
      <c r="CR128" s="730"/>
      <c r="CS128" s="730"/>
      <c r="CT128" s="730"/>
      <c r="CU128" s="730"/>
      <c r="CV128" s="730"/>
      <c r="CW128" s="730"/>
      <c r="CX128" s="730"/>
      <c r="CY128" s="730"/>
      <c r="CZ128" s="730"/>
      <c r="DA128" s="730"/>
      <c r="DB128" s="730"/>
      <c r="DC128" s="730"/>
      <c r="DD128" s="730"/>
      <c r="DE128" s="730"/>
      <c r="DF128" s="731"/>
      <c r="DG128" s="792" t="s">
        <v>131</v>
      </c>
      <c r="DH128" s="793"/>
      <c r="DI128" s="793"/>
      <c r="DJ128" s="793"/>
      <c r="DK128" s="793"/>
      <c r="DL128" s="793" t="s">
        <v>131</v>
      </c>
      <c r="DM128" s="793"/>
      <c r="DN128" s="793"/>
      <c r="DO128" s="793"/>
      <c r="DP128" s="793"/>
      <c r="DQ128" s="793" t="s">
        <v>131</v>
      </c>
      <c r="DR128" s="793"/>
      <c r="DS128" s="793"/>
      <c r="DT128" s="793"/>
      <c r="DU128" s="793"/>
      <c r="DV128" s="794" t="s">
        <v>131</v>
      </c>
      <c r="DW128" s="794"/>
      <c r="DX128" s="794"/>
      <c r="DY128" s="794"/>
      <c r="DZ128" s="795"/>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477</v>
      </c>
      <c r="X129" s="777"/>
      <c r="Y129" s="777"/>
      <c r="Z129" s="778"/>
      <c r="AA129" s="779">
        <v>3922826</v>
      </c>
      <c r="AB129" s="780"/>
      <c r="AC129" s="780"/>
      <c r="AD129" s="780"/>
      <c r="AE129" s="781"/>
      <c r="AF129" s="782">
        <v>4156167</v>
      </c>
      <c r="AG129" s="780"/>
      <c r="AH129" s="780"/>
      <c r="AI129" s="780"/>
      <c r="AJ129" s="781"/>
      <c r="AK129" s="782">
        <v>4095916</v>
      </c>
      <c r="AL129" s="780"/>
      <c r="AM129" s="780"/>
      <c r="AN129" s="780"/>
      <c r="AO129" s="781"/>
      <c r="AP129" s="783"/>
      <c r="AQ129" s="784"/>
      <c r="AR129" s="784"/>
      <c r="AS129" s="784"/>
      <c r="AT129" s="785"/>
      <c r="AU129" s="232"/>
      <c r="AV129" s="232"/>
      <c r="AW129" s="232"/>
      <c r="AX129" s="751" t="s">
        <v>478</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32"/>
      <c r="DQ129" s="232"/>
      <c r="DR129" s="232"/>
      <c r="DS129" s="232"/>
      <c r="DT129" s="232"/>
      <c r="DU129" s="232"/>
      <c r="DV129" s="232"/>
      <c r="DW129" s="232"/>
      <c r="DX129" s="232"/>
      <c r="DY129" s="232"/>
      <c r="DZ129" s="232"/>
    </row>
    <row r="130" spans="1:131" s="230" customFormat="1" ht="26.25" customHeight="1" x14ac:dyDescent="0.2">
      <c r="A130" s="774" t="s">
        <v>479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480</v>
      </c>
      <c r="X130" s="777"/>
      <c r="Y130" s="777"/>
      <c r="Z130" s="778"/>
      <c r="AA130" s="779">
        <v>577066</v>
      </c>
      <c r="AB130" s="780"/>
      <c r="AC130" s="780"/>
      <c r="AD130" s="780"/>
      <c r="AE130" s="781"/>
      <c r="AF130" s="782">
        <v>593321</v>
      </c>
      <c r="AG130" s="780"/>
      <c r="AH130" s="780"/>
      <c r="AI130" s="780"/>
      <c r="AJ130" s="781"/>
      <c r="AK130" s="782">
        <v>591851</v>
      </c>
      <c r="AL130" s="780"/>
      <c r="AM130" s="780"/>
      <c r="AN130" s="780"/>
      <c r="AO130" s="781"/>
      <c r="AP130" s="783"/>
      <c r="AQ130" s="784"/>
      <c r="AR130" s="784"/>
      <c r="AS130" s="784"/>
      <c r="AT130" s="785"/>
      <c r="AU130" s="232"/>
      <c r="AV130" s="232"/>
      <c r="AW130" s="232"/>
      <c r="AX130" s="751" t="s">
        <v>481</v>
      </c>
      <c r="AY130" s="752"/>
      <c r="AZ130" s="752"/>
      <c r="BA130" s="752"/>
      <c r="BB130" s="752"/>
      <c r="BC130" s="752"/>
      <c r="BD130" s="752"/>
      <c r="BE130" s="753"/>
      <c r="BF130" s="754">
        <v>4.9000000000000004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32"/>
      <c r="DQ130" s="232"/>
      <c r="DR130" s="232"/>
      <c r="DS130" s="232"/>
      <c r="DT130" s="232"/>
      <c r="DU130" s="232"/>
      <c r="DV130" s="232"/>
      <c r="DW130" s="232"/>
      <c r="DX130" s="232"/>
      <c r="DY130" s="232"/>
      <c r="DZ130" s="232"/>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482</v>
      </c>
      <c r="X131" s="761"/>
      <c r="Y131" s="761"/>
      <c r="Z131" s="762"/>
      <c r="AA131" s="763">
        <v>3345760</v>
      </c>
      <c r="AB131" s="764"/>
      <c r="AC131" s="764"/>
      <c r="AD131" s="764"/>
      <c r="AE131" s="765"/>
      <c r="AF131" s="766">
        <v>3562846</v>
      </c>
      <c r="AG131" s="764"/>
      <c r="AH131" s="764"/>
      <c r="AI131" s="764"/>
      <c r="AJ131" s="765"/>
      <c r="AK131" s="766">
        <v>3504065</v>
      </c>
      <c r="AL131" s="764"/>
      <c r="AM131" s="764"/>
      <c r="AN131" s="764"/>
      <c r="AO131" s="765"/>
      <c r="AP131" s="767"/>
      <c r="AQ131" s="768"/>
      <c r="AR131" s="768"/>
      <c r="AS131" s="768"/>
      <c r="AT131" s="769"/>
      <c r="AU131" s="232"/>
      <c r="AV131" s="232"/>
      <c r="AW131" s="232"/>
      <c r="AX131" s="729" t="s">
        <v>483</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32"/>
      <c r="DQ131" s="232"/>
      <c r="DR131" s="232"/>
      <c r="DS131" s="232"/>
      <c r="DT131" s="232"/>
      <c r="DU131" s="232"/>
      <c r="DV131" s="232"/>
      <c r="DW131" s="232"/>
      <c r="DX131" s="232"/>
      <c r="DY131" s="232"/>
      <c r="DZ131" s="232"/>
    </row>
    <row r="132" spans="1:131" s="230" customFormat="1" ht="26.25" customHeight="1" x14ac:dyDescent="0.2">
      <c r="A132" s="738" t="s">
        <v>484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485</v>
      </c>
      <c r="W132" s="742"/>
      <c r="X132" s="742"/>
      <c r="Y132" s="742"/>
      <c r="Z132" s="743"/>
      <c r="AA132" s="744">
        <v>4.4850796229999998</v>
      </c>
      <c r="AB132" s="745"/>
      <c r="AC132" s="745"/>
      <c r="AD132" s="745"/>
      <c r="AE132" s="746"/>
      <c r="AF132" s="747">
        <v>4.7676211659999996</v>
      </c>
      <c r="AG132" s="745"/>
      <c r="AH132" s="745"/>
      <c r="AI132" s="745"/>
      <c r="AJ132" s="746"/>
      <c r="AK132" s="747">
        <v>5.5981552849999998</v>
      </c>
      <c r="AL132" s="745"/>
      <c r="AM132" s="745"/>
      <c r="AN132" s="745"/>
      <c r="AO132" s="746"/>
      <c r="AP132" s="748"/>
      <c r="AQ132" s="749"/>
      <c r="AR132" s="749"/>
      <c r="AS132" s="749"/>
      <c r="AT132" s="750"/>
      <c r="AU132" s="252"/>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32"/>
      <c r="DQ132" s="232"/>
      <c r="DR132" s="232"/>
      <c r="DS132" s="232"/>
      <c r="DT132" s="232"/>
      <c r="DU132" s="232"/>
      <c r="DV132" s="232"/>
      <c r="DW132" s="232"/>
      <c r="DX132" s="232"/>
      <c r="DY132" s="232"/>
      <c r="DZ132" s="232"/>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486</v>
      </c>
      <c r="W133" s="721"/>
      <c r="X133" s="721"/>
      <c r="Y133" s="721"/>
      <c r="Z133" s="722"/>
      <c r="AA133" s="723">
        <v>4.4000000000000004</v>
      </c>
      <c r="AB133" s="724"/>
      <c r="AC133" s="724"/>
      <c r="AD133" s="724"/>
      <c r="AE133" s="725"/>
      <c r="AF133" s="723">
        <v>4.5</v>
      </c>
      <c r="AG133" s="724"/>
      <c r="AH133" s="724"/>
      <c r="AI133" s="724"/>
      <c r="AJ133" s="725"/>
      <c r="AK133" s="723">
        <v>4.9000000000000004</v>
      </c>
      <c r="AL133" s="724"/>
      <c r="AM133" s="724"/>
      <c r="AN133" s="724"/>
      <c r="AO133" s="725"/>
      <c r="AP133" s="726"/>
      <c r="AQ133" s="727"/>
      <c r="AR133" s="727"/>
      <c r="AS133" s="727"/>
      <c r="AT133" s="728"/>
      <c r="AU133" s="232"/>
      <c r="AV133" s="232"/>
      <c r="AW133" s="232"/>
      <c r="AX133" s="232"/>
      <c r="AY133" s="232"/>
      <c r="AZ133" s="232"/>
      <c r="BA133" s="232"/>
      <c r="BB133" s="232"/>
      <c r="BC133" s="232"/>
      <c r="BD133" s="232"/>
      <c r="BE133" s="232"/>
      <c r="BF133" s="232"/>
      <c r="BG133" s="232"/>
      <c r="BH133" s="232"/>
      <c r="BI133" s="232"/>
      <c r="BJ133" s="232"/>
      <c r="BK133" s="232"/>
      <c r="BL133" s="232"/>
      <c r="BM133" s="232"/>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32"/>
      <c r="DQ133" s="232"/>
      <c r="DR133" s="232"/>
      <c r="DS133" s="232"/>
      <c r="DT133" s="232"/>
      <c r="DU133" s="232"/>
      <c r="DV133" s="232"/>
      <c r="DW133" s="232"/>
      <c r="DX133" s="232"/>
      <c r="DY133" s="232"/>
      <c r="DZ133" s="232"/>
    </row>
    <row r="134" spans="1:131" ht="11.25" customHeight="1" x14ac:dyDescent="0.2">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32"/>
      <c r="AV134" s="232"/>
      <c r="AW134" s="232"/>
      <c r="AX134" s="232"/>
      <c r="AY134" s="232"/>
      <c r="AZ134" s="232"/>
      <c r="BA134" s="232"/>
      <c r="BB134" s="232"/>
      <c r="BC134" s="232"/>
      <c r="BD134" s="232"/>
      <c r="BE134" s="232"/>
      <c r="BF134" s="232"/>
      <c r="BG134" s="232"/>
      <c r="BH134" s="232"/>
      <c r="BI134" s="232"/>
      <c r="BJ134" s="232"/>
      <c r="BK134" s="232"/>
      <c r="BL134" s="232"/>
      <c r="BM134" s="232"/>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32"/>
      <c r="DQ134" s="232"/>
      <c r="DR134" s="232"/>
      <c r="DS134" s="232"/>
      <c r="DT134" s="232"/>
      <c r="DU134" s="232"/>
      <c r="DV134" s="232"/>
      <c r="DW134" s="232"/>
      <c r="DX134" s="232"/>
      <c r="DY134" s="232"/>
      <c r="DZ134" s="232"/>
      <c r="EA134" s="230"/>
    </row>
    <row r="135" spans="1:131" ht="14" hidden="1" x14ac:dyDescent="0.2">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53"/>
      <c r="DE135" s="253"/>
      <c r="DF135" s="253"/>
      <c r="DG135" s="253"/>
      <c r="DH135" s="253"/>
      <c r="DI135" s="253"/>
      <c r="DJ135" s="253"/>
      <c r="DK135" s="253"/>
      <c r="DL135" s="253"/>
      <c r="DM135" s="253"/>
      <c r="DN135" s="253"/>
      <c r="DO135" s="253"/>
      <c r="DP135" s="253"/>
      <c r="DQ135" s="253"/>
      <c r="DR135" s="253"/>
      <c r="DS135" s="253"/>
      <c r="DT135" s="253"/>
      <c r="DU135" s="253"/>
      <c r="DV135" s="253"/>
      <c r="DW135" s="253"/>
      <c r="DX135" s="253"/>
      <c r="DY135" s="253"/>
      <c r="DZ135" s="253"/>
    </row>
  </sheetData>
  <sheetProtection algorithmName="SHA-512" hashValue="DR0nvPilLX8D7STn5K2wKy22byCPl/w4WU7LapWxVAQ9PAdaBZIgEkrOk1au7+hMvYjL6Z7CNgFYp1DZyOB9kg==" saltValue="8mEMwWuLgaOpAVBNKXQj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502C0-8233-4CE5-A48B-7C4B532D4D39}">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55" customWidth="1"/>
    <col min="121" max="121" width="0" style="254" hidden="1" customWidth="1"/>
    <col min="122" max="16384" width="9" style="254" hidden="1"/>
  </cols>
  <sheetData>
    <row r="1" spans="1:120" ht="13" x14ac:dyDescent="0.2">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4"/>
    </row>
    <row r="17" spans="119:120" ht="13" x14ac:dyDescent="0.2">
      <c r="DP17" s="254"/>
    </row>
    <row r="18" spans="119:120" ht="13" x14ac:dyDescent="0.2"/>
    <row r="19" spans="119:120" ht="13" x14ac:dyDescent="0.2"/>
    <row r="20" spans="119:120" ht="13" x14ac:dyDescent="0.2">
      <c r="DO20" s="254"/>
      <c r="DP20" s="254"/>
    </row>
    <row r="21" spans="119:120" ht="13" x14ac:dyDescent="0.2">
      <c r="DP21" s="254"/>
    </row>
    <row r="22" spans="119:120" ht="13" x14ac:dyDescent="0.2"/>
    <row r="23" spans="119:120" ht="13" x14ac:dyDescent="0.2">
      <c r="DO23" s="254"/>
      <c r="DP23" s="254"/>
    </row>
    <row r="24" spans="119:120" ht="13" x14ac:dyDescent="0.2">
      <c r="DP24" s="254"/>
    </row>
    <row r="25" spans="119:120" ht="13" x14ac:dyDescent="0.2">
      <c r="DP25" s="254"/>
    </row>
    <row r="26" spans="119:120" ht="13" x14ac:dyDescent="0.2">
      <c r="DO26" s="254"/>
      <c r="DP26" s="254"/>
    </row>
    <row r="27" spans="119:120" ht="13" x14ac:dyDescent="0.2"/>
    <row r="28" spans="119:120" ht="13" x14ac:dyDescent="0.2">
      <c r="DO28" s="254"/>
      <c r="DP28" s="254"/>
    </row>
    <row r="29" spans="119:120" ht="13" x14ac:dyDescent="0.2">
      <c r="DP29" s="254"/>
    </row>
    <row r="30" spans="119:120" ht="13" x14ac:dyDescent="0.2"/>
    <row r="31" spans="119:120" ht="13" x14ac:dyDescent="0.2">
      <c r="DO31" s="254"/>
      <c r="DP31" s="254"/>
    </row>
    <row r="32" spans="119:120" ht="13" x14ac:dyDescent="0.2"/>
    <row r="33" spans="98:120" ht="13" x14ac:dyDescent="0.2">
      <c r="DO33" s="254"/>
      <c r="DP33" s="254"/>
    </row>
    <row r="34" spans="98:120" ht="13" x14ac:dyDescent="0.2">
      <c r="DM34" s="254"/>
    </row>
    <row r="35" spans="98:120" ht="13" x14ac:dyDescent="0.2">
      <c r="CT35" s="254"/>
      <c r="CU35" s="254"/>
      <c r="CV35" s="254"/>
      <c r="CY35" s="254"/>
      <c r="CZ35" s="254"/>
      <c r="DA35" s="254"/>
      <c r="DD35" s="254"/>
      <c r="DE35" s="254"/>
      <c r="DF35" s="254"/>
      <c r="DI35" s="254"/>
      <c r="DJ35" s="254"/>
      <c r="DK35" s="254"/>
      <c r="DM35" s="254"/>
      <c r="DN35" s="254"/>
      <c r="DO35" s="254"/>
      <c r="DP35" s="254"/>
    </row>
    <row r="36" spans="98:120" ht="13" x14ac:dyDescent="0.2"/>
    <row r="37" spans="98:120" ht="13" x14ac:dyDescent="0.2">
      <c r="CW37" s="254"/>
      <c r="DB37" s="254"/>
      <c r="DG37" s="254"/>
      <c r="DL37" s="254"/>
      <c r="DP37" s="254"/>
    </row>
    <row r="38" spans="98:120" ht="13" x14ac:dyDescent="0.2">
      <c r="CT38" s="254"/>
      <c r="CU38" s="254"/>
      <c r="CV38" s="254"/>
      <c r="CW38" s="254"/>
      <c r="CY38" s="254"/>
      <c r="CZ38" s="254"/>
      <c r="DA38" s="254"/>
      <c r="DB38" s="254"/>
      <c r="DD38" s="254"/>
      <c r="DE38" s="254"/>
      <c r="DF38" s="254"/>
      <c r="DG38" s="254"/>
      <c r="DI38" s="254"/>
      <c r="DJ38" s="254"/>
      <c r="DK38" s="254"/>
      <c r="DL38" s="254"/>
      <c r="DN38" s="254"/>
      <c r="DO38" s="254"/>
      <c r="DP38" s="254"/>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4"/>
      <c r="DO49" s="254"/>
      <c r="DP49" s="254"/>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4"/>
      <c r="CS63" s="254"/>
      <c r="CX63" s="254"/>
      <c r="DC63" s="254"/>
      <c r="DH63" s="254"/>
    </row>
    <row r="64" spans="22:120" ht="13" x14ac:dyDescent="0.2">
      <c r="V64" s="254"/>
    </row>
    <row r="65" spans="15:120" ht="13" x14ac:dyDescent="0.2">
      <c r="X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U65" s="254"/>
      <c r="CZ65" s="254"/>
      <c r="DE65" s="254"/>
      <c r="DJ65" s="254"/>
    </row>
    <row r="66" spans="15:120" ht="13" x14ac:dyDescent="0.2">
      <c r="Q66" s="254"/>
      <c r="S66" s="254"/>
      <c r="U66" s="254"/>
      <c r="DM66" s="254"/>
    </row>
    <row r="67" spans="15:120" ht="13" x14ac:dyDescent="0.2">
      <c r="O67" s="254"/>
      <c r="P67" s="254"/>
      <c r="R67" s="254"/>
      <c r="T67" s="254"/>
      <c r="Y67" s="254"/>
      <c r="CT67" s="254"/>
      <c r="CV67" s="254"/>
      <c r="CW67" s="254"/>
      <c r="CY67" s="254"/>
      <c r="DA67" s="254"/>
      <c r="DB67" s="254"/>
      <c r="DD67" s="254"/>
      <c r="DF67" s="254"/>
      <c r="DG67" s="254"/>
      <c r="DI67" s="254"/>
      <c r="DK67" s="254"/>
      <c r="DL67" s="254"/>
      <c r="DN67" s="254"/>
      <c r="DO67" s="254"/>
      <c r="DP67" s="254"/>
    </row>
    <row r="68" spans="15:120" ht="13" x14ac:dyDescent="0.2"/>
    <row r="69" spans="15:120" ht="13" x14ac:dyDescent="0.2"/>
    <row r="70" spans="15:120" ht="13" x14ac:dyDescent="0.2"/>
    <row r="71" spans="15:120" ht="13" x14ac:dyDescent="0.2"/>
    <row r="72" spans="15:120" ht="13" x14ac:dyDescent="0.2">
      <c r="DP72" s="254"/>
    </row>
    <row r="73" spans="15:120" ht="13" x14ac:dyDescent="0.2">
      <c r="DP73" s="254"/>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4"/>
      <c r="CX96" s="254"/>
      <c r="DC96" s="254"/>
      <c r="DH96" s="254"/>
    </row>
    <row r="97" spans="24:120" ht="13" x14ac:dyDescent="0.2">
      <c r="CS97" s="254"/>
      <c r="CX97" s="254"/>
      <c r="DC97" s="254"/>
      <c r="DH97" s="254"/>
      <c r="DP97" s="255" t="s">
        <v>487</v>
      </c>
    </row>
    <row r="98" spans="24:120" ht="13" hidden="1" x14ac:dyDescent="0.2">
      <c r="CS98" s="254"/>
      <c r="CX98" s="254"/>
      <c r="DC98" s="254"/>
      <c r="DH98" s="254"/>
    </row>
    <row r="99" spans="24:120" ht="13" hidden="1" x14ac:dyDescent="0.2">
      <c r="CS99" s="254"/>
      <c r="CX99" s="254"/>
      <c r="DC99" s="254"/>
      <c r="DH99" s="254"/>
    </row>
    <row r="101" spans="24:120" ht="12" hidden="1" customHeight="1" x14ac:dyDescent="0.2">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U101" s="254"/>
      <c r="CZ101" s="254"/>
      <c r="DE101" s="254"/>
      <c r="DJ101" s="254"/>
    </row>
    <row r="102" spans="24:120" ht="1.5" hidden="1" customHeight="1" x14ac:dyDescent="0.2">
      <c r="CU102" s="254"/>
      <c r="CZ102" s="254"/>
      <c r="DE102" s="254"/>
      <c r="DJ102" s="254"/>
      <c r="DM102" s="254"/>
    </row>
    <row r="103" spans="24:120" ht="13" hidden="1" x14ac:dyDescent="0.2">
      <c r="CT103" s="254"/>
      <c r="CV103" s="254"/>
      <c r="CW103" s="254"/>
      <c r="CY103" s="254"/>
      <c r="DA103" s="254"/>
      <c r="DB103" s="254"/>
      <c r="DD103" s="254"/>
      <c r="DF103" s="254"/>
      <c r="DG103" s="254"/>
      <c r="DI103" s="254"/>
      <c r="DK103" s="254"/>
      <c r="DL103" s="254"/>
      <c r="DM103" s="254"/>
      <c r="DN103" s="254"/>
      <c r="DO103" s="254"/>
      <c r="DP103" s="254"/>
    </row>
    <row r="104" spans="24:120" ht="13" hidden="1" x14ac:dyDescent="0.2">
      <c r="CV104" s="254"/>
      <c r="CW104" s="254"/>
      <c r="DA104" s="254"/>
      <c r="DB104" s="254"/>
      <c r="DF104" s="254"/>
      <c r="DG104" s="254"/>
      <c r="DK104" s="254"/>
      <c r="DL104" s="254"/>
      <c r="DN104" s="254"/>
      <c r="DO104" s="254"/>
      <c r="DP104" s="254"/>
    </row>
    <row r="105" spans="24:120" ht="12.75" hidden="1" customHeight="1" x14ac:dyDescent="0.2"/>
  </sheetData>
  <sheetProtection algorithmName="SHA-512" hashValue="+QFOd89df6ZMXkRZ1e3rh/KWP65EjCAO419e2BZV3JQvB0SBB5Qo06jddRm7k9R6cjedM6gDTK9Lny4nIk25Ig==" saltValue="5FYRJ87qZwEBNY+4vVvpl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5" customWidth="1"/>
    <col min="117" max="16384" width="9" style="254" hidden="1"/>
  </cols>
  <sheetData>
    <row r="1" spans="2:116" ht="13" x14ac:dyDescent="0.2">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row>
    <row r="2" spans="2:116" ht="13" x14ac:dyDescent="0.2"/>
    <row r="3" spans="2:116" ht="13" x14ac:dyDescent="0.2"/>
    <row r="4" spans="2:116" ht="13" x14ac:dyDescent="0.2">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row>
    <row r="5" spans="2:116" ht="13" x14ac:dyDescent="0.2">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row>
    <row r="19" spans="9:116" ht="13" x14ac:dyDescent="0.2"/>
    <row r="20" spans="9:116" ht="13" x14ac:dyDescent="0.2"/>
    <row r="21" spans="9:116" ht="13" x14ac:dyDescent="0.2">
      <c r="DL21" s="254"/>
    </row>
    <row r="22" spans="9:116" ht="13" x14ac:dyDescent="0.2">
      <c r="DI22" s="254"/>
      <c r="DJ22" s="254"/>
      <c r="DK22" s="254"/>
      <c r="DL22" s="254"/>
    </row>
    <row r="23" spans="9:116" ht="13" x14ac:dyDescent="0.2">
      <c r="CY23" s="254"/>
      <c r="CZ23" s="254"/>
      <c r="DA23" s="254"/>
      <c r="DB23" s="254"/>
      <c r="DC23" s="254"/>
      <c r="DD23" s="254"/>
      <c r="DE23" s="254"/>
      <c r="DF23" s="254"/>
      <c r="DG23" s="254"/>
      <c r="DH23" s="254"/>
      <c r="DI23" s="254"/>
      <c r="DJ23" s="254"/>
      <c r="DK23" s="254"/>
      <c r="DL23" s="254"/>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4"/>
      <c r="DA35" s="254"/>
      <c r="DB35" s="254"/>
      <c r="DC35" s="254"/>
      <c r="DD35" s="254"/>
      <c r="DE35" s="254"/>
      <c r="DF35" s="254"/>
      <c r="DG35" s="254"/>
      <c r="DH35" s="254"/>
      <c r="DI35" s="254"/>
      <c r="DJ35" s="254"/>
      <c r="DK35" s="254"/>
      <c r="DL35" s="254"/>
    </row>
    <row r="36" spans="15:116" ht="13" x14ac:dyDescent="0.2"/>
    <row r="37" spans="15:116" ht="13" x14ac:dyDescent="0.2">
      <c r="DL37" s="254"/>
    </row>
    <row r="38" spans="15:116" ht="13" x14ac:dyDescent="0.2">
      <c r="DI38" s="254"/>
      <c r="DJ38" s="254"/>
      <c r="DK38" s="254"/>
      <c r="DL38" s="254"/>
    </row>
    <row r="39" spans="15:116" ht="13" x14ac:dyDescent="0.2"/>
    <row r="40" spans="15:116" ht="13" x14ac:dyDescent="0.2"/>
    <row r="41" spans="15:116" ht="13" x14ac:dyDescent="0.2"/>
    <row r="42" spans="15:116" ht="13" x14ac:dyDescent="0.2"/>
    <row r="43" spans="15:116" ht="13" x14ac:dyDescent="0.2">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row>
    <row r="44" spans="15:116" ht="13" x14ac:dyDescent="0.2">
      <c r="DL44" s="254"/>
    </row>
    <row r="45" spans="15:116" ht="13" x14ac:dyDescent="0.2"/>
    <row r="46" spans="15:116" ht="13" x14ac:dyDescent="0.2">
      <c r="DA46" s="254"/>
      <c r="DB46" s="254"/>
      <c r="DC46" s="254"/>
      <c r="DD46" s="254"/>
      <c r="DE46" s="254"/>
      <c r="DF46" s="254"/>
      <c r="DG46" s="254"/>
      <c r="DH46" s="254"/>
      <c r="DI46" s="254"/>
      <c r="DJ46" s="254"/>
      <c r="DK46" s="254"/>
      <c r="DL46" s="254"/>
    </row>
    <row r="47" spans="15:116" ht="13" x14ac:dyDescent="0.2"/>
    <row r="48" spans="15:116" ht="13" x14ac:dyDescent="0.2"/>
    <row r="49" spans="104:116" ht="13" x14ac:dyDescent="0.2"/>
    <row r="50" spans="104:116" ht="13" x14ac:dyDescent="0.2">
      <c r="CZ50" s="254"/>
      <c r="DA50" s="254"/>
      <c r="DB50" s="254"/>
      <c r="DC50" s="254"/>
      <c r="DD50" s="254"/>
      <c r="DE50" s="254"/>
      <c r="DF50" s="254"/>
      <c r="DG50" s="254"/>
      <c r="DH50" s="254"/>
      <c r="DI50" s="254"/>
      <c r="DJ50" s="254"/>
      <c r="DK50" s="254"/>
      <c r="DL50" s="254"/>
    </row>
    <row r="51" spans="104:116" ht="13" x14ac:dyDescent="0.2"/>
    <row r="52" spans="104:116" ht="13" x14ac:dyDescent="0.2"/>
    <row r="53" spans="104:116" ht="13" x14ac:dyDescent="0.2">
      <c r="DL53" s="254"/>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4"/>
      <c r="DD67" s="254"/>
      <c r="DE67" s="254"/>
      <c r="DF67" s="254"/>
      <c r="DG67" s="254"/>
      <c r="DH67" s="254"/>
      <c r="DI67" s="254"/>
      <c r="DJ67" s="254"/>
      <c r="DK67" s="254"/>
      <c r="DL67" s="254"/>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HOXu/wuhH5ne42GOc8JGywSIin275JlJAsjXH5+iBA00KwgKv/xX9v/jd8KwlQFtGpz37z8BaTW/axp/g3++CQ==" saltValue="JvFdWEPKWEWUcTiLSzZwV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6" customWidth="1"/>
    <col min="37" max="44" width="17" style="256" customWidth="1"/>
    <col min="45" max="45" width="6.08984375" style="263" customWidth="1"/>
    <col min="46" max="46" width="3" style="261" customWidth="1"/>
    <col min="47" max="47" width="19.08984375" style="256" hidden="1" customWidth="1"/>
    <col min="48" max="52" width="12.6328125" style="256" hidden="1" customWidth="1"/>
    <col min="53" max="16384" width="8.6328125" style="256" hidden="1"/>
  </cols>
  <sheetData>
    <row r="1" spans="1:46" ht="13" x14ac:dyDescent="0.2">
      <c r="AS1" s="257"/>
      <c r="AT1" s="257"/>
    </row>
    <row r="2" spans="1:46" ht="13" x14ac:dyDescent="0.2">
      <c r="AS2" s="257"/>
      <c r="AT2" s="257"/>
    </row>
    <row r="3" spans="1:46" ht="13" x14ac:dyDescent="0.2">
      <c r="AS3" s="257"/>
      <c r="AT3" s="257"/>
    </row>
    <row r="4" spans="1:46" ht="13" x14ac:dyDescent="0.2">
      <c r="AS4" s="257"/>
      <c r="AT4" s="257"/>
    </row>
    <row r="5" spans="1:46" ht="16.5" x14ac:dyDescent="0.2">
      <c r="A5" s="258" t="s">
        <v>488</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60"/>
    </row>
    <row r="6" spans="1:46" ht="13" x14ac:dyDescent="0.2">
      <c r="A6" s="261"/>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62" t="s">
        <v>489</v>
      </c>
      <c r="AL6" s="262"/>
      <c r="AM6" s="262"/>
      <c r="AN6" s="262"/>
      <c r="AO6" s="257"/>
      <c r="AP6" s="257"/>
      <c r="AQ6" s="257"/>
      <c r="AR6" s="257"/>
    </row>
    <row r="7" spans="1:46" ht="13.5" customHeight="1" x14ac:dyDescent="0.2">
      <c r="A7" s="261"/>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64"/>
      <c r="AL7" s="265"/>
      <c r="AM7" s="265"/>
      <c r="AN7" s="266"/>
      <c r="AO7" s="1118" t="s">
        <v>490</v>
      </c>
      <c r="AP7" s="267"/>
      <c r="AQ7" s="268" t="s">
        <v>491</v>
      </c>
      <c r="AR7" s="269"/>
    </row>
    <row r="8" spans="1:46" ht="13" x14ac:dyDescent="0.2">
      <c r="A8" s="261"/>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70"/>
      <c r="AL8" s="271"/>
      <c r="AM8" s="271"/>
      <c r="AN8" s="272"/>
      <c r="AO8" s="1119"/>
      <c r="AP8" s="273" t="s">
        <v>492</v>
      </c>
      <c r="AQ8" s="274" t="s">
        <v>493</v>
      </c>
      <c r="AR8" s="275" t="s">
        <v>494</v>
      </c>
    </row>
    <row r="9" spans="1:46" ht="13" x14ac:dyDescent="0.2">
      <c r="A9" s="261"/>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1130" t="s">
        <v>495</v>
      </c>
      <c r="AL9" s="1131"/>
      <c r="AM9" s="1131"/>
      <c r="AN9" s="1132"/>
      <c r="AO9" s="276">
        <v>1131552</v>
      </c>
      <c r="AP9" s="276">
        <v>106861</v>
      </c>
      <c r="AQ9" s="277">
        <v>104296</v>
      </c>
      <c r="AR9" s="278">
        <v>2.5</v>
      </c>
    </row>
    <row r="10" spans="1:46" ht="13.5" customHeight="1" x14ac:dyDescent="0.2">
      <c r="A10" s="261"/>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1130" t="s">
        <v>496</v>
      </c>
      <c r="AL10" s="1131"/>
      <c r="AM10" s="1131"/>
      <c r="AN10" s="1132"/>
      <c r="AO10" s="279">
        <v>220052</v>
      </c>
      <c r="AP10" s="279">
        <v>20781</v>
      </c>
      <c r="AQ10" s="280">
        <v>16614</v>
      </c>
      <c r="AR10" s="281">
        <v>25.1</v>
      </c>
    </row>
    <row r="11" spans="1:46" ht="13.5" customHeight="1" x14ac:dyDescent="0.2">
      <c r="A11" s="261"/>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1130" t="s">
        <v>497</v>
      </c>
      <c r="AL11" s="1131"/>
      <c r="AM11" s="1131"/>
      <c r="AN11" s="1132"/>
      <c r="AO11" s="279">
        <v>150</v>
      </c>
      <c r="AP11" s="279">
        <v>14</v>
      </c>
      <c r="AQ11" s="280">
        <v>799</v>
      </c>
      <c r="AR11" s="281">
        <v>-98.2</v>
      </c>
    </row>
    <row r="12" spans="1:46" ht="13.5" customHeight="1" x14ac:dyDescent="0.2">
      <c r="A12" s="261"/>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1130" t="s">
        <v>498</v>
      </c>
      <c r="AL12" s="1131"/>
      <c r="AM12" s="1131"/>
      <c r="AN12" s="1132"/>
      <c r="AO12" s="279" t="s">
        <v>499</v>
      </c>
      <c r="AP12" s="279" t="s">
        <v>499</v>
      </c>
      <c r="AQ12" s="280" t="s">
        <v>499</v>
      </c>
      <c r="AR12" s="281" t="s">
        <v>499</v>
      </c>
    </row>
    <row r="13" spans="1:46" ht="13.5" customHeight="1" x14ac:dyDescent="0.2">
      <c r="A13" s="261"/>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1130" t="s">
        <v>500</v>
      </c>
      <c r="AL13" s="1131"/>
      <c r="AM13" s="1131"/>
      <c r="AN13" s="1132"/>
      <c r="AO13" s="279">
        <v>48289</v>
      </c>
      <c r="AP13" s="279">
        <v>4560</v>
      </c>
      <c r="AQ13" s="280">
        <v>4504</v>
      </c>
      <c r="AR13" s="281">
        <v>1.2</v>
      </c>
    </row>
    <row r="14" spans="1:46" ht="13.5" customHeight="1" x14ac:dyDescent="0.2">
      <c r="A14" s="261"/>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1130" t="s">
        <v>501</v>
      </c>
      <c r="AL14" s="1131"/>
      <c r="AM14" s="1131"/>
      <c r="AN14" s="1132"/>
      <c r="AO14" s="279">
        <v>7896</v>
      </c>
      <c r="AP14" s="279">
        <v>746</v>
      </c>
      <c r="AQ14" s="280">
        <v>2125</v>
      </c>
      <c r="AR14" s="281">
        <v>-64.900000000000006</v>
      </c>
    </row>
    <row r="15" spans="1:46" ht="13.5" customHeight="1" x14ac:dyDescent="0.2">
      <c r="A15" s="261"/>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1133" t="s">
        <v>502</v>
      </c>
      <c r="AL15" s="1134"/>
      <c r="AM15" s="1134"/>
      <c r="AN15" s="1135"/>
      <c r="AO15" s="279">
        <v>-78504</v>
      </c>
      <c r="AP15" s="279">
        <v>-7414</v>
      </c>
      <c r="AQ15" s="280">
        <v>-7352</v>
      </c>
      <c r="AR15" s="281">
        <v>0.8</v>
      </c>
    </row>
    <row r="16" spans="1:46" ht="13" x14ac:dyDescent="0.2">
      <c r="A16" s="261"/>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1133" t="s">
        <v>188</v>
      </c>
      <c r="AL16" s="1134"/>
      <c r="AM16" s="1134"/>
      <c r="AN16" s="1135"/>
      <c r="AO16" s="279">
        <v>1329435</v>
      </c>
      <c r="AP16" s="279">
        <v>125549</v>
      </c>
      <c r="AQ16" s="280">
        <v>120986</v>
      </c>
      <c r="AR16" s="281">
        <v>3.8</v>
      </c>
    </row>
    <row r="17" spans="1:46" ht="13" x14ac:dyDescent="0.2">
      <c r="A17" s="261"/>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82"/>
    </row>
    <row r="18" spans="1:46" ht="13" x14ac:dyDescent="0.2">
      <c r="A18" s="261"/>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83"/>
      <c r="AR18" s="283"/>
    </row>
    <row r="19" spans="1:46" ht="13" x14ac:dyDescent="0.2">
      <c r="A19" s="26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t="s">
        <v>503</v>
      </c>
      <c r="AL19" s="257"/>
      <c r="AM19" s="257"/>
      <c r="AN19" s="257"/>
      <c r="AO19" s="257"/>
      <c r="AP19" s="257"/>
      <c r="AQ19" s="257"/>
      <c r="AR19" s="257"/>
    </row>
    <row r="20" spans="1:46" ht="13" x14ac:dyDescent="0.2">
      <c r="A20" s="261"/>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84"/>
      <c r="AL20" s="285"/>
      <c r="AM20" s="285"/>
      <c r="AN20" s="286"/>
      <c r="AO20" s="287" t="s">
        <v>504</v>
      </c>
      <c r="AP20" s="288" t="s">
        <v>505</v>
      </c>
      <c r="AQ20" s="289" t="s">
        <v>506</v>
      </c>
      <c r="AR20" s="290"/>
    </row>
    <row r="21" spans="1:46" s="296" customFormat="1" ht="13" x14ac:dyDescent="0.2">
      <c r="A21" s="29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1136" t="s">
        <v>507</v>
      </c>
      <c r="AL21" s="1137"/>
      <c r="AM21" s="1137"/>
      <c r="AN21" s="1138"/>
      <c r="AO21" s="292">
        <v>10.39</v>
      </c>
      <c r="AP21" s="293">
        <v>10.56</v>
      </c>
      <c r="AQ21" s="294">
        <v>-0.17</v>
      </c>
      <c r="AR21" s="262"/>
      <c r="AS21" s="295"/>
      <c r="AT21" s="291"/>
    </row>
    <row r="22" spans="1:46" s="296" customFormat="1" ht="13" x14ac:dyDescent="0.2">
      <c r="A22" s="29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1136" t="s">
        <v>508</v>
      </c>
      <c r="AL22" s="1137"/>
      <c r="AM22" s="1137"/>
      <c r="AN22" s="1138"/>
      <c r="AO22" s="297">
        <v>97.7</v>
      </c>
      <c r="AP22" s="298">
        <v>96.8</v>
      </c>
      <c r="AQ22" s="299">
        <v>0.9</v>
      </c>
      <c r="AR22" s="283"/>
      <c r="AS22" s="295"/>
      <c r="AT22" s="291"/>
    </row>
    <row r="23" spans="1:46" s="296" customFormat="1" ht="13" x14ac:dyDescent="0.2">
      <c r="A23" s="29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83"/>
      <c r="AQ23" s="283"/>
      <c r="AR23" s="283"/>
      <c r="AS23" s="295"/>
      <c r="AT23" s="291"/>
    </row>
    <row r="24" spans="1:46" s="296" customFormat="1" ht="13" x14ac:dyDescent="0.2">
      <c r="A24" s="29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83"/>
      <c r="AQ24" s="283"/>
      <c r="AR24" s="283"/>
      <c r="AS24" s="295"/>
      <c r="AT24" s="291"/>
    </row>
    <row r="25" spans="1:46" s="296" customFormat="1" ht="13" x14ac:dyDescent="0.2">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1"/>
    </row>
    <row r="26" spans="1:46" s="296" customFormat="1" ht="13" x14ac:dyDescent="0.2">
      <c r="A26" s="1129" t="s">
        <v>509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2"/>
    </row>
    <row r="27" spans="1:46" ht="13" x14ac:dyDescent="0.2">
      <c r="A27" s="304"/>
      <c r="AO27" s="257"/>
      <c r="AP27" s="257"/>
      <c r="AQ27" s="257"/>
      <c r="AR27" s="257"/>
      <c r="AS27" s="257"/>
      <c r="AT27" s="257"/>
    </row>
    <row r="28" spans="1:46" ht="16.5" x14ac:dyDescent="0.2">
      <c r="A28" s="258" t="s">
        <v>510</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305"/>
    </row>
    <row r="29" spans="1:46" ht="13" x14ac:dyDescent="0.2">
      <c r="A29" s="26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62" t="s">
        <v>511</v>
      </c>
      <c r="AL29" s="262"/>
      <c r="AM29" s="262"/>
      <c r="AN29" s="262"/>
      <c r="AO29" s="257"/>
      <c r="AP29" s="257"/>
      <c r="AQ29" s="257"/>
      <c r="AR29" s="257"/>
      <c r="AS29" s="306"/>
    </row>
    <row r="30" spans="1:46" ht="13.5" customHeight="1" x14ac:dyDescent="0.2">
      <c r="A30" s="26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64"/>
      <c r="AL30" s="265"/>
      <c r="AM30" s="265"/>
      <c r="AN30" s="266"/>
      <c r="AO30" s="1118" t="s">
        <v>490</v>
      </c>
      <c r="AP30" s="267"/>
      <c r="AQ30" s="268" t="s">
        <v>491</v>
      </c>
      <c r="AR30" s="269"/>
    </row>
    <row r="31" spans="1:46" ht="13" x14ac:dyDescent="0.2">
      <c r="A31" s="26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70"/>
      <c r="AL31" s="271"/>
      <c r="AM31" s="271"/>
      <c r="AN31" s="272"/>
      <c r="AO31" s="1119"/>
      <c r="AP31" s="273" t="s">
        <v>492</v>
      </c>
      <c r="AQ31" s="274" t="s">
        <v>493</v>
      </c>
      <c r="AR31" s="275" t="s">
        <v>494</v>
      </c>
    </row>
    <row r="32" spans="1:46" ht="27" customHeight="1" x14ac:dyDescent="0.2">
      <c r="A32" s="26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1120" t="s">
        <v>512</v>
      </c>
      <c r="AL32" s="1121"/>
      <c r="AM32" s="1121"/>
      <c r="AN32" s="1122"/>
      <c r="AO32" s="307">
        <v>734484</v>
      </c>
      <c r="AP32" s="307">
        <v>69363</v>
      </c>
      <c r="AQ32" s="308">
        <v>60627</v>
      </c>
      <c r="AR32" s="309">
        <v>14.4</v>
      </c>
    </row>
    <row r="33" spans="1:46" ht="13.5" customHeight="1" x14ac:dyDescent="0.2">
      <c r="A33" s="26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1120" t="s">
        <v>513</v>
      </c>
      <c r="AL33" s="1121"/>
      <c r="AM33" s="1121"/>
      <c r="AN33" s="1122"/>
      <c r="AO33" s="307" t="s">
        <v>499</v>
      </c>
      <c r="AP33" s="307" t="s">
        <v>499</v>
      </c>
      <c r="AQ33" s="308" t="s">
        <v>499</v>
      </c>
      <c r="AR33" s="309" t="s">
        <v>499</v>
      </c>
    </row>
    <row r="34" spans="1:46" ht="27" customHeight="1" x14ac:dyDescent="0.2">
      <c r="A34" s="26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1120" t="s">
        <v>514</v>
      </c>
      <c r="AL34" s="1121"/>
      <c r="AM34" s="1121"/>
      <c r="AN34" s="1122"/>
      <c r="AO34" s="307" t="s">
        <v>499</v>
      </c>
      <c r="AP34" s="307" t="s">
        <v>499</v>
      </c>
      <c r="AQ34" s="308" t="s">
        <v>499</v>
      </c>
      <c r="AR34" s="309" t="s">
        <v>499</v>
      </c>
    </row>
    <row r="35" spans="1:46" ht="27" customHeight="1" x14ac:dyDescent="0.2">
      <c r="A35" s="26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1120" t="s">
        <v>515</v>
      </c>
      <c r="AL35" s="1121"/>
      <c r="AM35" s="1121"/>
      <c r="AN35" s="1122"/>
      <c r="AO35" s="307">
        <v>32661</v>
      </c>
      <c r="AP35" s="307">
        <v>3084</v>
      </c>
      <c r="AQ35" s="308">
        <v>21887</v>
      </c>
      <c r="AR35" s="309">
        <v>-85.9</v>
      </c>
    </row>
    <row r="36" spans="1:46" ht="27" customHeight="1" x14ac:dyDescent="0.2">
      <c r="A36" s="26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1120" t="s">
        <v>516</v>
      </c>
      <c r="AL36" s="1121"/>
      <c r="AM36" s="1121"/>
      <c r="AN36" s="1122"/>
      <c r="AO36" s="307">
        <v>20869</v>
      </c>
      <c r="AP36" s="307">
        <v>1971</v>
      </c>
      <c r="AQ36" s="308">
        <v>5351</v>
      </c>
      <c r="AR36" s="309">
        <v>-63.2</v>
      </c>
    </row>
    <row r="37" spans="1:46" ht="13.5" customHeight="1" x14ac:dyDescent="0.2">
      <c r="A37" s="26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1120" t="s">
        <v>517</v>
      </c>
      <c r="AL37" s="1121"/>
      <c r="AM37" s="1121"/>
      <c r="AN37" s="1122"/>
      <c r="AO37" s="307" t="s">
        <v>499</v>
      </c>
      <c r="AP37" s="307" t="s">
        <v>499</v>
      </c>
      <c r="AQ37" s="308">
        <v>569</v>
      </c>
      <c r="AR37" s="309" t="s">
        <v>499</v>
      </c>
    </row>
    <row r="38" spans="1:46" ht="27" customHeight="1" x14ac:dyDescent="0.2">
      <c r="A38" s="26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1123" t="s">
        <v>518</v>
      </c>
      <c r="AL38" s="1124"/>
      <c r="AM38" s="1124"/>
      <c r="AN38" s="1125"/>
      <c r="AO38" s="310" t="s">
        <v>499</v>
      </c>
      <c r="AP38" s="310" t="s">
        <v>499</v>
      </c>
      <c r="AQ38" s="311">
        <v>12</v>
      </c>
      <c r="AR38" s="299" t="s">
        <v>499</v>
      </c>
      <c r="AS38" s="306"/>
    </row>
    <row r="39" spans="1:46" ht="13" x14ac:dyDescent="0.2">
      <c r="A39" s="26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1123" t="s">
        <v>519</v>
      </c>
      <c r="AL39" s="1124"/>
      <c r="AM39" s="1124"/>
      <c r="AN39" s="1125"/>
      <c r="AO39" s="307" t="s">
        <v>499</v>
      </c>
      <c r="AP39" s="307" t="s">
        <v>499</v>
      </c>
      <c r="AQ39" s="308">
        <v>-1532</v>
      </c>
      <c r="AR39" s="309" t="s">
        <v>499</v>
      </c>
      <c r="AS39" s="306"/>
    </row>
    <row r="40" spans="1:46" ht="27" customHeight="1" x14ac:dyDescent="0.2">
      <c r="A40" s="26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1120" t="s">
        <v>520</v>
      </c>
      <c r="AL40" s="1121"/>
      <c r="AM40" s="1121"/>
      <c r="AN40" s="1122"/>
      <c r="AO40" s="307">
        <v>-591851</v>
      </c>
      <c r="AP40" s="307">
        <v>-55893</v>
      </c>
      <c r="AQ40" s="308">
        <v>-57744</v>
      </c>
      <c r="AR40" s="309">
        <v>-3.2</v>
      </c>
      <c r="AS40" s="306"/>
    </row>
    <row r="41" spans="1:46" ht="13" x14ac:dyDescent="0.2">
      <c r="A41" s="26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1126" t="s">
        <v>298</v>
      </c>
      <c r="AL41" s="1127"/>
      <c r="AM41" s="1127"/>
      <c r="AN41" s="1128"/>
      <c r="AO41" s="307">
        <v>196163</v>
      </c>
      <c r="AP41" s="307">
        <v>18525</v>
      </c>
      <c r="AQ41" s="308">
        <v>29170</v>
      </c>
      <c r="AR41" s="309">
        <v>-36.5</v>
      </c>
      <c r="AS41" s="306"/>
    </row>
    <row r="42" spans="1:46" ht="13" x14ac:dyDescent="0.2">
      <c r="A42" s="26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312" t="s">
        <v>521</v>
      </c>
      <c r="AL42" s="257"/>
      <c r="AM42" s="257"/>
      <c r="AN42" s="257"/>
      <c r="AO42" s="257"/>
      <c r="AP42" s="257"/>
      <c r="AQ42" s="283"/>
      <c r="AR42" s="283"/>
      <c r="AS42" s="306"/>
    </row>
    <row r="43" spans="1:46" ht="13" x14ac:dyDescent="0.2">
      <c r="A43" s="26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313"/>
      <c r="AQ43" s="283"/>
      <c r="AR43" s="257"/>
      <c r="AS43" s="306"/>
    </row>
    <row r="44" spans="1:46" ht="13" x14ac:dyDescent="0.2">
      <c r="A44" s="26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83"/>
      <c r="AR44" s="257"/>
    </row>
    <row r="45" spans="1:46" ht="13" x14ac:dyDescent="0.2">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314"/>
      <c r="AR45" s="259"/>
      <c r="AS45" s="259"/>
      <c r="AT45" s="257"/>
    </row>
    <row r="46" spans="1:46" ht="13" x14ac:dyDescent="0.2">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7"/>
    </row>
    <row r="47" spans="1:46" ht="17.25" customHeight="1" x14ac:dyDescent="0.2">
      <c r="A47" s="316" t="s">
        <v>522</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row>
    <row r="48" spans="1:46" ht="13" x14ac:dyDescent="0.2">
      <c r="A48" s="261"/>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317" t="s">
        <v>523</v>
      </c>
      <c r="AL48" s="317"/>
      <c r="AM48" s="317"/>
      <c r="AN48" s="317"/>
      <c r="AO48" s="317"/>
      <c r="AP48" s="317"/>
      <c r="AQ48" s="318"/>
      <c r="AR48" s="317"/>
    </row>
    <row r="49" spans="1:44" ht="13.5" customHeight="1" x14ac:dyDescent="0.2">
      <c r="A49" s="261"/>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319"/>
      <c r="AL49" s="320"/>
      <c r="AM49" s="1113" t="s">
        <v>490</v>
      </c>
      <c r="AN49" s="1115" t="s">
        <v>524</v>
      </c>
      <c r="AO49" s="1116"/>
      <c r="AP49" s="1116"/>
      <c r="AQ49" s="1116"/>
      <c r="AR49" s="1117"/>
    </row>
    <row r="50" spans="1:44" ht="13" x14ac:dyDescent="0.2">
      <c r="A50" s="261"/>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321"/>
      <c r="AL50" s="322"/>
      <c r="AM50" s="1114"/>
      <c r="AN50" s="323" t="s">
        <v>525</v>
      </c>
      <c r="AO50" s="324" t="s">
        <v>526</v>
      </c>
      <c r="AP50" s="325" t="s">
        <v>527</v>
      </c>
      <c r="AQ50" s="326" t="s">
        <v>528</v>
      </c>
      <c r="AR50" s="327" t="s">
        <v>529</v>
      </c>
    </row>
    <row r="51" spans="1:44" ht="13" x14ac:dyDescent="0.2">
      <c r="A51" s="261"/>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319" t="s">
        <v>530</v>
      </c>
      <c r="AL51" s="320"/>
      <c r="AM51" s="328">
        <v>696333</v>
      </c>
      <c r="AN51" s="329">
        <v>62078</v>
      </c>
      <c r="AO51" s="330">
        <v>-13.6</v>
      </c>
      <c r="AP51" s="331">
        <v>108252</v>
      </c>
      <c r="AQ51" s="332">
        <v>30.4</v>
      </c>
      <c r="AR51" s="333">
        <v>-44</v>
      </c>
    </row>
    <row r="52" spans="1:44" ht="13" x14ac:dyDescent="0.2">
      <c r="A52" s="261"/>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334"/>
      <c r="AL52" s="335" t="s">
        <v>531</v>
      </c>
      <c r="AM52" s="336">
        <v>368291</v>
      </c>
      <c r="AN52" s="337">
        <v>32833</v>
      </c>
      <c r="AO52" s="338">
        <v>-43.3</v>
      </c>
      <c r="AP52" s="339">
        <v>50321</v>
      </c>
      <c r="AQ52" s="340">
        <v>7.6</v>
      </c>
      <c r="AR52" s="341">
        <v>-50.9</v>
      </c>
    </row>
    <row r="53" spans="1:44" ht="13" x14ac:dyDescent="0.2">
      <c r="A53" s="261"/>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319" t="s">
        <v>532</v>
      </c>
      <c r="AL53" s="320"/>
      <c r="AM53" s="328">
        <v>308132</v>
      </c>
      <c r="AN53" s="329">
        <v>27837</v>
      </c>
      <c r="AO53" s="330">
        <v>-55.2</v>
      </c>
      <c r="AP53" s="331">
        <v>93492</v>
      </c>
      <c r="AQ53" s="332">
        <v>-13.6</v>
      </c>
      <c r="AR53" s="333">
        <v>-41.6</v>
      </c>
    </row>
    <row r="54" spans="1:44" ht="13" x14ac:dyDescent="0.2">
      <c r="A54" s="261"/>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334"/>
      <c r="AL54" s="335" t="s">
        <v>531</v>
      </c>
      <c r="AM54" s="336">
        <v>142225</v>
      </c>
      <c r="AN54" s="337">
        <v>12849</v>
      </c>
      <c r="AO54" s="338">
        <v>-60.9</v>
      </c>
      <c r="AP54" s="339">
        <v>53316</v>
      </c>
      <c r="AQ54" s="340">
        <v>6</v>
      </c>
      <c r="AR54" s="341">
        <v>-66.900000000000006</v>
      </c>
    </row>
    <row r="55" spans="1:44" ht="13" x14ac:dyDescent="0.2">
      <c r="A55" s="261"/>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319" t="s">
        <v>533</v>
      </c>
      <c r="AL55" s="320"/>
      <c r="AM55" s="328">
        <v>431508</v>
      </c>
      <c r="AN55" s="329">
        <v>39592</v>
      </c>
      <c r="AO55" s="330">
        <v>42.2</v>
      </c>
      <c r="AP55" s="331">
        <v>94796</v>
      </c>
      <c r="AQ55" s="332">
        <v>1.4</v>
      </c>
      <c r="AR55" s="333">
        <v>40.799999999999997</v>
      </c>
    </row>
    <row r="56" spans="1:44" ht="13" x14ac:dyDescent="0.2">
      <c r="A56" s="261"/>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334"/>
      <c r="AL56" s="335" t="s">
        <v>531</v>
      </c>
      <c r="AM56" s="336">
        <v>264001</v>
      </c>
      <c r="AN56" s="337">
        <v>24222</v>
      </c>
      <c r="AO56" s="338">
        <v>88.5</v>
      </c>
      <c r="AP56" s="339">
        <v>55781</v>
      </c>
      <c r="AQ56" s="340">
        <v>4.5999999999999996</v>
      </c>
      <c r="AR56" s="341">
        <v>83.9</v>
      </c>
    </row>
    <row r="57" spans="1:44" ht="13" x14ac:dyDescent="0.2">
      <c r="A57" s="261"/>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319" t="s">
        <v>534</v>
      </c>
      <c r="AL57" s="320"/>
      <c r="AM57" s="328">
        <v>415510</v>
      </c>
      <c r="AN57" s="329">
        <v>38620</v>
      </c>
      <c r="AO57" s="330">
        <v>-2.5</v>
      </c>
      <c r="AP57" s="331">
        <v>85942</v>
      </c>
      <c r="AQ57" s="332">
        <v>-9.3000000000000007</v>
      </c>
      <c r="AR57" s="333">
        <v>6.8</v>
      </c>
    </row>
    <row r="58" spans="1:44" ht="13" x14ac:dyDescent="0.2">
      <c r="A58" s="261"/>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334"/>
      <c r="AL58" s="335" t="s">
        <v>531</v>
      </c>
      <c r="AM58" s="336">
        <v>254414</v>
      </c>
      <c r="AN58" s="337">
        <v>23647</v>
      </c>
      <c r="AO58" s="338">
        <v>-2.4</v>
      </c>
      <c r="AP58" s="339">
        <v>48630</v>
      </c>
      <c r="AQ58" s="340">
        <v>-12.8</v>
      </c>
      <c r="AR58" s="341">
        <v>10.4</v>
      </c>
    </row>
    <row r="59" spans="1:44" ht="13" x14ac:dyDescent="0.2">
      <c r="A59" s="261"/>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319" t="s">
        <v>535</v>
      </c>
      <c r="AL59" s="320"/>
      <c r="AM59" s="328">
        <v>222213</v>
      </c>
      <c r="AN59" s="329">
        <v>20985</v>
      </c>
      <c r="AO59" s="330">
        <v>-45.7</v>
      </c>
      <c r="AP59" s="331">
        <v>95007</v>
      </c>
      <c r="AQ59" s="332">
        <v>10.5</v>
      </c>
      <c r="AR59" s="333">
        <v>-56.2</v>
      </c>
    </row>
    <row r="60" spans="1:44" ht="13" x14ac:dyDescent="0.2">
      <c r="A60" s="261"/>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334"/>
      <c r="AL60" s="335" t="s">
        <v>531</v>
      </c>
      <c r="AM60" s="336">
        <v>144784</v>
      </c>
      <c r="AN60" s="337">
        <v>13673</v>
      </c>
      <c r="AO60" s="338">
        <v>-42.2</v>
      </c>
      <c r="AP60" s="339">
        <v>48509</v>
      </c>
      <c r="AQ60" s="340">
        <v>-0.2</v>
      </c>
      <c r="AR60" s="341">
        <v>-42</v>
      </c>
    </row>
    <row r="61" spans="1:44" ht="13" x14ac:dyDescent="0.2">
      <c r="A61" s="261"/>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319" t="s">
        <v>536</v>
      </c>
      <c r="AL61" s="342"/>
      <c r="AM61" s="343">
        <v>414739</v>
      </c>
      <c r="AN61" s="344">
        <v>37822</v>
      </c>
      <c r="AO61" s="345">
        <v>-15</v>
      </c>
      <c r="AP61" s="346">
        <v>95498</v>
      </c>
      <c r="AQ61" s="347">
        <v>3.9</v>
      </c>
      <c r="AR61" s="333">
        <v>-18.899999999999999</v>
      </c>
    </row>
    <row r="62" spans="1:44" ht="13" x14ac:dyDescent="0.2">
      <c r="A62" s="261"/>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334"/>
      <c r="AL62" s="335" t="s">
        <v>531</v>
      </c>
      <c r="AM62" s="336">
        <v>234743</v>
      </c>
      <c r="AN62" s="337">
        <v>21445</v>
      </c>
      <c r="AO62" s="338">
        <v>-12.1</v>
      </c>
      <c r="AP62" s="339">
        <v>51311</v>
      </c>
      <c r="AQ62" s="340">
        <v>1</v>
      </c>
      <c r="AR62" s="341">
        <v>-13.1</v>
      </c>
    </row>
    <row r="63" spans="1:44" ht="13" x14ac:dyDescent="0.2">
      <c r="A63" s="261"/>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row>
    <row r="64" spans="1:44" ht="13" x14ac:dyDescent="0.2">
      <c r="A64" s="261"/>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row>
    <row r="65" spans="1:46" ht="13" x14ac:dyDescent="0.2">
      <c r="A65" s="261"/>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row>
    <row r="66" spans="1:46" ht="13" x14ac:dyDescent="0.2">
      <c r="A66" s="348"/>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9"/>
    </row>
    <row r="67" spans="1:46" ht="13.5" hidden="1" customHeight="1" x14ac:dyDescent="0.2">
      <c r="AK67" s="257"/>
      <c r="AL67" s="257"/>
      <c r="AM67" s="257"/>
      <c r="AN67" s="257"/>
      <c r="AO67" s="257"/>
      <c r="AP67" s="257"/>
      <c r="AQ67" s="257"/>
      <c r="AR67" s="257"/>
      <c r="AS67" s="257"/>
      <c r="AT67" s="257"/>
    </row>
    <row r="68" spans="1:46" ht="13.5" hidden="1" customHeight="1" x14ac:dyDescent="0.2">
      <c r="AK68" s="257"/>
      <c r="AL68" s="257"/>
      <c r="AM68" s="257"/>
      <c r="AN68" s="257"/>
      <c r="AO68" s="257"/>
      <c r="AP68" s="257"/>
      <c r="AQ68" s="257"/>
      <c r="AR68" s="257"/>
    </row>
    <row r="69" spans="1:46" ht="13.5" hidden="1" customHeight="1" x14ac:dyDescent="0.2">
      <c r="AK69" s="257"/>
      <c r="AL69" s="257"/>
      <c r="AM69" s="257"/>
      <c r="AN69" s="257"/>
      <c r="AO69" s="257"/>
      <c r="AP69" s="257"/>
      <c r="AQ69" s="257"/>
      <c r="AR69" s="257"/>
    </row>
    <row r="70" spans="1:46" ht="13" hidden="1" x14ac:dyDescent="0.2">
      <c r="AK70" s="257"/>
      <c r="AL70" s="257"/>
      <c r="AM70" s="257"/>
      <c r="AN70" s="257"/>
      <c r="AO70" s="257"/>
      <c r="AP70" s="257"/>
      <c r="AQ70" s="257"/>
      <c r="AR70" s="257"/>
    </row>
    <row r="71" spans="1:46" ht="13" hidden="1" x14ac:dyDescent="0.2">
      <c r="AK71" s="257"/>
      <c r="AL71" s="257"/>
      <c r="AM71" s="257"/>
      <c r="AN71" s="257"/>
      <c r="AO71" s="257"/>
      <c r="AP71" s="257"/>
      <c r="AQ71" s="257"/>
      <c r="AR71" s="257"/>
    </row>
    <row r="72" spans="1:46" ht="13" hidden="1" x14ac:dyDescent="0.2">
      <c r="AK72" s="257"/>
      <c r="AL72" s="257"/>
      <c r="AM72" s="257"/>
      <c r="AN72" s="257"/>
      <c r="AO72" s="257"/>
      <c r="AP72" s="257"/>
      <c r="AQ72" s="257"/>
      <c r="AR72" s="257"/>
    </row>
    <row r="73" spans="1:46" ht="13" hidden="1" x14ac:dyDescent="0.2">
      <c r="AK73" s="257"/>
      <c r="AL73" s="257"/>
      <c r="AM73" s="257"/>
      <c r="AN73" s="257"/>
      <c r="AO73" s="257"/>
      <c r="AP73" s="257"/>
      <c r="AQ73" s="257"/>
      <c r="AR73" s="257"/>
    </row>
  </sheetData>
  <sheetProtection algorithmName="SHA-512" hashValue="ntwEHVn7kfkGDhqyz5dhMVkzyoL1DJZz8FepaGPQgbYECzivta/+kBVQx0aDb+3ZS786wYMFqUrUlVpwG3WVfw==" saltValue="i4AIBteCm5qYdH0Op5et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5" customWidth="1"/>
    <col min="126" max="16384" width="9" style="254" hidden="1"/>
  </cols>
  <sheetData>
    <row r="1" spans="2:125" ht="13.5" customHeight="1" x14ac:dyDescent="0.2">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2:125" ht="13" x14ac:dyDescent="0.2">
      <c r="B2" s="254"/>
      <c r="DG2" s="254"/>
    </row>
    <row r="3" spans="2:125" ht="13" x14ac:dyDescent="0.2">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H3" s="254"/>
      <c r="DI3" s="254"/>
      <c r="DJ3" s="254"/>
      <c r="DK3" s="254"/>
      <c r="DL3" s="254"/>
      <c r="DM3" s="254"/>
      <c r="DN3" s="254"/>
      <c r="DO3" s="254"/>
      <c r="DP3" s="254"/>
      <c r="DQ3" s="254"/>
      <c r="DR3" s="254"/>
      <c r="DS3" s="254"/>
      <c r="DT3" s="254"/>
      <c r="DU3" s="254"/>
    </row>
    <row r="4" spans="2:125" ht="13" x14ac:dyDescent="0.2"/>
    <row r="5" spans="2:125" ht="13" x14ac:dyDescent="0.2"/>
    <row r="6" spans="2:125" ht="13" x14ac:dyDescent="0.2"/>
    <row r="7" spans="2:125" ht="13" x14ac:dyDescent="0.2"/>
    <row r="8" spans="2:125" ht="13" x14ac:dyDescent="0.2"/>
    <row r="9" spans="2:125" ht="13" x14ac:dyDescent="0.2">
      <c r="DU9" s="254"/>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4"/>
    </row>
    <row r="18" spans="125:125" ht="13" x14ac:dyDescent="0.2"/>
    <row r="19" spans="125:125" ht="13" x14ac:dyDescent="0.2"/>
    <row r="20" spans="125:125" ht="13" x14ac:dyDescent="0.2">
      <c r="DU20" s="254"/>
    </row>
    <row r="21" spans="125:125" ht="13" x14ac:dyDescent="0.2">
      <c r="DU21" s="254"/>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4"/>
    </row>
    <row r="29" spans="125:125" ht="13" x14ac:dyDescent="0.2"/>
    <row r="30" spans="125:125" ht="13" x14ac:dyDescent="0.2"/>
    <row r="31" spans="125:125" ht="13" x14ac:dyDescent="0.2"/>
    <row r="32" spans="125:125" ht="13" x14ac:dyDescent="0.2"/>
    <row r="33" spans="2:125" ht="13" x14ac:dyDescent="0.2">
      <c r="B33" s="254"/>
      <c r="G33" s="254"/>
      <c r="I33" s="254"/>
    </row>
    <row r="34" spans="2:125" ht="13" x14ac:dyDescent="0.2">
      <c r="C34" s="254"/>
      <c r="P34" s="254"/>
      <c r="DE34" s="254"/>
      <c r="DH34" s="254"/>
    </row>
    <row r="35" spans="2:125" ht="13" x14ac:dyDescent="0.2">
      <c r="D35" s="254"/>
      <c r="E35" s="254"/>
      <c r="DG35" s="254"/>
      <c r="DJ35" s="254"/>
      <c r="DP35" s="254"/>
      <c r="DQ35" s="254"/>
      <c r="DR35" s="254"/>
      <c r="DS35" s="254"/>
      <c r="DT35" s="254"/>
      <c r="DU35" s="254"/>
    </row>
    <row r="36" spans="2:125" ht="13" x14ac:dyDescent="0.2">
      <c r="F36" s="254"/>
      <c r="H36" s="254"/>
      <c r="J36" s="254"/>
      <c r="K36" s="254"/>
      <c r="L36" s="254"/>
      <c r="M36" s="254"/>
      <c r="N36" s="254"/>
      <c r="O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F36" s="254"/>
      <c r="DI36" s="254"/>
      <c r="DK36" s="254"/>
      <c r="DL36" s="254"/>
      <c r="DM36" s="254"/>
      <c r="DN36" s="254"/>
      <c r="DO36" s="254"/>
      <c r="DP36" s="254"/>
      <c r="DQ36" s="254"/>
      <c r="DR36" s="254"/>
      <c r="DS36" s="254"/>
      <c r="DT36" s="254"/>
      <c r="DU36" s="254"/>
    </row>
    <row r="37" spans="2:125" ht="13" x14ac:dyDescent="0.2">
      <c r="DU37" s="254"/>
    </row>
    <row r="38" spans="2:125" ht="13" x14ac:dyDescent="0.2">
      <c r="DT38" s="254"/>
      <c r="DU38" s="254"/>
    </row>
    <row r="39" spans="2:125" ht="13" x14ac:dyDescent="0.2"/>
    <row r="40" spans="2:125" ht="13" x14ac:dyDescent="0.2">
      <c r="DH40" s="254"/>
    </row>
    <row r="41" spans="2:125" ht="13" x14ac:dyDescent="0.2">
      <c r="DE41" s="254"/>
    </row>
    <row r="42" spans="2:125" ht="13" x14ac:dyDescent="0.2">
      <c r="DG42" s="254"/>
      <c r="DJ42" s="254"/>
    </row>
    <row r="43" spans="2:125" ht="13" x14ac:dyDescent="0.2">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F43" s="254"/>
      <c r="DI43" s="254"/>
      <c r="DK43" s="254"/>
      <c r="DL43" s="254"/>
      <c r="DM43" s="254"/>
      <c r="DN43" s="254"/>
      <c r="DO43" s="254"/>
      <c r="DP43" s="254"/>
      <c r="DQ43" s="254"/>
      <c r="DR43" s="254"/>
      <c r="DS43" s="254"/>
      <c r="DT43" s="254"/>
      <c r="DU43" s="254"/>
    </row>
    <row r="44" spans="2:125" ht="13" x14ac:dyDescent="0.2">
      <c r="DU44" s="254"/>
    </row>
    <row r="45" spans="2:125" ht="13" x14ac:dyDescent="0.2"/>
    <row r="46" spans="2:125" ht="13" x14ac:dyDescent="0.2"/>
    <row r="47" spans="2:125" ht="13" x14ac:dyDescent="0.2"/>
    <row r="48" spans="2:125" ht="13" x14ac:dyDescent="0.2">
      <c r="DT48" s="254"/>
      <c r="DU48" s="254"/>
    </row>
    <row r="49" spans="120:125" ht="13" x14ac:dyDescent="0.2">
      <c r="DU49" s="254"/>
    </row>
    <row r="50" spans="120:125" ht="13" x14ac:dyDescent="0.2">
      <c r="DU50" s="254"/>
    </row>
    <row r="51" spans="120:125" ht="13" x14ac:dyDescent="0.2">
      <c r="DP51" s="254"/>
      <c r="DQ51" s="254"/>
      <c r="DR51" s="254"/>
      <c r="DS51" s="254"/>
      <c r="DT51" s="254"/>
      <c r="DU51" s="254"/>
    </row>
    <row r="52" spans="120:125" ht="13" x14ac:dyDescent="0.2"/>
    <row r="53" spans="120:125" ht="13" x14ac:dyDescent="0.2"/>
    <row r="54" spans="120:125" ht="13" x14ac:dyDescent="0.2">
      <c r="DU54" s="254"/>
    </row>
    <row r="55" spans="120:125" ht="13" x14ac:dyDescent="0.2"/>
    <row r="56" spans="120:125" ht="13" x14ac:dyDescent="0.2"/>
    <row r="57" spans="120:125" ht="13" x14ac:dyDescent="0.2"/>
    <row r="58" spans="120:125" ht="13" x14ac:dyDescent="0.2">
      <c r="DU58" s="254"/>
    </row>
    <row r="59" spans="120:125" ht="13" x14ac:dyDescent="0.2"/>
    <row r="60" spans="120:125" ht="13" x14ac:dyDescent="0.2"/>
    <row r="61" spans="120:125" ht="13" x14ac:dyDescent="0.2"/>
    <row r="62" spans="120:125" ht="13" x14ac:dyDescent="0.2"/>
    <row r="63" spans="120:125" ht="13" x14ac:dyDescent="0.2">
      <c r="DU63" s="254"/>
    </row>
    <row r="64" spans="120:125" ht="13" x14ac:dyDescent="0.2">
      <c r="DT64" s="254"/>
      <c r="DU64" s="254"/>
    </row>
    <row r="65" spans="123:125" ht="13" x14ac:dyDescent="0.2"/>
    <row r="66" spans="123:125" ht="13" x14ac:dyDescent="0.2"/>
    <row r="67" spans="123:125" ht="13" x14ac:dyDescent="0.2"/>
    <row r="68" spans="123:125" ht="13" x14ac:dyDescent="0.2"/>
    <row r="69" spans="123:125" ht="13" x14ac:dyDescent="0.2">
      <c r="DS69" s="254"/>
      <c r="DT69" s="254"/>
      <c r="DU69" s="254"/>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4"/>
    </row>
    <row r="83" spans="116:125" ht="13" x14ac:dyDescent="0.2">
      <c r="DM83" s="254"/>
      <c r="DN83" s="254"/>
      <c r="DO83" s="254"/>
      <c r="DP83" s="254"/>
      <c r="DQ83" s="254"/>
      <c r="DR83" s="254"/>
      <c r="DS83" s="254"/>
      <c r="DT83" s="254"/>
      <c r="DU83" s="254"/>
    </row>
    <row r="84" spans="116:125" ht="13" x14ac:dyDescent="0.2"/>
    <row r="85" spans="116:125" ht="13" x14ac:dyDescent="0.2"/>
    <row r="86" spans="116:125" ht="13" x14ac:dyDescent="0.2"/>
    <row r="87" spans="116:125" ht="13" x14ac:dyDescent="0.2"/>
    <row r="88" spans="116:125" ht="13" x14ac:dyDescent="0.2">
      <c r="DU88" s="254"/>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4"/>
      <c r="DT94" s="254"/>
      <c r="DU94" s="254"/>
    </row>
    <row r="95" spans="116:125" ht="13.5" customHeight="1" x14ac:dyDescent="0.2">
      <c r="DU95" s="25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4"/>
    </row>
    <row r="102" spans="124:125" ht="13.5" customHeight="1" x14ac:dyDescent="0.2"/>
    <row r="103" spans="124:125" ht="13.5" customHeight="1" x14ac:dyDescent="0.2"/>
    <row r="104" spans="124:125" ht="13.5" customHeight="1" x14ac:dyDescent="0.2">
      <c r="DT104" s="254"/>
      <c r="DU104" s="25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538</v>
      </c>
    </row>
    <row r="121" spans="125:125" ht="13.5" hidden="1" customHeight="1" x14ac:dyDescent="0.2">
      <c r="DU121" s="254"/>
    </row>
  </sheetData>
  <sheetProtection algorithmName="SHA-512" hashValue="i8kQ4xR2dEouQiqH3fFkiC8p2LFjmVG3Jf960VAnNUA4yUHuIaiDjUZDqQ38uRM3C274RqD7s8SMmJGxgP+5XA==" saltValue="MnPuLoL03MdLdP8IfyTr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A5E19-E30E-4784-98F6-6993201B04CA}">
  <sheetPr>
    <pageSetUpPr fitToPage="1"/>
  </sheetPr>
  <dimension ref="A1:EL116"/>
  <sheetViews>
    <sheetView showGridLines="0" zoomScale="40" zoomScaleNormal="40" zoomScaleSheetLayoutView="55" workbookViewId="0"/>
  </sheetViews>
  <sheetFormatPr defaultColWidth="0" defaultRowHeight="13.5" customHeight="1" zeroHeight="1" x14ac:dyDescent="0.2"/>
  <cols>
    <col min="1" max="125" width="2.453125" style="255" customWidth="1"/>
    <col min="126" max="142" width="0" style="254" hidden="1" customWidth="1"/>
    <col min="143" max="16384" width="9" style="254" hidden="1"/>
  </cols>
  <sheetData>
    <row r="1" spans="1:125" ht="13.5" customHeight="1" x14ac:dyDescent="0.2">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1:125" ht="13" x14ac:dyDescent="0.2">
      <c r="B2" s="254"/>
      <c r="T2" s="254"/>
    </row>
    <row r="3" spans="1:125" ht="13" x14ac:dyDescent="0.2">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4"/>
      <c r="G33" s="254"/>
      <c r="I33" s="254"/>
    </row>
    <row r="34" spans="2:125" ht="13" x14ac:dyDescent="0.2">
      <c r="C34" s="254"/>
      <c r="P34" s="254"/>
      <c r="R34" s="254"/>
      <c r="U34" s="254"/>
    </row>
    <row r="35" spans="2:125" ht="13" x14ac:dyDescent="0.2">
      <c r="D35" s="254"/>
      <c r="E35" s="254"/>
      <c r="T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4"/>
      <c r="DL35" s="254"/>
      <c r="DM35" s="254"/>
      <c r="DN35" s="254"/>
      <c r="DO35" s="254"/>
      <c r="DP35" s="254"/>
      <c r="DQ35" s="254"/>
      <c r="DR35" s="254"/>
      <c r="DS35" s="254"/>
      <c r="DT35" s="254"/>
      <c r="DU35" s="254"/>
    </row>
    <row r="36" spans="2:125" ht="13" x14ac:dyDescent="0.2">
      <c r="F36" s="254"/>
      <c r="H36" s="254"/>
      <c r="J36" s="254"/>
      <c r="K36" s="254"/>
      <c r="L36" s="254"/>
      <c r="M36" s="254"/>
      <c r="N36" s="254"/>
      <c r="O36" s="254"/>
      <c r="Q36" s="254"/>
      <c r="S36" s="254"/>
      <c r="V36" s="254"/>
    </row>
    <row r="37" spans="2:125" ht="13" x14ac:dyDescent="0.2"/>
    <row r="38" spans="2:125" ht="13" x14ac:dyDescent="0.2"/>
    <row r="39" spans="2:125" ht="13" x14ac:dyDescent="0.2"/>
    <row r="40" spans="2:125" ht="13" x14ac:dyDescent="0.2">
      <c r="U40" s="254"/>
    </row>
    <row r="41" spans="2:125" ht="13" x14ac:dyDescent="0.2">
      <c r="R41" s="254"/>
    </row>
    <row r="42" spans="2:125" ht="13" x14ac:dyDescent="0.2">
      <c r="T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row>
    <row r="43" spans="2:125" ht="13" x14ac:dyDescent="0.2">
      <c r="Q43" s="254"/>
      <c r="S43" s="254"/>
      <c r="V43" s="254"/>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487</v>
      </c>
    </row>
  </sheetData>
  <sheetProtection algorithmName="SHA-512" hashValue="56JzENTxmkjmrjkEpXNdrQbxfmtdOt1UXlSS8mYv2Fp7lNG+TI6rL019lXLmi8jepjs989VzQhiTnQXzRkX6UA==" saltValue="H1Txxz2iUy92Wul176OR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539</v>
      </c>
      <c r="G46" s="8" t="s">
        <v>540</v>
      </c>
      <c r="H46" s="8" t="s">
        <v>541</v>
      </c>
      <c r="I46" s="8" t="s">
        <v>542</v>
      </c>
      <c r="J46" s="9" t="s">
        <v>543</v>
      </c>
    </row>
    <row r="47" spans="2:10" ht="57.75" customHeight="1" x14ac:dyDescent="0.2">
      <c r="B47" s="10"/>
      <c r="C47" s="1139" t="s">
        <v>3</v>
      </c>
      <c r="D47" s="1139"/>
      <c r="E47" s="1140"/>
      <c r="F47" s="11">
        <v>17.489999999999998</v>
      </c>
      <c r="G47" s="12">
        <v>21.42</v>
      </c>
      <c r="H47" s="12">
        <v>22.59</v>
      </c>
      <c r="I47" s="12">
        <v>23.14</v>
      </c>
      <c r="J47" s="13">
        <v>24.07</v>
      </c>
    </row>
    <row r="48" spans="2:10" ht="57.75" customHeight="1" x14ac:dyDescent="0.2">
      <c r="B48" s="14"/>
      <c r="C48" s="1141" t="s">
        <v>4</v>
      </c>
      <c r="D48" s="1141"/>
      <c r="E48" s="1142"/>
      <c r="F48" s="15">
        <v>4.72</v>
      </c>
      <c r="G48" s="16">
        <v>4.21</v>
      </c>
      <c r="H48" s="16">
        <v>5.37</v>
      </c>
      <c r="I48" s="16">
        <v>7.96</v>
      </c>
      <c r="J48" s="17">
        <v>6.45</v>
      </c>
    </row>
    <row r="49" spans="2:10" ht="57.75" customHeight="1" thickBot="1" x14ac:dyDescent="0.25">
      <c r="B49" s="18"/>
      <c r="C49" s="1143" t="s">
        <v>5</v>
      </c>
      <c r="D49" s="1143"/>
      <c r="E49" s="1144"/>
      <c r="F49" s="19">
        <v>3.08</v>
      </c>
      <c r="G49" s="20">
        <v>3.26</v>
      </c>
      <c r="H49" s="20">
        <v>3.38</v>
      </c>
      <c r="I49" s="20">
        <v>4.72</v>
      </c>
      <c r="J49" s="21" t="s">
        <v>544</v>
      </c>
    </row>
    <row r="50" spans="2:10" ht="13" x14ac:dyDescent="0.2"/>
  </sheetData>
  <sheetProtection algorithmName="SHA-512" hashValue="aK3XEjDvIPvP0jQQLRW1cxXE32diiUso8CqLyJP/bi2bvlA155xYQtG9bsCOiliCIKbhactKvo4/YkCEN+YOxA==" saltValue="03gFE3JDLiVWe02eIUhe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2024-03-19T00:17:03Z</cp:lastPrinted>
  <dcterms:created xsi:type="dcterms:W3CDTF">2024-02-05T00:39:56Z</dcterms:created>
  <dcterms:modified xsi:type="dcterms:W3CDTF">2024-03-21T03:33:39Z</dcterms:modified>
  <cp:category/>
</cp:coreProperties>
</file>