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8925DADB-F023-4895-B9F8-880ACD5911F1}" xr6:coauthVersionLast="36" xr6:coauthVersionMax="46" xr10:uidLastSave="{00000000-0000-0000-0000-000000000000}"/>
  <bookViews>
    <workbookView xWindow="-120" yWindow="-120" windowWidth="20730" windowHeight="11160" tabRatio="759"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U88" i="12"/>
  <c r="AP88" i="12"/>
  <c r="AF88" i="12"/>
  <c r="AP23" i="12" l="1"/>
  <c r="AA23" i="12"/>
  <c r="V23" i="12"/>
  <c r="Q23" i="12"/>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alcChain>
</file>

<file path=xl/sharedStrings.xml><?xml version="1.0" encoding="utf-8"?>
<sst xmlns="http://schemas.openxmlformats.org/spreadsheetml/2006/main" count="1081" uniqueCount="595">
  <si>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</si>
  <si>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</si>
  <si>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</si>
  <si>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</si>
  <si>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</si>
  <si>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</si>
  <si>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</si>
  <si>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</si>
  <si>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</si>
  <si>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</si>
  <si>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</si>
  <si>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</si>
  <si>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</si>
  <si>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</si>
  <si>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</si>
  <si>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</si>
  <si>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</si>
  <si>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</si>
  <si>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</si>
  <si>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</si>
  <si>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</si>
  <si>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</si>
  <si>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</si>
  <si>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</si>
  <si>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</si>
  <si>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</si>
  <si>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</si>
  <si>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</si>
  <si>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</si>
  <si>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</si>
  <si>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</si>
  <si>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</si>
  <si>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</si>
  <si>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</si>
  <si>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</si>
  <si>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</si>
  <si>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</si>
  <si>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</si>
  <si>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</si>
  <si>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</si>
  <si>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</si>
  <si>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</si>
  <si>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</si>
  <si>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</si>
  <si>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</si>
  <si>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</si>
  <si>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</si>
  <si>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</si>
  <si>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</si>
  <si>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</si>
  <si>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</si>
  <si>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</si>
  <si>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</si>
  <si>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</si>
  <si>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</si>
  <si>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</si>
  <si>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</si>
  <si>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</si>
  <si>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</si>
  <si>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</si>
  <si>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</si>
  <si>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</si>
  <si>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</si>
  <si>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</si>
  <si>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</si>
  <si>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</si>
  <si>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</si>
  <si>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</si>
  <si>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</si>
  <si>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</si>
  <si>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</si>
  <si>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</si>
  <si>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</si>
  <si>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</si>
  <si>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</si>
  <si>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</si>
  <si>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</si>
  <si>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</si>
  <si>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</si>
  <si>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</si>
  <si>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</si>
  <si>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</si>
  <si>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</si>
  <si>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</si>
  <si>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</si>
  <si>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</si>
  <si>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</si>
  <si>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</si>
  <si>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</si>
  <si>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</si>
  <si>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</si>
  <si>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</si>
  <si>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</si>
  <si>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</si>
  <si>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</si>
  <si>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</si>
  <si>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</si>
  <si>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</si>
  <si>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</si>
  <si>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</si>
  <si>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滑川町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</si>
  <si>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</si>
  <si>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</si>
  <si>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</si>
  <si>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</si>
  <si>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</si>
  <si>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</si>
  <si>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</si>
  <si>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</si>
  <si>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</si>
  <si>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</si>
  <si>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</si>
  <si>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</si>
  <si>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</si>
  <si>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</si>
  <si>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</si>
  <si>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</si>
  <si>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</si>
  <si>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</si>
  <si>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</si>
  <si>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</si>
  <si>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</si>
  <si>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</si>
  <si>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</si>
  <si>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</si>
  <si>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</si>
  <si>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</si>
  <si>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</si>
  <si>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</si>
  <si>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</si>
  <si>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</si>
  <si>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</si>
  <si>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</si>
  <si>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</si>
  <si>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</si>
  <si>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</si>
  <si>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</si>
  <si>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</si>
  <si>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</si>
  <si>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</si>
  <si>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</si>
  <si>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</si>
  <si>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</si>
  <si>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</si>
  <si>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</si>
  <si>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</si>
  <si>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</si>
  <si>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</si>
  <si>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</si>
  <si>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</si>
  <si>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</si>
  <si>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</si>
  <si>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</si>
  <si>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</si>
  <si>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</si>
  <si>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</si>
  <si>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</si>
  <si>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</si>
  <si>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</si>
  <si>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</si>
  <si>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</si>
  <si>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</si>
  <si>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</si>
  <si>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</si>
  <si>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</si>
  <si>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</si>
  <si>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</si>
  <si>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</si>
  <si>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</si>
  <si>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</si>
  <si>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</si>
  <si>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</si>
  <si>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</si>
  <si>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</si>
  <si>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</si>
  <si>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</si>
  <si>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</si>
  <si>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</si>
  <si>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</si>
  <si>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</si>
  <si>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</si>
  <si>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</si>
  <si>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</si>
  <si>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</si>
  <si>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</si>
  <si>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</si>
  <si>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</si>
  <si>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</si>
  <si>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</si>
  <si>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</si>
  <si>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</si>
  <si>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</si>
  <si>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</si>
  <si>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</si>
  <si>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</si>
  <si>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</si>
  <si>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</si>
  <si>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</si>
  <si>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</si>
  <si>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</si>
  <si>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</si>
  <si>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</si>
  <si>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</si>
  <si>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</si>
  <si>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</si>
  <si>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</si>
  <si>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</si>
  <si>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</si>
  <si>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</si>
  <si>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</si>
  <si>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</si>
  <si>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</si>
  <si>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</si>
  <si>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</si>
  <si>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</si>
  <si>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</si>
  <si>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</si>
  <si>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</si>
  <si>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</si>
  <si>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</si>
  <si>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埼玉県滑川町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</si>
  <si>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</si>
  <si>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</si>
  <si>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</si>
  <si>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</si>
  <si>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</si>
  <si>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</si>
  <si>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</si>
  <si>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</si>
  <si>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</si>
  <si>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</si>
  <si>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</si>
  <si>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</si>
  <si>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</si>
  <si>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</si>
  <si>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</si>
  <si>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</si>
  <si>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</si>
  <si>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</si>
  <si>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</si>
  <si>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</si>
  <si>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</si>
  <si>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</si>
  <si>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</si>
  <si>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</si>
  <si>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</si>
  <si>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</si>
  <si>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</si>
  <si>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</si>
  <si>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</si>
  <si>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</si>
  <si>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</si>
  <si>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</si>
  <si>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</si>
  <si>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</si>
  <si>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</si>
  <si>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</si>
  <si>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</si>
  <si>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</si>
  <si>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</si>
  <si>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</si>
  <si>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</si>
  <si>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</si>
  <si>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</si>
  <si>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</si>
  <si>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</si>
  <si>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</si>
  <si>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</si>
  <si>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</si>
  <si>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</si>
  <si>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</si>
  <si>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</si>
  <si>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</si>
  <si>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</si>
  <si>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</si>
  <si>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</si>
  <si>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</si>
  <si>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</si>
  <si>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</si>
  <si>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</si>
  <si>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</si>
  <si>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</si>
  <si>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</si>
  <si>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</si>
  <si>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</si>
  <si>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</si>
  <si>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</si>
  <si>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</si>
  <si>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</si>
  <si>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</si>
  <si>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</si>
  <si>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</si>
  <si>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</si>
  <si>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</si>
  <si>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</si>
  <si>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</si>
  <si>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</si>
  <si>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</si>
  <si>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</si>
  <si>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</si>
  <si>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</si>
  <si>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</si>
  <si>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</si>
  <si>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</si>
  <si>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</si>
  <si>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</si>
  <si>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</si>
  <si>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</si>
  <si>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</si>
  <si>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</si>
  <si>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</si>
  <si>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</si>
  <si>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</si>
  <si>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</si>
  <si>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</si>
  <si>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</si>
  <si>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</si>
  <si>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</si>
  <si>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</si>
  <si>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</si>
  <si>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</si>
  <si>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</si>
  <si>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</si>
  <si>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</si>
  <si>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</si>
  <si>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</si>
  <si>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</si>
  <si>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</si>
  <si>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</si>
  <si>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</si>
  <si>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</si>
  <si>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</si>
  <si>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</si>
  <si>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</si>
  <si>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</si>
  <si>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</si>
  <si>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</si>
  <si>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</si>
  <si>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</si>
  <si>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</si>
  <si>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</si>
  <si>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</si>
  <si>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</si>
  <si>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</si>
  <si>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</si>
  <si>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</si>
  <si>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</si>
  <si>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</si>
  <si>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</si>
  <si>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</si>
  <si>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</si>
  <si>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</si>
  <si>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</si>
  <si>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</si>
  <si>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</si>
  <si>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</si>
  <si>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</si>
  <si>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</si>
  <si>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</si>
  <si>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</si>
  <si>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</si>
  <si>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</si>
  <si>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</si>
  <si>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</si>
  <si>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</si>
  <si>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</si>
  <si>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</si>
  <si>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</si>
  <si>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</si>
  <si>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</si>
  <si>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</si>
  <si>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</si>
  <si>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</si>
  <si>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埼玉県滑川町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</si>
  <si>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</si>
  <si>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</si>
  <si>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</si>
  <si>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</si>
  <si>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</si>
  <si>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</si>
  <si>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</si>
  <si>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</si>
  <si>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</si>
  <si>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</si>
  <si>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</si>
  <si>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</si>
  <si>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</si>
  <si>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</si>
  <si>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</si>
  <si>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</si>
  <si>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</si>
  <si>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</si>
  <si>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</si>
  <si>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</si>
  <si>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</si>
  <si>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</si>
  <si>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</si>
  <si>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</si>
  <si>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</si>
  <si>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</si>
  <si>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</si>
  <si>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</si>
  <si>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</si>
  <si>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</si>
  <si>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</si>
  <si>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</si>
  <si>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</si>
  <si>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</si>
  <si>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</si>
  <si>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</si>
  <si>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</si>
  <si>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</si>
  <si>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</si>
  <si>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</si>
  <si>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</si>
  <si>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</si>
  <si>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</si>
  <si>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</si>
  <si>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</si>
  <si>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</si>
  <si>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</si>
  <si>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</si>
  <si>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</si>
  <si>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</si>
  <si>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</si>
  <si>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</si>
  <si>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</si>
  <si>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</si>
  <si>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</si>
  <si>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</si>
  <si>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</si>
  <si>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</si>
  <si>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</si>
  <si>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</si>
  <si>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</si>
  <si>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</si>
  <si>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</si>
  <si>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</si>
  <si>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</si>
  <si>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</si>
  <si>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</si>
  <si>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</si>
  <si>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</si>
  <si>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</si>
  <si>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</si>
  <si>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</si>
  <si>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</si>
  <si>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</si>
  <si>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</si>
  <si>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</si>
  <si>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</si>
  <si>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</si>
  <si>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</si>
  <si>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</si>
  <si>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</si>
  <si>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</si>
  <si>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</si>
  <si>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</si>
  <si>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</si>
  <si>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</si>
  <si>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</si>
  <si>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</si>
  <si>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</si>
  <si>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</si>
  <si>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</si>
  <si>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</si>
  <si>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</si>
  <si>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</si>
  <si>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</si>
  <si>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</si>
  <si>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</si>
  <si>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</si>
  <si>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</si>
  <si>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</si>
  <si>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</si>
  <si>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</si>
  <si>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</si>
  <si>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</si>
  <si>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</si>
  <si>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</si>
  <si>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</si>
  <si>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</si>
  <si>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</si>
  <si>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</si>
  <si>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</si>
  <si>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</si>
  <si>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</si>
  <si>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</si>
  <si>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</si>
  <si>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</si>
  <si>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</si>
  <si>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</si>
  <si>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</si>
  <si>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</si>
  <si>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</si>
  <si>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</si>
  <si>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</si>
  <si>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</si>
  <si>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</si>
  <si>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</si>
  <si>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</si>
  <si>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</si>
  <si>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</si>
  <si>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</si>
  <si>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</si>
  <si>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</si>
  <si>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</si>
  <si>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</si>
  <si>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</si>
  <si>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</si>
  <si>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</si>
  <si>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</si>
  <si>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</si>
  <si>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</si>
  <si>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</si>
  <si>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</si>
  <si>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</si>
  <si>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</si>
  <si>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</si>
  <si>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</si>
  <si>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</si>
  <si>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</si>
  <si>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</si>
  <si>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</si>
  <si>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</si>
  <si>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</si>
  <si>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</si>
  <si>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</si>
  <si>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</si>
  <si>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</si>
  <si>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</si>
  <si>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</si>
  <si>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</si>
  <si>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</si>
  <si>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</si>
  <si>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</si>
  <si>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</si>
  <si>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</si>
  <si>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</si>
  <si>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</si>
  <si>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</si>
  <si>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</si>
  <si>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</si>
  <si>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</si>
  <si>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</si>
  <si>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</si>
  <si>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</si>
  <si>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</si>
  <si>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</si>
  <si>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</si>
  <si>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</si>
  <si>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</si>
  <si>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</si>
  <si>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</si>
  <si>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</si>
  <si>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</si>
  <si>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</si>
  <si>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</si>
  <si>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</si>
  <si>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</si>
  <si>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</si>
  <si>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</si>
  <si>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</si>
  <si>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</si>
  <si>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</si>
  <si>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</si>
  <si>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</si>
  <si>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0.19</t>
  </si>
  <si>
    <t>▲ 1.62</t>
  </si>
  <si>
    <t>水道事業会計</t>
  </si>
  <si>
    <t>一般会計</t>
  </si>
  <si>
    <t>介護保険特別会計</t>
  </si>
  <si>
    <t>下水道事業特別会計</t>
  </si>
  <si>
    <t>国民健康保険特別会計</t>
  </si>
  <si>
    <t>農業集落排水事業特別会計</t>
  </si>
  <si>
    <t>後期高齢者医療特別会計</t>
  </si>
  <si>
    <t>浄化槽事業特別会計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</si>
  <si>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</si>
  <si>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</si>
  <si>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</si>
  <si>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</si>
  <si>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</si>
  <si>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</si>
  <si>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</si>
  <si>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</si>
  <si>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phoneticPr fontId="5"/>
  </si>
  <si>
    <t>商工業振興基金</t>
    <phoneticPr fontId="2"/>
  </si>
  <si>
    <t>まちづくり応援基金</t>
    <phoneticPr fontId="2"/>
  </si>
  <si>
    <t>森林環境基金</t>
    <phoneticPr fontId="2"/>
  </si>
  <si>
    <t>学校施設整備基金</t>
    <phoneticPr fontId="2"/>
  </si>
  <si>
    <t>小川地区衛生組合</t>
    <phoneticPr fontId="2"/>
  </si>
  <si>
    <t>埼玉県市町村総合事務組合</t>
    <phoneticPr fontId="2"/>
  </si>
  <si>
    <t>比企広域市町村圏組合</t>
    <phoneticPr fontId="2"/>
  </si>
  <si>
    <t>彩の国さいたま人づくり広域連合</t>
    <phoneticPr fontId="2"/>
  </si>
  <si>
    <t>埼玉県後期高齢者医療広域連合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</si>
</sst>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0" fontId="34" fillId="8" borderId="130"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940F-4EFD-91E1-C5A28E4176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33155</c:v>
                </c:pt>
                <c:pt idx="1">
                  <c:v>15358</c:v>
                </c:pt>
                <c:pt idx="2">
                  <c:v>13689</c:v>
                </c:pt>
                <c:pt idx="3">
                  <c:v>14854</c:v>
                </c:pt>
                <c:pt idx="4">
                  <c:v>18832</c:v>
                </c:pt>
              </c:numCache>
            </c:numRef>
          </c:val>
          <c:smooth val="0"/>
          <c:extLst>
            <c:ext xmlns:c16="http://schemas.microsoft.com/office/drawing/2014/chart" uri="{C3380CC4-5D6E-409C-BE32-E72D297353CC}">
              <c16:uniqueId val="{00000001-940F-4EFD-91E1-C5A28E4176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6.65</c:v>
                </c:pt>
                <c:pt idx="1">
                  <c:v>3.6</c:v>
                </c:pt>
                <c:pt idx="2">
                  <c:v>8.14</c:v>
                </c:pt>
                <c:pt idx="3">
                  <c:v>11.57</c:v>
                </c:pt>
                <c:pt idx="4">
                  <c:v>11.1</c:v>
                </c:pt>
              </c:numCache>
            </c:numRef>
          </c:val>
          <c:extLst>
            <c:ext xmlns:c16="http://schemas.microsoft.com/office/drawing/2014/chart" uri="{C3380CC4-5D6E-409C-BE32-E72D297353CC}">
              <c16:uniqueId val="{00000000-8890-4CB5-9C24-793B04323A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5.33</c:v>
                </c:pt>
                <c:pt idx="1">
                  <c:v>6.64</c:v>
                </c:pt>
                <c:pt idx="2">
                  <c:v>9.33</c:v>
                </c:pt>
                <c:pt idx="3">
                  <c:v>17.28</c:v>
                </c:pt>
                <c:pt idx="4">
                  <c:v>25.43</c:v>
                </c:pt>
              </c:numCache>
            </c:numRef>
          </c:val>
          <c:extLst>
            <c:ext xmlns:c16="http://schemas.microsoft.com/office/drawing/2014/chart" uri="{C3380CC4-5D6E-409C-BE32-E72D297353CC}">
              <c16:uniqueId val="{00000001-8890-4CB5-9C24-793B04323A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-0.19</c:v>
                </c:pt>
                <c:pt idx="1">
                  <c:v>-1.62</c:v>
                </c:pt>
                <c:pt idx="2">
                  <c:v>7.86</c:v>
                </c:pt>
                <c:pt idx="3">
                  <c:v>12.78</c:v>
                </c:pt>
                <c:pt idx="4">
                  <c:v>6.94</c:v>
                </c:pt>
              </c:numCache>
            </c:numRef>
          </c:val>
          <c:smooth val="0"/>
          <c:extLst>
            <c:ext xmlns:c16="http://schemas.microsoft.com/office/drawing/2014/chart" uri="{C3380CC4-5D6E-409C-BE32-E72D297353CC}">
              <c16:uniqueId val="{00000002-8890-4CB5-9C24-793B04323A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4FE-4839-A235-C67C9DC948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FE-4839-A235-C67C9DC9483E}"/>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0.15</c:v>
                </c:pt>
                <c:pt idx="2">
                  <c:v>#N/A</c:v>
                </c:pt>
                <c:pt idx="3">
                  <c:v>0.24</c:v>
                </c:pt>
                <c:pt idx="4">
                  <c:v>#N/A</c:v>
                </c:pt>
                <c:pt idx="5">
                  <c:v>0.24</c:v>
                </c:pt>
                <c:pt idx="6">
                  <c:v>#N/A</c:v>
                </c:pt>
                <c:pt idx="7">
                  <c:v>0.09</c:v>
                </c:pt>
                <c:pt idx="8">
                  <c:v>#N/A</c:v>
                </c:pt>
                <c:pt idx="9">
                  <c:v>0.06</c:v>
                </c:pt>
              </c:numCache>
            </c:numRef>
          </c:val>
          <c:extLst>
            <c:ext xmlns:c16="http://schemas.microsoft.com/office/drawing/2014/chart" uri="{C3380CC4-5D6E-409C-BE32-E72D297353CC}">
              <c16:uniqueId val="{00000002-84FE-4839-A235-C67C9DC9483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0.45</c:v>
                </c:pt>
                <c:pt idx="2">
                  <c:v>#N/A</c:v>
                </c:pt>
                <c:pt idx="3">
                  <c:v>0.42</c:v>
                </c:pt>
                <c:pt idx="4">
                  <c:v>#N/A</c:v>
                </c:pt>
                <c:pt idx="5">
                  <c:v>0.26</c:v>
                </c:pt>
                <c:pt idx="6">
                  <c:v>#N/A</c:v>
                </c:pt>
                <c:pt idx="7">
                  <c:v>0.26</c:v>
                </c:pt>
                <c:pt idx="8">
                  <c:v>#N/A</c:v>
                </c:pt>
                <c:pt idx="9">
                  <c:v>0.28000000000000003</c:v>
                </c:pt>
              </c:numCache>
            </c:numRef>
          </c:val>
          <c:extLst>
            <c:ext xmlns:c16="http://schemas.microsoft.com/office/drawing/2014/chart" uri="{C3380CC4-5D6E-409C-BE32-E72D297353CC}">
              <c16:uniqueId val="{00000003-84FE-4839-A235-C67C9DC9483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0.26</c:v>
                </c:pt>
                <c:pt idx="2">
                  <c:v>#N/A</c:v>
                </c:pt>
                <c:pt idx="3">
                  <c:v>0.1</c:v>
                </c:pt>
                <c:pt idx="4">
                  <c:v>#N/A</c:v>
                </c:pt>
                <c:pt idx="5">
                  <c:v>0.17</c:v>
                </c:pt>
                <c:pt idx="6">
                  <c:v>#N/A</c:v>
                </c:pt>
                <c:pt idx="7">
                  <c:v>0.21</c:v>
                </c:pt>
                <c:pt idx="8">
                  <c:v>#N/A</c:v>
                </c:pt>
                <c:pt idx="9">
                  <c:v>0.28000000000000003</c:v>
                </c:pt>
              </c:numCache>
            </c:numRef>
          </c:val>
          <c:extLst>
            <c:ext xmlns:c16="http://schemas.microsoft.com/office/drawing/2014/chart" uri="{C3380CC4-5D6E-409C-BE32-E72D297353CC}">
              <c16:uniqueId val="{00000004-84FE-4839-A235-C67C9DC9483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2.1</c:v>
                </c:pt>
                <c:pt idx="2">
                  <c:v>#N/A</c:v>
                </c:pt>
                <c:pt idx="3">
                  <c:v>2.0499999999999998</c:v>
                </c:pt>
                <c:pt idx="4">
                  <c:v>#N/A</c:v>
                </c:pt>
                <c:pt idx="5">
                  <c:v>1.65</c:v>
                </c:pt>
                <c:pt idx="6">
                  <c:v>#N/A</c:v>
                </c:pt>
                <c:pt idx="7">
                  <c:v>1.1299999999999999</c:v>
                </c:pt>
                <c:pt idx="8">
                  <c:v>#N/A</c:v>
                </c:pt>
                <c:pt idx="9">
                  <c:v>0.52</c:v>
                </c:pt>
              </c:numCache>
            </c:numRef>
          </c:val>
          <c:extLst>
            <c:ext xmlns:c16="http://schemas.microsoft.com/office/drawing/2014/chart" uri="{C3380CC4-5D6E-409C-BE32-E72D297353CC}">
              <c16:uniqueId val="{00000005-84FE-4839-A235-C67C9DC9483E}"/>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0.56000000000000005</c:v>
                </c:pt>
                <c:pt idx="2">
                  <c:v>#N/A</c:v>
                </c:pt>
                <c:pt idx="3">
                  <c:v>0.48</c:v>
                </c:pt>
                <c:pt idx="4">
                  <c:v>#N/A</c:v>
                </c:pt>
                <c:pt idx="5">
                  <c:v>0.45</c:v>
                </c:pt>
                <c:pt idx="6">
                  <c:v>#N/A</c:v>
                </c:pt>
                <c:pt idx="7">
                  <c:v>0.85</c:v>
                </c:pt>
                <c:pt idx="8">
                  <c:v>#N/A</c:v>
                </c:pt>
                <c:pt idx="9">
                  <c:v>1.23</c:v>
                </c:pt>
              </c:numCache>
            </c:numRef>
          </c:val>
          <c:extLst>
            <c:ext xmlns:c16="http://schemas.microsoft.com/office/drawing/2014/chart" uri="{C3380CC4-5D6E-409C-BE32-E72D297353CC}">
              <c16:uniqueId val="{00000006-84FE-4839-A235-C67C9DC9483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3.52</c:v>
                </c:pt>
                <c:pt idx="2">
                  <c:v>#N/A</c:v>
                </c:pt>
                <c:pt idx="3">
                  <c:v>3.53</c:v>
                </c:pt>
                <c:pt idx="4">
                  <c:v>#N/A</c:v>
                </c:pt>
                <c:pt idx="5">
                  <c:v>2.4300000000000002</c:v>
                </c:pt>
                <c:pt idx="6">
                  <c:v>#N/A</c:v>
                </c:pt>
                <c:pt idx="7">
                  <c:v>3.57</c:v>
                </c:pt>
                <c:pt idx="8">
                  <c:v>#N/A</c:v>
                </c:pt>
                <c:pt idx="9">
                  <c:v>2.81</c:v>
                </c:pt>
              </c:numCache>
            </c:numRef>
          </c:val>
          <c:extLst>
            <c:ext xmlns:c16="http://schemas.microsoft.com/office/drawing/2014/chart" uri="{C3380CC4-5D6E-409C-BE32-E72D297353CC}">
              <c16:uniqueId val="{00000007-84FE-4839-A235-C67C9DC9483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6.65</c:v>
                </c:pt>
                <c:pt idx="2">
                  <c:v>#N/A</c:v>
                </c:pt>
                <c:pt idx="3">
                  <c:v>3.59</c:v>
                </c:pt>
                <c:pt idx="4">
                  <c:v>#N/A</c:v>
                </c:pt>
                <c:pt idx="5">
                  <c:v>8.14</c:v>
                </c:pt>
                <c:pt idx="6">
                  <c:v>#N/A</c:v>
                </c:pt>
                <c:pt idx="7">
                  <c:v>11.57</c:v>
                </c:pt>
                <c:pt idx="8">
                  <c:v>#N/A</c:v>
                </c:pt>
                <c:pt idx="9">
                  <c:v>11.1</c:v>
                </c:pt>
              </c:numCache>
            </c:numRef>
          </c:val>
          <c:extLst>
            <c:ext xmlns:c16="http://schemas.microsoft.com/office/drawing/2014/chart" uri="{C3380CC4-5D6E-409C-BE32-E72D297353CC}">
              <c16:uniqueId val="{00000008-84FE-4839-A235-C67C9DC9483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23.24</c:v>
                </c:pt>
                <c:pt idx="2">
                  <c:v>#N/A</c:v>
                </c:pt>
                <c:pt idx="3">
                  <c:v>22.97</c:v>
                </c:pt>
                <c:pt idx="4">
                  <c:v>#N/A</c:v>
                </c:pt>
                <c:pt idx="5">
                  <c:v>20.72</c:v>
                </c:pt>
                <c:pt idx="6">
                  <c:v>#N/A</c:v>
                </c:pt>
                <c:pt idx="7">
                  <c:v>19.57</c:v>
                </c:pt>
                <c:pt idx="8">
                  <c:v>#N/A</c:v>
                </c:pt>
                <c:pt idx="9">
                  <c:v>21.41</c:v>
                </c:pt>
              </c:numCache>
            </c:numRef>
          </c:val>
          <c:extLst>
            <c:ext xmlns:c16="http://schemas.microsoft.com/office/drawing/2014/chart" uri="{C3380CC4-5D6E-409C-BE32-E72D297353CC}">
              <c16:uniqueId val="{00000009-84FE-4839-A235-C67C9DC9483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431</c:v>
                </c:pt>
                <c:pt idx="5">
                  <c:v>431</c:v>
                </c:pt>
                <c:pt idx="8">
                  <c:v>433</c:v>
                </c:pt>
                <c:pt idx="11">
                  <c:v>440</c:v>
                </c:pt>
                <c:pt idx="14">
                  <c:v>446</c:v>
                </c:pt>
              </c:numCache>
            </c:numRef>
          </c:val>
          <c:extLst>
            <c:ext xmlns:c16="http://schemas.microsoft.com/office/drawing/2014/chart" uri="{C3380CC4-5D6E-409C-BE32-E72D297353CC}">
              <c16:uniqueId val="{00000000-5A04-4518-906E-E4DAFFAE66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04-4518-906E-E4DAFFAE66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50</c:v>
                </c:pt>
                <c:pt idx="3">
                  <c:v>50</c:v>
                </c:pt>
                <c:pt idx="6">
                  <c:v>9</c:v>
                </c:pt>
                <c:pt idx="9">
                  <c:v>0</c:v>
                </c:pt>
                <c:pt idx="12">
                  <c:v>0</c:v>
                </c:pt>
              </c:numCache>
            </c:numRef>
          </c:val>
          <c:extLst>
            <c:ext xmlns:c16="http://schemas.microsoft.com/office/drawing/2014/chart" uri="{C3380CC4-5D6E-409C-BE32-E72D297353CC}">
              <c16:uniqueId val="{00000002-5A04-4518-906E-E4DAFFAE66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c:v>
                </c:pt>
                <c:pt idx="3">
                  <c:v>17</c:v>
                </c:pt>
                <c:pt idx="6">
                  <c:v>16</c:v>
                </c:pt>
                <c:pt idx="9">
                  <c:v>23</c:v>
                </c:pt>
                <c:pt idx="12">
                  <c:v>26</c:v>
                </c:pt>
              </c:numCache>
            </c:numRef>
          </c:val>
          <c:extLst>
            <c:ext xmlns:c16="http://schemas.microsoft.com/office/drawing/2014/chart" uri="{C3380CC4-5D6E-409C-BE32-E72D297353CC}">
              <c16:uniqueId val="{00000003-5A04-4518-906E-E4DAFFAE66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141</c:v>
                </c:pt>
                <c:pt idx="3">
                  <c:v>154</c:v>
                </c:pt>
                <c:pt idx="6">
                  <c:v>156</c:v>
                </c:pt>
                <c:pt idx="9">
                  <c:v>148</c:v>
                </c:pt>
                <c:pt idx="12">
                  <c:v>151</c:v>
                </c:pt>
              </c:numCache>
            </c:numRef>
          </c:val>
          <c:extLst>
            <c:ext xmlns:c16="http://schemas.microsoft.com/office/drawing/2014/chart" uri="{C3380CC4-5D6E-409C-BE32-E72D297353CC}">
              <c16:uniqueId val="{00000004-5A04-4518-906E-E4DAFFAE66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04-4518-906E-E4DAFFAE66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04-4518-906E-E4DAFFAE66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671</c:v>
                </c:pt>
                <c:pt idx="3">
                  <c:v>633</c:v>
                </c:pt>
                <c:pt idx="6">
                  <c:v>587</c:v>
                </c:pt>
                <c:pt idx="9">
                  <c:v>601</c:v>
                </c:pt>
                <c:pt idx="12">
                  <c:v>604</c:v>
                </c:pt>
              </c:numCache>
            </c:numRef>
          </c:val>
          <c:extLst>
            <c:ext xmlns:c16="http://schemas.microsoft.com/office/drawing/2014/chart" uri="{C3380CC4-5D6E-409C-BE32-E72D297353CC}">
              <c16:uniqueId val="{00000007-5A04-4518-906E-E4DAFFAE66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452</c:v>
                </c:pt>
                <c:pt idx="2">
                  <c:v>#N/A</c:v>
                </c:pt>
                <c:pt idx="3">
                  <c:v>#N/A</c:v>
                </c:pt>
                <c:pt idx="4">
                  <c:v>423</c:v>
                </c:pt>
                <c:pt idx="5">
                  <c:v>#N/A</c:v>
                </c:pt>
                <c:pt idx="6">
                  <c:v>#N/A</c:v>
                </c:pt>
                <c:pt idx="7">
                  <c:v>335</c:v>
                </c:pt>
                <c:pt idx="8">
                  <c:v>#N/A</c:v>
                </c:pt>
                <c:pt idx="9">
                  <c:v>#N/A</c:v>
                </c:pt>
                <c:pt idx="10">
                  <c:v>332</c:v>
                </c:pt>
                <c:pt idx="11">
                  <c:v>#N/A</c:v>
                </c:pt>
                <c:pt idx="12">
                  <c:v>#N/A</c:v>
                </c:pt>
                <c:pt idx="13">
                  <c:v>335</c:v>
                </c:pt>
                <c:pt idx="14">
                  <c:v>#N/A</c:v>
                </c:pt>
              </c:numCache>
            </c:numRef>
          </c:val>
          <c:smooth val="0"/>
          <c:extLst>
            <c:ext xmlns:c16="http://schemas.microsoft.com/office/drawing/2014/chart" uri="{C3380CC4-5D6E-409C-BE32-E72D297353CC}">
              <c16:uniqueId val="{00000008-5A04-4518-906E-E4DAFFAE66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5274</c:v>
                </c:pt>
                <c:pt idx="5">
                  <c:v>5187</c:v>
                </c:pt>
                <c:pt idx="8">
                  <c:v>5236</c:v>
                </c:pt>
                <c:pt idx="11">
                  <c:v>5259</c:v>
                </c:pt>
                <c:pt idx="14">
                  <c:v>5035</c:v>
                </c:pt>
              </c:numCache>
            </c:numRef>
          </c:val>
          <c:extLst>
            <c:ext xmlns:c16="http://schemas.microsoft.com/office/drawing/2014/chart" uri="{C3380CC4-5D6E-409C-BE32-E72D297353CC}">
              <c16:uniqueId val="{00000000-BAA7-4AB7-8644-EDC191950E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AA7-4AB7-8644-EDC191950E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702</c:v>
                </c:pt>
                <c:pt idx="5">
                  <c:v>799</c:v>
                </c:pt>
                <c:pt idx="8">
                  <c:v>1024</c:v>
                </c:pt>
                <c:pt idx="11">
                  <c:v>1587</c:v>
                </c:pt>
                <c:pt idx="14">
                  <c:v>2038</c:v>
                </c:pt>
              </c:numCache>
            </c:numRef>
          </c:val>
          <c:extLst>
            <c:ext xmlns:c16="http://schemas.microsoft.com/office/drawing/2014/chart" uri="{C3380CC4-5D6E-409C-BE32-E72D297353CC}">
              <c16:uniqueId val="{00000002-BAA7-4AB7-8644-EDC191950E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A7-4AB7-8644-EDC191950E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A7-4AB7-8644-EDC191950E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A7-4AB7-8644-EDC191950E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823</c:v>
                </c:pt>
                <c:pt idx="3">
                  <c:v>826</c:v>
                </c:pt>
                <c:pt idx="6">
                  <c:v>806</c:v>
                </c:pt>
                <c:pt idx="9">
                  <c:v>782</c:v>
                </c:pt>
                <c:pt idx="12">
                  <c:v>773</c:v>
                </c:pt>
              </c:numCache>
            </c:numRef>
          </c:val>
          <c:extLst>
            <c:ext xmlns:c16="http://schemas.microsoft.com/office/drawing/2014/chart" uri="{C3380CC4-5D6E-409C-BE32-E72D297353CC}">
              <c16:uniqueId val="{00000006-BAA7-4AB7-8644-EDC191950E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126</c:v>
                </c:pt>
                <c:pt idx="3">
                  <c:v>175</c:v>
                </c:pt>
                <c:pt idx="6">
                  <c:v>282</c:v>
                </c:pt>
                <c:pt idx="9">
                  <c:v>279</c:v>
                </c:pt>
                <c:pt idx="12">
                  <c:v>266</c:v>
                </c:pt>
              </c:numCache>
            </c:numRef>
          </c:val>
          <c:extLst>
            <c:ext xmlns:c16="http://schemas.microsoft.com/office/drawing/2014/chart" uri="{C3380CC4-5D6E-409C-BE32-E72D297353CC}">
              <c16:uniqueId val="{00000007-BAA7-4AB7-8644-EDC191950E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1492</c:v>
                </c:pt>
                <c:pt idx="3">
                  <c:v>1431</c:v>
                </c:pt>
                <c:pt idx="6">
                  <c:v>1439</c:v>
                </c:pt>
                <c:pt idx="9">
                  <c:v>1361</c:v>
                </c:pt>
                <c:pt idx="12">
                  <c:v>1277</c:v>
                </c:pt>
              </c:numCache>
            </c:numRef>
          </c:val>
          <c:extLst>
            <c:ext xmlns:c16="http://schemas.microsoft.com/office/drawing/2014/chart" uri="{C3380CC4-5D6E-409C-BE32-E72D297353CC}">
              <c16:uniqueId val="{00000008-BAA7-4AB7-8644-EDC191950E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59</c:v>
                </c:pt>
                <c:pt idx="3">
                  <c:v>9</c:v>
                </c:pt>
                <c:pt idx="6">
                  <c:v>0</c:v>
                </c:pt>
                <c:pt idx="9">
                  <c:v>0</c:v>
                </c:pt>
                <c:pt idx="12">
                  <c:v>0</c:v>
                </c:pt>
              </c:numCache>
            </c:numRef>
          </c:val>
          <c:extLst>
            <c:ext xmlns:c16="http://schemas.microsoft.com/office/drawing/2014/chart" uri="{C3380CC4-5D6E-409C-BE32-E72D297353CC}">
              <c16:uniqueId val="{00000009-BAA7-4AB7-8644-EDC191950E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5520</c:v>
                </c:pt>
                <c:pt idx="3">
                  <c:v>5290</c:v>
                </c:pt>
                <c:pt idx="6">
                  <c:v>5301</c:v>
                </c:pt>
                <c:pt idx="9">
                  <c:v>5403</c:v>
                </c:pt>
                <c:pt idx="12">
                  <c:v>5093</c:v>
                </c:pt>
              </c:numCache>
            </c:numRef>
          </c:val>
          <c:extLst>
            <c:ext xmlns:c16="http://schemas.microsoft.com/office/drawing/2014/chart" uri="{C3380CC4-5D6E-409C-BE32-E72D297353CC}">
              <c16:uniqueId val="{0000000A-BAA7-4AB7-8644-EDC191950E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2044</c:v>
                </c:pt>
                <c:pt idx="2">
                  <c:v>#N/A</c:v>
                </c:pt>
                <c:pt idx="3">
                  <c:v>#N/A</c:v>
                </c:pt>
                <c:pt idx="4">
                  <c:v>1745</c:v>
                </c:pt>
                <c:pt idx="5">
                  <c:v>#N/A</c:v>
                </c:pt>
                <c:pt idx="6">
                  <c:v>#N/A</c:v>
                </c:pt>
                <c:pt idx="7">
                  <c:v>1569</c:v>
                </c:pt>
                <c:pt idx="8">
                  <c:v>#N/A</c:v>
                </c:pt>
                <c:pt idx="9">
                  <c:v>#N/A</c:v>
                </c:pt>
                <c:pt idx="10">
                  <c:v>978</c:v>
                </c:pt>
                <c:pt idx="11">
                  <c:v>#N/A</c:v>
                </c:pt>
                <c:pt idx="12">
                  <c:v>#N/A</c:v>
                </c:pt>
                <c:pt idx="13">
                  <c:v>335</c:v>
                </c:pt>
                <c:pt idx="14">
                  <c:v>#N/A</c:v>
                </c:pt>
              </c:numCache>
            </c:numRef>
          </c:val>
          <c:smooth val="0"/>
          <c:extLst>
            <c:ext xmlns:c16="http://schemas.microsoft.com/office/drawing/2014/chart" uri="{C3380CC4-5D6E-409C-BE32-E72D297353CC}">
              <c16:uniqueId val="{0000000B-BAA7-4AB7-8644-EDC191950E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422</c:v>
                </c:pt>
                <c:pt idx="1">
                  <c:v>851</c:v>
                </c:pt>
                <c:pt idx="2">
                  <c:v>1221</c:v>
                </c:pt>
              </c:numCache>
            </c:numRef>
          </c:val>
          <c:extLst>
            <c:ext xmlns:c16="http://schemas.microsoft.com/office/drawing/2014/chart" uri="{C3380CC4-5D6E-409C-BE32-E72D297353CC}">
              <c16:uniqueId val="{00000000-B1C2-4D85-95E2-BB53D121F6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43</c:v>
                </c:pt>
                <c:pt idx="1">
                  <c:v>195</c:v>
                </c:pt>
                <c:pt idx="2">
                  <c:v>195</c:v>
                </c:pt>
              </c:numCache>
            </c:numRef>
          </c:val>
          <c:extLst>
            <c:ext xmlns:c16="http://schemas.microsoft.com/office/drawing/2014/chart" uri="{C3380CC4-5D6E-409C-BE32-E72D297353CC}">
              <c16:uniqueId val="{00000001-B1C2-4D85-95E2-BB53D121F6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154</c:v>
                </c:pt>
                <c:pt idx="1">
                  <c:v>157</c:v>
                </c:pt>
                <c:pt idx="2">
                  <c:v>168</c:v>
                </c:pt>
              </c:numCache>
            </c:numRef>
          </c:val>
          <c:extLst>
            <c:ext xmlns:c16="http://schemas.microsoft.com/office/drawing/2014/chart" uri="{C3380CC4-5D6E-409C-BE32-E72D297353CC}">
              <c16:uniqueId val="{00000002-B1C2-4D85-95E2-BB53D121F6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effectLst/>
              <a:latin typeface="ＭＳ Ｐゴシック" panose="020B0600070205080204" pitchFamily="50" charset="-128"/>
              <a:ea typeface="ＭＳ Ｐゴシック" panose="020B0600070205080204" pitchFamily="50" charset="-128"/>
            </a:rPr>
            <a:t>元利償還金については、公共施設等適正管理推進事業債や臨時財政対策債の元金償還等の進行により、令和</a:t>
          </a:r>
          <a:r>
            <a:rPr lang="en-US" altLang="ja-JP" sz="1400">
              <a:effectLst/>
              <a:latin typeface="ＭＳ Ｐゴシック" panose="020B0600070205080204" pitchFamily="50" charset="-128"/>
              <a:ea typeface="ＭＳ Ｐゴシック" panose="020B0600070205080204" pitchFamily="50" charset="-128"/>
            </a:rPr>
            <a:t>4</a:t>
          </a:r>
          <a:r>
            <a:rPr lang="ja-JP" altLang="en-US" sz="1400">
              <a:effectLst/>
              <a:latin typeface="ＭＳ Ｐゴシック" panose="020B0600070205080204" pitchFamily="50" charset="-128"/>
              <a:ea typeface="ＭＳ Ｐゴシック" panose="020B0600070205080204" pitchFamily="50" charset="-128"/>
            </a:rPr>
            <a:t>年度の元利償還金は、令和</a:t>
          </a:r>
          <a:r>
            <a:rPr lang="en-US" altLang="ja-JP" sz="1400">
              <a:effectLst/>
              <a:latin typeface="ＭＳ Ｐゴシック" panose="020B0600070205080204" pitchFamily="50" charset="-128"/>
              <a:ea typeface="ＭＳ Ｐゴシック" panose="020B0600070205080204" pitchFamily="50" charset="-128"/>
            </a:rPr>
            <a:t>3</a:t>
          </a:r>
          <a:r>
            <a:rPr lang="ja-JP" altLang="en-US" sz="1400">
              <a:effectLst/>
              <a:latin typeface="ＭＳ Ｐゴシック" panose="020B0600070205080204" pitchFamily="50" charset="-128"/>
              <a:ea typeface="ＭＳ Ｐゴシック" panose="020B0600070205080204" pitchFamily="50" charset="-128"/>
            </a:rPr>
            <a:t>年度比で</a:t>
          </a:r>
          <a:r>
            <a:rPr lang="en-US" altLang="ja-JP" sz="1400">
              <a:effectLst/>
              <a:latin typeface="ＭＳ Ｐゴシック" panose="020B0600070205080204" pitchFamily="50" charset="-128"/>
              <a:ea typeface="ＭＳ Ｐゴシック" panose="020B0600070205080204" pitchFamily="50" charset="-128"/>
            </a:rPr>
            <a:t>3</a:t>
          </a:r>
          <a:r>
            <a:rPr lang="ja-JP" altLang="en-US" sz="1400">
              <a:effectLst/>
              <a:latin typeface="ＭＳ Ｐゴシック" panose="020B0600070205080204" pitchFamily="50" charset="-128"/>
              <a:ea typeface="ＭＳ Ｐゴシック" panose="020B0600070205080204" pitchFamily="50" charset="-128"/>
            </a:rPr>
            <a:t>百万円増加となった。また、公営企業債の元利償還金に対する繰入金は</a:t>
          </a:r>
          <a:r>
            <a:rPr lang="en-US" altLang="ja-JP" sz="1400">
              <a:effectLst/>
              <a:latin typeface="ＭＳ Ｐゴシック" panose="020B0600070205080204" pitchFamily="50" charset="-128"/>
              <a:ea typeface="ＭＳ Ｐゴシック" panose="020B0600070205080204" pitchFamily="50" charset="-128"/>
            </a:rPr>
            <a:t>150</a:t>
          </a:r>
          <a:r>
            <a:rPr lang="ja-JP" altLang="en-US" sz="1400">
              <a:effectLst/>
              <a:latin typeface="ＭＳ Ｐゴシック" panose="020B0600070205080204" pitchFamily="50" charset="-128"/>
              <a:ea typeface="ＭＳ Ｐゴシック" panose="020B0600070205080204" pitchFamily="50" charset="-128"/>
            </a:rPr>
            <a:t>百万円程度で推移している。元利償還金及び公営企業債の元利償還金に対する繰入金がそれぞれ増額となっていることから、実質公債費費比率の算定における分子が増額となっている。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令和４年度は、地方債を新たに</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271,052</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千円発行したが、令和</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年度償還額は</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603,765</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千円であり、地方債現在高は</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5,093</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百万円で令和</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年度比で△</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310</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百万円減額となった。また、余剰金の発生により基金積立（財政調整基金</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370</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百万円、介護保険給付費準備基金</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47</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百万円等）を行ったため、充当可能基金が前年度より</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451</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百万円増額したことに伴い、将来負担比率の分子が前年度より△</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643</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百万円減額したことにより、将来負担比率も前年度より減少している。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埼玉県滑川町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・基金の全体額については、前年度比</a:t>
          </a:r>
          <a:r>
            <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rPr>
            <a:t>381</a:t>
          </a:r>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百万円の増額となっているが、これは前年度決算余剰金の積立等による財政調整基金の増（</a:t>
          </a:r>
          <a:r>
            <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rPr>
            <a:t>370</a:t>
          </a:r>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百万円）や介護保険給付費準備基金の増（</a:t>
          </a:r>
          <a:r>
            <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rPr>
            <a:t>47</a:t>
          </a:r>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百万円）によるものである。</a:t>
          </a:r>
          <a:endPar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・事務事業の見直しによる歳出削減を図り、財政調整基金の取崩抑制・積立推進を図る。</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・長寿命化による公共施設適正管理推進のため、公共施設整備基金の積立を推進する。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・公共施設整備基金：公共施設の整備費用に充てるため。</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・商工業振興基金：町内商工業者の振興及び事業の充実発展を推進するため。</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・学校施設整備基金：滑川町の学校施設を整備するため。</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・ゴルフ場内ため池賃貸借料：町が賃借するゴルフ場内のため池に係る賃借料の支払にあてるため。</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・まちづくり応援基金：滑川町の発展と活性化を願い、応援しようとする人々からの寄附金を募り、これを財源として各種事業を実施するため。</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・森林環境基金：森林整備及びその促進に要する経費の財源に充てるため。</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・まちづくり応援基金：令和４年度にふるさと納税寄附金を９百万円積立</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・森林環境基金：今後の公共施設改修時における木質化整備やため池周辺における森林整備を行うため、令和４年度に２百万円積立</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・長寿命化による公共施設適正管理推進のため、公共施設整備基金の積立を推進。</a:t>
          </a: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・令和４年度は、前年度決算余剰金の積立等により、財政調整基金に</a:t>
          </a:r>
          <a:r>
            <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rPr>
            <a:t>370</a:t>
          </a:r>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百万円の積立を行った。</a:t>
          </a:r>
          <a:endPar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・事務事業の見直しによる歳出削減を図り、財政調整基金の取崩抑制・積立推進を図る。残高は、標準財政規模の</a:t>
          </a:r>
          <a:r>
            <a:rPr kumimoji="1" lang="en-US" altLang="ja-JP" sz="1600">
              <a:solidFill>
                <a:schemeClr val="tx1"/>
              </a:solidFill>
              <a:effectLst/>
              <a:latin typeface="ＭＳ Ｐゴシック" panose="020B0600070205080204" pitchFamily="50" charset="-128"/>
              <a:ea typeface="ＭＳ Ｐゴシック" panose="020B0600070205080204" pitchFamily="50" charset="-128"/>
              <a:cs typeface="+mn-cs"/>
            </a:rPr>
            <a:t>20</a:t>
          </a:r>
          <a:r>
            <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rPr>
            <a:t>％程度を目標とする。</a:t>
          </a:r>
        </a:p>
        <a:p>
          <a:endParaRPr kumimoji="1" lang="ja-JP" altLang="en-US" sz="16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・令和４年度は、利子分の積立のみ行った。</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・償還の急増や財源不足に備え、積立が可能な場合は、積立を行う。</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D6256DC-9081-4EB9-89F6-BFB89374D5C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2E5A164-3B19-4C33-9D72-7DBE57E1C01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95C3494-9CA6-43F4-A602-32D8648AE38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5C72183-5C20-42DF-8828-E5BD566F214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B191719-5E9D-441A-B190-AC49FA7E19C5}"/>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CF0F874-52F2-43B6-ACE2-F777193827F7}"/>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A653516-D3A9-4A93-882E-1C68ACE7E56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265CF08-748E-48F1-B6ED-DE921EE8A4D2}"/>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069939C-0D9E-4D91-820B-6FD6134E91ED}"/>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1474B75-BC40-4F00-AA56-4F0182F6C76C}"/>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19,711
19,098
29.68
8,154,742
7,614,790
533,047
4,800,264
5,092,552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CC50C50-1FD4-4784-8499-5720134E422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7699816-8A1F-45BC-A40B-A0E19CA3AB7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D9DB21A-3156-453D-913F-D4B85C711D7D}"/>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E6CC8AB-3B12-4BA0-9C10-8499050710D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F212964-AFEA-4E46-A542-ED7E553839BE}"/>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ED8D55F-26C6-4E48-A80C-7DAD2416DA5A}"/>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46F7AC8-B00F-4CE2-A7DD-F1EADEFB3E4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3223B0E-6998-4465-973D-007AF0F6EA33}"/>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C6E2024B-657D-4DD6-B093-8FB7A0C085F4}"/>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CB92C7F-CF46-4D51-ADBF-FEBB18B614A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92DF882-E258-4ACA-9DF1-6D7D8C9DCC6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8F21BDE-44B0-47C9-B2A5-75FA575BCB0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6A11C32-93D5-41DB-8E96-9D1CF7115CFA}"/>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1FC4C3F-3B7A-4003-9B91-9E7AA76BE428}"/>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9A1A077-64FE-4469-AEF9-56F7DF439F1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917B38C-8131-448C-B453-5CA50300D84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70B6AD8-BE1F-4444-A49C-10FEB94DFBA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DD2FA20-B41D-4ED4-B12C-E765931E80C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DDB1383-B7A2-43A1-8537-F8F7E1B30DF1}"/>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A185D8C-7C22-4E8A-A566-E95F7E3C8C6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924AA79-9595-4BA1-A462-C61C293AF41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8DA5FE0-D294-4DF1-B48B-764E558079D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755F18C-F3A7-4F11-9462-A2157667E57E}"/>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1686524-50E1-4E7D-AF5E-D0B5155E7FE2}"/>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AF11EB4-16F7-49A2-9168-9C8653AE8CD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681F9EF-7177-4C48-B800-14B736E5B2B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FF5613C-5169-40C9-9E6D-F47187B554F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D38D12E-27BD-4329-9FF9-75499BA79398}"/>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7AA4B04-60B6-4492-A3E2-9F7D768E72D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173C7A8-288C-4257-9B73-C584BDFF240F}"/>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E04CA06-2F96-4A47-8497-00A92BAB142A}"/>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4D92E36-D544-4D0C-999F-3CB7FF3C35F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AAFF299-1350-4A07-9E2A-3323BF39E18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5186846-6E00-4A44-83F9-31D0AB11013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57D4392-9DC2-4E55-A876-A9A612DBE33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9D21A97-E726-4BF3-BE4A-C4E919765B4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4789E68-82C6-4F9A-9047-B09F423B549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武東上線つきのわ駅を中心とした土地区画整理事業完了等に伴う納税義務者数の増による個人町民税や、企業設備投資による固定資産税（償却資産）の伸びから、近年は基準財政収入額の増加が見られ、更には、社会保障関係費等を中心に基準財政需要額も増額している。令和４年度は普通交付税の追加交付等があったことにより、財政力指数が前年度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0.84</a:t>
          </a:r>
          <a:r>
            <a:rPr kumimoji="1" lang="ja-JP" altLang="en-US" sz="1300">
              <a:latin typeface="ＭＳ Ｐゴシック" panose="020B0600070205080204" pitchFamily="50" charset="-128"/>
              <a:ea typeface="ＭＳ Ｐゴシック" panose="020B0600070205080204" pitchFamily="50" charset="-128"/>
            </a:rPr>
            <a:t>となったが、類似団体の平均より大きく上回っている。今後も町税の徴収率向上を中心に、自主財源の確保に努める。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49500BE-C7F1-4C4E-A7CB-42647D46A81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E1143EEB-C758-4C4F-B968-FD18ADE9C638}"/>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83CE7D-9357-43B2-B25D-3958462BEAEF}"/>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7D450507-0076-40EA-A346-27AF72FBB67A}"/>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B9C6C452-90F7-4325-A425-C1D95EBE6C31}"/>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DE5A9B68-9752-40F0-8AEA-930B432F2B86}"/>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61F3C859-1DE8-4DFD-A9C0-76385DE22FA6}"/>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DD37869B-3C92-41DA-B66E-61D595695EEB}"/>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5646BC1A-CB3C-450E-A71C-C69504BEADDF}"/>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55A3B91-27F0-4E86-AE01-F7F1152EFA72}"/>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86496F9C-8A8C-4B82-8F87-A45ED2E43083}"/>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E39028F3-78C5-48C0-9BBF-8ACA3B11034E}"/>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579ACC66-5822-4B92-847F-AD12BF979436}"/>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CEBFB7FA-655A-48A1-93F1-43F8F821DEEF}"/>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1E38E06B-DA1D-4891-8E15-00E93F47C2E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404364F-504C-4156-BDA5-C275E8531C8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7A065BB7-05C0-4BA4-8549-B3838A8EF8AC}"/>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4844652E-7BC9-4E3B-A28A-AE2D4379B952}"/>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90C2A14D-5F0E-4561-9154-2E093B61A4E8}"/>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57B1564-BB6C-4C2A-99E8-BA2340F58A08}"/>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8F432696-354F-4D2D-A904-332B0F9F0497}"/>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40</xdr:row>
      <xdr:rowOff>23585</xdr:rowOff>
    </xdr:to>
    <xdr:cxnSp macro="">
      <xdr:nvCxnSpPr>
        <xdr:cNvPr id="70" name="直線コネクタ 69">
          <a:extLst>
            <a:ext uri="{FF2B5EF4-FFF2-40B4-BE49-F238E27FC236}">
              <a16:creationId xmlns:a16="http://schemas.microsoft.com/office/drawing/2014/main" id="{B647ED52-2086-4D00-A778-106A31BC1E84}"/>
            </a:ext>
          </a:extLst>
        </xdr:cNvPr>
        <xdr:cNvCxnSpPr/>
      </xdr:nvCxnSpPr>
      <xdr:spPr>
        <a:xfrm>
          <a:off x="4114800" y="68471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141108</xdr:rowOff>
    </xdr:from>
    <xdr:ext cx="762000" cy="259045"/>
    <xdr:sp macro="" textlink="">
      <xdr:nvSpPr>
        <xdr:cNvPr id="71" name="財政力平均値テキスト">
          <a:extLst>
            <a:ext uri="{FF2B5EF4-FFF2-40B4-BE49-F238E27FC236}">
              <a16:creationId xmlns:a16="http://schemas.microsoft.com/office/drawing/2014/main" id="{B934E8CD-4B07-495D-93CB-5C133B541BC2}"/>
            </a:ext>
          </a:extLst>
        </xdr:cNvPr>
        <xdr:cNvSpPr txBox="1"/>
      </xdr:nvSpPr>
      <xdr:spPr>
        <a:xfrm>
          <a:off x="5041900" y="71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A16DEDFE-1D2D-43D2-BB3D-A26DA37886AA}"/>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114602</xdr:rowOff>
    </xdr:from>
    <xdr:to>
      <xdr:col>19</xdr:col>
      <xdr:colOff>133350</xdr:colOff>
      <xdr:row>39</xdr:row>
      <xdr:rowOff>160565</xdr:rowOff>
    </xdr:to>
    <xdr:cxnSp macro="">
      <xdr:nvCxnSpPr>
        <xdr:cNvPr id="73" name="直線コネクタ 72">
          <a:extLst>
            <a:ext uri="{FF2B5EF4-FFF2-40B4-BE49-F238E27FC236}">
              <a16:creationId xmlns:a16="http://schemas.microsoft.com/office/drawing/2014/main" id="{2EF57B65-9880-4B25-B4E2-F09B0FA0E8F8}"/>
            </a:ext>
          </a:extLst>
        </xdr:cNvPr>
        <xdr:cNvCxnSpPr/>
      </xdr:nvCxnSpPr>
      <xdr:spPr>
        <a:xfrm>
          <a:off x="3225800" y="6801152"/>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3E5152DF-F278-4C46-BA5D-D443079E5496}"/>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a:extLst>
            <a:ext uri="{FF2B5EF4-FFF2-40B4-BE49-F238E27FC236}">
              <a16:creationId xmlns:a16="http://schemas.microsoft.com/office/drawing/2014/main" id="{94EF1B2B-60D9-421A-BF1C-572B79534230}"/>
            </a:ext>
          </a:extLst>
        </xdr:cNvPr>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103112</xdr:rowOff>
    </xdr:from>
    <xdr:to>
      <xdr:col>15</xdr:col>
      <xdr:colOff>82550</xdr:colOff>
      <xdr:row>39</xdr:row>
      <xdr:rowOff>114602</xdr:rowOff>
    </xdr:to>
    <xdr:cxnSp macro="">
      <xdr:nvCxnSpPr>
        <xdr:cNvPr id="76" name="直線コネクタ 75">
          <a:extLst>
            <a:ext uri="{FF2B5EF4-FFF2-40B4-BE49-F238E27FC236}">
              <a16:creationId xmlns:a16="http://schemas.microsoft.com/office/drawing/2014/main" id="{D2F90DBA-80D6-48E7-B81C-F96464D0A01A}"/>
            </a:ext>
          </a:extLst>
        </xdr:cNvPr>
        <xdr:cNvCxnSpPr/>
      </xdr:nvCxnSpPr>
      <xdr:spPr>
        <a:xfrm>
          <a:off x="2336800" y="67896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47E3D83C-89E8-499F-BEB2-7208C46FAA42}"/>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49486</xdr:rowOff>
    </xdr:from>
    <xdr:ext cx="762000" cy="259045"/>
    <xdr:sp macro="" textlink="">
      <xdr:nvSpPr>
        <xdr:cNvPr id="78" name="テキスト ボックス 77">
          <a:extLst>
            <a:ext uri="{FF2B5EF4-FFF2-40B4-BE49-F238E27FC236}">
              <a16:creationId xmlns:a16="http://schemas.microsoft.com/office/drawing/2014/main" id="{014A63AA-1EE1-44E7-B16D-7326CF781ED1}"/>
            </a:ext>
          </a:extLst>
        </xdr:cNvPr>
        <xdr:cNvSpPr txBox="1"/>
      </xdr:nvSpPr>
      <xdr:spPr>
        <a:xfrm>
          <a:off x="2844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103112</xdr:rowOff>
    </xdr:from>
    <xdr:to>
      <xdr:col>11</xdr:col>
      <xdr:colOff>31750</xdr:colOff>
      <xdr:row>39</xdr:row>
      <xdr:rowOff>103112</xdr:rowOff>
    </xdr:to>
    <xdr:cxnSp macro="">
      <xdr:nvCxnSpPr>
        <xdr:cNvPr id="79" name="直線コネクタ 78">
          <a:extLst>
            <a:ext uri="{FF2B5EF4-FFF2-40B4-BE49-F238E27FC236}">
              <a16:creationId xmlns:a16="http://schemas.microsoft.com/office/drawing/2014/main" id="{5FEDB5CC-CAB3-4072-A317-1DDFB4D7BFC7}"/>
            </a:ext>
          </a:extLst>
        </xdr:cNvPr>
        <xdr:cNvCxnSpPr/>
      </xdr:nvCxnSpPr>
      <xdr:spPr>
        <a:xfrm>
          <a:off x="1447800" y="67896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59C300E4-15E2-43E3-83B7-BC381F27ABFE}"/>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1" name="テキスト ボックス 80">
          <a:extLst>
            <a:ext uri="{FF2B5EF4-FFF2-40B4-BE49-F238E27FC236}">
              <a16:creationId xmlns:a16="http://schemas.microsoft.com/office/drawing/2014/main" id="{EF46E7BD-E785-464E-A0C9-8E6994D54778}"/>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16624708-2C42-40AC-AC60-9007E5D8E942}"/>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49486</xdr:rowOff>
    </xdr:from>
    <xdr:ext cx="762000" cy="259045"/>
    <xdr:sp macro="" textlink="">
      <xdr:nvSpPr>
        <xdr:cNvPr id="83" name="テキスト ボックス 82">
          <a:extLst>
            <a:ext uri="{FF2B5EF4-FFF2-40B4-BE49-F238E27FC236}">
              <a16:creationId xmlns:a16="http://schemas.microsoft.com/office/drawing/2014/main" id="{AA84E1F4-B9A5-47E9-8364-B6579F1699F4}"/>
            </a:ext>
          </a:extLst>
        </xdr:cNvPr>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1BE1A89-DEC7-4892-8B75-EFED6ABEF2A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8BA8EF8-F10B-47C3-8476-E8EEC76B9B75}"/>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8B32498-6A5D-4693-9E97-320A519D571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243BD75-5697-482A-92E8-6A1FD795382C}"/>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7498A0A9-19C4-4544-B362-B220869C81D4}"/>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89" name="楕円 88">
          <a:extLst>
            <a:ext uri="{FF2B5EF4-FFF2-40B4-BE49-F238E27FC236}">
              <a16:creationId xmlns:a16="http://schemas.microsoft.com/office/drawing/2014/main" id="{2190AF4B-ED79-4744-99EA-8927DFB0C12D}"/>
            </a:ext>
          </a:extLst>
        </xdr:cNvPr>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0" name="財政力該当値テキスト">
          <a:extLst>
            <a:ext uri="{FF2B5EF4-FFF2-40B4-BE49-F238E27FC236}">
              <a16:creationId xmlns:a16="http://schemas.microsoft.com/office/drawing/2014/main" id="{1641AE10-1DF8-443D-8C81-EAB3B5CCBB94}"/>
            </a:ext>
          </a:extLst>
        </xdr:cNvPr>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1" name="楕円 90">
          <a:extLst>
            <a:ext uri="{FF2B5EF4-FFF2-40B4-BE49-F238E27FC236}">
              <a16:creationId xmlns:a16="http://schemas.microsoft.com/office/drawing/2014/main" id="{37C8709A-6B4D-4644-9AE1-8C811E51AEF0}"/>
            </a:ext>
          </a:extLst>
        </xdr:cNvPr>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2" name="テキスト ボックス 91">
          <a:extLst>
            <a:ext uri="{FF2B5EF4-FFF2-40B4-BE49-F238E27FC236}">
              <a16:creationId xmlns:a16="http://schemas.microsoft.com/office/drawing/2014/main" id="{286E73F8-73F9-45FC-8DD5-6707A80C6CBC}"/>
            </a:ext>
          </a:extLst>
        </xdr:cNvPr>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63802</xdr:rowOff>
    </xdr:from>
    <xdr:to>
      <xdr:col>15</xdr:col>
      <xdr:colOff>133350</xdr:colOff>
      <xdr:row>39</xdr:row>
      <xdr:rowOff>165402</xdr:rowOff>
    </xdr:to>
    <xdr:sp macro="" textlink="">
      <xdr:nvSpPr>
        <xdr:cNvPr id="93" name="楕円 92">
          <a:extLst>
            <a:ext uri="{FF2B5EF4-FFF2-40B4-BE49-F238E27FC236}">
              <a16:creationId xmlns:a16="http://schemas.microsoft.com/office/drawing/2014/main" id="{E9ECC741-A460-42BC-88FF-DC3AD47A7CA1}"/>
            </a:ext>
          </a:extLst>
        </xdr:cNvPr>
        <xdr:cNvSpPr/>
      </xdr:nvSpPr>
      <xdr:spPr>
        <a:xfrm>
          <a:off x="3175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4129</xdr:rowOff>
    </xdr:from>
    <xdr:ext cx="762000" cy="259045"/>
    <xdr:sp macro="" textlink="">
      <xdr:nvSpPr>
        <xdr:cNvPr id="94" name="テキスト ボックス 93">
          <a:extLst>
            <a:ext uri="{FF2B5EF4-FFF2-40B4-BE49-F238E27FC236}">
              <a16:creationId xmlns:a16="http://schemas.microsoft.com/office/drawing/2014/main" id="{FCAFBEC5-AFA8-4EE6-99D9-F0F04F4E259B}"/>
            </a:ext>
          </a:extLst>
        </xdr:cNvPr>
        <xdr:cNvSpPr txBox="1"/>
      </xdr:nvSpPr>
      <xdr:spPr>
        <a:xfrm>
          <a:off x="2844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52312</xdr:rowOff>
    </xdr:from>
    <xdr:to>
      <xdr:col>11</xdr:col>
      <xdr:colOff>82550</xdr:colOff>
      <xdr:row>39</xdr:row>
      <xdr:rowOff>153912</xdr:rowOff>
    </xdr:to>
    <xdr:sp macro="" textlink="">
      <xdr:nvSpPr>
        <xdr:cNvPr id="95" name="楕円 94">
          <a:extLst>
            <a:ext uri="{FF2B5EF4-FFF2-40B4-BE49-F238E27FC236}">
              <a16:creationId xmlns:a16="http://schemas.microsoft.com/office/drawing/2014/main" id="{3F58E495-70D2-46E3-B9B4-B79765A9EAFB}"/>
            </a:ext>
          </a:extLst>
        </xdr:cNvPr>
        <xdr:cNvSpPr/>
      </xdr:nvSpPr>
      <xdr:spPr>
        <a:xfrm>
          <a:off x="2286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164089</xdr:rowOff>
    </xdr:from>
    <xdr:ext cx="762000" cy="259045"/>
    <xdr:sp macro="" textlink="">
      <xdr:nvSpPr>
        <xdr:cNvPr id="96" name="テキスト ボックス 95">
          <a:extLst>
            <a:ext uri="{FF2B5EF4-FFF2-40B4-BE49-F238E27FC236}">
              <a16:creationId xmlns:a16="http://schemas.microsoft.com/office/drawing/2014/main" id="{5533C2EC-D8C1-4CE9-A4B7-AE48FC3720DF}"/>
            </a:ext>
          </a:extLst>
        </xdr:cNvPr>
        <xdr:cNvSpPr txBox="1"/>
      </xdr:nvSpPr>
      <xdr:spPr>
        <a:xfrm>
          <a:off x="1955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52312</xdr:rowOff>
    </xdr:from>
    <xdr:to>
      <xdr:col>7</xdr:col>
      <xdr:colOff>31750</xdr:colOff>
      <xdr:row>39</xdr:row>
      <xdr:rowOff>153912</xdr:rowOff>
    </xdr:to>
    <xdr:sp macro="" textlink="">
      <xdr:nvSpPr>
        <xdr:cNvPr id="97" name="楕円 96">
          <a:extLst>
            <a:ext uri="{FF2B5EF4-FFF2-40B4-BE49-F238E27FC236}">
              <a16:creationId xmlns:a16="http://schemas.microsoft.com/office/drawing/2014/main" id="{71DC73C4-E4D8-49F2-9979-3BAF2FE97071}"/>
            </a:ext>
          </a:extLst>
        </xdr:cNvPr>
        <xdr:cNvSpPr/>
      </xdr:nvSpPr>
      <xdr:spPr>
        <a:xfrm>
          <a:off x="1397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164089</xdr:rowOff>
    </xdr:from>
    <xdr:ext cx="762000" cy="259045"/>
    <xdr:sp macro="" textlink="">
      <xdr:nvSpPr>
        <xdr:cNvPr id="98" name="テキスト ボックス 97">
          <a:extLst>
            <a:ext uri="{FF2B5EF4-FFF2-40B4-BE49-F238E27FC236}">
              <a16:creationId xmlns:a16="http://schemas.microsoft.com/office/drawing/2014/main" id="{2B75DD27-DD01-4FB9-8B1C-9B2EDC609469}"/>
            </a:ext>
          </a:extLst>
        </xdr:cNvPr>
        <xdr:cNvSpPr txBox="1"/>
      </xdr:nvSpPr>
      <xdr:spPr>
        <a:xfrm>
          <a:off x="1066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9C374BF6-3794-40F7-8C36-B6332DB0DC3B}"/>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CDD8A5CE-BA6E-45B0-B987-96E5A592AED4}"/>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E7F5E318-EDB9-451A-9977-29D64E424D4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9330342C-998B-4CAD-B5B5-925297D376A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E2F33F0F-EA78-498A-8EAB-E7318C0CC6C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EA3D1D44-F731-4471-9D21-3D295D0EE2E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439361CA-803C-42DF-99AC-E6B47F9D649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1DC345A8-58B7-411B-9396-26C89163D0B2}"/>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74C18FBB-9133-44CE-9AC3-2FBE3D58B2C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9E56E4E7-C60B-44E3-BF90-8D1E97F28A9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B7109669-98B0-44FE-9AA7-F3A37EA49B0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BA9A674C-8A9C-4616-9ED5-1C6A2D799931}"/>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5B18E9A6-7FF1-43D7-B600-021DA3563EA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令和４年度は、臨時財政対策債の発行額が令和３年度と比較し△</a:t>
          </a:r>
          <a:r>
            <a:rPr kumimoji="1" lang="en-US" altLang="ja-JP" sz="1300">
              <a:latin typeface="ＭＳ Ｐゴシック" panose="020B0600070205080204" pitchFamily="50" charset="-128"/>
              <a:ea typeface="ＭＳ Ｐゴシック" panose="020B0600070205080204" pitchFamily="50" charset="-128"/>
            </a:rPr>
            <a:t>419,997</a:t>
          </a:r>
          <a:r>
            <a:rPr kumimoji="1" lang="ja-JP" altLang="en-US" sz="1300">
              <a:latin typeface="ＭＳ Ｐゴシック" panose="020B0600070205080204" pitchFamily="50" charset="-128"/>
              <a:ea typeface="ＭＳ Ｐゴシック" panose="020B0600070205080204" pitchFamily="50" charset="-128"/>
            </a:rPr>
            <a:t>千円減額の</a:t>
          </a:r>
          <a:r>
            <a:rPr kumimoji="1" lang="en-US" altLang="ja-JP" sz="1300">
              <a:latin typeface="ＭＳ Ｐゴシック" panose="020B0600070205080204" pitchFamily="50" charset="-128"/>
              <a:ea typeface="ＭＳ Ｐゴシック" panose="020B0600070205080204" pitchFamily="50" charset="-128"/>
            </a:rPr>
            <a:t>134,452</a:t>
          </a:r>
          <a:r>
            <a:rPr kumimoji="1" lang="ja-JP" altLang="en-US" sz="1300">
              <a:latin typeface="ＭＳ Ｐゴシック" panose="020B0600070205080204" pitchFamily="50" charset="-128"/>
              <a:ea typeface="ＭＳ Ｐゴシック" panose="020B0600070205080204" pitchFamily="50" charset="-128"/>
            </a:rPr>
            <a:t>千円の借入を行ったことなどにより、令和３年度より</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％上昇し、</a:t>
          </a:r>
          <a:r>
            <a:rPr kumimoji="1" lang="en-US" altLang="ja-JP" sz="1300">
              <a:latin typeface="ＭＳ Ｐゴシック" panose="020B0600070205080204" pitchFamily="50" charset="-128"/>
              <a:ea typeface="ＭＳ Ｐゴシック" panose="020B0600070205080204" pitchFamily="50" charset="-128"/>
            </a:rPr>
            <a:t>87.3</a:t>
          </a:r>
          <a:r>
            <a:rPr kumimoji="1" lang="ja-JP" altLang="en-US" sz="1300">
              <a:latin typeface="ＭＳ Ｐゴシック" panose="020B0600070205080204" pitchFamily="50" charset="-128"/>
              <a:ea typeface="ＭＳ Ｐゴシック" panose="020B0600070205080204" pitchFamily="50" charset="-128"/>
            </a:rPr>
            <a:t>％となった。引き続き新型コロナウイルス感染症の影響や原油価格・物価高騰等の影響により、町の歳入の根幹である町税の今後の見通しが不透明な側面はあるが、より一層の自主財源の確保や義務的経費の抑制を図り、経常収支比率の引き下げに努めたい。</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C83F99F1-280B-406B-91BB-3EA20ABA940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3849E57A-DCCA-428A-A86E-816060B51A6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6E5E04BE-DABF-4703-9038-CF9BE57638A4}"/>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3878D19F-F012-4288-97F0-32C433ED0A3B}"/>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104D242-0A24-4EB2-9336-953E360AF9AF}"/>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EDBAA141-6E12-4C44-A56B-09372A6922CD}"/>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2E362459-075A-48B7-AC18-E96F63A08A28}"/>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B9F61B25-B031-489E-AC7D-908DC4C4207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DA332F69-570D-4819-AF2D-96BD9F82C67F}"/>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7D92F61-6B71-4DE6-A095-BD52B7D071B3}"/>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75B507CB-E41B-44D3-AA5E-A278BE7AE572}"/>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CAEA6A04-61EE-4CA5-8747-6F28C0659AF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7EC8A393-6768-4899-90E2-8B6D33F4172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24BE79DE-40A1-4208-8225-73471DB2C04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18D707B7-39D6-48FD-82A9-2AD812F3D8D0}"/>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691386DB-8C19-4521-9C7D-50DC440BBADE}"/>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75C894DD-D98D-4075-A97B-1119FEDE1E79}"/>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8B3C840-A53C-4919-B56E-2FA6D9EB5ABA}"/>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70BB0A79-A615-443D-AE50-CA2CF49B08C7}"/>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56642</xdr:rowOff>
    </xdr:from>
    <xdr:to>
      <xdr:col>23</xdr:col>
      <xdr:colOff>133350</xdr:colOff>
      <xdr:row>63</xdr:row>
      <xdr:rowOff>104648</xdr:rowOff>
    </xdr:to>
    <xdr:cxnSp macro="">
      <xdr:nvCxnSpPr>
        <xdr:cNvPr id="131" name="直線コネクタ 130">
          <a:extLst>
            <a:ext uri="{FF2B5EF4-FFF2-40B4-BE49-F238E27FC236}">
              <a16:creationId xmlns:a16="http://schemas.microsoft.com/office/drawing/2014/main" id="{A862BA6D-F84A-4095-81BC-FD06D13648E4}"/>
            </a:ext>
          </a:extLst>
        </xdr:cNvPr>
        <xdr:cNvCxnSpPr/>
      </xdr:nvCxnSpPr>
      <xdr:spPr>
        <a:xfrm>
          <a:off x="4114800" y="10515092"/>
          <a:ext cx="8382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2" name="財政構造の弾力性平均値テキスト">
          <a:extLst>
            <a:ext uri="{FF2B5EF4-FFF2-40B4-BE49-F238E27FC236}">
              <a16:creationId xmlns:a16="http://schemas.microsoft.com/office/drawing/2014/main" id="{A9F19A8C-0D9A-46F7-8A51-2BDA6060E7FC}"/>
            </a:ext>
          </a:extLst>
        </xdr:cNvPr>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D4A4FEEA-4EB0-44E0-8CD2-AB6B28715AA1}"/>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56642</xdr:rowOff>
    </xdr:from>
    <xdr:to>
      <xdr:col>19</xdr:col>
      <xdr:colOff>133350</xdr:colOff>
      <xdr:row>63</xdr:row>
      <xdr:rowOff>51562</xdr:rowOff>
    </xdr:to>
    <xdr:cxnSp macro="">
      <xdr:nvCxnSpPr>
        <xdr:cNvPr id="134" name="直線コネクタ 133">
          <a:extLst>
            <a:ext uri="{FF2B5EF4-FFF2-40B4-BE49-F238E27FC236}">
              <a16:creationId xmlns:a16="http://schemas.microsoft.com/office/drawing/2014/main" id="{FA14FFF3-6871-4063-AC58-C7B01F117769}"/>
            </a:ext>
          </a:extLst>
        </xdr:cNvPr>
        <xdr:cNvCxnSpPr/>
      </xdr:nvCxnSpPr>
      <xdr:spPr>
        <a:xfrm flipV="1">
          <a:off x="3225800" y="10515092"/>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91E8F4E6-FC04-4E6B-AE05-A410952A52B5}"/>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6" name="テキスト ボックス 135">
          <a:extLst>
            <a:ext uri="{FF2B5EF4-FFF2-40B4-BE49-F238E27FC236}">
              <a16:creationId xmlns:a16="http://schemas.microsoft.com/office/drawing/2014/main" id="{48180F10-61DA-40AC-817A-4848E013C444}"/>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51562</xdr:rowOff>
    </xdr:from>
    <xdr:to>
      <xdr:col>15</xdr:col>
      <xdr:colOff>82550</xdr:colOff>
      <xdr:row>64</xdr:row>
      <xdr:rowOff>145542</xdr:rowOff>
    </xdr:to>
    <xdr:cxnSp macro="">
      <xdr:nvCxnSpPr>
        <xdr:cNvPr id="137" name="直線コネクタ 136">
          <a:extLst>
            <a:ext uri="{FF2B5EF4-FFF2-40B4-BE49-F238E27FC236}">
              <a16:creationId xmlns:a16="http://schemas.microsoft.com/office/drawing/2014/main" id="{98253C54-8712-468F-A86F-F88090E02BCE}"/>
            </a:ext>
          </a:extLst>
        </xdr:cNvPr>
        <xdr:cNvCxnSpPr/>
      </xdr:nvCxnSpPr>
      <xdr:spPr>
        <a:xfrm flipV="1">
          <a:off x="2336800" y="10852912"/>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A9C76338-BDCA-48A1-A188-8588F052413D}"/>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5887F698-DFEF-4CA3-B7E3-F66A9382AB1C}"/>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140716</xdr:rowOff>
    </xdr:from>
    <xdr:to>
      <xdr:col>11</xdr:col>
      <xdr:colOff>31750</xdr:colOff>
      <xdr:row>64</xdr:row>
      <xdr:rowOff>145542</xdr:rowOff>
    </xdr:to>
    <xdr:cxnSp macro="">
      <xdr:nvCxnSpPr>
        <xdr:cNvPr id="140" name="直線コネクタ 139">
          <a:extLst>
            <a:ext uri="{FF2B5EF4-FFF2-40B4-BE49-F238E27FC236}">
              <a16:creationId xmlns:a16="http://schemas.microsoft.com/office/drawing/2014/main" id="{42DA7045-CEDA-4624-A28D-EFF9520E9957}"/>
            </a:ext>
          </a:extLst>
        </xdr:cNvPr>
        <xdr:cNvCxnSpPr/>
      </xdr:nvCxnSpPr>
      <xdr:spPr>
        <a:xfrm>
          <a:off x="1447800" y="111135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BF3AD866-17E0-4B63-945F-00BD4293FBDA}"/>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a:extLst>
            <a:ext uri="{FF2B5EF4-FFF2-40B4-BE49-F238E27FC236}">
              <a16:creationId xmlns:a16="http://schemas.microsoft.com/office/drawing/2014/main" id="{A22F1B90-32BF-4A16-9398-AC94AC2DC66B}"/>
            </a:ext>
          </a:extLst>
        </xdr:cNvPr>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7E38141C-5FD2-4486-A4FB-0AAFA9DC77D2}"/>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488C6F2A-13FE-4A4C-920D-E08FFCC9A033}"/>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A1E303AA-318C-4343-8056-DE3684FF1B5B}"/>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A93A3C4-6787-4367-8C69-2CC82FD2E34E}"/>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BDAFCDE-B96B-40E1-B4C0-1E1AC862A18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964F2EB-A3A0-4785-B65A-B33ACF4FB52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E8294DB7-2927-44C7-A516-DA0434E9771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50" name="楕円 149">
          <a:extLst>
            <a:ext uri="{FF2B5EF4-FFF2-40B4-BE49-F238E27FC236}">
              <a16:creationId xmlns:a16="http://schemas.microsoft.com/office/drawing/2014/main" id="{ACE8720D-F99C-410A-B680-2B50AEFF8CF9}"/>
            </a:ext>
          </a:extLst>
        </xdr:cNvPr>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70375</xdr:rowOff>
    </xdr:from>
    <xdr:ext cx="762000" cy="259045"/>
    <xdr:sp macro="" textlink="">
      <xdr:nvSpPr>
        <xdr:cNvPr id="151" name="財政構造の弾力性該当値テキスト">
          <a:extLst>
            <a:ext uri="{FF2B5EF4-FFF2-40B4-BE49-F238E27FC236}">
              <a16:creationId xmlns:a16="http://schemas.microsoft.com/office/drawing/2014/main" id="{6A0663A2-3836-46C3-8074-C58770BCAB75}"/>
            </a:ext>
          </a:extLst>
        </xdr:cNvPr>
        <xdr:cNvSpPr txBox="1"/>
      </xdr:nvSpPr>
      <xdr:spPr>
        <a:xfrm>
          <a:off x="50419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5842</xdr:rowOff>
    </xdr:from>
    <xdr:to>
      <xdr:col>19</xdr:col>
      <xdr:colOff>184150</xdr:colOff>
      <xdr:row>61</xdr:row>
      <xdr:rowOff>107442</xdr:rowOff>
    </xdr:to>
    <xdr:sp macro="" textlink="">
      <xdr:nvSpPr>
        <xdr:cNvPr id="152" name="楕円 151">
          <a:extLst>
            <a:ext uri="{FF2B5EF4-FFF2-40B4-BE49-F238E27FC236}">
              <a16:creationId xmlns:a16="http://schemas.microsoft.com/office/drawing/2014/main" id="{97F78499-76B8-4672-848E-16AAFA2F0EC2}"/>
            </a:ext>
          </a:extLst>
        </xdr:cNvPr>
        <xdr:cNvSpPr/>
      </xdr:nvSpPr>
      <xdr:spPr>
        <a:xfrm>
          <a:off x="4064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117619</xdr:rowOff>
    </xdr:from>
    <xdr:ext cx="736600" cy="259045"/>
    <xdr:sp macro="" textlink="">
      <xdr:nvSpPr>
        <xdr:cNvPr id="153" name="テキスト ボックス 152">
          <a:extLst>
            <a:ext uri="{FF2B5EF4-FFF2-40B4-BE49-F238E27FC236}">
              <a16:creationId xmlns:a16="http://schemas.microsoft.com/office/drawing/2014/main" id="{8A1BE735-6163-4C8C-8662-176026DA7863}"/>
            </a:ext>
          </a:extLst>
        </xdr:cNvPr>
        <xdr:cNvSpPr txBox="1"/>
      </xdr:nvSpPr>
      <xdr:spPr>
        <a:xfrm>
          <a:off x="3733800" y="1023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762</xdr:rowOff>
    </xdr:from>
    <xdr:to>
      <xdr:col>15</xdr:col>
      <xdr:colOff>133350</xdr:colOff>
      <xdr:row>63</xdr:row>
      <xdr:rowOff>102362</xdr:rowOff>
    </xdr:to>
    <xdr:sp macro="" textlink="">
      <xdr:nvSpPr>
        <xdr:cNvPr id="154" name="楕円 153">
          <a:extLst>
            <a:ext uri="{FF2B5EF4-FFF2-40B4-BE49-F238E27FC236}">
              <a16:creationId xmlns:a16="http://schemas.microsoft.com/office/drawing/2014/main" id="{DD81894B-0EB6-4AAB-A35A-E7C70682FD76}"/>
            </a:ext>
          </a:extLst>
        </xdr:cNvPr>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55" name="テキスト ボックス 154">
          <a:extLst>
            <a:ext uri="{FF2B5EF4-FFF2-40B4-BE49-F238E27FC236}">
              <a16:creationId xmlns:a16="http://schemas.microsoft.com/office/drawing/2014/main" id="{DEE5C17B-87F8-4349-9A2C-1A4D6C319C4A}"/>
            </a:ext>
          </a:extLst>
        </xdr:cNvPr>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94742</xdr:rowOff>
    </xdr:from>
    <xdr:to>
      <xdr:col>11</xdr:col>
      <xdr:colOff>82550</xdr:colOff>
      <xdr:row>65</xdr:row>
      <xdr:rowOff>24892</xdr:rowOff>
    </xdr:to>
    <xdr:sp macro="" textlink="">
      <xdr:nvSpPr>
        <xdr:cNvPr id="156" name="楕円 155">
          <a:extLst>
            <a:ext uri="{FF2B5EF4-FFF2-40B4-BE49-F238E27FC236}">
              <a16:creationId xmlns:a16="http://schemas.microsoft.com/office/drawing/2014/main" id="{FFDFCC72-C806-45E4-8F25-3B9A33E8B602}"/>
            </a:ext>
          </a:extLst>
        </xdr:cNvPr>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9669</xdr:rowOff>
    </xdr:from>
    <xdr:ext cx="762000" cy="259045"/>
    <xdr:sp macro="" textlink="">
      <xdr:nvSpPr>
        <xdr:cNvPr id="157" name="テキスト ボックス 156">
          <a:extLst>
            <a:ext uri="{FF2B5EF4-FFF2-40B4-BE49-F238E27FC236}">
              <a16:creationId xmlns:a16="http://schemas.microsoft.com/office/drawing/2014/main" id="{AEC281E8-163D-4E32-B7F6-8EB347B81089}"/>
            </a:ext>
          </a:extLst>
        </xdr:cNvPr>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58" name="楕円 157">
          <a:extLst>
            <a:ext uri="{FF2B5EF4-FFF2-40B4-BE49-F238E27FC236}">
              <a16:creationId xmlns:a16="http://schemas.microsoft.com/office/drawing/2014/main" id="{BF1D6E46-A351-4AFD-88EF-CEBF3D900CC1}"/>
            </a:ext>
          </a:extLst>
        </xdr:cNvPr>
        <xdr:cNvSpPr/>
      </xdr:nvSpPr>
      <xdr:spPr>
        <a:xfrm>
          <a:off x="1397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59" name="テキスト ボックス 158">
          <a:extLst>
            <a:ext uri="{FF2B5EF4-FFF2-40B4-BE49-F238E27FC236}">
              <a16:creationId xmlns:a16="http://schemas.microsoft.com/office/drawing/2014/main" id="{05668841-F281-4CA0-9DB4-D25BFA9C6FAC}"/>
            </a:ext>
          </a:extLst>
        </xdr:cNvPr>
        <xdr:cNvSpPr txBox="1"/>
      </xdr:nvSpPr>
      <xdr:spPr>
        <a:xfrm>
          <a:off x="1066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B87D6838-3198-445D-B32B-F138151172B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89223E1C-2767-492F-B240-C2D158779F8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AA179BEA-6096-4B02-B696-DC98B0218796}"/>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C422A00-5654-47FC-8FA8-EF244EEBDB4B}"/>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A1E5D4C8-BEF7-4748-83E2-14B4C084883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C62F99BF-5150-4628-9190-FEC228EB16D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C7F9EA8D-8B9B-4070-B879-00C4AB43FA1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D26C7D97-5D54-4F3E-B69F-9616A39E01E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A4FEB534-63FD-4DFF-A003-962A59BAF45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8630C695-DBF5-4D8D-87A0-3B57C0DE43A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86DA1E2B-0FF1-4A78-BBB6-133F44EA24FE}"/>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2FB89575-2928-469A-9355-E5674F647B86}"/>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82DAD4AA-D819-4E5E-9251-ADC272ECF8D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から会計年度任用職員制度の開始に伴い人件費が増加傾向にあるが、類似団体平均より下回っている。これは行財政改革の実施に伴い、職員数の抑制や委託内容の見直し等によるコスト削減、指定管理者制度の推進等の効果が反映されていると推測される。今後も行財政運営効率化に努め、現在の水準を維持していきたい。</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2C63FAFA-F406-45B9-8708-991CAD871E7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AD9AB656-B533-43C9-AF6E-31A2CFA679D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198022A7-9C54-46C1-9B10-E21E8F6C004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FF4C45A8-A584-4522-B96C-AA3ED262A068}"/>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F96E2495-25F4-47AA-83F0-2E5DF1369F48}"/>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96A63645-F4C8-40C7-A9B2-E48A3BB7B8E3}"/>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68B392E0-EE8E-4F51-8B10-D6CFB44A996B}"/>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F9C8272F-ED88-49AC-BB54-6D220A68F979}"/>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7644C835-7EDE-45C4-815D-FFF136EAEF26}"/>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78D507D6-EA42-4518-8E23-8BC74A2C2164}"/>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E9205BF1-1922-4896-9A13-8038827F79B7}"/>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335ED41B-96AF-433D-AE3F-59EBFE33B8BB}"/>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CAAFE5E-D346-4BC9-B6EA-F15A2A2D6235}"/>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F37036AD-4CF1-4AEF-AADB-D6278973FD2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6172C7C-D3C2-4475-8D68-6BA92AF74A8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868DE64B-ABD1-4BE6-8241-7048A91BD97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C4C159F7-543E-48CC-8894-1627B8884E83}"/>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D9F15F50-5C0C-4F74-BEE3-A46F4C5914D5}"/>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630A7ED4-C0B3-401D-BF59-6EB3A58F8079}"/>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C1F5B6A1-A3BC-4F8B-BEFF-C8789489B902}"/>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B95AE76A-A514-4208-8880-FDAB532E76E3}"/>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41492</xdr:rowOff>
    </xdr:from>
    <xdr:to>
      <xdr:col>23</xdr:col>
      <xdr:colOff>133350</xdr:colOff>
      <xdr:row>81</xdr:row>
      <xdr:rowOff>49381</xdr:rowOff>
    </xdr:to>
    <xdr:cxnSp macro="">
      <xdr:nvCxnSpPr>
        <xdr:cNvPr id="194" name="直線コネクタ 193">
          <a:extLst>
            <a:ext uri="{FF2B5EF4-FFF2-40B4-BE49-F238E27FC236}">
              <a16:creationId xmlns:a16="http://schemas.microsoft.com/office/drawing/2014/main" id="{BF0D729E-DC19-450F-840B-60A90E8F4FDA}"/>
            </a:ext>
          </a:extLst>
        </xdr:cNvPr>
        <xdr:cNvCxnSpPr/>
      </xdr:nvCxnSpPr>
      <xdr:spPr>
        <a:xfrm flipV="1">
          <a:off x="4114800" y="13928942"/>
          <a:ext cx="838200" cy="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5" name="人件費・物件費等の状況平均値テキスト">
          <a:extLst>
            <a:ext uri="{FF2B5EF4-FFF2-40B4-BE49-F238E27FC236}">
              <a16:creationId xmlns:a16="http://schemas.microsoft.com/office/drawing/2014/main" id="{2C4AEEB1-E0F6-4F42-8BA4-77A4317CF409}"/>
            </a:ext>
          </a:extLst>
        </xdr:cNvPr>
        <xdr:cNvSpPr txBox="1"/>
      </xdr:nvSpPr>
      <xdr:spPr>
        <a:xfrm>
          <a:off x="5041900" y="1446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3BC239E2-CD22-427F-8970-59B8C352BFB1}"/>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49381</xdr:rowOff>
    </xdr:from>
    <xdr:to>
      <xdr:col>19</xdr:col>
      <xdr:colOff>133350</xdr:colOff>
      <xdr:row>81</xdr:row>
      <xdr:rowOff>69081</xdr:rowOff>
    </xdr:to>
    <xdr:cxnSp macro="">
      <xdr:nvCxnSpPr>
        <xdr:cNvPr id="197" name="直線コネクタ 196">
          <a:extLst>
            <a:ext uri="{FF2B5EF4-FFF2-40B4-BE49-F238E27FC236}">
              <a16:creationId xmlns:a16="http://schemas.microsoft.com/office/drawing/2014/main" id="{C2B2AE03-83C2-46E3-96FE-41D5E000AC6C}"/>
            </a:ext>
          </a:extLst>
        </xdr:cNvPr>
        <xdr:cNvCxnSpPr/>
      </xdr:nvCxnSpPr>
      <xdr:spPr>
        <a:xfrm flipV="1">
          <a:off x="3225800" y="13936831"/>
          <a:ext cx="889000" cy="1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2130AFB2-C9D7-4E81-91BF-1CB28660F232}"/>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199" name="テキスト ボックス 198">
          <a:extLst>
            <a:ext uri="{FF2B5EF4-FFF2-40B4-BE49-F238E27FC236}">
              <a16:creationId xmlns:a16="http://schemas.microsoft.com/office/drawing/2014/main" id="{0B73DAEE-3EAE-4AD7-9194-11539E38C280}"/>
            </a:ext>
          </a:extLst>
        </xdr:cNvPr>
        <xdr:cNvSpPr txBox="1"/>
      </xdr:nvSpPr>
      <xdr:spPr>
        <a:xfrm>
          <a:off x="3733800" y="1451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20901</xdr:rowOff>
    </xdr:from>
    <xdr:to>
      <xdr:col>15</xdr:col>
      <xdr:colOff>82550</xdr:colOff>
      <xdr:row>81</xdr:row>
      <xdr:rowOff>69081</xdr:rowOff>
    </xdr:to>
    <xdr:cxnSp macro="">
      <xdr:nvCxnSpPr>
        <xdr:cNvPr id="200" name="直線コネクタ 199">
          <a:extLst>
            <a:ext uri="{FF2B5EF4-FFF2-40B4-BE49-F238E27FC236}">
              <a16:creationId xmlns:a16="http://schemas.microsoft.com/office/drawing/2014/main" id="{15F1783D-1AC0-485A-8DA0-57DC866F16AD}"/>
            </a:ext>
          </a:extLst>
        </xdr:cNvPr>
        <xdr:cNvCxnSpPr/>
      </xdr:nvCxnSpPr>
      <xdr:spPr>
        <a:xfrm>
          <a:off x="2336800" y="13908351"/>
          <a:ext cx="889000" cy="4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D549A690-72E5-429E-BF69-9CAC826694CA}"/>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2" name="テキスト ボックス 201">
          <a:extLst>
            <a:ext uri="{FF2B5EF4-FFF2-40B4-BE49-F238E27FC236}">
              <a16:creationId xmlns:a16="http://schemas.microsoft.com/office/drawing/2014/main" id="{A504954B-527F-43A8-81B3-8470ABE0A2C9}"/>
            </a:ext>
          </a:extLst>
        </xdr:cNvPr>
        <xdr:cNvSpPr txBox="1"/>
      </xdr:nvSpPr>
      <xdr:spPr>
        <a:xfrm>
          <a:off x="2844800" y="144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136860</xdr:rowOff>
    </xdr:from>
    <xdr:to>
      <xdr:col>11</xdr:col>
      <xdr:colOff>31750</xdr:colOff>
      <xdr:row>81</xdr:row>
      <xdr:rowOff>20901</xdr:rowOff>
    </xdr:to>
    <xdr:cxnSp macro="">
      <xdr:nvCxnSpPr>
        <xdr:cNvPr id="203" name="直線コネクタ 202">
          <a:extLst>
            <a:ext uri="{FF2B5EF4-FFF2-40B4-BE49-F238E27FC236}">
              <a16:creationId xmlns:a16="http://schemas.microsoft.com/office/drawing/2014/main" id="{BEA2C8A2-26DF-4DDA-B17D-F4191F5CED82}"/>
            </a:ext>
          </a:extLst>
        </xdr:cNvPr>
        <xdr:cNvCxnSpPr/>
      </xdr:nvCxnSpPr>
      <xdr:spPr>
        <a:xfrm>
          <a:off x="1447800" y="13852860"/>
          <a:ext cx="889000" cy="5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64A0A25F-D625-46B5-A753-3DF34528DBF7}"/>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5" name="テキスト ボックス 204">
          <a:extLst>
            <a:ext uri="{FF2B5EF4-FFF2-40B4-BE49-F238E27FC236}">
              <a16:creationId xmlns:a16="http://schemas.microsoft.com/office/drawing/2014/main" id="{463082A0-248B-42F8-8BE2-E2FDF12B1339}"/>
            </a:ext>
          </a:extLst>
        </xdr:cNvPr>
        <xdr:cNvSpPr txBox="1"/>
      </xdr:nvSpPr>
      <xdr:spPr>
        <a:xfrm>
          <a:off x="1955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4B63C791-D554-446F-8875-AF295B2C3C79}"/>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a:extLst>
            <a:ext uri="{FF2B5EF4-FFF2-40B4-BE49-F238E27FC236}">
              <a16:creationId xmlns:a16="http://schemas.microsoft.com/office/drawing/2014/main" id="{8F691B14-2DEA-4990-89F9-A84C7E472BCA}"/>
            </a:ext>
          </a:extLst>
        </xdr:cNvPr>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D37FE074-00A9-4585-9A12-1437D9162BB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11510AE4-3A99-4A36-BCA1-D86E88353722}"/>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1309EF71-27D0-4CBA-9B8D-CA9143CF550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6E23482-CC1F-42FD-90A6-3AD95C403CB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10887F2-DAD8-4CAD-B21A-086E86035D6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162142</xdr:rowOff>
    </xdr:from>
    <xdr:to>
      <xdr:col>23</xdr:col>
      <xdr:colOff>184150</xdr:colOff>
      <xdr:row>81</xdr:row>
      <xdr:rowOff>92292</xdr:rowOff>
    </xdr:to>
    <xdr:sp macro="" textlink="">
      <xdr:nvSpPr>
        <xdr:cNvPr id="213" name="楕円 212">
          <a:extLst>
            <a:ext uri="{FF2B5EF4-FFF2-40B4-BE49-F238E27FC236}">
              <a16:creationId xmlns:a16="http://schemas.microsoft.com/office/drawing/2014/main" id="{0FF4A554-2487-4579-8708-FF55B79CF8FE}"/>
            </a:ext>
          </a:extLst>
        </xdr:cNvPr>
        <xdr:cNvSpPr/>
      </xdr:nvSpPr>
      <xdr:spPr>
        <a:xfrm>
          <a:off x="4902200" y="138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83419</xdr:rowOff>
    </xdr:from>
    <xdr:ext cx="762000" cy="259045"/>
    <xdr:sp macro="" textlink="">
      <xdr:nvSpPr>
        <xdr:cNvPr id="214" name="人件費・物件費等の状況該当値テキスト">
          <a:extLst>
            <a:ext uri="{FF2B5EF4-FFF2-40B4-BE49-F238E27FC236}">
              <a16:creationId xmlns:a16="http://schemas.microsoft.com/office/drawing/2014/main" id="{33453A80-754D-46E6-BB6C-3BC8F09E6D2C}"/>
            </a:ext>
          </a:extLst>
        </xdr:cNvPr>
        <xdr:cNvSpPr txBox="1"/>
      </xdr:nvSpPr>
      <xdr:spPr>
        <a:xfrm>
          <a:off x="5041900" y="1379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170031</xdr:rowOff>
    </xdr:from>
    <xdr:to>
      <xdr:col>19</xdr:col>
      <xdr:colOff>184150</xdr:colOff>
      <xdr:row>81</xdr:row>
      <xdr:rowOff>100181</xdr:rowOff>
    </xdr:to>
    <xdr:sp macro="" textlink="">
      <xdr:nvSpPr>
        <xdr:cNvPr id="215" name="楕円 214">
          <a:extLst>
            <a:ext uri="{FF2B5EF4-FFF2-40B4-BE49-F238E27FC236}">
              <a16:creationId xmlns:a16="http://schemas.microsoft.com/office/drawing/2014/main" id="{B9F3DC5F-7415-4390-8918-B338AFB5E5FB}"/>
            </a:ext>
          </a:extLst>
        </xdr:cNvPr>
        <xdr:cNvSpPr/>
      </xdr:nvSpPr>
      <xdr:spPr>
        <a:xfrm>
          <a:off x="4064000" y="1388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110358</xdr:rowOff>
    </xdr:from>
    <xdr:ext cx="736600" cy="259045"/>
    <xdr:sp macro="" textlink="">
      <xdr:nvSpPr>
        <xdr:cNvPr id="216" name="テキスト ボックス 215">
          <a:extLst>
            <a:ext uri="{FF2B5EF4-FFF2-40B4-BE49-F238E27FC236}">
              <a16:creationId xmlns:a16="http://schemas.microsoft.com/office/drawing/2014/main" id="{005C5B9E-2F46-4436-85B3-2535C2B66A1D}"/>
            </a:ext>
          </a:extLst>
        </xdr:cNvPr>
        <xdr:cNvSpPr txBox="1"/>
      </xdr:nvSpPr>
      <xdr:spPr>
        <a:xfrm>
          <a:off x="3733800" y="13654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18281</xdr:rowOff>
    </xdr:from>
    <xdr:to>
      <xdr:col>15</xdr:col>
      <xdr:colOff>133350</xdr:colOff>
      <xdr:row>81</xdr:row>
      <xdr:rowOff>119881</xdr:rowOff>
    </xdr:to>
    <xdr:sp macro="" textlink="">
      <xdr:nvSpPr>
        <xdr:cNvPr id="217" name="楕円 216">
          <a:extLst>
            <a:ext uri="{FF2B5EF4-FFF2-40B4-BE49-F238E27FC236}">
              <a16:creationId xmlns:a16="http://schemas.microsoft.com/office/drawing/2014/main" id="{DE520803-F9DD-4A6C-A41C-71D4B2A696F4}"/>
            </a:ext>
          </a:extLst>
        </xdr:cNvPr>
        <xdr:cNvSpPr/>
      </xdr:nvSpPr>
      <xdr:spPr>
        <a:xfrm>
          <a:off x="3175000" y="1390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130058</xdr:rowOff>
    </xdr:from>
    <xdr:ext cx="762000" cy="259045"/>
    <xdr:sp macro="" textlink="">
      <xdr:nvSpPr>
        <xdr:cNvPr id="218" name="テキスト ボックス 217">
          <a:extLst>
            <a:ext uri="{FF2B5EF4-FFF2-40B4-BE49-F238E27FC236}">
              <a16:creationId xmlns:a16="http://schemas.microsoft.com/office/drawing/2014/main" id="{C41A852F-848D-425F-991B-925B2FC2D2B8}"/>
            </a:ext>
          </a:extLst>
        </xdr:cNvPr>
        <xdr:cNvSpPr txBox="1"/>
      </xdr:nvSpPr>
      <xdr:spPr>
        <a:xfrm>
          <a:off x="2844800" y="136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141551</xdr:rowOff>
    </xdr:from>
    <xdr:to>
      <xdr:col>11</xdr:col>
      <xdr:colOff>82550</xdr:colOff>
      <xdr:row>81</xdr:row>
      <xdr:rowOff>71701</xdr:rowOff>
    </xdr:to>
    <xdr:sp macro="" textlink="">
      <xdr:nvSpPr>
        <xdr:cNvPr id="219" name="楕円 218">
          <a:extLst>
            <a:ext uri="{FF2B5EF4-FFF2-40B4-BE49-F238E27FC236}">
              <a16:creationId xmlns:a16="http://schemas.microsoft.com/office/drawing/2014/main" id="{0AFD5898-01FF-49F7-9FD5-BF14314F6605}"/>
            </a:ext>
          </a:extLst>
        </xdr:cNvPr>
        <xdr:cNvSpPr/>
      </xdr:nvSpPr>
      <xdr:spPr>
        <a:xfrm>
          <a:off x="2286000" y="1385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81878</xdr:rowOff>
    </xdr:from>
    <xdr:ext cx="762000" cy="259045"/>
    <xdr:sp macro="" textlink="">
      <xdr:nvSpPr>
        <xdr:cNvPr id="220" name="テキスト ボックス 219">
          <a:extLst>
            <a:ext uri="{FF2B5EF4-FFF2-40B4-BE49-F238E27FC236}">
              <a16:creationId xmlns:a16="http://schemas.microsoft.com/office/drawing/2014/main" id="{28ED67EB-BECA-4803-B889-2D680F72C9BF}"/>
            </a:ext>
          </a:extLst>
        </xdr:cNvPr>
        <xdr:cNvSpPr txBox="1"/>
      </xdr:nvSpPr>
      <xdr:spPr>
        <a:xfrm>
          <a:off x="1955800" y="1362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86060</xdr:rowOff>
    </xdr:from>
    <xdr:to>
      <xdr:col>7</xdr:col>
      <xdr:colOff>31750</xdr:colOff>
      <xdr:row>81</xdr:row>
      <xdr:rowOff>16210</xdr:rowOff>
    </xdr:to>
    <xdr:sp macro="" textlink="">
      <xdr:nvSpPr>
        <xdr:cNvPr id="221" name="楕円 220">
          <a:extLst>
            <a:ext uri="{FF2B5EF4-FFF2-40B4-BE49-F238E27FC236}">
              <a16:creationId xmlns:a16="http://schemas.microsoft.com/office/drawing/2014/main" id="{FE09321D-5E33-4366-B532-06013D65DE5D}"/>
            </a:ext>
          </a:extLst>
        </xdr:cNvPr>
        <xdr:cNvSpPr/>
      </xdr:nvSpPr>
      <xdr:spPr>
        <a:xfrm>
          <a:off x="1397000" y="138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26387</xdr:rowOff>
    </xdr:from>
    <xdr:ext cx="762000" cy="259045"/>
    <xdr:sp macro="" textlink="">
      <xdr:nvSpPr>
        <xdr:cNvPr id="222" name="テキスト ボックス 221">
          <a:extLst>
            <a:ext uri="{FF2B5EF4-FFF2-40B4-BE49-F238E27FC236}">
              <a16:creationId xmlns:a16="http://schemas.microsoft.com/office/drawing/2014/main" id="{1DCA1B2F-2206-467C-84BF-C9896A170143}"/>
            </a:ext>
          </a:extLst>
        </xdr:cNvPr>
        <xdr:cNvSpPr txBox="1"/>
      </xdr:nvSpPr>
      <xdr:spPr>
        <a:xfrm>
          <a:off x="1066800" y="1357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1496201E-4FA1-43EA-9021-C88095E2402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F868875-4EB9-48DA-8D4C-DF732804B8B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55EFF3DA-C419-457B-B797-2419AA35D06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6406AAB9-295B-4E7D-A109-D267C5D5A43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B193E24D-D756-417B-86DE-05064C064EB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BC849400-2902-43BA-953E-4D926BD6EA7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480478D5-47E5-4410-AA97-D79864ED172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A0646E0A-97D2-4EE2-B714-FF463EAAA5D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4AF2AD9B-C3CE-4082-9A81-6F46BF6373C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4443B3E0-71AA-49F6-BDC4-A80D4D23798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1BDAE48-09F6-4646-B6FB-646A6962EC06}"/>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F16FCF5D-9359-4766-929C-0D156D3F265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958B34C5-75FD-4114-82C1-503B0B6D3F5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本町のラスパイレス指数については全国町村平均を上回っている状況が続いている。今後については、国の人事勧告を基本とし、近隣自治体の状況を踏まえ、給与体系の適正化に努める。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3517FC88-A4AB-4034-85E5-0D8AC1F07BC4}"/>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BD51DF35-0EFB-4139-BD40-E603282B6BE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A77D197E-F732-49FD-8408-446DE4939AC1}"/>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FE02EDD6-9E2A-4749-872A-633CD39F27ED}"/>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8E966AD9-426E-4623-AE2F-E7D11DB26DEC}"/>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21A9C35F-2E7C-4E99-9DB0-80FFDA63112E}"/>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122DADEC-A98A-40EC-A80E-5E2404D9E4D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F916E6EF-ABDB-43EB-8BE6-DD95C1879D19}"/>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6541CDD4-7671-4D34-84C8-3570D8B094E5}"/>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49C7529D-343C-40AA-887C-B9282B126F11}"/>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BA6D15EF-DF72-40BD-82FA-D5C58C4B4417}"/>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B09245C7-3785-46C6-B503-2D2FCC9F3F55}"/>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4E741EA9-9B19-4953-A9E6-4908CDF2195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648D0B5-C7FB-402C-AD51-BA98F16D0B3B}"/>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47364523-E223-4D6D-BC62-44369CB4102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D49A627C-C46E-4FFF-BF48-8967E12A0B76}"/>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AB6E3D0D-753F-4E91-AAF9-EA62E7E6B418}"/>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DB01BD5A-48E5-4F2E-AF5A-161E9C10DDFE}"/>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6370FF36-FFD3-4466-9FDD-090751272C4C}"/>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895991AA-89A3-4994-9B09-8732754581D3}"/>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88</xdr:row>
      <xdr:rowOff>93839</xdr:rowOff>
    </xdr:to>
    <xdr:cxnSp macro="">
      <xdr:nvCxnSpPr>
        <xdr:cNvPr id="256" name="直線コネクタ 255">
          <a:extLst>
            <a:ext uri="{FF2B5EF4-FFF2-40B4-BE49-F238E27FC236}">
              <a16:creationId xmlns:a16="http://schemas.microsoft.com/office/drawing/2014/main" id="{1F0F9BF1-5D48-4FE5-9806-0BF22645284E}"/>
            </a:ext>
          </a:extLst>
        </xdr:cNvPr>
        <xdr:cNvCxnSpPr/>
      </xdr:nvCxnSpPr>
      <xdr:spPr>
        <a:xfrm>
          <a:off x="16179800" y="15047384"/>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7" name="給与水準   （国との比較）平均値テキスト">
          <a:extLst>
            <a:ext uri="{FF2B5EF4-FFF2-40B4-BE49-F238E27FC236}">
              <a16:creationId xmlns:a16="http://schemas.microsoft.com/office/drawing/2014/main" id="{59F27846-8E92-4584-BDCF-D0E67767089A}"/>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2831C98A-B788-4C3C-809B-423EFE34751E}"/>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87</xdr:row>
      <xdr:rowOff>144639</xdr:rowOff>
    </xdr:to>
    <xdr:cxnSp macro="">
      <xdr:nvCxnSpPr>
        <xdr:cNvPr id="259" name="直線コネクタ 258">
          <a:extLst>
            <a:ext uri="{FF2B5EF4-FFF2-40B4-BE49-F238E27FC236}">
              <a16:creationId xmlns:a16="http://schemas.microsoft.com/office/drawing/2014/main" id="{8DDC8509-954F-4228-9A3A-20E9B69F8762}"/>
            </a:ext>
          </a:extLst>
        </xdr:cNvPr>
        <xdr:cNvCxnSpPr/>
      </xdr:nvCxnSpPr>
      <xdr:spPr>
        <a:xfrm flipV="1">
          <a:off x="15290800" y="150473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B14C9161-309F-43C5-A9A6-4CC6A0CEFD73}"/>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61" name="テキスト ボックス 260">
          <a:extLst>
            <a:ext uri="{FF2B5EF4-FFF2-40B4-BE49-F238E27FC236}">
              <a16:creationId xmlns:a16="http://schemas.microsoft.com/office/drawing/2014/main" id="{6A606D0B-711B-4445-ACA6-018E12BCD54B}"/>
            </a:ext>
          </a:extLst>
        </xdr:cNvPr>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144639</xdr:rowOff>
    </xdr:from>
    <xdr:to>
      <xdr:col>72</xdr:col>
      <xdr:colOff>203200</xdr:colOff>
      <xdr:row>89</xdr:row>
      <xdr:rowOff>150284</xdr:rowOff>
    </xdr:to>
    <xdr:cxnSp macro="">
      <xdr:nvCxnSpPr>
        <xdr:cNvPr id="262" name="直線コネクタ 261">
          <a:extLst>
            <a:ext uri="{FF2B5EF4-FFF2-40B4-BE49-F238E27FC236}">
              <a16:creationId xmlns:a16="http://schemas.microsoft.com/office/drawing/2014/main" id="{1E4E959D-D4C1-4B14-8D38-0E66C750D07E}"/>
            </a:ext>
          </a:extLst>
        </xdr:cNvPr>
        <xdr:cNvCxnSpPr/>
      </xdr:nvCxnSpPr>
      <xdr:spPr>
        <a:xfrm flipV="1">
          <a:off x="14401800" y="15060789"/>
          <a:ext cx="889000" cy="3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a16="http://schemas.microsoft.com/office/drawing/2014/main" id="{9B585A6F-C21D-4FCA-BAED-0216F7D388A8}"/>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4" name="テキスト ボックス 263">
          <a:extLst>
            <a:ext uri="{FF2B5EF4-FFF2-40B4-BE49-F238E27FC236}">
              <a16:creationId xmlns:a16="http://schemas.microsoft.com/office/drawing/2014/main" id="{0BB09B3E-18E3-44F3-BB30-F693956AC241}"/>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56445</xdr:rowOff>
    </xdr:from>
    <xdr:to>
      <xdr:col>68</xdr:col>
      <xdr:colOff>152400</xdr:colOff>
      <xdr:row>89</xdr:row>
      <xdr:rowOff>150284</xdr:rowOff>
    </xdr:to>
    <xdr:cxnSp macro="">
      <xdr:nvCxnSpPr>
        <xdr:cNvPr id="265" name="直線コネクタ 264">
          <a:extLst>
            <a:ext uri="{FF2B5EF4-FFF2-40B4-BE49-F238E27FC236}">
              <a16:creationId xmlns:a16="http://schemas.microsoft.com/office/drawing/2014/main" id="{1C3752FB-B2DF-4100-9626-0B9D8C8554D0}"/>
            </a:ext>
          </a:extLst>
        </xdr:cNvPr>
        <xdr:cNvCxnSpPr/>
      </xdr:nvCxnSpPr>
      <xdr:spPr>
        <a:xfrm>
          <a:off x="13512800" y="15315495"/>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id="{5C9613C0-86B8-4808-9CBE-ACD9EEE7A812}"/>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7" name="テキスト ボックス 266">
          <a:extLst>
            <a:ext uri="{FF2B5EF4-FFF2-40B4-BE49-F238E27FC236}">
              <a16:creationId xmlns:a16="http://schemas.microsoft.com/office/drawing/2014/main" id="{D67301FB-C323-4B00-B2C1-90BCF7AA2C6D}"/>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a16="http://schemas.microsoft.com/office/drawing/2014/main" id="{C3A574C6-D443-4378-80C5-8F44EC08C30E}"/>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441F4ED4-E73C-41AF-B4E5-224C14FDD863}"/>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9536F671-AB12-4A9A-8207-6E64C87C9BE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1B5B9098-184E-401E-B6E6-95FF7862DA98}"/>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BC86EB54-F131-4F8D-B645-A0D0236D381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61EBB0C9-70FF-4725-B111-68AF0E5A6306}"/>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14B3102C-C68F-4E57-AD06-E84A4CB6543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43039</xdr:rowOff>
    </xdr:from>
    <xdr:to>
      <xdr:col>81</xdr:col>
      <xdr:colOff>95250</xdr:colOff>
      <xdr:row>88</xdr:row>
      <xdr:rowOff>144639</xdr:rowOff>
    </xdr:to>
    <xdr:sp macro="" textlink="">
      <xdr:nvSpPr>
        <xdr:cNvPr id="275" name="楕円 274">
          <a:extLst>
            <a:ext uri="{FF2B5EF4-FFF2-40B4-BE49-F238E27FC236}">
              <a16:creationId xmlns:a16="http://schemas.microsoft.com/office/drawing/2014/main" id="{90BF1C1E-EC02-4B07-92D2-D99CD917B1FE}"/>
            </a:ext>
          </a:extLst>
        </xdr:cNvPr>
        <xdr:cNvSpPr/>
      </xdr:nvSpPr>
      <xdr:spPr>
        <a:xfrm>
          <a:off x="169672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15116</xdr:rowOff>
    </xdr:from>
    <xdr:ext cx="762000" cy="259045"/>
    <xdr:sp macro="" textlink="">
      <xdr:nvSpPr>
        <xdr:cNvPr id="276" name="給与水準   （国との比較）該当値テキスト">
          <a:extLst>
            <a:ext uri="{FF2B5EF4-FFF2-40B4-BE49-F238E27FC236}">
              <a16:creationId xmlns:a16="http://schemas.microsoft.com/office/drawing/2014/main" id="{E0712EC3-84D3-4580-899E-4A00B3723A15}"/>
            </a:ext>
          </a:extLst>
        </xdr:cNvPr>
        <xdr:cNvSpPr txBox="1"/>
      </xdr:nvSpPr>
      <xdr:spPr>
        <a:xfrm>
          <a:off x="17106900" y="1510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7" name="楕円 276">
          <a:extLst>
            <a:ext uri="{FF2B5EF4-FFF2-40B4-BE49-F238E27FC236}">
              <a16:creationId xmlns:a16="http://schemas.microsoft.com/office/drawing/2014/main" id="{968B7ED4-447D-41DE-9970-962EBA231706}"/>
            </a:ext>
          </a:extLst>
        </xdr:cNvPr>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8" name="テキスト ボックス 277">
          <a:extLst>
            <a:ext uri="{FF2B5EF4-FFF2-40B4-BE49-F238E27FC236}">
              <a16:creationId xmlns:a16="http://schemas.microsoft.com/office/drawing/2014/main" id="{B2F2D387-C190-4942-850F-7E454C330058}"/>
            </a:ext>
          </a:extLst>
        </xdr:cNvPr>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93839</xdr:rowOff>
    </xdr:from>
    <xdr:to>
      <xdr:col>73</xdr:col>
      <xdr:colOff>44450</xdr:colOff>
      <xdr:row>88</xdr:row>
      <xdr:rowOff>23989</xdr:rowOff>
    </xdr:to>
    <xdr:sp macro="" textlink="">
      <xdr:nvSpPr>
        <xdr:cNvPr id="279" name="楕円 278">
          <a:extLst>
            <a:ext uri="{FF2B5EF4-FFF2-40B4-BE49-F238E27FC236}">
              <a16:creationId xmlns:a16="http://schemas.microsoft.com/office/drawing/2014/main" id="{1A10DA67-1AD5-430F-82C2-D56A0593103A}"/>
            </a:ext>
          </a:extLst>
        </xdr:cNvPr>
        <xdr:cNvSpPr/>
      </xdr:nvSpPr>
      <xdr:spPr>
        <a:xfrm>
          <a:off x="15240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8766</xdr:rowOff>
    </xdr:from>
    <xdr:ext cx="762000" cy="259045"/>
    <xdr:sp macro="" textlink="">
      <xdr:nvSpPr>
        <xdr:cNvPr id="280" name="テキスト ボックス 279">
          <a:extLst>
            <a:ext uri="{FF2B5EF4-FFF2-40B4-BE49-F238E27FC236}">
              <a16:creationId xmlns:a16="http://schemas.microsoft.com/office/drawing/2014/main" id="{9721E927-B9E8-44A4-BE51-40935AC258DB}"/>
            </a:ext>
          </a:extLst>
        </xdr:cNvPr>
        <xdr:cNvSpPr txBox="1"/>
      </xdr:nvSpPr>
      <xdr:spPr>
        <a:xfrm>
          <a:off x="14909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99484</xdr:rowOff>
    </xdr:from>
    <xdr:to>
      <xdr:col>68</xdr:col>
      <xdr:colOff>203200</xdr:colOff>
      <xdr:row>90</xdr:row>
      <xdr:rowOff>29634</xdr:rowOff>
    </xdr:to>
    <xdr:sp macro="" textlink="">
      <xdr:nvSpPr>
        <xdr:cNvPr id="281" name="楕円 280">
          <a:extLst>
            <a:ext uri="{FF2B5EF4-FFF2-40B4-BE49-F238E27FC236}">
              <a16:creationId xmlns:a16="http://schemas.microsoft.com/office/drawing/2014/main" id="{EEFC5EFE-2865-4428-A60B-91D83A0D0BFC}"/>
            </a:ext>
          </a:extLst>
        </xdr:cNvPr>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14411</xdr:rowOff>
    </xdr:from>
    <xdr:ext cx="762000" cy="259045"/>
    <xdr:sp macro="" textlink="">
      <xdr:nvSpPr>
        <xdr:cNvPr id="282" name="テキスト ボックス 281">
          <a:extLst>
            <a:ext uri="{FF2B5EF4-FFF2-40B4-BE49-F238E27FC236}">
              <a16:creationId xmlns:a16="http://schemas.microsoft.com/office/drawing/2014/main" id="{26C99553-973D-4B94-9431-282F943A7F20}"/>
            </a:ext>
          </a:extLst>
        </xdr:cNvPr>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5645</xdr:rowOff>
    </xdr:from>
    <xdr:to>
      <xdr:col>64</xdr:col>
      <xdr:colOff>152400</xdr:colOff>
      <xdr:row>89</xdr:row>
      <xdr:rowOff>107245</xdr:rowOff>
    </xdr:to>
    <xdr:sp macro="" textlink="">
      <xdr:nvSpPr>
        <xdr:cNvPr id="283" name="楕円 282">
          <a:extLst>
            <a:ext uri="{FF2B5EF4-FFF2-40B4-BE49-F238E27FC236}">
              <a16:creationId xmlns:a16="http://schemas.microsoft.com/office/drawing/2014/main" id="{0262EBE1-E6A1-412E-8F38-C88DA71F6FE6}"/>
            </a:ext>
          </a:extLst>
        </xdr:cNvPr>
        <xdr:cNvSpPr/>
      </xdr:nvSpPr>
      <xdr:spPr>
        <a:xfrm>
          <a:off x="13462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92022</xdr:rowOff>
    </xdr:from>
    <xdr:ext cx="762000" cy="259045"/>
    <xdr:sp macro="" textlink="">
      <xdr:nvSpPr>
        <xdr:cNvPr id="284" name="テキスト ボックス 283">
          <a:extLst>
            <a:ext uri="{FF2B5EF4-FFF2-40B4-BE49-F238E27FC236}">
              <a16:creationId xmlns:a16="http://schemas.microsoft.com/office/drawing/2014/main" id="{2753611C-761D-4D74-A0D0-730459650F9A}"/>
            </a:ext>
          </a:extLst>
        </xdr:cNvPr>
        <xdr:cNvSpPr txBox="1"/>
      </xdr:nvSpPr>
      <xdr:spPr>
        <a:xfrm>
          <a:off x="13131800" y="1535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46E367A2-F7D7-45C4-81E9-8C903DDD462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F2FC995E-2A5A-4C1C-BD5F-AD52BC92142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B84AACEA-0FDA-40C5-8AB1-816DD355834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C979663B-C697-4370-9DA7-46EF61EEEBFC}"/>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B1C153B-83FB-44FD-B8BF-B96AC69C988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1E3E1CD2-76A4-4F72-865D-C4AFA9A56EBD}"/>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D3BA217B-7B2E-47F9-ACB0-DD496277BDD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5D6BDC33-C6D0-47BA-A69A-FF86E0578E35}"/>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6666632C-0406-4D28-937B-4D9E14F1A5C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8ECFD0F4-99CB-4C24-8534-DCB255E2628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D68453BA-F941-4EB4-84A3-EF64431C8FB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1C7D62B6-3D47-4495-A425-08E9FF3C8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C1DD03C6-3EE7-4B25-B0B5-62AD816879C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過去においての採用人数の抑制や急激な人口増により、人口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人当たりの職員数は類似団体内平均値より下回っている状況が続いている。定員管理適正化計画に基づき、住民サービスを低下させないよう、適正な定員管理に努めていく。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278E044C-04F8-4D57-86EE-D00B6523663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9E5ED7F3-E534-4ACD-95EE-0C3F05935C6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83C7EDE5-AF9A-4A47-BDD1-3EF6BAF990D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56B8929B-35A6-40DC-9587-D5AB71D50AFC}"/>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F875D716-DD07-410D-AD70-CA0758578DF7}"/>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D6509B60-2831-4F4D-817A-06FF4FDD31EF}"/>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9615D73F-6465-43B3-82AE-08C9027376AD}"/>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DEFB6743-52E5-49DC-9E96-F457B5AA4C53}"/>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BA7DB2C5-AF66-4A4C-961D-F8F7E4C12086}"/>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7BA93340-68CC-4AA4-9472-D6FC026309FA}"/>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DB773CCE-4B49-463E-B212-CC1B4BD37561}"/>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FBBD771E-3CD1-4813-9AB4-CEFE5E6A0EE1}"/>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B7483814-A184-4530-8A2C-B24ADC4AE45F}"/>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16E8D9FB-25AE-4CB0-9AD1-3EC748F1EEC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304AF3E2-DE6F-4F6B-9C92-6ECF30D11CE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EE295315-D8F7-4F14-8F9B-6AC7CD03DAD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0B3B6CC3-9F36-4D42-B593-D43B8438C254}"/>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AB6AEEE3-1C7F-4F97-AB8A-E444CB04C220}"/>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5F2845FD-B6AC-457B-8E27-8AA674442900}"/>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34989545-178A-4939-AA0F-25AE0AAC7836}"/>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667BF8E8-E49A-431C-AF80-0A9B683D6A4B}"/>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57</xdr:row>
      <xdr:rowOff>149648</xdr:rowOff>
    </xdr:from>
    <xdr:to>
      <xdr:col>81</xdr:col>
      <xdr:colOff>44450</xdr:colOff>
      <xdr:row>57</xdr:row>
      <xdr:rowOff>168416</xdr:rowOff>
    </xdr:to>
    <xdr:cxnSp macro="">
      <xdr:nvCxnSpPr>
        <xdr:cNvPr id="319" name="直線コネクタ 318">
          <a:extLst>
            <a:ext uri="{FF2B5EF4-FFF2-40B4-BE49-F238E27FC236}">
              <a16:creationId xmlns:a16="http://schemas.microsoft.com/office/drawing/2014/main" id="{98F414AD-6882-40D9-8E3A-5276E40F6BF1}"/>
            </a:ext>
          </a:extLst>
        </xdr:cNvPr>
        <xdr:cNvCxnSpPr/>
      </xdr:nvCxnSpPr>
      <xdr:spPr>
        <a:xfrm>
          <a:off x="16179800" y="9922298"/>
          <a:ext cx="8382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0" name="定員管理の状況平均値テキスト">
          <a:extLst>
            <a:ext uri="{FF2B5EF4-FFF2-40B4-BE49-F238E27FC236}">
              <a16:creationId xmlns:a16="http://schemas.microsoft.com/office/drawing/2014/main" id="{338709C9-FED4-437C-8C10-66F90F5ED759}"/>
            </a:ext>
          </a:extLst>
        </xdr:cNvPr>
        <xdr:cNvSpPr txBox="1"/>
      </xdr:nvSpPr>
      <xdr:spPr>
        <a:xfrm>
          <a:off x="17106900" y="10352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3C65AB3B-6CDA-4473-BB7F-A93B080B8F08}"/>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149648</xdr:rowOff>
    </xdr:from>
    <xdr:to>
      <xdr:col>77</xdr:col>
      <xdr:colOff>44450</xdr:colOff>
      <xdr:row>57</xdr:row>
      <xdr:rowOff>153670</xdr:rowOff>
    </xdr:to>
    <xdr:cxnSp macro="">
      <xdr:nvCxnSpPr>
        <xdr:cNvPr id="322" name="直線コネクタ 321">
          <a:extLst>
            <a:ext uri="{FF2B5EF4-FFF2-40B4-BE49-F238E27FC236}">
              <a16:creationId xmlns:a16="http://schemas.microsoft.com/office/drawing/2014/main" id="{4DC12941-53D5-4C1F-9E47-6BA41FF84096}"/>
            </a:ext>
          </a:extLst>
        </xdr:cNvPr>
        <xdr:cNvCxnSpPr/>
      </xdr:nvCxnSpPr>
      <xdr:spPr>
        <a:xfrm flipV="1">
          <a:off x="15290800" y="992229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8B193582-50FA-44A2-BBCB-8143AFFCE5D7}"/>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4" name="テキスト ボックス 323">
          <a:extLst>
            <a:ext uri="{FF2B5EF4-FFF2-40B4-BE49-F238E27FC236}">
              <a16:creationId xmlns:a16="http://schemas.microsoft.com/office/drawing/2014/main" id="{C2227D3A-9A25-44F2-B3B0-E24927EF700F}"/>
            </a:ext>
          </a:extLst>
        </xdr:cNvPr>
        <xdr:cNvSpPr txBox="1"/>
      </xdr:nvSpPr>
      <xdr:spPr>
        <a:xfrm>
          <a:off x="15798800" y="1045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153670</xdr:rowOff>
    </xdr:from>
    <xdr:to>
      <xdr:col>72</xdr:col>
      <xdr:colOff>203200</xdr:colOff>
      <xdr:row>58</xdr:row>
      <xdr:rowOff>19755</xdr:rowOff>
    </xdr:to>
    <xdr:cxnSp macro="">
      <xdr:nvCxnSpPr>
        <xdr:cNvPr id="325" name="直線コネクタ 324">
          <a:extLst>
            <a:ext uri="{FF2B5EF4-FFF2-40B4-BE49-F238E27FC236}">
              <a16:creationId xmlns:a16="http://schemas.microsoft.com/office/drawing/2014/main" id="{272F3264-4071-41A4-8849-ABF0270EE946}"/>
            </a:ext>
          </a:extLst>
        </xdr:cNvPr>
        <xdr:cNvCxnSpPr/>
      </xdr:nvCxnSpPr>
      <xdr:spPr>
        <a:xfrm flipV="1">
          <a:off x="14401800" y="9926320"/>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70F8322D-229C-4B85-A656-70645E7E5E53}"/>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27" name="テキスト ボックス 326">
          <a:extLst>
            <a:ext uri="{FF2B5EF4-FFF2-40B4-BE49-F238E27FC236}">
              <a16:creationId xmlns:a16="http://schemas.microsoft.com/office/drawing/2014/main" id="{7B19E408-F6CB-4D7B-8930-002482146BC0}"/>
            </a:ext>
          </a:extLst>
        </xdr:cNvPr>
        <xdr:cNvSpPr txBox="1"/>
      </xdr:nvSpPr>
      <xdr:spPr>
        <a:xfrm>
          <a:off x="14909800" y="1045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17074</xdr:rowOff>
    </xdr:from>
    <xdr:to>
      <xdr:col>68</xdr:col>
      <xdr:colOff>152400</xdr:colOff>
      <xdr:row>58</xdr:row>
      <xdr:rowOff>19755</xdr:rowOff>
    </xdr:to>
    <xdr:cxnSp macro="">
      <xdr:nvCxnSpPr>
        <xdr:cNvPr id="328" name="直線コネクタ 327">
          <a:extLst>
            <a:ext uri="{FF2B5EF4-FFF2-40B4-BE49-F238E27FC236}">
              <a16:creationId xmlns:a16="http://schemas.microsoft.com/office/drawing/2014/main" id="{0C43A745-C625-4BF7-A26E-698A1EC67D0E}"/>
            </a:ext>
          </a:extLst>
        </xdr:cNvPr>
        <xdr:cNvCxnSpPr/>
      </xdr:nvCxnSpPr>
      <xdr:spPr>
        <a:xfrm>
          <a:off x="13512800" y="9961174"/>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a16="http://schemas.microsoft.com/office/drawing/2014/main" id="{0DBF82EA-319A-48C1-9A35-DDA3F2A5374B}"/>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27604</xdr:rowOff>
    </xdr:from>
    <xdr:ext cx="762000" cy="259045"/>
    <xdr:sp macro="" textlink="">
      <xdr:nvSpPr>
        <xdr:cNvPr id="330" name="テキスト ボックス 329">
          <a:extLst>
            <a:ext uri="{FF2B5EF4-FFF2-40B4-BE49-F238E27FC236}">
              <a16:creationId xmlns:a16="http://schemas.microsoft.com/office/drawing/2014/main" id="{C4072113-B020-47E8-8C8F-820635DBEB21}"/>
            </a:ext>
          </a:extLst>
        </xdr:cNvPr>
        <xdr:cNvSpPr txBox="1"/>
      </xdr:nvSpPr>
      <xdr:spPr>
        <a:xfrm>
          <a:off x="14020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a16="http://schemas.microsoft.com/office/drawing/2014/main" id="{3E4551D6-1A31-41DA-B67F-FA6554E6555B}"/>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70380E14-F405-4A40-9E6E-2E7C8049FFD6}"/>
            </a:ext>
          </a:extLst>
        </xdr:cNvPr>
        <xdr:cNvSpPr txBox="1"/>
      </xdr:nvSpPr>
      <xdr:spPr>
        <a:xfrm>
          <a:off x="13131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11DC0DF-3808-4971-AFC6-FCB4F6CE919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957D2215-2A0C-49AF-934A-F1AB64AEE63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30965928-760B-4E0F-AF79-38005AD9964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542667C-65D7-4A3D-A9E0-9C38007B488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1839F766-C7EB-4BA1-8109-C35E03417BF5}"/>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117616</xdr:rowOff>
    </xdr:from>
    <xdr:to>
      <xdr:col>81</xdr:col>
      <xdr:colOff>95250</xdr:colOff>
      <xdr:row>58</xdr:row>
      <xdr:rowOff>47766</xdr:rowOff>
    </xdr:to>
    <xdr:sp macro="" textlink="">
      <xdr:nvSpPr>
        <xdr:cNvPr id="338" name="楕円 337">
          <a:extLst>
            <a:ext uri="{FF2B5EF4-FFF2-40B4-BE49-F238E27FC236}">
              <a16:creationId xmlns:a16="http://schemas.microsoft.com/office/drawing/2014/main" id="{3E627BF9-C028-4CA6-93BF-09D606C34BAA}"/>
            </a:ext>
          </a:extLst>
        </xdr:cNvPr>
        <xdr:cNvSpPr/>
      </xdr:nvSpPr>
      <xdr:spPr>
        <a:xfrm>
          <a:off x="16967200" y="989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38893</xdr:rowOff>
    </xdr:from>
    <xdr:ext cx="762000" cy="259045"/>
    <xdr:sp macro="" textlink="">
      <xdr:nvSpPr>
        <xdr:cNvPr id="339" name="定員管理の状況該当値テキスト">
          <a:extLst>
            <a:ext uri="{FF2B5EF4-FFF2-40B4-BE49-F238E27FC236}">
              <a16:creationId xmlns:a16="http://schemas.microsoft.com/office/drawing/2014/main" id="{1933A608-9C1C-4133-A1DB-87CEC1691E60}"/>
            </a:ext>
          </a:extLst>
        </xdr:cNvPr>
        <xdr:cNvSpPr txBox="1"/>
      </xdr:nvSpPr>
      <xdr:spPr>
        <a:xfrm>
          <a:off x="17106900" y="981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98848</xdr:rowOff>
    </xdr:from>
    <xdr:to>
      <xdr:col>77</xdr:col>
      <xdr:colOff>95250</xdr:colOff>
      <xdr:row>58</xdr:row>
      <xdr:rowOff>28998</xdr:rowOff>
    </xdr:to>
    <xdr:sp macro="" textlink="">
      <xdr:nvSpPr>
        <xdr:cNvPr id="340" name="楕円 339">
          <a:extLst>
            <a:ext uri="{FF2B5EF4-FFF2-40B4-BE49-F238E27FC236}">
              <a16:creationId xmlns:a16="http://schemas.microsoft.com/office/drawing/2014/main" id="{3F0A889F-5515-42A2-B393-99679E410117}"/>
            </a:ext>
          </a:extLst>
        </xdr:cNvPr>
        <xdr:cNvSpPr/>
      </xdr:nvSpPr>
      <xdr:spPr>
        <a:xfrm>
          <a:off x="16129000" y="987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39175</xdr:rowOff>
    </xdr:from>
    <xdr:ext cx="736600" cy="259045"/>
    <xdr:sp macro="" textlink="">
      <xdr:nvSpPr>
        <xdr:cNvPr id="341" name="テキスト ボックス 340">
          <a:extLst>
            <a:ext uri="{FF2B5EF4-FFF2-40B4-BE49-F238E27FC236}">
              <a16:creationId xmlns:a16="http://schemas.microsoft.com/office/drawing/2014/main" id="{F534D386-57DD-445F-8B37-7EC0EBE4D5FC}"/>
            </a:ext>
          </a:extLst>
        </xdr:cNvPr>
        <xdr:cNvSpPr txBox="1"/>
      </xdr:nvSpPr>
      <xdr:spPr>
        <a:xfrm>
          <a:off x="15798800" y="9640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102870</xdr:rowOff>
    </xdr:from>
    <xdr:to>
      <xdr:col>73</xdr:col>
      <xdr:colOff>44450</xdr:colOff>
      <xdr:row>58</xdr:row>
      <xdr:rowOff>33020</xdr:rowOff>
    </xdr:to>
    <xdr:sp macro="" textlink="">
      <xdr:nvSpPr>
        <xdr:cNvPr id="342" name="楕円 341">
          <a:extLst>
            <a:ext uri="{FF2B5EF4-FFF2-40B4-BE49-F238E27FC236}">
              <a16:creationId xmlns:a16="http://schemas.microsoft.com/office/drawing/2014/main" id="{B0876C77-4FB9-45E9-9EC5-466BE40CDBED}"/>
            </a:ext>
          </a:extLst>
        </xdr:cNvPr>
        <xdr:cNvSpPr/>
      </xdr:nvSpPr>
      <xdr:spPr>
        <a:xfrm>
          <a:off x="15240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43197</xdr:rowOff>
    </xdr:from>
    <xdr:ext cx="762000" cy="259045"/>
    <xdr:sp macro="" textlink="">
      <xdr:nvSpPr>
        <xdr:cNvPr id="343" name="テキスト ボックス 342">
          <a:extLst>
            <a:ext uri="{FF2B5EF4-FFF2-40B4-BE49-F238E27FC236}">
              <a16:creationId xmlns:a16="http://schemas.microsoft.com/office/drawing/2014/main" id="{1FB9877F-E2E7-4F82-9643-B1CDB6E92C7F}"/>
            </a:ext>
          </a:extLst>
        </xdr:cNvPr>
        <xdr:cNvSpPr txBox="1"/>
      </xdr:nvSpPr>
      <xdr:spPr>
        <a:xfrm>
          <a:off x="14909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140405</xdr:rowOff>
    </xdr:from>
    <xdr:to>
      <xdr:col>68</xdr:col>
      <xdr:colOff>203200</xdr:colOff>
      <xdr:row>58</xdr:row>
      <xdr:rowOff>70555</xdr:rowOff>
    </xdr:to>
    <xdr:sp macro="" textlink="">
      <xdr:nvSpPr>
        <xdr:cNvPr id="344" name="楕円 343">
          <a:extLst>
            <a:ext uri="{FF2B5EF4-FFF2-40B4-BE49-F238E27FC236}">
              <a16:creationId xmlns:a16="http://schemas.microsoft.com/office/drawing/2014/main" id="{5541404D-60CB-41CB-A3EF-B5302D98A734}"/>
            </a:ext>
          </a:extLst>
        </xdr:cNvPr>
        <xdr:cNvSpPr/>
      </xdr:nvSpPr>
      <xdr:spPr>
        <a:xfrm>
          <a:off x="14351000" y="99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80732</xdr:rowOff>
    </xdr:from>
    <xdr:ext cx="762000" cy="259045"/>
    <xdr:sp macro="" textlink="">
      <xdr:nvSpPr>
        <xdr:cNvPr id="345" name="テキスト ボックス 344">
          <a:extLst>
            <a:ext uri="{FF2B5EF4-FFF2-40B4-BE49-F238E27FC236}">
              <a16:creationId xmlns:a16="http://schemas.microsoft.com/office/drawing/2014/main" id="{0930AC05-3B92-49B4-899B-836C59B672B9}"/>
            </a:ext>
          </a:extLst>
        </xdr:cNvPr>
        <xdr:cNvSpPr txBox="1"/>
      </xdr:nvSpPr>
      <xdr:spPr>
        <a:xfrm>
          <a:off x="14020800" y="968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137724</xdr:rowOff>
    </xdr:from>
    <xdr:to>
      <xdr:col>64</xdr:col>
      <xdr:colOff>152400</xdr:colOff>
      <xdr:row>58</xdr:row>
      <xdr:rowOff>67874</xdr:rowOff>
    </xdr:to>
    <xdr:sp macro="" textlink="">
      <xdr:nvSpPr>
        <xdr:cNvPr id="346" name="楕円 345">
          <a:extLst>
            <a:ext uri="{FF2B5EF4-FFF2-40B4-BE49-F238E27FC236}">
              <a16:creationId xmlns:a16="http://schemas.microsoft.com/office/drawing/2014/main" id="{469A91D6-1B2D-4DB1-9AA6-620CF04D9DAF}"/>
            </a:ext>
          </a:extLst>
        </xdr:cNvPr>
        <xdr:cNvSpPr/>
      </xdr:nvSpPr>
      <xdr:spPr>
        <a:xfrm>
          <a:off x="13462000" y="991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78051</xdr:rowOff>
    </xdr:from>
    <xdr:ext cx="762000" cy="259045"/>
    <xdr:sp macro="" textlink="">
      <xdr:nvSpPr>
        <xdr:cNvPr id="347" name="テキスト ボックス 346">
          <a:extLst>
            <a:ext uri="{FF2B5EF4-FFF2-40B4-BE49-F238E27FC236}">
              <a16:creationId xmlns:a16="http://schemas.microsoft.com/office/drawing/2014/main" id="{C5DC922A-6E9C-462E-B1C5-52AADC7EB189}"/>
            </a:ext>
          </a:extLst>
        </xdr:cNvPr>
        <xdr:cNvSpPr txBox="1"/>
      </xdr:nvSpPr>
      <xdr:spPr>
        <a:xfrm>
          <a:off x="13131800" y="967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C5A24DC2-5BAD-42CF-BEB9-E5A6FEEFEBD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EDC8E438-D45D-4032-A057-FD4B35B42CE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73B71767-6F50-4D56-A3FB-37799AA321D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25A33DF8-0922-4AE8-84AF-E3C40503B4AE}"/>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83604626-069B-4904-9B26-C4FC6E9C7F16}"/>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3DC3179D-B7AE-4594-A59D-5C72073CDA8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9B4C6073-3C95-4874-8EAD-B49C01E7FF79}"/>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1DA1C3AD-0E82-4459-B37F-E9B246D1D1CA}"/>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FB7E6DD-857C-46D9-8C9F-ADF6FB9893A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68396649-E9E0-4487-85E7-B441B1D8082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D83386CA-29B7-49AD-83E7-99441AB3AEB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4847536C-4746-4F07-8E94-78312BA44BC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902CD7A0-BED7-4B76-9004-1EB8D650C59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令和４年度においては、普通交付税の追加交付があったことや標準税収入額等の増額のため、前年度より△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％減少した。今後もなるべく起債に依存しない財政運営を図り、現在の水準を下げていきたい。</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68F4DDE1-B9C2-45DF-8957-75BF5DCED59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7163C390-A51F-4535-B78A-EDA81E7A0B5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DFA46691-695D-4224-824D-0D0AFD4D1B6C}"/>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A92F8FEF-0A09-4CBF-90E3-914CA218829E}"/>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5B2D961F-5047-4376-BF36-311D809754F9}"/>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E2CCA3A5-5353-4B71-AE9A-F4F74B5D1C85}"/>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A7E132A6-5186-47AB-AC0A-84D2889062F1}"/>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5C61DC9B-F380-4115-B9F2-96D9C41D0942}"/>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691EFC76-DC42-4D19-B590-49EE06F2A584}"/>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F02DD29E-9F6A-4508-84A0-E64F7A48C4E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BCD5BCFC-D906-400C-BE3E-BC451DBF6D3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D2A52B25-02BD-44FD-8F98-FE30A9E57ED8}"/>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5DBBEE89-3357-43F9-9509-6376188EA4E1}"/>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B1813CE1-0814-4C93-B8FF-0E30FA0B2D4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3D4A0114-1EC9-469B-846F-26DD5BA43DFA}"/>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AE96B8E6-D56E-4B3C-955C-4106F1B3A867}"/>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37CC979F-3986-45BF-876C-EA5B296025A4}"/>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0B6DA829-738A-4848-9612-D74A58F49236}"/>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C06F1AE9-85F3-4ADE-8476-2180C0561DCC}"/>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97790</xdr:rowOff>
    </xdr:to>
    <xdr:cxnSp macro="">
      <xdr:nvCxnSpPr>
        <xdr:cNvPr id="380" name="直線コネクタ 379">
          <a:extLst>
            <a:ext uri="{FF2B5EF4-FFF2-40B4-BE49-F238E27FC236}">
              <a16:creationId xmlns:a16="http://schemas.microsoft.com/office/drawing/2014/main" id="{05090E21-BB43-4F7D-8B1C-619BA0E84518}"/>
            </a:ext>
          </a:extLst>
        </xdr:cNvPr>
        <xdr:cNvCxnSpPr/>
      </xdr:nvCxnSpPr>
      <xdr:spPr>
        <a:xfrm flipV="1">
          <a:off x="16179800" y="720217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1" name="公債費負担の状況平均値テキスト">
          <a:extLst>
            <a:ext uri="{FF2B5EF4-FFF2-40B4-BE49-F238E27FC236}">
              <a16:creationId xmlns:a16="http://schemas.microsoft.com/office/drawing/2014/main" id="{F261D29D-4324-4EFC-A287-D05860945A63}"/>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B3C4CF7F-B850-446B-BD52-070AD74D5E79}"/>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97790</xdr:rowOff>
    </xdr:from>
    <xdr:to>
      <xdr:col>77</xdr:col>
      <xdr:colOff>44450</xdr:colOff>
      <xdr:row>43</xdr:row>
      <xdr:rowOff>46990</xdr:rowOff>
    </xdr:to>
    <xdr:cxnSp macro="">
      <xdr:nvCxnSpPr>
        <xdr:cNvPr id="383" name="直線コネクタ 382">
          <a:extLst>
            <a:ext uri="{FF2B5EF4-FFF2-40B4-BE49-F238E27FC236}">
              <a16:creationId xmlns:a16="http://schemas.microsoft.com/office/drawing/2014/main" id="{610E1F63-99D2-4C6B-B4A8-A366D040A117}"/>
            </a:ext>
          </a:extLst>
        </xdr:cNvPr>
        <xdr:cNvCxnSpPr/>
      </xdr:nvCxnSpPr>
      <xdr:spPr>
        <a:xfrm flipV="1">
          <a:off x="15290800" y="72986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D829604A-51A2-4F30-90EF-01AE33A190FD}"/>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5" name="テキスト ボックス 384">
          <a:extLst>
            <a:ext uri="{FF2B5EF4-FFF2-40B4-BE49-F238E27FC236}">
              <a16:creationId xmlns:a16="http://schemas.microsoft.com/office/drawing/2014/main" id="{4798ECB4-9AF7-49B9-B0B8-888B4AF96455}"/>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159596</xdr:rowOff>
    </xdr:to>
    <xdr:cxnSp macro="">
      <xdr:nvCxnSpPr>
        <xdr:cNvPr id="386" name="直線コネクタ 385">
          <a:extLst>
            <a:ext uri="{FF2B5EF4-FFF2-40B4-BE49-F238E27FC236}">
              <a16:creationId xmlns:a16="http://schemas.microsoft.com/office/drawing/2014/main" id="{29312FF7-F899-403F-98E3-0F1B9476E3C4}"/>
            </a:ext>
          </a:extLst>
        </xdr:cNvPr>
        <xdr:cNvCxnSpPr/>
      </xdr:nvCxnSpPr>
      <xdr:spPr>
        <a:xfrm flipV="1">
          <a:off x="14401800" y="74193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F5016AF6-BB25-47D6-9E51-4ADD356B671C}"/>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a:extLst>
            <a:ext uri="{FF2B5EF4-FFF2-40B4-BE49-F238E27FC236}">
              <a16:creationId xmlns:a16="http://schemas.microsoft.com/office/drawing/2014/main" id="{12E3ADC6-2CE6-499B-B95D-D609EF5229D2}"/>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159596</xdr:rowOff>
    </xdr:from>
    <xdr:to>
      <xdr:col>68</xdr:col>
      <xdr:colOff>152400</xdr:colOff>
      <xdr:row>44</xdr:row>
      <xdr:rowOff>20320</xdr:rowOff>
    </xdr:to>
    <xdr:cxnSp macro="">
      <xdr:nvCxnSpPr>
        <xdr:cNvPr id="389" name="直線コネクタ 388">
          <a:extLst>
            <a:ext uri="{FF2B5EF4-FFF2-40B4-BE49-F238E27FC236}">
              <a16:creationId xmlns:a16="http://schemas.microsoft.com/office/drawing/2014/main" id="{003EB63F-707A-4404-98F1-8CF4EB3E5595}"/>
            </a:ext>
          </a:extLst>
        </xdr:cNvPr>
        <xdr:cNvCxnSpPr/>
      </xdr:nvCxnSpPr>
      <xdr:spPr>
        <a:xfrm flipV="1">
          <a:off x="13512800" y="75319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a16="http://schemas.microsoft.com/office/drawing/2014/main" id="{4F790BB1-36DF-401F-88E2-8C726699A06B}"/>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1" name="テキスト ボックス 390">
          <a:extLst>
            <a:ext uri="{FF2B5EF4-FFF2-40B4-BE49-F238E27FC236}">
              <a16:creationId xmlns:a16="http://schemas.microsoft.com/office/drawing/2014/main" id="{743C8F67-27BC-43CD-B91B-108AF6C98B53}"/>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a16="http://schemas.microsoft.com/office/drawing/2014/main" id="{4C6E1439-910B-40FD-A7CA-F6631B7002B4}"/>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3" name="テキスト ボックス 392">
          <a:extLst>
            <a:ext uri="{FF2B5EF4-FFF2-40B4-BE49-F238E27FC236}">
              <a16:creationId xmlns:a16="http://schemas.microsoft.com/office/drawing/2014/main" id="{754946F8-8509-4404-8825-8A488AD4EB45}"/>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4D2519A7-F0D4-4A76-AE45-635FAA86BD0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844EB2ED-60BF-42AA-80E2-2D30928BCBB4}"/>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C5679C8-4AA4-4A66-B738-E7F78AC8940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BD345A80-CFBB-4240-A847-9C31C97B16E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4BF65BA5-F159-4992-B3B3-CE298E6A09FF}"/>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399" name="楕円 398">
          <a:extLst>
            <a:ext uri="{FF2B5EF4-FFF2-40B4-BE49-F238E27FC236}">
              <a16:creationId xmlns:a16="http://schemas.microsoft.com/office/drawing/2014/main" id="{D74639B6-8D86-4A84-8191-40E5E57458E1}"/>
            </a:ext>
          </a:extLst>
        </xdr:cNvPr>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400" name="公債費負担の状況該当値テキスト">
          <a:extLst>
            <a:ext uri="{FF2B5EF4-FFF2-40B4-BE49-F238E27FC236}">
              <a16:creationId xmlns:a16="http://schemas.microsoft.com/office/drawing/2014/main" id="{0E8C2776-520D-4DB7-B3A8-598A65C261BB}"/>
            </a:ext>
          </a:extLst>
        </xdr:cNvPr>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46990</xdr:rowOff>
    </xdr:from>
    <xdr:to>
      <xdr:col>77</xdr:col>
      <xdr:colOff>95250</xdr:colOff>
      <xdr:row>42</xdr:row>
      <xdr:rowOff>148590</xdr:rowOff>
    </xdr:to>
    <xdr:sp macro="" textlink="">
      <xdr:nvSpPr>
        <xdr:cNvPr id="401" name="楕円 400">
          <a:extLst>
            <a:ext uri="{FF2B5EF4-FFF2-40B4-BE49-F238E27FC236}">
              <a16:creationId xmlns:a16="http://schemas.microsoft.com/office/drawing/2014/main" id="{6EA6A043-7160-474B-8446-FB20E12362C9}"/>
            </a:ext>
          </a:extLst>
        </xdr:cNvPr>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402" name="テキスト ボックス 401">
          <a:extLst>
            <a:ext uri="{FF2B5EF4-FFF2-40B4-BE49-F238E27FC236}">
              <a16:creationId xmlns:a16="http://schemas.microsoft.com/office/drawing/2014/main" id="{114BD421-C687-49D5-BE3C-B71C2B18A9B5}"/>
            </a:ext>
          </a:extLst>
        </xdr:cNvPr>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3" name="楕円 402">
          <a:extLst>
            <a:ext uri="{FF2B5EF4-FFF2-40B4-BE49-F238E27FC236}">
              <a16:creationId xmlns:a16="http://schemas.microsoft.com/office/drawing/2014/main" id="{20BF052C-CED4-4D36-912D-D08EE467BC29}"/>
            </a:ext>
          </a:extLst>
        </xdr:cNvPr>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4" name="テキスト ボックス 403">
          <a:extLst>
            <a:ext uri="{FF2B5EF4-FFF2-40B4-BE49-F238E27FC236}">
              <a16:creationId xmlns:a16="http://schemas.microsoft.com/office/drawing/2014/main" id="{000A18B6-F820-49C8-AF99-7D3103408AF0}"/>
            </a:ext>
          </a:extLst>
        </xdr:cNvPr>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108796</xdr:rowOff>
    </xdr:from>
    <xdr:to>
      <xdr:col>68</xdr:col>
      <xdr:colOff>203200</xdr:colOff>
      <xdr:row>44</xdr:row>
      <xdr:rowOff>38946</xdr:rowOff>
    </xdr:to>
    <xdr:sp macro="" textlink="">
      <xdr:nvSpPr>
        <xdr:cNvPr id="405" name="楕円 404">
          <a:extLst>
            <a:ext uri="{FF2B5EF4-FFF2-40B4-BE49-F238E27FC236}">
              <a16:creationId xmlns:a16="http://schemas.microsoft.com/office/drawing/2014/main" id="{3EF56A62-D0D2-4664-8DFF-D10A99BDE6C3}"/>
            </a:ext>
          </a:extLst>
        </xdr:cNvPr>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23723</xdr:rowOff>
    </xdr:from>
    <xdr:ext cx="762000" cy="259045"/>
    <xdr:sp macro="" textlink="">
      <xdr:nvSpPr>
        <xdr:cNvPr id="406" name="テキスト ボックス 405">
          <a:extLst>
            <a:ext uri="{FF2B5EF4-FFF2-40B4-BE49-F238E27FC236}">
              <a16:creationId xmlns:a16="http://schemas.microsoft.com/office/drawing/2014/main" id="{255AD2FD-D56D-4ABD-87F5-35E5C2368A06}"/>
            </a:ext>
          </a:extLst>
        </xdr:cNvPr>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07" name="楕円 406">
          <a:extLst>
            <a:ext uri="{FF2B5EF4-FFF2-40B4-BE49-F238E27FC236}">
              <a16:creationId xmlns:a16="http://schemas.microsoft.com/office/drawing/2014/main" id="{1E4227E8-7147-41EE-89A3-81D2BEE76A54}"/>
            </a:ext>
          </a:extLst>
        </xdr:cNvPr>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08" name="テキスト ボックス 407">
          <a:extLst>
            <a:ext uri="{FF2B5EF4-FFF2-40B4-BE49-F238E27FC236}">
              <a16:creationId xmlns:a16="http://schemas.microsoft.com/office/drawing/2014/main" id="{532885F6-0E2C-4EF5-B0E0-434CC3ED0DE6}"/>
            </a:ext>
          </a:extLst>
        </xdr:cNvPr>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A60E8DB9-60D4-4313-88C1-C2612F184F2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14C24333-E161-4DBB-AB2C-5BE37880671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164B7888-CEEE-402A-A86A-1E0AE0658AB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D923B237-8975-4A67-973E-99BB698D142F}"/>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F09CFAF7-559F-425A-98CA-13964C590B45}"/>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A2839024-A808-4659-9064-04AB56253A1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49A437E4-9752-4434-8214-6347FF885E8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B0AA2882-F220-42A5-B2F6-80F14C1D942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6AA70DEC-800F-4739-954D-E9EB3D4FE40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112B2900-8905-4637-9ACA-63E14E1BF88D}"/>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1B659F2C-ECB3-4397-9A85-2315EB038CD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849DAE7C-E259-4C53-BE2F-5E1A5EF1395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41AE5389-E5B8-4E7F-8C39-AAA9581A02ED}"/>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令和４年度は令和３年度と比較し、下水道事業・農業集落排水事業・浄化槽事業特別会計の地方債の償還が進み、上記特別会計元金の地方債残高が合計で令和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137,734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％）減額になったことに伴い、公営企業債等繰入見込額が△</a:t>
          </a:r>
          <a:r>
            <a:rPr kumimoji="1" lang="en-US" altLang="ja-JP" sz="1300">
              <a:latin typeface="ＭＳ Ｐゴシック" panose="020B0600070205080204" pitchFamily="50" charset="-128"/>
              <a:ea typeface="ＭＳ Ｐゴシック" panose="020B0600070205080204" pitchFamily="50" charset="-128"/>
            </a:rPr>
            <a:t>84,090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％）減額となったことや、剰余金等の発生により財政調整基金に</a:t>
          </a:r>
          <a:r>
            <a:rPr kumimoji="1" lang="en-US" altLang="ja-JP" sz="1300">
              <a:latin typeface="ＭＳ Ｐゴシック" panose="020B0600070205080204" pitchFamily="50" charset="-128"/>
              <a:ea typeface="ＭＳ Ｐゴシック" panose="020B0600070205080204" pitchFamily="50" charset="-128"/>
            </a:rPr>
            <a:t>370,005</a:t>
          </a:r>
          <a:r>
            <a:rPr kumimoji="1" lang="ja-JP" altLang="en-US" sz="1300">
              <a:latin typeface="ＭＳ Ｐゴシック" panose="020B0600070205080204" pitchFamily="50" charset="-128"/>
              <a:ea typeface="ＭＳ Ｐゴシック" panose="020B0600070205080204" pitchFamily="50" charset="-128"/>
            </a:rPr>
            <a:t>千円、介護保険給付費準備基金に</a:t>
          </a:r>
          <a:r>
            <a:rPr kumimoji="1" lang="en-US" altLang="ja-JP" sz="1300">
              <a:latin typeface="ＭＳ Ｐゴシック" panose="020B0600070205080204" pitchFamily="50" charset="-128"/>
              <a:ea typeface="ＭＳ Ｐゴシック" panose="020B0600070205080204" pitchFamily="50" charset="-128"/>
            </a:rPr>
            <a:t>46,734</a:t>
          </a:r>
          <a:r>
            <a:rPr kumimoji="1" lang="ja-JP" altLang="en-US" sz="1300">
              <a:latin typeface="ＭＳ Ｐゴシック" panose="020B0600070205080204" pitchFamily="50" charset="-128"/>
              <a:ea typeface="ＭＳ Ｐゴシック" panose="020B0600070205080204" pitchFamily="50" charset="-128"/>
            </a:rPr>
            <a:t>千円等の基金積立を行い、充当可能金額が増額となったことにより、将来負担比率が令和３年度と比較し、△</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％減少の</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90D3192-2918-4310-8398-797CF3C4B22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CE8E8306-8223-4260-A0B2-EE3F4E417B8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C782A6D8-BF30-41EC-9FDB-6AB06E2DFA8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F70B7A-96B0-4C67-9C07-AD434E52A71C}"/>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623C6391-FEDF-41A8-90A0-E706FAD7983A}"/>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B0E85D7A-FC67-4D05-B50C-235526DA3069}"/>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C2CD21C9-DC4D-48D6-AE65-290C7778EDA7}"/>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86B57DF6-D0D2-4BF5-ABE9-4034FEC18B9B}"/>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26DC37C6-1273-447B-A166-01D80C167617}"/>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BBF9FCB7-0D4A-4197-94F4-389C168CEA7F}"/>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79D9865B-79B4-42FF-A6A9-8F9901DBC525}"/>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B0785A80-06B5-4682-868B-2B873E245C3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8F81119C-F426-4ADE-857A-B0A11A0D125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FBC11187-8680-4613-BB52-8F7B1D7830E5}"/>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1DAF7C61-CF30-45E9-94D9-23A1F95B8411}"/>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30A351A5-EB62-4424-A6B7-94B31588D96B}"/>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FBAFC8A4-0FFF-4919-B924-F9DF6A76190E}"/>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B67EBB55-043C-4A18-A0C1-A479D44118AB}"/>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124155</xdr:rowOff>
    </xdr:from>
    <xdr:to>
      <xdr:col>81</xdr:col>
      <xdr:colOff>44450</xdr:colOff>
      <xdr:row>15</xdr:row>
      <xdr:rowOff>89764</xdr:rowOff>
    </xdr:to>
    <xdr:cxnSp macro="">
      <xdr:nvCxnSpPr>
        <xdr:cNvPr id="440" name="直線コネクタ 439">
          <a:extLst>
            <a:ext uri="{FF2B5EF4-FFF2-40B4-BE49-F238E27FC236}">
              <a16:creationId xmlns:a16="http://schemas.microsoft.com/office/drawing/2014/main" id="{4A153061-C7A2-4643-9817-14A9D3DE8CF0}"/>
            </a:ext>
          </a:extLst>
        </xdr:cNvPr>
        <xdr:cNvCxnSpPr/>
      </xdr:nvCxnSpPr>
      <xdr:spPr>
        <a:xfrm flipV="1">
          <a:off x="16179800" y="2524455"/>
          <a:ext cx="838200" cy="13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a:extLst>
            <a:ext uri="{FF2B5EF4-FFF2-40B4-BE49-F238E27FC236}">
              <a16:creationId xmlns:a16="http://schemas.microsoft.com/office/drawing/2014/main" id="{6B532D6E-4B68-4256-97FE-F46263C9EF27}"/>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DD7B82EC-8862-4C2C-977D-1AD7885EC31C}"/>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89764</xdr:rowOff>
    </xdr:from>
    <xdr:to>
      <xdr:col>77</xdr:col>
      <xdr:colOff>44450</xdr:colOff>
      <xdr:row>16</xdr:row>
      <xdr:rowOff>77572</xdr:rowOff>
    </xdr:to>
    <xdr:cxnSp macro="">
      <xdr:nvCxnSpPr>
        <xdr:cNvPr id="443" name="直線コネクタ 442">
          <a:extLst>
            <a:ext uri="{FF2B5EF4-FFF2-40B4-BE49-F238E27FC236}">
              <a16:creationId xmlns:a16="http://schemas.microsoft.com/office/drawing/2014/main" id="{F4F2DE57-6C4F-4C3E-9F81-D16A57B0EA56}"/>
            </a:ext>
          </a:extLst>
        </xdr:cNvPr>
        <xdr:cNvCxnSpPr/>
      </xdr:nvCxnSpPr>
      <xdr:spPr>
        <a:xfrm flipV="1">
          <a:off x="15290800" y="266151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99F71626-B7CB-40F5-91EB-67AB084301C8}"/>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41F27689-905E-47BA-9EF8-D594DE3E47E4}"/>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77572</xdr:rowOff>
    </xdr:from>
    <xdr:to>
      <xdr:col>72</xdr:col>
      <xdr:colOff>203200</xdr:colOff>
      <xdr:row>16</xdr:row>
      <xdr:rowOff>148031</xdr:rowOff>
    </xdr:to>
    <xdr:cxnSp macro="">
      <xdr:nvCxnSpPr>
        <xdr:cNvPr id="446" name="直線コネクタ 445">
          <a:extLst>
            <a:ext uri="{FF2B5EF4-FFF2-40B4-BE49-F238E27FC236}">
              <a16:creationId xmlns:a16="http://schemas.microsoft.com/office/drawing/2014/main" id="{09ED898D-8A73-4EEA-BB05-985EE2B7A97F}"/>
            </a:ext>
          </a:extLst>
        </xdr:cNvPr>
        <xdr:cNvCxnSpPr/>
      </xdr:nvCxnSpPr>
      <xdr:spPr>
        <a:xfrm flipV="1">
          <a:off x="14401800" y="2820772"/>
          <a:ext cx="889000" cy="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123546</xdr:rowOff>
    </xdr:from>
    <xdr:to>
      <xdr:col>73</xdr:col>
      <xdr:colOff>44450</xdr:colOff>
      <xdr:row>15</xdr:row>
      <xdr:rowOff>53696</xdr:rowOff>
    </xdr:to>
    <xdr:sp macro="" textlink="">
      <xdr:nvSpPr>
        <xdr:cNvPr id="447" name="フローチャート: 判断 446">
          <a:extLst>
            <a:ext uri="{FF2B5EF4-FFF2-40B4-BE49-F238E27FC236}">
              <a16:creationId xmlns:a16="http://schemas.microsoft.com/office/drawing/2014/main" id="{5B4096AF-1D99-4541-A311-B0E58DD73934}"/>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8" name="テキスト ボックス 447">
          <a:extLst>
            <a:ext uri="{FF2B5EF4-FFF2-40B4-BE49-F238E27FC236}">
              <a16:creationId xmlns:a16="http://schemas.microsoft.com/office/drawing/2014/main" id="{B99AB7F6-C6F5-498A-BE98-12D57A55A734}"/>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148031</xdr:rowOff>
    </xdr:from>
    <xdr:to>
      <xdr:col>68</xdr:col>
      <xdr:colOff>152400</xdr:colOff>
      <xdr:row>17</xdr:row>
      <xdr:rowOff>58623</xdr:rowOff>
    </xdr:to>
    <xdr:cxnSp macro="">
      <xdr:nvCxnSpPr>
        <xdr:cNvPr id="449" name="直線コネクタ 448">
          <a:extLst>
            <a:ext uri="{FF2B5EF4-FFF2-40B4-BE49-F238E27FC236}">
              <a16:creationId xmlns:a16="http://schemas.microsoft.com/office/drawing/2014/main" id="{44F4D44D-1C9E-499F-B305-A5DDBC415F57}"/>
            </a:ext>
          </a:extLst>
        </xdr:cNvPr>
        <xdr:cNvCxnSpPr/>
      </xdr:nvCxnSpPr>
      <xdr:spPr>
        <a:xfrm flipV="1">
          <a:off x="13512800" y="2891231"/>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35103</xdr:rowOff>
    </xdr:from>
    <xdr:to>
      <xdr:col>68</xdr:col>
      <xdr:colOff>203200</xdr:colOff>
      <xdr:row>15</xdr:row>
      <xdr:rowOff>136703</xdr:rowOff>
    </xdr:to>
    <xdr:sp macro="" textlink="">
      <xdr:nvSpPr>
        <xdr:cNvPr id="450" name="フローチャート: 判断 449">
          <a:extLst>
            <a:ext uri="{FF2B5EF4-FFF2-40B4-BE49-F238E27FC236}">
              <a16:creationId xmlns:a16="http://schemas.microsoft.com/office/drawing/2014/main" id="{3271DB55-1F8F-4517-8D2C-7609170659AD}"/>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51" name="テキスト ボックス 450">
          <a:extLst>
            <a:ext uri="{FF2B5EF4-FFF2-40B4-BE49-F238E27FC236}">
              <a16:creationId xmlns:a16="http://schemas.microsoft.com/office/drawing/2014/main" id="{2FB6063F-2682-45C5-9DBF-72967115604C}"/>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2" name="フローチャート: 判断 451">
          <a:extLst>
            <a:ext uri="{FF2B5EF4-FFF2-40B4-BE49-F238E27FC236}">
              <a16:creationId xmlns:a16="http://schemas.microsoft.com/office/drawing/2014/main" id="{AC6B2176-27AB-42B2-A1C0-6A0ACFDC7CA5}"/>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3" name="テキスト ボックス 452">
          <a:extLst>
            <a:ext uri="{FF2B5EF4-FFF2-40B4-BE49-F238E27FC236}">
              <a16:creationId xmlns:a16="http://schemas.microsoft.com/office/drawing/2014/main" id="{F2CDA3F1-874B-4E67-B327-936A14ECD028}"/>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4B52DA36-6E02-4B28-A7F2-3F2247CB2B5C}"/>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F7472088-599B-4A04-9B12-F20AA6358D1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68E40209-AB1C-4653-9EEE-484650613CE8}"/>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C13CC610-509B-43D2-8CC4-D255CAD3AA52}"/>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BDED65B-EEE0-4283-8DAB-D76047619BE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73355</xdr:rowOff>
    </xdr:from>
    <xdr:to>
      <xdr:col>81</xdr:col>
      <xdr:colOff>95250</xdr:colOff>
      <xdr:row>15</xdr:row>
      <xdr:rowOff>3505</xdr:rowOff>
    </xdr:to>
    <xdr:sp macro="" textlink="">
      <xdr:nvSpPr>
        <xdr:cNvPr id="459" name="楕円 458">
          <a:extLst>
            <a:ext uri="{FF2B5EF4-FFF2-40B4-BE49-F238E27FC236}">
              <a16:creationId xmlns:a16="http://schemas.microsoft.com/office/drawing/2014/main" id="{F6E24297-B2AC-4387-B08B-5E29AEE94198}"/>
            </a:ext>
          </a:extLst>
        </xdr:cNvPr>
        <xdr:cNvSpPr/>
      </xdr:nvSpPr>
      <xdr:spPr>
        <a:xfrm>
          <a:off x="16967200" y="24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45432</xdr:rowOff>
    </xdr:from>
    <xdr:ext cx="762000" cy="259045"/>
    <xdr:sp macro="" textlink="">
      <xdr:nvSpPr>
        <xdr:cNvPr id="460" name="将来負担の状況該当値テキスト">
          <a:extLst>
            <a:ext uri="{FF2B5EF4-FFF2-40B4-BE49-F238E27FC236}">
              <a16:creationId xmlns:a16="http://schemas.microsoft.com/office/drawing/2014/main" id="{BC75A033-452B-409C-9B4D-3CAB3573FC94}"/>
            </a:ext>
          </a:extLst>
        </xdr:cNvPr>
        <xdr:cNvSpPr txBox="1"/>
      </xdr:nvSpPr>
      <xdr:spPr>
        <a:xfrm>
          <a:off x="17106900" y="244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38964</xdr:rowOff>
    </xdr:from>
    <xdr:to>
      <xdr:col>77</xdr:col>
      <xdr:colOff>95250</xdr:colOff>
      <xdr:row>15</xdr:row>
      <xdr:rowOff>140564</xdr:rowOff>
    </xdr:to>
    <xdr:sp macro="" textlink="">
      <xdr:nvSpPr>
        <xdr:cNvPr id="461" name="楕円 460">
          <a:extLst>
            <a:ext uri="{FF2B5EF4-FFF2-40B4-BE49-F238E27FC236}">
              <a16:creationId xmlns:a16="http://schemas.microsoft.com/office/drawing/2014/main" id="{9D85C634-417B-41EC-8E15-7515DD5FD33F}"/>
            </a:ext>
          </a:extLst>
        </xdr:cNvPr>
        <xdr:cNvSpPr/>
      </xdr:nvSpPr>
      <xdr:spPr>
        <a:xfrm>
          <a:off x="16129000" y="2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125341</xdr:rowOff>
    </xdr:from>
    <xdr:ext cx="736600" cy="259045"/>
    <xdr:sp macro="" textlink="">
      <xdr:nvSpPr>
        <xdr:cNvPr id="462" name="テキスト ボックス 461">
          <a:extLst>
            <a:ext uri="{FF2B5EF4-FFF2-40B4-BE49-F238E27FC236}">
              <a16:creationId xmlns:a16="http://schemas.microsoft.com/office/drawing/2014/main" id="{8D56E5DA-A162-4DD4-BF94-FD341EA8589E}"/>
            </a:ext>
          </a:extLst>
        </xdr:cNvPr>
        <xdr:cNvSpPr txBox="1"/>
      </xdr:nvSpPr>
      <xdr:spPr>
        <a:xfrm>
          <a:off x="15798800" y="2697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26772</xdr:rowOff>
    </xdr:from>
    <xdr:to>
      <xdr:col>73</xdr:col>
      <xdr:colOff>44450</xdr:colOff>
      <xdr:row>16</xdr:row>
      <xdr:rowOff>128372</xdr:rowOff>
    </xdr:to>
    <xdr:sp macro="" textlink="">
      <xdr:nvSpPr>
        <xdr:cNvPr id="463" name="楕円 462">
          <a:extLst>
            <a:ext uri="{FF2B5EF4-FFF2-40B4-BE49-F238E27FC236}">
              <a16:creationId xmlns:a16="http://schemas.microsoft.com/office/drawing/2014/main" id="{5EC80C87-A25B-4AAB-B861-5C46BF1EE0F1}"/>
            </a:ext>
          </a:extLst>
        </xdr:cNvPr>
        <xdr:cNvSpPr/>
      </xdr:nvSpPr>
      <xdr:spPr>
        <a:xfrm>
          <a:off x="15240000" y="27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113149</xdr:rowOff>
    </xdr:from>
    <xdr:ext cx="762000" cy="259045"/>
    <xdr:sp macro="" textlink="">
      <xdr:nvSpPr>
        <xdr:cNvPr id="464" name="テキスト ボックス 463">
          <a:extLst>
            <a:ext uri="{FF2B5EF4-FFF2-40B4-BE49-F238E27FC236}">
              <a16:creationId xmlns:a16="http://schemas.microsoft.com/office/drawing/2014/main" id="{55FAF153-4E5F-4F5C-8C3D-48360AF0B27C}"/>
            </a:ext>
          </a:extLst>
        </xdr:cNvPr>
        <xdr:cNvSpPr txBox="1"/>
      </xdr:nvSpPr>
      <xdr:spPr>
        <a:xfrm>
          <a:off x="14909800" y="285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97231</xdr:rowOff>
    </xdr:from>
    <xdr:to>
      <xdr:col>68</xdr:col>
      <xdr:colOff>203200</xdr:colOff>
      <xdr:row>17</xdr:row>
      <xdr:rowOff>27381</xdr:rowOff>
    </xdr:to>
    <xdr:sp macro="" textlink="">
      <xdr:nvSpPr>
        <xdr:cNvPr id="465" name="楕円 464">
          <a:extLst>
            <a:ext uri="{FF2B5EF4-FFF2-40B4-BE49-F238E27FC236}">
              <a16:creationId xmlns:a16="http://schemas.microsoft.com/office/drawing/2014/main" id="{D96A4F60-5CA6-40DF-9675-BBF204E678B6}"/>
            </a:ext>
          </a:extLst>
        </xdr:cNvPr>
        <xdr:cNvSpPr/>
      </xdr:nvSpPr>
      <xdr:spPr>
        <a:xfrm>
          <a:off x="14351000" y="284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12158</xdr:rowOff>
    </xdr:from>
    <xdr:ext cx="762000" cy="259045"/>
    <xdr:sp macro="" textlink="">
      <xdr:nvSpPr>
        <xdr:cNvPr id="466" name="テキスト ボックス 465">
          <a:extLst>
            <a:ext uri="{FF2B5EF4-FFF2-40B4-BE49-F238E27FC236}">
              <a16:creationId xmlns:a16="http://schemas.microsoft.com/office/drawing/2014/main" id="{4377D1A9-6D5C-4D00-B1D0-8E3ABD53CA9C}"/>
            </a:ext>
          </a:extLst>
        </xdr:cNvPr>
        <xdr:cNvSpPr txBox="1"/>
      </xdr:nvSpPr>
      <xdr:spPr>
        <a:xfrm>
          <a:off x="14020800" y="292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7823</xdr:rowOff>
    </xdr:from>
    <xdr:to>
      <xdr:col>64</xdr:col>
      <xdr:colOff>152400</xdr:colOff>
      <xdr:row>17</xdr:row>
      <xdr:rowOff>109423</xdr:rowOff>
    </xdr:to>
    <xdr:sp macro="" textlink="">
      <xdr:nvSpPr>
        <xdr:cNvPr id="467" name="楕円 466">
          <a:extLst>
            <a:ext uri="{FF2B5EF4-FFF2-40B4-BE49-F238E27FC236}">
              <a16:creationId xmlns:a16="http://schemas.microsoft.com/office/drawing/2014/main" id="{CFFD1780-E5D8-4854-A415-A91C1CA2FEED}"/>
            </a:ext>
          </a:extLst>
        </xdr:cNvPr>
        <xdr:cNvSpPr/>
      </xdr:nvSpPr>
      <xdr:spPr>
        <a:xfrm>
          <a:off x="13462000" y="29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94200</xdr:rowOff>
    </xdr:from>
    <xdr:ext cx="762000" cy="259045"/>
    <xdr:sp macro="" textlink="">
      <xdr:nvSpPr>
        <xdr:cNvPr id="468" name="テキスト ボックス 467">
          <a:extLst>
            <a:ext uri="{FF2B5EF4-FFF2-40B4-BE49-F238E27FC236}">
              <a16:creationId xmlns:a16="http://schemas.microsoft.com/office/drawing/2014/main" id="{97CC50EC-D739-484E-9BB2-329B74D0587E}"/>
            </a:ext>
          </a:extLst>
        </xdr:cNvPr>
        <xdr:cNvSpPr txBox="1"/>
      </xdr:nvSpPr>
      <xdr:spPr>
        <a:xfrm>
          <a:off x="13131800" y="300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19,711
19,098
29.68
8,154,742
7,614,790
533,047
4,800,264
5,092,552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年度においては、人件費充当経常一般財源の数値については、</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937,824</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千円と令和</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15,833</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額となっている。計画的な採用による職員数の抑制等により、過去５年とも類似団体平均を下回る水準で推移している。今後も現在の水準を維持・向上させていきたい。</a:t>
          </a:r>
          <a:endParaRPr lang="ja-JP" altLang="ja-JP" sz="16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81280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1058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81280</xdr:rowOff>
    </xdr:from>
    <xdr:to>
      <xdr:col>24</xdr:col>
      <xdr:colOff>114300</xdr:colOff>
      <xdr:row>34</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27940</xdr:rowOff>
    </xdr:from>
    <xdr:to>
      <xdr:col>24</xdr:col>
      <xdr:colOff>25400</xdr:colOff>
      <xdr:row>34</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572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27940</xdr:rowOff>
    </xdr:from>
    <xdr:to>
      <xdr:col>19</xdr:col>
      <xdr:colOff>187325</xdr:colOff>
      <xdr:row>35</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572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86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49530</xdr:rowOff>
    </xdr:from>
    <xdr:to>
      <xdr:col>15</xdr:col>
      <xdr:colOff>149225</xdr:colOff>
      <xdr:row>37</xdr:row>
      <xdr:rowOff>151130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111760</xdr:rowOff>
    </xdr:from>
    <xdr:to>
      <xdr:col>11</xdr:col>
      <xdr:colOff>9525</xdr:colOff>
      <xdr:row>34</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4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53340</xdr:rowOff>
    </xdr:from>
    <xdr:to>
      <xdr:col>24</xdr:col>
      <xdr:colOff>76200</xdr:colOff>
      <xdr:row>34</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133367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148590</xdr:rowOff>
    </xdr:from>
    <xdr:to>
      <xdr:col>20</xdr:col>
      <xdr:colOff>38100</xdr:colOff>
      <xdr:row>34</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88917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公共施設等の光熱水費の増や一般廃棄物収集運搬委託料の増のため、</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物件費充当経常一般財源の数値については、</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1,004,373</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千円と令和</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137,178</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千円増額となっている。過去５年とも類似団体平均を大きく上回る比較的高い水準で推移している。これは</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物価高騰に伴う経常経費の増大や</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、電算化の推進、公用車のリース化、児童生徒急増対応のプレハブ校舎借上料等が要因と思われる。</a:t>
          </a:r>
          <a:endParaRPr lang="ja-JP" altLang="ja-JP" sz="16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165100</xdr:rowOff>
    </xdr:from>
    <xdr:to>
      <xdr:col>82</xdr:col>
      <xdr:colOff>107950</xdr:colOff>
      <xdr:row>19</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51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165100</xdr:rowOff>
    </xdr:from>
    <xdr:to>
      <xdr:col>78</xdr:col>
      <xdr:colOff>69850</xdr:colOff>
      <xdr:row>19</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5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20</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327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127000</xdr:rowOff>
    </xdr:from>
    <xdr:to>
      <xdr:col>69</xdr:col>
      <xdr:colOff>92075</xdr:colOff>
      <xdr:row>20</xdr:row>
      <xdr:rowOff>157480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556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114300</xdr:rowOff>
    </xdr:from>
    <xdr:to>
      <xdr:col>78</xdr:col>
      <xdr:colOff>120650</xdr:colOff>
      <xdr:row>19</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76200</xdr:rowOff>
    </xdr:from>
    <xdr:to>
      <xdr:col>69</xdr:col>
      <xdr:colOff>142875</xdr:colOff>
      <xdr:row>21</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106680</xdr:rowOff>
    </xdr:from>
    <xdr:to>
      <xdr:col>65</xdr:col>
      <xdr:colOff>53975</xdr:colOff>
      <xdr:row>21</xdr:row>
      <xdr:rowOff>36830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21607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62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年度においては、扶助費充当経常一般財源の数値については、</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494,250</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千円と令和</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16,078</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千円増額となっている。過去５年とも類似団体を上回り、その水準も高水準にある。人口増に伴い乳幼児・児童等にかかるこども医療費、保育所保育実施委託料等の子育て支援関連の扶助費需要が高いことが要因である。特に保育所保育実施委託料は、入所児童数・単価ともに増加傾向にあり、著しい伸びを見せている。</a:t>
          </a:r>
          <a:endParaRPr lang="ja-JP" altLang="ja-JP" sz="16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60</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2017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59</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201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151493</xdr:rowOff>
    </xdr:from>
    <xdr:to>
      <xdr:col>15</xdr:col>
      <xdr:colOff>98425</xdr:colOff>
      <xdr:row>61</xdr:row>
      <xdr:rowOff>135165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267043"/>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159657</xdr:rowOff>
    </xdr:from>
    <xdr:to>
      <xdr:col>11</xdr:col>
      <xdr:colOff>9525</xdr:colOff>
      <xdr:row>61</xdr:row>
      <xdr:rowOff>135165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4466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84365</xdr:rowOff>
    </xdr:from>
    <xdr:to>
      <xdr:col>11</xdr:col>
      <xdr:colOff>60325</xdr:colOff>
      <xdr:row>62</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170742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108857</xdr:rowOff>
    </xdr:from>
    <xdr:to>
      <xdr:col>6</xdr:col>
      <xdr:colOff>171450</xdr:colOff>
      <xdr:row>61</xdr:row>
      <xdr:rowOff>39007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23784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過去５年とも類似団体平均を大きく下回っており、低い水準のまま推移している。</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本項目は、</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各特別会計への繰出金が主なものである</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年度は前年度より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0.5</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8.7</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であった。今後は高齢化に伴う特別会計への繰出金の増や下水道事業の公営企業化に伴う増が見込まれることから、保険税・保険料や使用料の適正化を図ることなどにより、各会計において税収を主な財源とし、一般会計の負担を減らしていくよう努める。</a:t>
          </a:r>
          <a:endParaRPr lang="ja-JP" altLang="ja-JP" sz="16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66040</xdr:rowOff>
    </xdr:from>
    <xdr:to>
      <xdr:col>82</xdr:col>
      <xdr:colOff>107950</xdr:colOff>
      <xdr:row>54</xdr:row>
      <xdr:rowOff>104140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324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66040</xdr:rowOff>
    </xdr:from>
    <xdr:to>
      <xdr:col>78</xdr:col>
      <xdr:colOff>69850</xdr:colOff>
      <xdr:row>54</xdr:row>
      <xdr:rowOff>134620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324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134620</xdr:rowOff>
    </xdr:from>
    <xdr:to>
      <xdr:col>73</xdr:col>
      <xdr:colOff>180975</xdr:colOff>
      <xdr:row>54</xdr:row>
      <xdr:rowOff>134620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39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54</xdr:row>
      <xdr:rowOff>134620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362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53340</xdr:rowOff>
    </xdr:from>
    <xdr:to>
      <xdr:col>82</xdr:col>
      <xdr:colOff>158750</xdr:colOff>
      <xdr:row>54</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69867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xdr:rowOff>
    </xdr:from>
    <xdr:to>
      <xdr:col>78</xdr:col>
      <xdr:colOff>120650</xdr:colOff>
      <xdr:row>54</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127017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83820</xdr:rowOff>
    </xdr:from>
    <xdr:to>
      <xdr:col>74</xdr:col>
      <xdr:colOff>31750</xdr:colOff>
      <xdr:row>55</xdr:row>
      <xdr:rowOff>13970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24147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83820</xdr:rowOff>
    </xdr:from>
    <xdr:to>
      <xdr:col>69</xdr:col>
      <xdr:colOff>142875</xdr:colOff>
      <xdr:row>55</xdr:row>
      <xdr:rowOff>13970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24147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年少</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人口増に伴</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う</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子育て支援関連</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事業</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の補助費が類似団体平均を上回る水準で推移している。令和</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18.1</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であった。今後は、比企広域消防組合常備消防費負担金や小川地区衛生組合負担金等の一部事務組合に対する負担金や下水道事業の公営企業化に伴う経費が発生し、増額傾向の見込みであるため、類似団体平均より上回る見込みである。</a:t>
          </a:r>
          <a:endParaRPr lang="ja-JP" altLang="ja-JP" sz="16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19231</xdr:rowOff>
    </xdr:from>
    <xdr:to>
      <xdr:col>82</xdr:col>
      <xdr:colOff>107950</xdr:colOff>
      <xdr:row>37</xdr:row>
      <xdr:rowOff>109039</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191431"/>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30678</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31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19231</xdr:rowOff>
    </xdr:from>
    <xdr:to>
      <xdr:col>78</xdr:col>
      <xdr:colOff>69850</xdr:colOff>
      <xdr:row>36</xdr:row>
      <xdr:rowOff>51889</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19143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51889</xdr:rowOff>
    </xdr:from>
    <xdr:to>
      <xdr:col>73</xdr:col>
      <xdr:colOff>180975</xdr:colOff>
      <xdr:row>36</xdr:row>
      <xdr:rowOff>51889</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224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51889</xdr:rowOff>
    </xdr:from>
    <xdr:to>
      <xdr:col>69</xdr:col>
      <xdr:colOff>92075</xdr:colOff>
      <xdr:row>36</xdr:row>
      <xdr:rowOff>84546</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22408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99803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58239</xdr:rowOff>
    </xdr:from>
    <xdr:to>
      <xdr:col>82</xdr:col>
      <xdr:colOff>158750</xdr:colOff>
      <xdr:row>37</xdr:row>
      <xdr:rowOff>159838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30316</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37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139881</xdr:rowOff>
    </xdr:from>
    <xdr:to>
      <xdr:col>78</xdr:col>
      <xdr:colOff>120650</xdr:colOff>
      <xdr:row>36</xdr:row>
      <xdr:rowOff>70031</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54808</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227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1089</xdr:rowOff>
    </xdr:from>
    <xdr:to>
      <xdr:col>74</xdr:col>
      <xdr:colOff>31750</xdr:colOff>
      <xdr:row>36</xdr:row>
      <xdr:rowOff>102689</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112866</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1089</xdr:rowOff>
    </xdr:from>
    <xdr:to>
      <xdr:col>69</xdr:col>
      <xdr:colOff>142875</xdr:colOff>
      <xdr:row>36</xdr:row>
      <xdr:rowOff>102689</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87466</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25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33746</xdr:rowOff>
    </xdr:from>
    <xdr:to>
      <xdr:col>65</xdr:col>
      <xdr:colOff>53975</xdr:colOff>
      <xdr:row>36</xdr:row>
      <xdr:rowOff>135346</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120123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2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年度においては、公債費充当経常一般財源の数値については、</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603,765</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千円と令和</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2,313</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千円増額となっている。</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数値については、平成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年度以降、</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類似団体平均を下回って</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おり、また本町における</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公債費のピークは平成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年度であ</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、それ以降は概ね減少傾向にある。今後も起債に依存しない財政運営に努め、現在の水準を下げていきたい。</a:t>
          </a:r>
          <a:endParaRPr lang="ja-JP" altLang="ja-JP" sz="16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104139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1114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140715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1114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77</xdr:row>
      <xdr:rowOff>46989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1709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88137</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2486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令和元年度までは類似団体平均を上回る値で推移していたが、令和２年度から類似団体平均を下回り、令和３年度は前年度比で</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5.7</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ものの、令和４年度については再び類似団体内平均値を</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2.1</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％上回る値となっている</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引き続き、物件費、補助費等の削減に努めていく。</a:t>
          </a:r>
          <a:endParaRPr lang="ja-JP" altLang="ja-JP" sz="16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78994</xdr:rowOff>
    </xdr:from>
    <xdr:to>
      <xdr:col>82</xdr:col>
      <xdr:colOff>107950</xdr:colOff>
      <xdr:row>77</xdr:row>
      <xdr:rowOff>83565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937744"/>
          <a:ext cx="838200" cy="34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78994</xdr:rowOff>
    </xdr:from>
    <xdr:to>
      <xdr:col>78</xdr:col>
      <xdr:colOff>69850</xdr:colOff>
      <xdr:row>76</xdr:row>
      <xdr:rowOff>168148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93774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168148</xdr:rowOff>
    </xdr:from>
    <xdr:to>
      <xdr:col>73</xdr:col>
      <xdr:colOff>180975</xdr:colOff>
      <xdr:row>77</xdr:row>
      <xdr:rowOff>170435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198348"/>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77</xdr:row>
      <xdr:rowOff>170435</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3263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28194</xdr:rowOff>
    </xdr:from>
    <xdr:to>
      <xdr:col>78</xdr:col>
      <xdr:colOff>120650</xdr:colOff>
      <xdr:row>75</xdr:row>
      <xdr:rowOff>129794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139971</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150304</xdr:rowOff>
    </xdr:from>
    <xdr:to>
      <xdr:col>29</xdr:col>
      <xdr:colOff>127000</xdr:colOff>
      <xdr:row>20</xdr:row>
      <xdr:rowOff>16129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55479"/>
          <a:ext cx="647700" cy="37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16129</xdr:rowOff>
    </xdr:from>
    <xdr:to>
      <xdr:col>26</xdr:col>
      <xdr:colOff>50800</xdr:colOff>
      <xdr:row>20</xdr:row>
      <xdr:rowOff>27635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92754"/>
          <a:ext cx="698500" cy="11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167716</xdr:rowOff>
    </xdr:from>
    <xdr:to>
      <xdr:col>22</xdr:col>
      <xdr:colOff>114300</xdr:colOff>
      <xdr:row>20</xdr:row>
      <xdr:rowOff>27635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472891"/>
          <a:ext cx="698500" cy="31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164287</xdr:rowOff>
    </xdr:from>
    <xdr:to>
      <xdr:col>18</xdr:col>
      <xdr:colOff>177800</xdr:colOff>
      <xdr:row>19</xdr:row>
      <xdr:rowOff>167716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69462"/>
          <a:ext cx="6985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99504</xdr:rowOff>
    </xdr:from>
    <xdr:to>
      <xdr:col>29</xdr:col>
      <xdr:colOff>177800</xdr:colOff>
      <xdr:row>20</xdr:row>
      <xdr:rowOff>29654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404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8081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1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136779</xdr:rowOff>
    </xdr:from>
    <xdr:to>
      <xdr:col>26</xdr:col>
      <xdr:colOff>101600</xdr:colOff>
      <xdr:row>20</xdr:row>
      <xdr:rowOff>66929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41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51706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28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148285</xdr:rowOff>
    </xdr:from>
    <xdr:to>
      <xdr:col>22</xdr:col>
      <xdr:colOff>165100</xdr:colOff>
      <xdr:row>20</xdr:row>
      <xdr:rowOff>78435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53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63212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3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116916</xdr:rowOff>
    </xdr:from>
    <xdr:to>
      <xdr:col>19</xdr:col>
      <xdr:colOff>38100</xdr:colOff>
      <xdr:row>20</xdr:row>
      <xdr:rowOff>47066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22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31843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0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113487</xdr:rowOff>
    </xdr:from>
    <xdr:to>
      <xdr:col>15</xdr:col>
      <xdr:colOff>101600</xdr:colOff>
      <xdr:row>20</xdr:row>
      <xdr:rowOff>43637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18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28414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0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139161</xdr:rowOff>
    </xdr:from>
    <xdr:to>
      <xdr:col>29</xdr:col>
      <xdr:colOff>127000</xdr:colOff>
      <xdr:row>36</xdr:row>
      <xdr:rowOff>139459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92411"/>
          <a:ext cx="647700" cy="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135367</xdr:rowOff>
    </xdr:from>
    <xdr:to>
      <xdr:col>26</xdr:col>
      <xdr:colOff>50800</xdr:colOff>
      <xdr:row>36</xdr:row>
      <xdr:rowOff>139459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088617"/>
          <a:ext cx="698500" cy="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135102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24930</xdr:rowOff>
    </xdr:from>
    <xdr:to>
      <xdr:col>22</xdr:col>
      <xdr:colOff>114300</xdr:colOff>
      <xdr:row>36</xdr:row>
      <xdr:rowOff>135367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78180"/>
          <a:ext cx="698500" cy="11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327505</xdr:rowOff>
    </xdr:from>
    <xdr:to>
      <xdr:col>18</xdr:col>
      <xdr:colOff>177800</xdr:colOff>
      <xdr:row>36</xdr:row>
      <xdr:rowOff>24930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37855"/>
          <a:ext cx="698500" cy="40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116720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88361</xdr:rowOff>
    </xdr:from>
    <xdr:to>
      <xdr:col>29</xdr:col>
      <xdr:colOff>177800</xdr:colOff>
      <xdr:row>37</xdr:row>
      <xdr:rowOff>18511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41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60438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1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88659</xdr:rowOff>
    </xdr:from>
    <xdr:to>
      <xdr:col>26</xdr:col>
      <xdr:colOff>101600</xdr:colOff>
      <xdr:row>37</xdr:row>
      <xdr:rowOff>18809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41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3586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2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84567</xdr:rowOff>
    </xdr:from>
    <xdr:to>
      <xdr:col>22</xdr:col>
      <xdr:colOff>165100</xdr:colOff>
      <xdr:row>37</xdr:row>
      <xdr:rowOff>14717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37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170944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2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317030</xdr:rowOff>
    </xdr:from>
    <xdr:to>
      <xdr:col>19</xdr:col>
      <xdr:colOff>38100</xdr:colOff>
      <xdr:row>36</xdr:row>
      <xdr:rowOff>75730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2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85907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276705</xdr:rowOff>
    </xdr:from>
    <xdr:to>
      <xdr:col>15</xdr:col>
      <xdr:colOff>101600</xdr:colOff>
      <xdr:row>36</xdr:row>
      <xdr:rowOff>35405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87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45582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65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19,711
19,098
29.68
8,154,742
7,614,790
533,047
4,800,264
5,092,552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66129</xdr:rowOff>
    </xdr:from>
    <xdr:to>
      <xdr:col>24</xdr:col>
      <xdr:colOff>62865</xdr:colOff>
      <xdr:row>37</xdr:row>
      <xdr:rowOff>98311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9629"/>
          <a:ext cx="1270" cy="1232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102138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98311</xdr:rowOff>
    </xdr:from>
    <xdr:to>
      <xdr:col>24</xdr:col>
      <xdr:colOff>152400</xdr:colOff>
      <xdr:row>37</xdr:row>
      <xdr:rowOff>98311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41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12806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8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66129</xdr:rowOff>
    </xdr:from>
    <xdr:to>
      <xdr:col>24</xdr:col>
      <xdr:colOff>152400</xdr:colOff>
      <xdr:row>30</xdr:row>
      <xdr:rowOff>66129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97117</xdr:rowOff>
    </xdr:from>
    <xdr:to>
      <xdr:col>24</xdr:col>
      <xdr:colOff>63500</xdr:colOff>
      <xdr:row>37</xdr:row>
      <xdr:rowOff>98311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40767"/>
          <a:ext cx="8382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86491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4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63614</xdr:rowOff>
    </xdr:from>
    <xdr:to>
      <xdr:col>24</xdr:col>
      <xdr:colOff>114300</xdr:colOff>
      <xdr:row>34</xdr:row>
      <xdr:rowOff>165214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87262</xdr:rowOff>
    </xdr:from>
    <xdr:to>
      <xdr:col>19</xdr:col>
      <xdr:colOff>177800</xdr:colOff>
      <xdr:row>37</xdr:row>
      <xdr:rowOff>97117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30912"/>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64770</xdr:rowOff>
    </xdr:from>
    <xdr:to>
      <xdr:col>20</xdr:col>
      <xdr:colOff>38100</xdr:colOff>
      <xdr:row>34</xdr:row>
      <xdr:rowOff>166370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89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11447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6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87262</xdr:rowOff>
    </xdr:from>
    <xdr:to>
      <xdr:col>15</xdr:col>
      <xdr:colOff>50800</xdr:colOff>
      <xdr:row>37</xdr:row>
      <xdr:rowOff>140907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30912"/>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83782</xdr:rowOff>
    </xdr:from>
    <xdr:to>
      <xdr:col>15</xdr:col>
      <xdr:colOff>101600</xdr:colOff>
      <xdr:row>35</xdr:row>
      <xdr:rowOff>13932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1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30459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6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140907</xdr:rowOff>
    </xdr:from>
    <xdr:to>
      <xdr:col>10</xdr:col>
      <xdr:colOff>114300</xdr:colOff>
      <xdr:row>37</xdr:row>
      <xdr:rowOff>141948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84557"/>
          <a:ext cx="8890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24041</xdr:rowOff>
    </xdr:from>
    <xdr:to>
      <xdr:col>10</xdr:col>
      <xdr:colOff>165100</xdr:colOff>
      <xdr:row>35</xdr:row>
      <xdr:rowOff>125641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2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142168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0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37871</xdr:rowOff>
    </xdr:from>
    <xdr:to>
      <xdr:col>6</xdr:col>
      <xdr:colOff>38100</xdr:colOff>
      <xdr:row>35</xdr:row>
      <xdr:rowOff>139471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155998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1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47511</xdr:rowOff>
    </xdr:from>
    <xdr:to>
      <xdr:col>24</xdr:col>
      <xdr:colOff>114300</xdr:colOff>
      <xdr:row>37</xdr:row>
      <xdr:rowOff>149111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133888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0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46317</xdr:rowOff>
    </xdr:from>
    <xdr:to>
      <xdr:col>20</xdr:col>
      <xdr:colOff>38100</xdr:colOff>
      <xdr:row>37</xdr:row>
      <xdr:rowOff>147917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139044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36462</xdr:rowOff>
    </xdr:from>
    <xdr:to>
      <xdr:col>15</xdr:col>
      <xdr:colOff>101600</xdr:colOff>
      <xdr:row>37</xdr:row>
      <xdr:rowOff>138062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129188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90107</xdr:rowOff>
    </xdr:from>
    <xdr:to>
      <xdr:col>10</xdr:col>
      <xdr:colOff>165100</xdr:colOff>
      <xdr:row>38</xdr:row>
      <xdr:rowOff>20256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33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11383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2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91148</xdr:rowOff>
    </xdr:from>
    <xdr:to>
      <xdr:col>6</xdr:col>
      <xdr:colOff>38100</xdr:colOff>
      <xdr:row>38</xdr:row>
      <xdr:rowOff>21298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12425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134062</xdr:rowOff>
    </xdr:from>
    <xdr:to>
      <xdr:col>24</xdr:col>
      <xdr:colOff>63500</xdr:colOff>
      <xdr:row>58</xdr:row>
      <xdr:rowOff>162878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10078162"/>
          <a:ext cx="838200" cy="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61206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90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131610</xdr:rowOff>
    </xdr:from>
    <xdr:to>
      <xdr:col>19</xdr:col>
      <xdr:colOff>177800</xdr:colOff>
      <xdr:row>58</xdr:row>
      <xdr:rowOff>134062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75710"/>
          <a:ext cx="889000" cy="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85336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131610</xdr:rowOff>
    </xdr:from>
    <xdr:to>
      <xdr:col>15</xdr:col>
      <xdr:colOff>50800</xdr:colOff>
      <xdr:row>58</xdr:row>
      <xdr:rowOff>150051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75710"/>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154220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150051</xdr:rowOff>
    </xdr:from>
    <xdr:to>
      <xdr:col>10</xdr:col>
      <xdr:colOff>114300</xdr:colOff>
      <xdr:row>59</xdr:row>
      <xdr:rowOff>59575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94151"/>
          <a:ext cx="889000" cy="8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20743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112078</xdr:rowOff>
    </xdr:from>
    <xdr:to>
      <xdr:col>24</xdr:col>
      <xdr:colOff>114300</xdr:colOff>
      <xdr:row>59</xdr:row>
      <xdr:rowOff>42228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5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27005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83262</xdr:rowOff>
    </xdr:from>
    <xdr:to>
      <xdr:col>20</xdr:col>
      <xdr:colOff>38100</xdr:colOff>
      <xdr:row>59</xdr:row>
      <xdr:rowOff>13412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2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4539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80810</xdr:rowOff>
    </xdr:from>
    <xdr:to>
      <xdr:col>15</xdr:col>
      <xdr:colOff>101600</xdr:colOff>
      <xdr:row>59</xdr:row>
      <xdr:rowOff>10960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2087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1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99251</xdr:rowOff>
    </xdr:from>
    <xdr:to>
      <xdr:col>10</xdr:col>
      <xdr:colOff>165100</xdr:colOff>
      <xdr:row>59</xdr:row>
      <xdr:rowOff>29401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20528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8775</xdr:rowOff>
    </xdr:from>
    <xdr:to>
      <xdr:col>6</xdr:col>
      <xdr:colOff>38100</xdr:colOff>
      <xdr:row>59</xdr:row>
      <xdr:rowOff>110375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101502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1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83990</xdr:rowOff>
    </xdr:from>
    <xdr:to>
      <xdr:col>24</xdr:col>
      <xdr:colOff>63500</xdr:colOff>
      <xdr:row>78</xdr:row>
      <xdr:rowOff>99695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57090"/>
          <a:ext cx="8382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85339</xdr:rowOff>
    </xdr:from>
    <xdr:to>
      <xdr:col>19</xdr:col>
      <xdr:colOff>177800</xdr:colOff>
      <xdr:row>78</xdr:row>
      <xdr:rowOff>99695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58439"/>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85339</xdr:rowOff>
    </xdr:from>
    <xdr:to>
      <xdr:col>15</xdr:col>
      <xdr:colOff>50800</xdr:colOff>
      <xdr:row>78</xdr:row>
      <xdr:rowOff>87122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58439"/>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86162</xdr:rowOff>
    </xdr:from>
    <xdr:to>
      <xdr:col>10</xdr:col>
      <xdr:colOff>114300</xdr:colOff>
      <xdr:row>78</xdr:row>
      <xdr:rowOff>87122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59262"/>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33190</xdr:rowOff>
    </xdr:from>
    <xdr:to>
      <xdr:col>24</xdr:col>
      <xdr:colOff>114300</xdr:colOff>
      <xdr:row>78</xdr:row>
      <xdr:rowOff>134790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119567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48895</xdr:rowOff>
    </xdr:from>
    <xdr:to>
      <xdr:col>20</xdr:col>
      <xdr:colOff>38100</xdr:colOff>
      <xdr:row>78</xdr:row>
      <xdr:rowOff>150495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141622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34539</xdr:rowOff>
    </xdr:from>
    <xdr:to>
      <xdr:col>15</xdr:col>
      <xdr:colOff>101600</xdr:colOff>
      <xdr:row>78</xdr:row>
      <xdr:rowOff>136139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127266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36322</xdr:rowOff>
    </xdr:from>
    <xdr:to>
      <xdr:col>10</xdr:col>
      <xdr:colOff>165100</xdr:colOff>
      <xdr:row>78</xdr:row>
      <xdr:rowOff>137922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129049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0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35362</xdr:rowOff>
    </xdr:from>
    <xdr:to>
      <xdr:col>6</xdr:col>
      <xdr:colOff>38100</xdr:colOff>
      <xdr:row>78</xdr:row>
      <xdr:rowOff>136962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128089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0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116942</xdr:rowOff>
    </xdr:from>
    <xdr:to>
      <xdr:col>24</xdr:col>
      <xdr:colOff>63500</xdr:colOff>
      <xdr:row>94</xdr:row>
      <xdr:rowOff>87985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061792"/>
          <a:ext cx="838200" cy="14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114901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3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116942</xdr:rowOff>
    </xdr:from>
    <xdr:to>
      <xdr:col>19</xdr:col>
      <xdr:colOff>177800</xdr:colOff>
      <xdr:row>95</xdr:row>
      <xdr:rowOff>103746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061792"/>
          <a:ext cx="889000" cy="32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109757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102019</xdr:rowOff>
    </xdr:from>
    <xdr:to>
      <xdr:col>15</xdr:col>
      <xdr:colOff>50800</xdr:colOff>
      <xdr:row>95</xdr:row>
      <xdr:rowOff>103746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389769"/>
          <a:ext cx="8890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66336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102019</xdr:rowOff>
    </xdr:from>
    <xdr:to>
      <xdr:col>10</xdr:col>
      <xdr:colOff>114300</xdr:colOff>
      <xdr:row>95</xdr:row>
      <xdr:rowOff>169177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389769"/>
          <a:ext cx="889000" cy="6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63110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96931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37185</xdr:rowOff>
    </xdr:from>
    <xdr:to>
      <xdr:col>24</xdr:col>
      <xdr:colOff>114300</xdr:colOff>
      <xdr:row>94</xdr:row>
      <xdr:rowOff>138785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15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60062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0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66142</xdr:rowOff>
    </xdr:from>
    <xdr:to>
      <xdr:col>20</xdr:col>
      <xdr:colOff>38100</xdr:colOff>
      <xdr:row>93</xdr:row>
      <xdr:rowOff>167742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0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12819</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78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52946</xdr:rowOff>
    </xdr:from>
    <xdr:to>
      <xdr:col>15</xdr:col>
      <xdr:colOff>101600</xdr:colOff>
      <xdr:row>95</xdr:row>
      <xdr:rowOff>154546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3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171073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1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51219</xdr:rowOff>
    </xdr:from>
    <xdr:to>
      <xdr:col>10</xdr:col>
      <xdr:colOff>165100</xdr:colOff>
      <xdr:row>95</xdr:row>
      <xdr:rowOff>152819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33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169346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1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118377</xdr:rowOff>
    </xdr:from>
    <xdr:to>
      <xdr:col>6</xdr:col>
      <xdr:colOff>38100</xdr:colOff>
      <xdr:row>96</xdr:row>
      <xdr:rowOff>48527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65054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18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166533</xdr:rowOff>
    </xdr:from>
    <xdr:to>
      <xdr:col>55</xdr:col>
      <xdr:colOff>0</xdr:colOff>
      <xdr:row>37</xdr:row>
      <xdr:rowOff>33904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6338733"/>
          <a:ext cx="838200" cy="3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112597</xdr:rowOff>
    </xdr:from>
    <xdr:to>
      <xdr:col>50</xdr:col>
      <xdr:colOff>114300</xdr:colOff>
      <xdr:row>37</xdr:row>
      <xdr:rowOff>33904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750300" y="5941897"/>
          <a:ext cx="889000" cy="43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112597</xdr:rowOff>
    </xdr:from>
    <xdr:to>
      <xdr:col>45</xdr:col>
      <xdr:colOff>177800</xdr:colOff>
      <xdr:row>37</xdr:row>
      <xdr:rowOff>78362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5941897"/>
          <a:ext cx="889000" cy="48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78362</xdr:rowOff>
    </xdr:from>
    <xdr:to>
      <xdr:col>41</xdr:col>
      <xdr:colOff>50800</xdr:colOff>
      <xdr:row>37</xdr:row>
      <xdr:rowOff>104249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422012"/>
          <a:ext cx="8890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115733</xdr:rowOff>
    </xdr:from>
    <xdr:to>
      <xdr:col>55</xdr:col>
      <xdr:colOff>50800</xdr:colOff>
      <xdr:row>37</xdr:row>
      <xdr:rowOff>45883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28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94160</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26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154554</xdr:rowOff>
    </xdr:from>
    <xdr:to>
      <xdr:col>50</xdr:col>
      <xdr:colOff>165100</xdr:colOff>
      <xdr:row>37</xdr:row>
      <xdr:rowOff>84704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32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75831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41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61797</xdr:rowOff>
    </xdr:from>
    <xdr:to>
      <xdr:col>46</xdr:col>
      <xdr:colOff>38100</xdr:colOff>
      <xdr:row>34</xdr:row>
      <xdr:rowOff>163397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8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154524</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598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27562</xdr:rowOff>
    </xdr:from>
    <xdr:to>
      <xdr:col>41</xdr:col>
      <xdr:colOff>101600</xdr:colOff>
      <xdr:row>37</xdr:row>
      <xdr:rowOff>129162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37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120289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46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53449</xdr:rowOff>
    </xdr:from>
    <xdr:to>
      <xdr:col>36</xdr:col>
      <xdr:colOff>165100</xdr:colOff>
      <xdr:row>37</xdr:row>
      <xdr:rowOff>155049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3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146176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48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72400</xdr:rowOff>
    </xdr:from>
    <xdr:to>
      <xdr:col>55</xdr:col>
      <xdr:colOff>0</xdr:colOff>
      <xdr:row>58</xdr:row>
      <xdr:rowOff>102712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10016500"/>
          <a:ext cx="838200" cy="3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102712</xdr:rowOff>
    </xdr:from>
    <xdr:to>
      <xdr:col>50</xdr:col>
      <xdr:colOff>114300</xdr:colOff>
      <xdr:row>58</xdr:row>
      <xdr:rowOff>111590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10046812"/>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98872</xdr:rowOff>
    </xdr:from>
    <xdr:to>
      <xdr:col>45</xdr:col>
      <xdr:colOff>177800</xdr:colOff>
      <xdr:row>58</xdr:row>
      <xdr:rowOff>111590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10042972"/>
          <a:ext cx="889000" cy="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134709</xdr:rowOff>
    </xdr:from>
    <xdr:to>
      <xdr:col>41</xdr:col>
      <xdr:colOff>50800</xdr:colOff>
      <xdr:row>58</xdr:row>
      <xdr:rowOff>98872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907359"/>
          <a:ext cx="889000" cy="13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21600</xdr:rowOff>
    </xdr:from>
    <xdr:to>
      <xdr:col>55</xdr:col>
      <xdr:colOff>50800</xdr:colOff>
      <xdr:row>58</xdr:row>
      <xdr:rowOff>123200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107977</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8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51912</xdr:rowOff>
    </xdr:from>
    <xdr:to>
      <xdr:col>50</xdr:col>
      <xdr:colOff>165100</xdr:colOff>
      <xdr:row>58</xdr:row>
      <xdr:rowOff>153512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9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144639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100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60790</xdr:rowOff>
    </xdr:from>
    <xdr:to>
      <xdr:col>46</xdr:col>
      <xdr:colOff>38100</xdr:colOff>
      <xdr:row>58</xdr:row>
      <xdr:rowOff>162390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100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153517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48072</xdr:rowOff>
    </xdr:from>
    <xdr:to>
      <xdr:col>41</xdr:col>
      <xdr:colOff>101600</xdr:colOff>
      <xdr:row>58</xdr:row>
      <xdr:rowOff>149672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9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140799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8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83909</xdr:rowOff>
    </xdr:from>
    <xdr:to>
      <xdr:col>36</xdr:col>
      <xdr:colOff>165100</xdr:colOff>
      <xdr:row>58</xdr:row>
      <xdr:rowOff>14059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5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5186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4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7589</xdr:rowOff>
    </xdr:from>
    <xdr:to>
      <xdr:col>55</xdr:col>
      <xdr:colOff>0</xdr:colOff>
      <xdr:row>79</xdr:row>
      <xdr:rowOff>38525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552139"/>
          <a:ext cx="838200" cy="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7589</xdr:rowOff>
    </xdr:from>
    <xdr:to>
      <xdr:col>50</xdr:col>
      <xdr:colOff>114300</xdr:colOff>
      <xdr:row>79</xdr:row>
      <xdr:rowOff>43955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552139"/>
          <a:ext cx="889000" cy="3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9931</xdr:rowOff>
    </xdr:from>
    <xdr:to>
      <xdr:col>45</xdr:col>
      <xdr:colOff>177800</xdr:colOff>
      <xdr:row>79</xdr:row>
      <xdr:rowOff>43955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554481"/>
          <a:ext cx="8890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2769</xdr:rowOff>
    </xdr:from>
    <xdr:to>
      <xdr:col>41</xdr:col>
      <xdr:colOff>50800</xdr:colOff>
      <xdr:row>79</xdr:row>
      <xdr:rowOff>9931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547319"/>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39063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7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43807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159175</xdr:rowOff>
    </xdr:from>
    <xdr:to>
      <xdr:col>55</xdr:col>
      <xdr:colOff>50800</xdr:colOff>
      <xdr:row>79</xdr:row>
      <xdr:rowOff>89325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74102</xdr:rowOff>
    </xdr:from>
    <xdr:ext cx="378565"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4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128239</xdr:rowOff>
    </xdr:from>
    <xdr:to>
      <xdr:col>50</xdr:col>
      <xdr:colOff>165100</xdr:colOff>
      <xdr:row>79</xdr:row>
      <xdr:rowOff>58389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49516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9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164605</xdr:rowOff>
    </xdr:from>
    <xdr:to>
      <xdr:col>46</xdr:col>
      <xdr:colOff>38100</xdr:colOff>
      <xdr:row>79</xdr:row>
      <xdr:rowOff>94755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85882</xdr:rowOff>
    </xdr:from>
    <xdr:ext cx="313932"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93333" y="13630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130581</xdr:rowOff>
    </xdr:from>
    <xdr:to>
      <xdr:col>41</xdr:col>
      <xdr:colOff>101600</xdr:colOff>
      <xdr:row>79</xdr:row>
      <xdr:rowOff>60731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51858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9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123419</xdr:rowOff>
    </xdr:from>
    <xdr:to>
      <xdr:col>36</xdr:col>
      <xdr:colOff>165100</xdr:colOff>
      <xdr:row>79</xdr:row>
      <xdr:rowOff>53569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9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44696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8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80581</xdr:rowOff>
    </xdr:from>
    <xdr:to>
      <xdr:col>55</xdr:col>
      <xdr:colOff>0</xdr:colOff>
      <xdr:row>98</xdr:row>
      <xdr:rowOff>82423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882681"/>
          <a:ext cx="8382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80581</xdr:rowOff>
    </xdr:from>
    <xdr:to>
      <xdr:col>50</xdr:col>
      <xdr:colOff>114300</xdr:colOff>
      <xdr:row>98</xdr:row>
      <xdr:rowOff>144323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882681"/>
          <a:ext cx="889000" cy="6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77775</xdr:rowOff>
    </xdr:from>
    <xdr:to>
      <xdr:col>45</xdr:col>
      <xdr:colOff>177800</xdr:colOff>
      <xdr:row>98</xdr:row>
      <xdr:rowOff>144323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79875"/>
          <a:ext cx="889000" cy="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101981</xdr:rowOff>
    </xdr:from>
    <xdr:to>
      <xdr:col>41</xdr:col>
      <xdr:colOff>50800</xdr:colOff>
      <xdr:row>98</xdr:row>
      <xdr:rowOff>77775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732631"/>
          <a:ext cx="889000" cy="1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31623</xdr:rowOff>
    </xdr:from>
    <xdr:to>
      <xdr:col>55</xdr:col>
      <xdr:colOff>50800</xdr:colOff>
      <xdr:row>98</xdr:row>
      <xdr:rowOff>133223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118000</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4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29781</xdr:rowOff>
    </xdr:from>
    <xdr:to>
      <xdr:col>50</xdr:col>
      <xdr:colOff>165100</xdr:colOff>
      <xdr:row>98</xdr:row>
      <xdr:rowOff>131381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122508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93523</xdr:rowOff>
    </xdr:from>
    <xdr:to>
      <xdr:col>46</xdr:col>
      <xdr:colOff>38100</xdr:colOff>
      <xdr:row>99</xdr:row>
      <xdr:rowOff>23673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9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14800</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15428" y="1698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26975</xdr:rowOff>
    </xdr:from>
    <xdr:to>
      <xdr:col>41</xdr:col>
      <xdr:colOff>101600</xdr:colOff>
      <xdr:row>98</xdr:row>
      <xdr:rowOff>128575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2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119702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51181</xdr:rowOff>
    </xdr:from>
    <xdr:to>
      <xdr:col>36</xdr:col>
      <xdr:colOff>165100</xdr:colOff>
      <xdr:row>97</xdr:row>
      <xdr:rowOff>152781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143908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77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44374</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3092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40640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27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40640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27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165024</xdr:rowOff>
    </xdr:from>
    <xdr:to>
      <xdr:col>85</xdr:col>
      <xdr:colOff>177800</xdr:colOff>
      <xdr:row>39</xdr:row>
      <xdr:rowOff>95174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02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161290</xdr:rowOff>
    </xdr:from>
    <xdr:to>
      <xdr:col>72</xdr:col>
      <xdr:colOff>38100</xdr:colOff>
      <xdr:row>39</xdr:row>
      <xdr:rowOff>91440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82567</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69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153943</xdr:rowOff>
    </xdr:from>
    <xdr:to>
      <xdr:col>85</xdr:col>
      <xdr:colOff>127000</xdr:colOff>
      <xdr:row>77</xdr:row>
      <xdr:rowOff>154353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355593"/>
          <a:ext cx="8382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154353</xdr:rowOff>
    </xdr:from>
    <xdr:to>
      <xdr:col>81</xdr:col>
      <xdr:colOff>50800</xdr:colOff>
      <xdr:row>77</xdr:row>
      <xdr:rowOff>158795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356003"/>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137246</xdr:rowOff>
    </xdr:from>
    <xdr:to>
      <xdr:col>76</xdr:col>
      <xdr:colOff>114300</xdr:colOff>
      <xdr:row>77</xdr:row>
      <xdr:rowOff>158795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338896"/>
          <a:ext cx="889000" cy="2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118844</xdr:rowOff>
    </xdr:from>
    <xdr:to>
      <xdr:col>71</xdr:col>
      <xdr:colOff>177800</xdr:colOff>
      <xdr:row>77</xdr:row>
      <xdr:rowOff>137246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320494"/>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103143</xdr:rowOff>
    </xdr:from>
    <xdr:to>
      <xdr:col>85</xdr:col>
      <xdr:colOff>177800</xdr:colOff>
      <xdr:row>78</xdr:row>
      <xdr:rowOff>33293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3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81570</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103553</xdr:rowOff>
    </xdr:from>
    <xdr:to>
      <xdr:col>81</xdr:col>
      <xdr:colOff>101600</xdr:colOff>
      <xdr:row>78</xdr:row>
      <xdr:rowOff>33703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30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24830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107995</xdr:rowOff>
    </xdr:from>
    <xdr:to>
      <xdr:col>76</xdr:col>
      <xdr:colOff>165100</xdr:colOff>
      <xdr:row>78</xdr:row>
      <xdr:rowOff>38145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3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29272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4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86446</xdr:rowOff>
    </xdr:from>
    <xdr:to>
      <xdr:col>72</xdr:col>
      <xdr:colOff>38100</xdr:colOff>
      <xdr:row>78</xdr:row>
      <xdr:rowOff>16596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8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7723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8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68044</xdr:rowOff>
    </xdr:from>
    <xdr:to>
      <xdr:col>67</xdr:col>
      <xdr:colOff>101600</xdr:colOff>
      <xdr:row>77</xdr:row>
      <xdr:rowOff>169644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160771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6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10807</xdr:rowOff>
    </xdr:from>
    <xdr:to>
      <xdr:col>85</xdr:col>
      <xdr:colOff>127000</xdr:colOff>
      <xdr:row>97</xdr:row>
      <xdr:rowOff>141084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641457"/>
          <a:ext cx="838200" cy="13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10807</xdr:rowOff>
    </xdr:from>
    <xdr:to>
      <xdr:col>81</xdr:col>
      <xdr:colOff>50800</xdr:colOff>
      <xdr:row>98</xdr:row>
      <xdr:rowOff>123392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641457"/>
          <a:ext cx="889000" cy="28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123392</xdr:rowOff>
    </xdr:from>
    <xdr:to>
      <xdr:col>76</xdr:col>
      <xdr:colOff>114300</xdr:colOff>
      <xdr:row>99</xdr:row>
      <xdr:rowOff>5626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925492"/>
          <a:ext cx="889000" cy="5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5626</xdr:rowOff>
    </xdr:from>
    <xdr:to>
      <xdr:col>71</xdr:col>
      <xdr:colOff>177800</xdr:colOff>
      <xdr:row>99</xdr:row>
      <xdr:rowOff>44323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979176"/>
          <a:ext cx="889000" cy="3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90284</xdr:rowOff>
    </xdr:from>
    <xdr:to>
      <xdr:col>85</xdr:col>
      <xdr:colOff>177800</xdr:colOff>
      <xdr:row>98</xdr:row>
      <xdr:rowOff>20434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2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68711</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9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131457</xdr:rowOff>
    </xdr:from>
    <xdr:to>
      <xdr:col>81</xdr:col>
      <xdr:colOff>101600</xdr:colOff>
      <xdr:row>97</xdr:row>
      <xdr:rowOff>61607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5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52734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6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72592</xdr:rowOff>
    </xdr:from>
    <xdr:to>
      <xdr:col>76</xdr:col>
      <xdr:colOff>165100</xdr:colOff>
      <xdr:row>99</xdr:row>
      <xdr:rowOff>2742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7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165319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126276</xdr:rowOff>
    </xdr:from>
    <xdr:to>
      <xdr:col>72</xdr:col>
      <xdr:colOff>38100</xdr:colOff>
      <xdr:row>99</xdr:row>
      <xdr:rowOff>56426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47553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702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164973</xdr:rowOff>
    </xdr:from>
    <xdr:to>
      <xdr:col>67</xdr:col>
      <xdr:colOff>101600</xdr:colOff>
      <xdr:row>99</xdr:row>
      <xdr:rowOff>95123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9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86250</xdr:rowOff>
    </xdr:from>
    <xdr:ext cx="313932"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57333" y="17059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27212</xdr:rowOff>
    </xdr:from>
    <xdr:to>
      <xdr:col>116</xdr:col>
      <xdr:colOff>63500</xdr:colOff>
      <xdr:row>78</xdr:row>
      <xdr:rowOff>55869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400312"/>
          <a:ext cx="838200" cy="2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55869</xdr:rowOff>
    </xdr:from>
    <xdr:to>
      <xdr:col>111</xdr:col>
      <xdr:colOff>177800</xdr:colOff>
      <xdr:row>78</xdr:row>
      <xdr:rowOff>73749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428969"/>
          <a:ext cx="889000" cy="1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72769</xdr:rowOff>
    </xdr:from>
    <xdr:to>
      <xdr:col>107</xdr:col>
      <xdr:colOff>50800</xdr:colOff>
      <xdr:row>78</xdr:row>
      <xdr:rowOff>73749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44586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72769</xdr:rowOff>
    </xdr:from>
    <xdr:to>
      <xdr:col>102</xdr:col>
      <xdr:colOff>114300</xdr:colOff>
      <xdr:row>78</xdr:row>
      <xdr:rowOff>95155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445869"/>
          <a:ext cx="889000" cy="2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147862</xdr:rowOff>
    </xdr:from>
    <xdr:to>
      <xdr:col>116</xdr:col>
      <xdr:colOff>114300</xdr:colOff>
      <xdr:row>78</xdr:row>
      <xdr:rowOff>78012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4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126289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32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5069</xdr:rowOff>
    </xdr:from>
    <xdr:to>
      <xdr:col>112</xdr:col>
      <xdr:colOff>38100</xdr:colOff>
      <xdr:row>78</xdr:row>
      <xdr:rowOff>106669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3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97796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47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22949</xdr:rowOff>
    </xdr:from>
    <xdr:to>
      <xdr:col>107</xdr:col>
      <xdr:colOff>101600</xdr:colOff>
      <xdr:row>78</xdr:row>
      <xdr:rowOff>124549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39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115676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48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21969</xdr:rowOff>
    </xdr:from>
    <xdr:to>
      <xdr:col>102</xdr:col>
      <xdr:colOff>165100</xdr:colOff>
      <xdr:row>78</xdr:row>
      <xdr:rowOff>123569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9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114696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48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44355</xdr:rowOff>
    </xdr:from>
    <xdr:to>
      <xdr:col>98</xdr:col>
      <xdr:colOff>38100</xdr:colOff>
      <xdr:row>78</xdr:row>
      <xdr:rowOff>145955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4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137082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51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425,146</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主な構成項目である扶助費については、主に年少人口の増を受けた保育所関連経費</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の増加や利用者及び利用者数の増加を背景とした障害福祉サービス給付事業費の増加等により、</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類似団体平均を上回る額となっている。一方で</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、普通建設事業費については、住民一人当たり</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18,832</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円で、埼玉県平均の</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36,742</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円を下回っているものの、公共施設等の老朽化が進行しており、今後、その更新費用が多大になることが見込まれている。引き続き、公共施設等総合管理計画等の各種計画に基づきながら、事業費の抑制を図り、施設の維持更新を図っていく必要がある。また、</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などについては</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、普通建設事業費と同様に</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類似団体平均を下回る額で推移している</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状況が続いている。</a:t>
          </a:r>
          <a:endPar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19,711
19,098
29.68
8,154,742
7,614,790
533,047
4,800,264
5,092,552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16583</xdr:rowOff>
    </xdr:from>
    <xdr:to>
      <xdr:col>24</xdr:col>
      <xdr:colOff>63500</xdr:colOff>
      <xdr:row>37</xdr:row>
      <xdr:rowOff>30625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60233"/>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79446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37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122718</xdr:rowOff>
    </xdr:from>
    <xdr:to>
      <xdr:col>19</xdr:col>
      <xdr:colOff>177800</xdr:colOff>
      <xdr:row>37</xdr:row>
      <xdr:rowOff>30625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94918"/>
          <a:ext cx="8890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25453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63282</xdr:rowOff>
    </xdr:from>
    <xdr:to>
      <xdr:col>15</xdr:col>
      <xdr:colOff>50800</xdr:colOff>
      <xdr:row>36</xdr:row>
      <xdr:rowOff>122718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3548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152490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63282</xdr:rowOff>
    </xdr:from>
    <xdr:to>
      <xdr:col>10</xdr:col>
      <xdr:colOff>114300</xdr:colOff>
      <xdr:row>36</xdr:row>
      <xdr:rowOff>115534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3548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115660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8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151275</xdr:rowOff>
    </xdr:from>
    <xdr:to>
      <xdr:col>20</xdr:col>
      <xdr:colOff>38100</xdr:colOff>
      <xdr:row>37</xdr:row>
      <xdr:rowOff>81425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72552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71918</xdr:rowOff>
    </xdr:from>
    <xdr:to>
      <xdr:col>15</xdr:col>
      <xdr:colOff>101600</xdr:colOff>
      <xdr:row>37</xdr:row>
      <xdr:rowOff>2068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4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164645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3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12482</xdr:rowOff>
    </xdr:from>
    <xdr:to>
      <xdr:col>10</xdr:col>
      <xdr:colOff>165100</xdr:colOff>
      <xdr:row>36</xdr:row>
      <xdr:rowOff>114082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8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105209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64734</xdr:rowOff>
    </xdr:from>
    <xdr:to>
      <xdr:col>6</xdr:col>
      <xdr:colOff>38100</xdr:colOff>
      <xdr:row>36</xdr:row>
      <xdr:rowOff>166334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3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157461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20307</xdr:rowOff>
    </xdr:from>
    <xdr:to>
      <xdr:col>24</xdr:col>
      <xdr:colOff>63500</xdr:colOff>
      <xdr:row>57</xdr:row>
      <xdr:rowOff>64655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92957"/>
          <a:ext cx="8382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5064</xdr:rowOff>
    </xdr:from>
    <xdr:to>
      <xdr:col>19</xdr:col>
      <xdr:colOff>177800</xdr:colOff>
      <xdr:row>57</xdr:row>
      <xdr:rowOff>20307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34814"/>
          <a:ext cx="889000" cy="35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5064</xdr:rowOff>
    </xdr:from>
    <xdr:to>
      <xdr:col>15</xdr:col>
      <xdr:colOff>50800</xdr:colOff>
      <xdr:row>57</xdr:row>
      <xdr:rowOff>130697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34814"/>
          <a:ext cx="889000" cy="46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130697</xdr:rowOff>
    </xdr:from>
    <xdr:to>
      <xdr:col>10</xdr:col>
      <xdr:colOff>114300</xdr:colOff>
      <xdr:row>57</xdr:row>
      <xdr:rowOff>147660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03347"/>
          <a:ext cx="889000" cy="1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13855</xdr:rowOff>
    </xdr:from>
    <xdr:to>
      <xdr:col>24</xdr:col>
      <xdr:colOff>114300</xdr:colOff>
      <xdr:row>57</xdr:row>
      <xdr:rowOff>115455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100232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0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140957</xdr:rowOff>
    </xdr:from>
    <xdr:to>
      <xdr:col>20</xdr:col>
      <xdr:colOff>38100</xdr:colOff>
      <xdr:row>57</xdr:row>
      <xdr:rowOff>71107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4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62234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3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125714</xdr:rowOff>
    </xdr:from>
    <xdr:to>
      <xdr:col>15</xdr:col>
      <xdr:colOff>101600</xdr:colOff>
      <xdr:row>55</xdr:row>
      <xdr:rowOff>55864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8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46991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7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79897</xdr:rowOff>
    </xdr:from>
    <xdr:to>
      <xdr:col>10</xdr:col>
      <xdr:colOff>165100</xdr:colOff>
      <xdr:row>58</xdr:row>
      <xdr:rowOff>10047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5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4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96860</xdr:rowOff>
    </xdr:from>
    <xdr:to>
      <xdr:col>6</xdr:col>
      <xdr:colOff>38100</xdr:colOff>
      <xdr:row>58</xdr:row>
      <xdr:rowOff>27010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6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18137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6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55880</xdr:rowOff>
    </xdr:from>
    <xdr:to>
      <xdr:col>24</xdr:col>
      <xdr:colOff>63500</xdr:colOff>
      <xdr:row>77</xdr:row>
      <xdr:rowOff>64350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57530"/>
          <a:ext cx="838200" cy="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99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55880</xdr:rowOff>
    </xdr:from>
    <xdr:to>
      <xdr:col>19</xdr:col>
      <xdr:colOff>177800</xdr:colOff>
      <xdr:row>78</xdr:row>
      <xdr:rowOff>160536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57530"/>
          <a:ext cx="889000" cy="27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56086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4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160536</xdr:rowOff>
    </xdr:from>
    <xdr:to>
      <xdr:col>15</xdr:col>
      <xdr:colOff>50800</xdr:colOff>
      <xdr:row>79</xdr:row>
      <xdr:rowOff>56620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533636"/>
          <a:ext cx="889000" cy="6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142650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56620</xdr:rowOff>
    </xdr:from>
    <xdr:to>
      <xdr:col>10</xdr:col>
      <xdr:colOff>114300</xdr:colOff>
      <xdr:row>79</xdr:row>
      <xdr:rowOff>123175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601170"/>
          <a:ext cx="889000" cy="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17756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78108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13550</xdr:rowOff>
    </xdr:from>
    <xdr:to>
      <xdr:col>24</xdr:col>
      <xdr:colOff>114300</xdr:colOff>
      <xdr:row>77</xdr:row>
      <xdr:rowOff>115150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163427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9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5080</xdr:rowOff>
    </xdr:from>
    <xdr:to>
      <xdr:col>20</xdr:col>
      <xdr:colOff>38100</xdr:colOff>
      <xdr:row>77</xdr:row>
      <xdr:rowOff>106680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97807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9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109736</xdr:rowOff>
    </xdr:from>
    <xdr:to>
      <xdr:col>15</xdr:col>
      <xdr:colOff>101600</xdr:colOff>
      <xdr:row>79</xdr:row>
      <xdr:rowOff>39886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8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31013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7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5820</xdr:rowOff>
    </xdr:from>
    <xdr:to>
      <xdr:col>10</xdr:col>
      <xdr:colOff>165100</xdr:colOff>
      <xdr:row>79</xdr:row>
      <xdr:rowOff>107420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5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98547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64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72375</xdr:rowOff>
    </xdr:from>
    <xdr:to>
      <xdr:col>6</xdr:col>
      <xdr:colOff>38100</xdr:colOff>
      <xdr:row>80</xdr:row>
      <xdr:rowOff>2525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61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165102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70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81460</xdr:rowOff>
    </xdr:from>
    <xdr:to>
      <xdr:col>24</xdr:col>
      <xdr:colOff>63500</xdr:colOff>
      <xdr:row>97</xdr:row>
      <xdr:rowOff>128774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12110"/>
          <a:ext cx="838200" cy="4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128774</xdr:rowOff>
    </xdr:from>
    <xdr:to>
      <xdr:col>19</xdr:col>
      <xdr:colOff>177800</xdr:colOff>
      <xdr:row>97</xdr:row>
      <xdr:rowOff>157935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59424"/>
          <a:ext cx="889000" cy="2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157935</xdr:rowOff>
    </xdr:from>
    <xdr:to>
      <xdr:col>15</xdr:col>
      <xdr:colOff>50800</xdr:colOff>
      <xdr:row>98</xdr:row>
      <xdr:rowOff>5131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88585"/>
          <a:ext cx="889000" cy="1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4499</xdr:rowOff>
    </xdr:from>
    <xdr:to>
      <xdr:col>10</xdr:col>
      <xdr:colOff>114300</xdr:colOff>
      <xdr:row>98</xdr:row>
      <xdr:rowOff>5131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06599"/>
          <a:ext cx="8890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30660</xdr:rowOff>
    </xdr:from>
    <xdr:to>
      <xdr:col>24</xdr:col>
      <xdr:colOff>114300</xdr:colOff>
      <xdr:row>97</xdr:row>
      <xdr:rowOff>132260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117037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7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77974</xdr:rowOff>
    </xdr:from>
    <xdr:to>
      <xdr:col>20</xdr:col>
      <xdr:colOff>38100</xdr:colOff>
      <xdr:row>98</xdr:row>
      <xdr:rowOff>8124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170701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0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107135</xdr:rowOff>
    </xdr:from>
    <xdr:to>
      <xdr:col>15</xdr:col>
      <xdr:colOff>101600</xdr:colOff>
      <xdr:row>98</xdr:row>
      <xdr:rowOff>37285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3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28412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3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125781</xdr:rowOff>
    </xdr:from>
    <xdr:to>
      <xdr:col>10</xdr:col>
      <xdr:colOff>165100</xdr:colOff>
      <xdr:row>98</xdr:row>
      <xdr:rowOff>55931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47058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4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125149</xdr:rowOff>
    </xdr:from>
    <xdr:to>
      <xdr:col>6</xdr:col>
      <xdr:colOff>38100</xdr:colOff>
      <xdr:row>98</xdr:row>
      <xdr:rowOff>55299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46426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35295</xdr:rowOff>
    </xdr:from>
    <xdr:to>
      <xdr:col>55</xdr:col>
      <xdr:colOff>0</xdr:colOff>
      <xdr:row>58</xdr:row>
      <xdr:rowOff>79856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79395"/>
          <a:ext cx="838200" cy="4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35295</xdr:rowOff>
    </xdr:from>
    <xdr:to>
      <xdr:col>50</xdr:col>
      <xdr:colOff>114300</xdr:colOff>
      <xdr:row>58</xdr:row>
      <xdr:rowOff>77292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79395"/>
          <a:ext cx="889000" cy="4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23130</xdr:rowOff>
    </xdr:from>
    <xdr:to>
      <xdr:col>45</xdr:col>
      <xdr:colOff>177800</xdr:colOff>
      <xdr:row>58</xdr:row>
      <xdr:rowOff>77292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67230"/>
          <a:ext cx="889000" cy="5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23130</xdr:rowOff>
    </xdr:from>
    <xdr:to>
      <xdr:col>41</xdr:col>
      <xdr:colOff>50800</xdr:colOff>
      <xdr:row>58</xdr:row>
      <xdr:rowOff>104577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67230"/>
          <a:ext cx="889000" cy="8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29056</xdr:rowOff>
    </xdr:from>
    <xdr:to>
      <xdr:col>55</xdr:col>
      <xdr:colOff>50800</xdr:colOff>
      <xdr:row>58</xdr:row>
      <xdr:rowOff>130656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5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155945</xdr:rowOff>
    </xdr:from>
    <xdr:to>
      <xdr:col>50</xdr:col>
      <xdr:colOff>165100</xdr:colOff>
      <xdr:row>58</xdr:row>
      <xdr:rowOff>86095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2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77222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2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26492</xdr:rowOff>
    </xdr:from>
    <xdr:to>
      <xdr:col>46</xdr:col>
      <xdr:colOff>38100</xdr:colOff>
      <xdr:row>58</xdr:row>
      <xdr:rowOff>128092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119219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6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143780</xdr:rowOff>
    </xdr:from>
    <xdr:to>
      <xdr:col>41</xdr:col>
      <xdr:colOff>101600</xdr:colOff>
      <xdr:row>58</xdr:row>
      <xdr:rowOff>73930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65057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0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53777</xdr:rowOff>
    </xdr:from>
    <xdr:to>
      <xdr:col>36</xdr:col>
      <xdr:colOff>165100</xdr:colOff>
      <xdr:row>58</xdr:row>
      <xdr:rowOff>155377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9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146504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9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52930</xdr:rowOff>
    </xdr:from>
    <xdr:to>
      <xdr:col>55</xdr:col>
      <xdr:colOff>0</xdr:colOff>
      <xdr:row>79</xdr:row>
      <xdr:rowOff>58122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97480"/>
          <a:ext cx="8382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58122</xdr:rowOff>
    </xdr:from>
    <xdr:to>
      <xdr:col>50</xdr:col>
      <xdr:colOff>114300</xdr:colOff>
      <xdr:row>79</xdr:row>
      <xdr:rowOff>69782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602672"/>
          <a:ext cx="889000" cy="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69782</xdr:rowOff>
    </xdr:from>
    <xdr:to>
      <xdr:col>45</xdr:col>
      <xdr:colOff>177800</xdr:colOff>
      <xdr:row>79</xdr:row>
      <xdr:rowOff>76247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614332"/>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76247</xdr:rowOff>
    </xdr:from>
    <xdr:to>
      <xdr:col>41</xdr:col>
      <xdr:colOff>50800</xdr:colOff>
      <xdr:row>79</xdr:row>
      <xdr:rowOff>77243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620797"/>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2130</xdr:rowOff>
    </xdr:from>
    <xdr:to>
      <xdr:col>55</xdr:col>
      <xdr:colOff>50800</xdr:colOff>
      <xdr:row>79</xdr:row>
      <xdr:rowOff>103730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5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88507</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6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7322</xdr:rowOff>
    </xdr:from>
    <xdr:to>
      <xdr:col>50</xdr:col>
      <xdr:colOff>165100</xdr:colOff>
      <xdr:row>79</xdr:row>
      <xdr:rowOff>108922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5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100049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6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18982</xdr:rowOff>
    </xdr:from>
    <xdr:to>
      <xdr:col>46</xdr:col>
      <xdr:colOff>38100</xdr:colOff>
      <xdr:row>79</xdr:row>
      <xdr:rowOff>120582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56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111709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65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25447</xdr:rowOff>
    </xdr:from>
    <xdr:to>
      <xdr:col>41</xdr:col>
      <xdr:colOff>101600</xdr:colOff>
      <xdr:row>79</xdr:row>
      <xdr:rowOff>127047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56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118174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6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26443</xdr:rowOff>
    </xdr:from>
    <xdr:to>
      <xdr:col>36</xdr:col>
      <xdr:colOff>165100</xdr:colOff>
      <xdr:row>79</xdr:row>
      <xdr:rowOff>128043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5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119170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6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166185</xdr:rowOff>
    </xdr:from>
    <xdr:to>
      <xdr:col>55</xdr:col>
      <xdr:colOff>0</xdr:colOff>
      <xdr:row>98</xdr:row>
      <xdr:rowOff>14732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796835"/>
          <a:ext cx="838200" cy="1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166185</xdr:rowOff>
    </xdr:from>
    <xdr:to>
      <xdr:col>50</xdr:col>
      <xdr:colOff>114300</xdr:colOff>
      <xdr:row>98</xdr:row>
      <xdr:rowOff>65949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796835"/>
          <a:ext cx="889000" cy="7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30440</xdr:rowOff>
    </xdr:from>
    <xdr:to>
      <xdr:col>45</xdr:col>
      <xdr:colOff>177800</xdr:colOff>
      <xdr:row>98</xdr:row>
      <xdr:rowOff>65949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832540"/>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28524</xdr:rowOff>
    </xdr:from>
    <xdr:to>
      <xdr:col>41</xdr:col>
      <xdr:colOff>50800</xdr:colOff>
      <xdr:row>98</xdr:row>
      <xdr:rowOff>30440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830624"/>
          <a:ext cx="8890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135382</xdr:rowOff>
    </xdr:from>
    <xdr:to>
      <xdr:col>55</xdr:col>
      <xdr:colOff>50800</xdr:colOff>
      <xdr:row>98</xdr:row>
      <xdr:rowOff>65532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7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50309</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68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115385</xdr:rowOff>
    </xdr:from>
    <xdr:to>
      <xdr:col>50</xdr:col>
      <xdr:colOff>165100</xdr:colOff>
      <xdr:row>98</xdr:row>
      <xdr:rowOff>45535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74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36662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83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15149</xdr:rowOff>
    </xdr:from>
    <xdr:to>
      <xdr:col>46</xdr:col>
      <xdr:colOff>38100</xdr:colOff>
      <xdr:row>98</xdr:row>
      <xdr:rowOff>116749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81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107876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90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151090</xdr:rowOff>
    </xdr:from>
    <xdr:to>
      <xdr:col>41</xdr:col>
      <xdr:colOff>101600</xdr:colOff>
      <xdr:row>98</xdr:row>
      <xdr:rowOff>81240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8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72367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87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149174</xdr:rowOff>
    </xdr:from>
    <xdr:to>
      <xdr:col>36</xdr:col>
      <xdr:colOff>165100</xdr:colOff>
      <xdr:row>98</xdr:row>
      <xdr:rowOff>79324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7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70451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8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59309</xdr:rowOff>
    </xdr:from>
    <xdr:to>
      <xdr:col>85</xdr:col>
      <xdr:colOff>127000</xdr:colOff>
      <xdr:row>37</xdr:row>
      <xdr:rowOff>126822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402959"/>
          <a:ext cx="838200" cy="6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100762</xdr:rowOff>
    </xdr:from>
    <xdr:to>
      <xdr:col>81</xdr:col>
      <xdr:colOff>50800</xdr:colOff>
      <xdr:row>37</xdr:row>
      <xdr:rowOff>126822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444412"/>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100762</xdr:rowOff>
    </xdr:from>
    <xdr:to>
      <xdr:col>76</xdr:col>
      <xdr:colOff>114300</xdr:colOff>
      <xdr:row>37</xdr:row>
      <xdr:rowOff>130556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444412"/>
          <a:ext cx="8890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124803</xdr:rowOff>
    </xdr:from>
    <xdr:to>
      <xdr:col>71</xdr:col>
      <xdr:colOff>177800</xdr:colOff>
      <xdr:row>37</xdr:row>
      <xdr:rowOff>130556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5954103"/>
          <a:ext cx="889000" cy="52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41457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2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8509</xdr:rowOff>
    </xdr:from>
    <xdr:to>
      <xdr:col>85</xdr:col>
      <xdr:colOff>177800</xdr:colOff>
      <xdr:row>37</xdr:row>
      <xdr:rowOff>110109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5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158386</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33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76022</xdr:rowOff>
    </xdr:from>
    <xdr:to>
      <xdr:col>81</xdr:col>
      <xdr:colOff>101600</xdr:colOff>
      <xdr:row>38</xdr:row>
      <xdr:rowOff>6172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4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168749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51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49962</xdr:rowOff>
    </xdr:from>
    <xdr:to>
      <xdr:col>76</xdr:col>
      <xdr:colOff>165100</xdr:colOff>
      <xdr:row>37</xdr:row>
      <xdr:rowOff>151562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142689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8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79756</xdr:rowOff>
    </xdr:from>
    <xdr:to>
      <xdr:col>72</xdr:col>
      <xdr:colOff>38100</xdr:colOff>
      <xdr:row>38</xdr:row>
      <xdr:rowOff>9906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1033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5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74003</xdr:rowOff>
    </xdr:from>
    <xdr:to>
      <xdr:col>67</xdr:col>
      <xdr:colOff>101600</xdr:colOff>
      <xdr:row>35</xdr:row>
      <xdr:rowOff>4153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590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20680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67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154737</xdr:rowOff>
    </xdr:from>
    <xdr:to>
      <xdr:col>85</xdr:col>
      <xdr:colOff>127000</xdr:colOff>
      <xdr:row>58</xdr:row>
      <xdr:rowOff>11595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927387"/>
          <a:ext cx="8382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77863</xdr:rowOff>
    </xdr:from>
    <xdr:to>
      <xdr:col>81</xdr:col>
      <xdr:colOff>50800</xdr:colOff>
      <xdr:row>57</xdr:row>
      <xdr:rowOff>154737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850513"/>
          <a:ext cx="889000" cy="7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77863</xdr:rowOff>
    </xdr:from>
    <xdr:to>
      <xdr:col>76</xdr:col>
      <xdr:colOff>114300</xdr:colOff>
      <xdr:row>58</xdr:row>
      <xdr:rowOff>2654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850513"/>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2654</xdr:rowOff>
    </xdr:from>
    <xdr:to>
      <xdr:col>71</xdr:col>
      <xdr:colOff>177800</xdr:colOff>
      <xdr:row>58</xdr:row>
      <xdr:rowOff>39039</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946754"/>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132245</xdr:rowOff>
    </xdr:from>
    <xdr:to>
      <xdr:col>85</xdr:col>
      <xdr:colOff>177800</xdr:colOff>
      <xdr:row>58</xdr:row>
      <xdr:rowOff>62395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9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110672</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88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103937</xdr:rowOff>
    </xdr:from>
    <xdr:to>
      <xdr:col>81</xdr:col>
      <xdr:colOff>101600</xdr:colOff>
      <xdr:row>58</xdr:row>
      <xdr:rowOff>34087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8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25214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96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27063</xdr:rowOff>
    </xdr:from>
    <xdr:to>
      <xdr:col>76</xdr:col>
      <xdr:colOff>165100</xdr:colOff>
      <xdr:row>57</xdr:row>
      <xdr:rowOff>128663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79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119790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8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123304</xdr:rowOff>
    </xdr:from>
    <xdr:to>
      <xdr:col>72</xdr:col>
      <xdr:colOff>38100</xdr:colOff>
      <xdr:row>58</xdr:row>
      <xdr:rowOff>53454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9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44581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9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159689</xdr:rowOff>
    </xdr:from>
    <xdr:to>
      <xdr:col>67</xdr:col>
      <xdr:colOff>101600</xdr:colOff>
      <xdr:row>58</xdr:row>
      <xdr:rowOff>89839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9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80966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02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44374</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8892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40639</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5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40639</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585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165024</xdr:rowOff>
    </xdr:from>
    <xdr:to>
      <xdr:col>85</xdr:col>
      <xdr:colOff>177800</xdr:colOff>
      <xdr:row>79</xdr:row>
      <xdr:rowOff>95174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60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161289</xdr:rowOff>
    </xdr:from>
    <xdr:to>
      <xdr:col>72</xdr:col>
      <xdr:colOff>38100</xdr:colOff>
      <xdr:row>79</xdr:row>
      <xdr:rowOff>91439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82566</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4017" y="13627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153943</xdr:rowOff>
    </xdr:from>
    <xdr:to>
      <xdr:col>85</xdr:col>
      <xdr:colOff>127000</xdr:colOff>
      <xdr:row>97</xdr:row>
      <xdr:rowOff>154353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84593"/>
          <a:ext cx="8382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154353</xdr:rowOff>
    </xdr:from>
    <xdr:to>
      <xdr:col>81</xdr:col>
      <xdr:colOff>50800</xdr:colOff>
      <xdr:row>97</xdr:row>
      <xdr:rowOff>158795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785003"/>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137246</xdr:rowOff>
    </xdr:from>
    <xdr:to>
      <xdr:col>76</xdr:col>
      <xdr:colOff>114300</xdr:colOff>
      <xdr:row>97</xdr:row>
      <xdr:rowOff>158795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767896"/>
          <a:ext cx="889000" cy="2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118844</xdr:rowOff>
    </xdr:from>
    <xdr:to>
      <xdr:col>71</xdr:col>
      <xdr:colOff>177800</xdr:colOff>
      <xdr:row>97</xdr:row>
      <xdr:rowOff>137246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749494"/>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103143</xdr:rowOff>
    </xdr:from>
    <xdr:to>
      <xdr:col>85</xdr:col>
      <xdr:colOff>177800</xdr:colOff>
      <xdr:row>98</xdr:row>
      <xdr:rowOff>33293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7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81570</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71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103553</xdr:rowOff>
    </xdr:from>
    <xdr:to>
      <xdr:col>81</xdr:col>
      <xdr:colOff>101600</xdr:colOff>
      <xdr:row>98</xdr:row>
      <xdr:rowOff>33703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73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24830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82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107995</xdr:rowOff>
    </xdr:from>
    <xdr:to>
      <xdr:col>76</xdr:col>
      <xdr:colOff>165100</xdr:colOff>
      <xdr:row>98</xdr:row>
      <xdr:rowOff>38145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7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29272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83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86446</xdr:rowOff>
    </xdr:from>
    <xdr:to>
      <xdr:col>72</xdr:col>
      <xdr:colOff>38100</xdr:colOff>
      <xdr:row>98</xdr:row>
      <xdr:rowOff>16596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71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7723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80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68044</xdr:rowOff>
    </xdr:from>
    <xdr:to>
      <xdr:col>67</xdr:col>
      <xdr:colOff>101600</xdr:colOff>
      <xdr:row>97</xdr:row>
      <xdr:rowOff>169644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160771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9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425,146</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円であり、令和４年度決算における本町の特徴としては、全体的に類似団体平均値よりも低い値となっているが、埼玉県平均と比較すると、消防費、総務費、農林水産業費等が上回っている一方で、土木費・商工費等の割合は低い。主な費目については、民生費においては、令和３年度に実施した子育て世帯等臨時特別支援事業費の皆減や住民税非課税世帯等に対する臨時特別給付金給付費の減少により、住民一人当たりの金額は前年度より減少となった。また、衛生費については、小川地区衛生組合塵芥処理費負担金の増額や水道料金減免事業補助金の皆増により、前年度より増加している。引き続き、総合振興計画における重点事業への積極的な予算配分により、今後も住民福祉の向上に努める。</a:t>
          </a:r>
          <a:r>
            <a:rPr kumimoji="1" lang="ja-JP" altLang="en-US" sz="1400">
              <a:solidFill>
                <a:schemeClr val="tx1"/>
              </a:solidFill>
              <a:latin typeface="ＭＳ Ｐゴシック" panose="020B0600070205080204" pitchFamily="50" charset="-128"/>
              <a:ea typeface="ＭＳ Ｐゴシック" panose="020B0600070205080204" pitchFamily="50" charset="-128"/>
            </a:rPr>
            <a:t>なお、平成</a:t>
          </a:r>
          <a:r>
            <a:rPr kumimoji="1" lang="en-US" altLang="ja-JP" sz="1400">
              <a:solidFill>
                <a:schemeClr val="tx1"/>
              </a:solidFill>
              <a:latin typeface="ＭＳ Ｐゴシック" panose="020B0600070205080204" pitchFamily="50" charset="-128"/>
              <a:ea typeface="ＭＳ Ｐゴシック" panose="020B0600070205080204" pitchFamily="50" charset="-128"/>
            </a:rPr>
            <a:t>30</a:t>
          </a:r>
          <a:r>
            <a:rPr kumimoji="1" lang="ja-JP" altLang="en-US" sz="1400">
              <a:solidFill>
                <a:schemeClr val="tx1"/>
              </a:solidFill>
              <a:latin typeface="ＭＳ Ｐゴシック" panose="020B0600070205080204" pitchFamily="50" charset="-128"/>
              <a:ea typeface="ＭＳ Ｐゴシック" panose="020B0600070205080204" pitchFamily="50" charset="-128"/>
            </a:rPr>
            <a:t>年度消防費決算額が類似団体平均を大きく上回ったのは、防災行政無線デジタル化等整備工事（</a:t>
          </a:r>
          <a:r>
            <a:rPr kumimoji="1" lang="en-US" altLang="ja-JP" sz="1400">
              <a:solidFill>
                <a:schemeClr val="tx1"/>
              </a:solidFill>
              <a:latin typeface="ＭＳ Ｐゴシック" panose="020B0600070205080204" pitchFamily="50" charset="-128"/>
              <a:ea typeface="ＭＳ Ｐゴシック" panose="020B0600070205080204" pitchFamily="50" charset="-128"/>
            </a:rPr>
            <a:t>272,387</a:t>
          </a:r>
          <a:r>
            <a:rPr kumimoji="1" lang="ja-JP" altLang="en-US" sz="1400">
              <a:solidFill>
                <a:schemeClr val="tx1"/>
              </a:solidFill>
              <a:latin typeface="ＭＳ Ｐゴシック" panose="020B0600070205080204" pitchFamily="50" charset="-128"/>
              <a:ea typeface="ＭＳ Ｐゴシック" panose="020B0600070205080204" pitchFamily="50" charset="-128"/>
            </a:rPr>
            <a:t>千円）を実施したためである。</a:t>
          </a:r>
        </a:p>
        <a:p>
          <a:endParaRPr kumimoji="1" lang="ja-JP" altLang="en-US" sz="16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近年、扶助費の増加傾向や物件費、公債費等の高水準での推移により、財政調整基金の取り崩しを行う年度が多かったが、令和元年度から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前年度決算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余剰金の発生により毎年度基金積立を行っている。令和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年度の標準財政規模に占める財政調整基金残高割合について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前年度対比で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8.15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実質収支額の減少により、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実質単年度収支については前年度対比で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5.84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水道事業会計は資金不足額・剰余金が多額のため、標準財政規模比に占める割合が大きく、概ね</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％前後で推移している。一般会計は令和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％と前年度比</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0.47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しているが、これは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、歳入においては、地方税の増（＋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200,126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千円）や普通交付税の増（＋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28,439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等で大幅な伸びが見られた一方、歳出では、新型コロナウイルス感染症等の影響により、当初予定されていた事業が延期や中止となったことにより、不用額が発生（歳出決算額が抑制）したことが主な要因である。一般会計を除き、各会計ともほぼ横ばいに推移しており、すべてが黒字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90" zoomScaleNormal="90" workbookViewId="0"/>
  </sheetViews>
  <sheetFormatPr defaultColWidth="0" defaultRowHeight="11" zeroHeight="1" x14ac:dyDescent="0.2"/>
  <cols>
    <col min="1" max="11" width="2.08984375" style="178" customWidth="1"/>
    <col min="12" max="12" width="2.26953125" style="178" customWidth="1"/>
    <col min="13" max="17" width="2.36328125" style="178" customWidth="1"/>
    <col min="18" max="119" width="2.08984375" style="178" customWidth="1"/>
    <col min="120" max="16384" width="0" style="178" hidden="1"/>
  </cols>
  <sheetData>
    <row r="1" spans="1:119" ht="33" customHeight="1" x14ac:dyDescent="0.2">
      <c r="B1" s="377" t="s">
        <v>82</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79"/>
      <c r="DK1" s="179"/>
      <c r="DL1" s="179"/>
      <c r="DM1" s="179"/>
      <c r="DN1" s="179"/>
      <c r="DO1" s="179"/>
    </row>
    <row r="2" spans="1:119" ht="24" thickBot="1" x14ac:dyDescent="0.25">
      <c r="B2" s="180" t="s">
        <v>83</v>
      </c>
      <c r="C2" s="180"/>
      <c r="D2" s="181"/>
    </row>
    <row r="3" spans="1:119" ht="18.75" customHeight="1" thickBot="1" x14ac:dyDescent="0.25">
      <c r="A3" s="179"/>
      <c r="B3" s="378" t="s">
        <v>84</v>
      </c>
      <c r="C3" s="379"/>
      <c r="D3" s="379"/>
      <c r="E3" s="380"/>
      <c r="F3" s="380"/>
      <c r="G3" s="380"/>
      <c r="H3" s="380"/>
      <c r="I3" s="380"/>
      <c r="J3" s="380"/>
      <c r="K3" s="380"/>
      <c r="L3" s="380" t="s">
        <v>85</v>
      </c>
      <c r="M3" s="380"/>
      <c r="N3" s="380"/>
      <c r="O3" s="380"/>
      <c r="P3" s="380"/>
      <c r="Q3" s="380"/>
      <c r="R3" s="387"/>
      <c r="S3" s="387"/>
      <c r="T3" s="387"/>
      <c r="U3" s="387"/>
      <c r="V3" s="388"/>
      <c r="W3" s="362" t="s">
        <v>86</v>
      </c>
      <c r="X3" s="363"/>
      <c r="Y3" s="363"/>
      <c r="Z3" s="363"/>
      <c r="AA3" s="363"/>
      <c r="AB3" s="379"/>
      <c r="AC3" s="387" t="s">
        <v>87</v>
      </c>
      <c r="AD3" s="363"/>
      <c r="AE3" s="363"/>
      <c r="AF3" s="363"/>
      <c r="AG3" s="363"/>
      <c r="AH3" s="363"/>
      <c r="AI3" s="363"/>
      <c r="AJ3" s="363"/>
      <c r="AK3" s="363"/>
      <c r="AL3" s="364"/>
      <c r="AM3" s="362" t="s">
        <v>88</v>
      </c>
      <c r="AN3" s="363"/>
      <c r="AO3" s="363"/>
      <c r="AP3" s="363"/>
      <c r="AQ3" s="363"/>
      <c r="AR3" s="363"/>
      <c r="AS3" s="363"/>
      <c r="AT3" s="363"/>
      <c r="AU3" s="363"/>
      <c r="AV3" s="363"/>
      <c r="AW3" s="363"/>
      <c r="AX3" s="364"/>
      <c r="AY3" s="399" t="s">
        <v>1</v>
      </c>
      <c r="AZ3" s="400"/>
      <c r="BA3" s="400"/>
      <c r="BB3" s="400"/>
      <c r="BC3" s="400"/>
      <c r="BD3" s="400"/>
      <c r="BE3" s="400"/>
      <c r="BF3" s="400"/>
      <c r="BG3" s="400"/>
      <c r="BH3" s="400"/>
      <c r="BI3" s="400"/>
      <c r="BJ3" s="400"/>
      <c r="BK3" s="400"/>
      <c r="BL3" s="400"/>
      <c r="BM3" s="401"/>
      <c r="BN3" s="362" t="s">
        <v>89</v>
      </c>
      <c r="BO3" s="363"/>
      <c r="BP3" s="363"/>
      <c r="BQ3" s="363"/>
      <c r="BR3" s="363"/>
      <c r="BS3" s="363"/>
      <c r="BT3" s="363"/>
      <c r="BU3" s="364"/>
      <c r="BV3" s="362" t="s">
        <v>90</v>
      </c>
      <c r="BW3" s="363"/>
      <c r="BX3" s="363"/>
      <c r="BY3" s="363"/>
      <c r="BZ3" s="363"/>
      <c r="CA3" s="363"/>
      <c r="CB3" s="363"/>
      <c r="CC3" s="364"/>
      <c r="CD3" s="399" t="s">
        <v>1</v>
      </c>
      <c r="CE3" s="400"/>
      <c r="CF3" s="400"/>
      <c r="CG3" s="400"/>
      <c r="CH3" s="400"/>
      <c r="CI3" s="400"/>
      <c r="CJ3" s="400"/>
      <c r="CK3" s="400"/>
      <c r="CL3" s="400"/>
      <c r="CM3" s="400"/>
      <c r="CN3" s="400"/>
      <c r="CO3" s="400"/>
      <c r="CP3" s="400"/>
      <c r="CQ3" s="400"/>
      <c r="CR3" s="400"/>
      <c r="CS3" s="401"/>
      <c r="CT3" s="362" t="s">
        <v>91</v>
      </c>
      <c r="CU3" s="363"/>
      <c r="CV3" s="363"/>
      <c r="CW3" s="363"/>
      <c r="CX3" s="363"/>
      <c r="CY3" s="363"/>
      <c r="CZ3" s="363"/>
      <c r="DA3" s="364"/>
      <c r="DB3" s="362" t="s">
        <v>92</v>
      </c>
      <c r="DC3" s="363"/>
      <c r="DD3" s="363"/>
      <c r="DE3" s="363"/>
      <c r="DF3" s="363"/>
      <c r="DG3" s="363"/>
      <c r="DH3" s="363"/>
      <c r="DI3" s="364"/>
    </row>
    <row r="4" spans="1:119" ht="18.75" customHeight="1" x14ac:dyDescent="0.2">
      <c r="A4" s="179"/>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93</v>
      </c>
      <c r="AZ4" s="366"/>
      <c r="BA4" s="366"/>
      <c r="BB4" s="366"/>
      <c r="BC4" s="366"/>
      <c r="BD4" s="366"/>
      <c r="BE4" s="366"/>
      <c r="BF4" s="366"/>
      <c r="BG4" s="366"/>
      <c r="BH4" s="366"/>
      <c r="BI4" s="366"/>
      <c r="BJ4" s="366"/>
      <c r="BK4" s="366"/>
      <c r="BL4" s="366"/>
      <c r="BM4" s="367"/>
      <c r="BN4" s="368">
        <v>8154742</v>
      </c>
      <c r="BO4" s="369"/>
      <c r="BP4" s="369"/>
      <c r="BQ4" s="369"/>
      <c r="BR4" s="369"/>
      <c r="BS4" s="369"/>
      <c r="BT4" s="369"/>
      <c r="BU4" s="370"/>
      <c r="BV4" s="368">
        <v>8358680</v>
      </c>
      <c r="BW4" s="369"/>
      <c r="BX4" s="369"/>
      <c r="BY4" s="369"/>
      <c r="BZ4" s="369"/>
      <c r="CA4" s="369"/>
      <c r="CB4" s="369"/>
      <c r="CC4" s="370"/>
      <c r="CD4" s="371" t="s">
        <v>94</v>
      </c>
      <c r="CE4" s="372"/>
      <c r="CF4" s="372"/>
      <c r="CG4" s="372"/>
      <c r="CH4" s="372"/>
      <c r="CI4" s="372"/>
      <c r="CJ4" s="372"/>
      <c r="CK4" s="372"/>
      <c r="CL4" s="372"/>
      <c r="CM4" s="372"/>
      <c r="CN4" s="372"/>
      <c r="CO4" s="372"/>
      <c r="CP4" s="372"/>
      <c r="CQ4" s="372"/>
      <c r="CR4" s="372"/>
      <c r="CS4" s="373"/>
      <c r="CT4" s="374">
        <v>11.1</v>
      </c>
      <c r="CU4" s="375"/>
      <c r="CV4" s="375"/>
      <c r="CW4" s="375"/>
      <c r="CX4" s="375"/>
      <c r="CY4" s="375"/>
      <c r="CZ4" s="375"/>
      <c r="DA4" s="376"/>
      <c r="DB4" s="374">
        <v>11.6</v>
      </c>
      <c r="DC4" s="375"/>
      <c r="DD4" s="375"/>
      <c r="DE4" s="375"/>
      <c r="DF4" s="375"/>
      <c r="DG4" s="375"/>
      <c r="DH4" s="375"/>
      <c r="DI4" s="376"/>
    </row>
    <row r="5" spans="1:119" ht="18.75" customHeight="1" x14ac:dyDescent="0.2">
      <c r="A5" s="179"/>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34" t="s">
        <v>95</v>
      </c>
      <c r="AN5" s="435"/>
      <c r="AO5" s="435"/>
      <c r="AP5" s="435"/>
      <c r="AQ5" s="435"/>
      <c r="AR5" s="435"/>
      <c r="AS5" s="435"/>
      <c r="AT5" s="436"/>
      <c r="AU5" s="437" t="s">
        <v>96</v>
      </c>
      <c r="AV5" s="438"/>
      <c r="AW5" s="438"/>
      <c r="AX5" s="438"/>
      <c r="AY5" s="439" t="s">
        <v>97</v>
      </c>
      <c r="AZ5" s="440"/>
      <c r="BA5" s="440"/>
      <c r="BB5" s="440"/>
      <c r="BC5" s="440"/>
      <c r="BD5" s="440"/>
      <c r="BE5" s="440"/>
      <c r="BF5" s="440"/>
      <c r="BG5" s="440"/>
      <c r="BH5" s="440"/>
      <c r="BI5" s="440"/>
      <c r="BJ5" s="440"/>
      <c r="BK5" s="440"/>
      <c r="BL5" s="440"/>
      <c r="BM5" s="441"/>
      <c r="BN5" s="405">
        <v>7614790</v>
      </c>
      <c r="BO5" s="406"/>
      <c r="BP5" s="406"/>
      <c r="BQ5" s="406"/>
      <c r="BR5" s="406"/>
      <c r="BS5" s="406"/>
      <c r="BT5" s="406"/>
      <c r="BU5" s="407"/>
      <c r="BV5" s="405">
        <v>7773480</v>
      </c>
      <c r="BW5" s="406"/>
      <c r="BX5" s="406"/>
      <c r="BY5" s="406"/>
      <c r="BZ5" s="406"/>
      <c r="CA5" s="406"/>
      <c r="CB5" s="406"/>
      <c r="CC5" s="407"/>
      <c r="CD5" s="408" t="s">
        <v>98</v>
      </c>
      <c r="CE5" s="409"/>
      <c r="CF5" s="409"/>
      <c r="CG5" s="409"/>
      <c r="CH5" s="409"/>
      <c r="CI5" s="409"/>
      <c r="CJ5" s="409"/>
      <c r="CK5" s="409"/>
      <c r="CL5" s="409"/>
      <c r="CM5" s="409"/>
      <c r="CN5" s="409"/>
      <c r="CO5" s="409"/>
      <c r="CP5" s="409"/>
      <c r="CQ5" s="409"/>
      <c r="CR5" s="409"/>
      <c r="CS5" s="410"/>
      <c r="CT5" s="402">
        <v>87.3</v>
      </c>
      <c r="CU5" s="403"/>
      <c r="CV5" s="403"/>
      <c r="CW5" s="403"/>
      <c r="CX5" s="403"/>
      <c r="CY5" s="403"/>
      <c r="CZ5" s="403"/>
      <c r="DA5" s="404"/>
      <c r="DB5" s="402">
        <v>79.2</v>
      </c>
      <c r="DC5" s="403"/>
      <c r="DD5" s="403"/>
      <c r="DE5" s="403"/>
      <c r="DF5" s="403"/>
      <c r="DG5" s="403"/>
      <c r="DH5" s="403"/>
      <c r="DI5" s="404"/>
    </row>
    <row r="6" spans="1:119" ht="18.75" customHeight="1" x14ac:dyDescent="0.2">
      <c r="A6" s="179"/>
      <c r="B6" s="411" t="s">
        <v>99</v>
      </c>
      <c r="C6" s="412"/>
      <c r="D6" s="412"/>
      <c r="E6" s="413"/>
      <c r="F6" s="413"/>
      <c r="G6" s="413"/>
      <c r="H6" s="413"/>
      <c r="I6" s="413"/>
      <c r="J6" s="413"/>
      <c r="K6" s="413"/>
      <c r="L6" s="413" t="s">
        <v>100</v>
      </c>
      <c r="M6" s="413"/>
      <c r="N6" s="413"/>
      <c r="O6" s="413"/>
      <c r="P6" s="413"/>
      <c r="Q6" s="413"/>
      <c r="R6" s="417"/>
      <c r="S6" s="417"/>
      <c r="T6" s="417"/>
      <c r="U6" s="417"/>
      <c r="V6" s="418"/>
      <c r="W6" s="421" t="s">
        <v>101</v>
      </c>
      <c r="X6" s="422"/>
      <c r="Y6" s="422"/>
      <c r="Z6" s="422"/>
      <c r="AA6" s="422"/>
      <c r="AB6" s="412"/>
      <c r="AC6" s="425" t="s">
        <v>102</v>
      </c>
      <c r="AD6" s="426"/>
      <c r="AE6" s="426"/>
      <c r="AF6" s="426"/>
      <c r="AG6" s="426"/>
      <c r="AH6" s="426"/>
      <c r="AI6" s="426"/>
      <c r="AJ6" s="426"/>
      <c r="AK6" s="426"/>
      <c r="AL6" s="427"/>
      <c r="AM6" s="434" t="s">
        <v>103</v>
      </c>
      <c r="AN6" s="435"/>
      <c r="AO6" s="435"/>
      <c r="AP6" s="435"/>
      <c r="AQ6" s="435"/>
      <c r="AR6" s="435"/>
      <c r="AS6" s="435"/>
      <c r="AT6" s="436"/>
      <c r="AU6" s="437" t="s">
        <v>104</v>
      </c>
      <c r="AV6" s="438"/>
      <c r="AW6" s="438"/>
      <c r="AX6" s="438"/>
      <c r="AY6" s="439" t="s">
        <v>105</v>
      </c>
      <c r="AZ6" s="440"/>
      <c r="BA6" s="440"/>
      <c r="BB6" s="440"/>
      <c r="BC6" s="440"/>
      <c r="BD6" s="440"/>
      <c r="BE6" s="440"/>
      <c r="BF6" s="440"/>
      <c r="BG6" s="440"/>
      <c r="BH6" s="440"/>
      <c r="BI6" s="440"/>
      <c r="BJ6" s="440"/>
      <c r="BK6" s="440"/>
      <c r="BL6" s="440"/>
      <c r="BM6" s="441"/>
      <c r="BN6" s="405">
        <v>539952</v>
      </c>
      <c r="BO6" s="406"/>
      <c r="BP6" s="406"/>
      <c r="BQ6" s="406"/>
      <c r="BR6" s="406"/>
      <c r="BS6" s="406"/>
      <c r="BT6" s="406"/>
      <c r="BU6" s="407"/>
      <c r="BV6" s="405">
        <v>585200</v>
      </c>
      <c r="BW6" s="406"/>
      <c r="BX6" s="406"/>
      <c r="BY6" s="406"/>
      <c r="BZ6" s="406"/>
      <c r="CA6" s="406"/>
      <c r="CB6" s="406"/>
      <c r="CC6" s="407"/>
      <c r="CD6" s="408" t="s">
        <v>106</v>
      </c>
      <c r="CE6" s="409"/>
      <c r="CF6" s="409"/>
      <c r="CG6" s="409"/>
      <c r="CH6" s="409"/>
      <c r="CI6" s="409"/>
      <c r="CJ6" s="409"/>
      <c r="CK6" s="409"/>
      <c r="CL6" s="409"/>
      <c r="CM6" s="409"/>
      <c r="CN6" s="409"/>
      <c r="CO6" s="409"/>
      <c r="CP6" s="409"/>
      <c r="CQ6" s="409"/>
      <c r="CR6" s="409"/>
      <c r="CS6" s="410"/>
      <c r="CT6" s="442">
        <v>89.8</v>
      </c>
      <c r="CU6" s="443"/>
      <c r="CV6" s="443"/>
      <c r="CW6" s="443"/>
      <c r="CX6" s="443"/>
      <c r="CY6" s="443"/>
      <c r="CZ6" s="443"/>
      <c r="DA6" s="444"/>
      <c r="DB6" s="442">
        <v>88.6</v>
      </c>
      <c r="DC6" s="443"/>
      <c r="DD6" s="443"/>
      <c r="DE6" s="443"/>
      <c r="DF6" s="443"/>
      <c r="DG6" s="443"/>
      <c r="DH6" s="443"/>
      <c r="DI6" s="444"/>
    </row>
    <row r="7" spans="1:119" ht="18.75" customHeight="1" x14ac:dyDescent="0.2">
      <c r="A7" s="179"/>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8"/>
      <c r="AD7" s="429"/>
      <c r="AE7" s="429"/>
      <c r="AF7" s="429"/>
      <c r="AG7" s="429"/>
      <c r="AH7" s="429"/>
      <c r="AI7" s="429"/>
      <c r="AJ7" s="429"/>
      <c r="AK7" s="429"/>
      <c r="AL7" s="430"/>
      <c r="AM7" s="434" t="s">
        <v>107</v>
      </c>
      <c r="AN7" s="435"/>
      <c r="AO7" s="435"/>
      <c r="AP7" s="435"/>
      <c r="AQ7" s="435"/>
      <c r="AR7" s="435"/>
      <c r="AS7" s="435"/>
      <c r="AT7" s="436"/>
      <c r="AU7" s="437" t="s">
        <v>108</v>
      </c>
      <c r="AV7" s="438"/>
      <c r="AW7" s="438"/>
      <c r="AX7" s="438"/>
      <c r="AY7" s="439" t="s">
        <v>109</v>
      </c>
      <c r="AZ7" s="440"/>
      <c r="BA7" s="440"/>
      <c r="BB7" s="440"/>
      <c r="BC7" s="440"/>
      <c r="BD7" s="440"/>
      <c r="BE7" s="440"/>
      <c r="BF7" s="440"/>
      <c r="BG7" s="440"/>
      <c r="BH7" s="440"/>
      <c r="BI7" s="440"/>
      <c r="BJ7" s="440"/>
      <c r="BK7" s="440"/>
      <c r="BL7" s="440"/>
      <c r="BM7" s="441"/>
      <c r="BN7" s="405">
        <v>6905</v>
      </c>
      <c r="BO7" s="406"/>
      <c r="BP7" s="406"/>
      <c r="BQ7" s="406"/>
      <c r="BR7" s="406"/>
      <c r="BS7" s="406"/>
      <c r="BT7" s="406"/>
      <c r="BU7" s="407"/>
      <c r="BV7" s="405">
        <v>15208</v>
      </c>
      <c r="BW7" s="406"/>
      <c r="BX7" s="406"/>
      <c r="BY7" s="406"/>
      <c r="BZ7" s="406"/>
      <c r="CA7" s="406"/>
      <c r="CB7" s="406"/>
      <c r="CC7" s="407"/>
      <c r="CD7" s="408" t="s">
        <v>110</v>
      </c>
      <c r="CE7" s="409"/>
      <c r="CF7" s="409"/>
      <c r="CG7" s="409"/>
      <c r="CH7" s="409"/>
      <c r="CI7" s="409"/>
      <c r="CJ7" s="409"/>
      <c r="CK7" s="409"/>
      <c r="CL7" s="409"/>
      <c r="CM7" s="409"/>
      <c r="CN7" s="409"/>
      <c r="CO7" s="409"/>
      <c r="CP7" s="409"/>
      <c r="CQ7" s="409"/>
      <c r="CR7" s="409"/>
      <c r="CS7" s="410"/>
      <c r="CT7" s="405">
        <v>4800264</v>
      </c>
      <c r="CU7" s="406"/>
      <c r="CV7" s="406"/>
      <c r="CW7" s="406"/>
      <c r="CX7" s="406"/>
      <c r="CY7" s="406"/>
      <c r="CZ7" s="406"/>
      <c r="DA7" s="407"/>
      <c r="DB7" s="405">
        <v>4924344</v>
      </c>
      <c r="DC7" s="406"/>
      <c r="DD7" s="406"/>
      <c r="DE7" s="406"/>
      <c r="DF7" s="406"/>
      <c r="DG7" s="406"/>
      <c r="DH7" s="406"/>
      <c r="DI7" s="407"/>
    </row>
    <row r="8" spans="1:119" ht="18.75" customHeight="1" thickBot="1" x14ac:dyDescent="0.25">
      <c r="A8" s="179"/>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111</v>
      </c>
      <c r="AN8" s="435"/>
      <c r="AO8" s="435"/>
      <c r="AP8" s="435"/>
      <c r="AQ8" s="435"/>
      <c r="AR8" s="435"/>
      <c r="AS8" s="435"/>
      <c r="AT8" s="436"/>
      <c r="AU8" s="437" t="s">
        <v>112</v>
      </c>
      <c r="AV8" s="438"/>
      <c r="AW8" s="438"/>
      <c r="AX8" s="438"/>
      <c r="AY8" s="439" t="s">
        <v>113</v>
      </c>
      <c r="AZ8" s="440"/>
      <c r="BA8" s="440"/>
      <c r="BB8" s="440"/>
      <c r="BC8" s="440"/>
      <c r="BD8" s="440"/>
      <c r="BE8" s="440"/>
      <c r="BF8" s="440"/>
      <c r="BG8" s="440"/>
      <c r="BH8" s="440"/>
      <c r="BI8" s="440"/>
      <c r="BJ8" s="440"/>
      <c r="BK8" s="440"/>
      <c r="BL8" s="440"/>
      <c r="BM8" s="441"/>
      <c r="BN8" s="405">
        <v>533047</v>
      </c>
      <c r="BO8" s="406"/>
      <c r="BP8" s="406"/>
      <c r="BQ8" s="406"/>
      <c r="BR8" s="406"/>
      <c r="BS8" s="406"/>
      <c r="BT8" s="406"/>
      <c r="BU8" s="407"/>
      <c r="BV8" s="405">
        <v>569992</v>
      </c>
      <c r="BW8" s="406"/>
      <c r="BX8" s="406"/>
      <c r="BY8" s="406"/>
      <c r="BZ8" s="406"/>
      <c r="CA8" s="406"/>
      <c r="CB8" s="406"/>
      <c r="CC8" s="407"/>
      <c r="CD8" s="408" t="s">
        <v>114</v>
      </c>
      <c r="CE8" s="409"/>
      <c r="CF8" s="409"/>
      <c r="CG8" s="409"/>
      <c r="CH8" s="409"/>
      <c r="CI8" s="409"/>
      <c r="CJ8" s="409"/>
      <c r="CK8" s="409"/>
      <c r="CL8" s="409"/>
      <c r="CM8" s="409"/>
      <c r="CN8" s="409"/>
      <c r="CO8" s="409"/>
      <c r="CP8" s="409"/>
      <c r="CQ8" s="409"/>
      <c r="CR8" s="409"/>
      <c r="CS8" s="410"/>
      <c r="CT8" s="445">
        <v>0.84</v>
      </c>
      <c r="CU8" s="446"/>
      <c r="CV8" s="446"/>
      <c r="CW8" s="446"/>
      <c r="CX8" s="446"/>
      <c r="CY8" s="446"/>
      <c r="CZ8" s="446"/>
      <c r="DA8" s="447"/>
      <c r="DB8" s="445">
        <v>0.87</v>
      </c>
      <c r="DC8" s="446"/>
      <c r="DD8" s="446"/>
      <c r="DE8" s="446"/>
      <c r="DF8" s="446"/>
      <c r="DG8" s="446"/>
      <c r="DH8" s="446"/>
      <c r="DI8" s="447"/>
    </row>
    <row r="9" spans="1:119" ht="18.75" customHeight="1" thickBot="1" x14ac:dyDescent="0.25">
      <c r="A9" s="179"/>
      <c r="B9" s="399" t="s">
        <v>115</v>
      </c>
      <c r="C9" s="400"/>
      <c r="D9" s="400"/>
      <c r="E9" s="400"/>
      <c r="F9" s="400"/>
      <c r="G9" s="400"/>
      <c r="H9" s="400"/>
      <c r="I9" s="400"/>
      <c r="J9" s="400"/>
      <c r="K9" s="448"/>
      <c r="L9" s="449" t="s">
        <v>116</v>
      </c>
      <c r="M9" s="450"/>
      <c r="N9" s="450"/>
      <c r="O9" s="450"/>
      <c r="P9" s="450"/>
      <c r="Q9" s="451"/>
      <c r="R9" s="452">
        <v>19732</v>
      </c>
      <c r="S9" s="453"/>
      <c r="T9" s="453"/>
      <c r="U9" s="453"/>
      <c r="V9" s="454"/>
      <c r="W9" s="362" t="s">
        <v>117</v>
      </c>
      <c r="X9" s="363"/>
      <c r="Y9" s="363"/>
      <c r="Z9" s="363"/>
      <c r="AA9" s="363"/>
      <c r="AB9" s="363"/>
      <c r="AC9" s="363"/>
      <c r="AD9" s="363"/>
      <c r="AE9" s="363"/>
      <c r="AF9" s="363"/>
      <c r="AG9" s="363"/>
      <c r="AH9" s="363"/>
      <c r="AI9" s="363"/>
      <c r="AJ9" s="363"/>
      <c r="AK9" s="363"/>
      <c r="AL9" s="364"/>
      <c r="AM9" s="434" t="s">
        <v>118</v>
      </c>
      <c r="AN9" s="435"/>
      <c r="AO9" s="435"/>
      <c r="AP9" s="435"/>
      <c r="AQ9" s="435"/>
      <c r="AR9" s="435"/>
      <c r="AS9" s="435"/>
      <c r="AT9" s="436"/>
      <c r="AU9" s="437" t="s">
        <v>112</v>
      </c>
      <c r="AV9" s="438"/>
      <c r="AW9" s="438"/>
      <c r="AX9" s="438"/>
      <c r="AY9" s="439" t="s">
        <v>119</v>
      </c>
      <c r="AZ9" s="440"/>
      <c r="BA9" s="440"/>
      <c r="BB9" s="440"/>
      <c r="BC9" s="440"/>
      <c r="BD9" s="440"/>
      <c r="BE9" s="440"/>
      <c r="BF9" s="440"/>
      <c r="BG9" s="440"/>
      <c r="BH9" s="440"/>
      <c r="BI9" s="440"/>
      <c r="BJ9" s="440"/>
      <c r="BK9" s="440"/>
      <c r="BL9" s="440"/>
      <c r="BM9" s="441"/>
      <c r="BN9" s="405">
        <v>-36945</v>
      </c>
      <c r="BO9" s="406"/>
      <c r="BP9" s="406"/>
      <c r="BQ9" s="406"/>
      <c r="BR9" s="406"/>
      <c r="BS9" s="406"/>
      <c r="BT9" s="406"/>
      <c r="BU9" s="407"/>
      <c r="BV9" s="405">
        <v>201314</v>
      </c>
      <c r="BW9" s="406"/>
      <c r="BX9" s="406"/>
      <c r="BY9" s="406"/>
      <c r="BZ9" s="406"/>
      <c r="CA9" s="406"/>
      <c r="CB9" s="406"/>
      <c r="CC9" s="407"/>
      <c r="CD9" s="408" t="s">
        <v>120</v>
      </c>
      <c r="CE9" s="409"/>
      <c r="CF9" s="409"/>
      <c r="CG9" s="409"/>
      <c r="CH9" s="409"/>
      <c r="CI9" s="409"/>
      <c r="CJ9" s="409"/>
      <c r="CK9" s="409"/>
      <c r="CL9" s="409"/>
      <c r="CM9" s="409"/>
      <c r="CN9" s="409"/>
      <c r="CO9" s="409"/>
      <c r="CP9" s="409"/>
      <c r="CQ9" s="409"/>
      <c r="CR9" s="409"/>
      <c r="CS9" s="410"/>
      <c r="CT9" s="402">
        <v>10.199999999999999</v>
      </c>
      <c r="CU9" s="403"/>
      <c r="CV9" s="403"/>
      <c r="CW9" s="403"/>
      <c r="CX9" s="403"/>
      <c r="CY9" s="403"/>
      <c r="CZ9" s="403"/>
      <c r="DA9" s="404"/>
      <c r="DB9" s="402">
        <v>10.199999999999999</v>
      </c>
      <c r="DC9" s="403"/>
      <c r="DD9" s="403"/>
      <c r="DE9" s="403"/>
      <c r="DF9" s="403"/>
      <c r="DG9" s="403"/>
      <c r="DH9" s="403"/>
      <c r="DI9" s="404"/>
    </row>
    <row r="10" spans="1:119" ht="18.75" customHeight="1" thickBot="1" x14ac:dyDescent="0.25">
      <c r="A10" s="179"/>
      <c r="B10" s="399"/>
      <c r="C10" s="400"/>
      <c r="D10" s="400"/>
      <c r="E10" s="400"/>
      <c r="F10" s="400"/>
      <c r="G10" s="400"/>
      <c r="H10" s="400"/>
      <c r="I10" s="400"/>
      <c r="J10" s="400"/>
      <c r="K10" s="448"/>
      <c r="L10" s="455" t="s">
        <v>121</v>
      </c>
      <c r="M10" s="435"/>
      <c r="N10" s="435"/>
      <c r="O10" s="435"/>
      <c r="P10" s="435"/>
      <c r="Q10" s="436"/>
      <c r="R10" s="456">
        <v>18212</v>
      </c>
      <c r="S10" s="457"/>
      <c r="T10" s="457"/>
      <c r="U10" s="457"/>
      <c r="V10" s="458"/>
      <c r="W10" s="393"/>
      <c r="X10" s="394"/>
      <c r="Y10" s="394"/>
      <c r="Z10" s="394"/>
      <c r="AA10" s="394"/>
      <c r="AB10" s="394"/>
      <c r="AC10" s="394"/>
      <c r="AD10" s="394"/>
      <c r="AE10" s="394"/>
      <c r="AF10" s="394"/>
      <c r="AG10" s="394"/>
      <c r="AH10" s="394"/>
      <c r="AI10" s="394"/>
      <c r="AJ10" s="394"/>
      <c r="AK10" s="394"/>
      <c r="AL10" s="397"/>
      <c r="AM10" s="434" t="s">
        <v>122</v>
      </c>
      <c r="AN10" s="435"/>
      <c r="AO10" s="435"/>
      <c r="AP10" s="435"/>
      <c r="AQ10" s="435"/>
      <c r="AR10" s="435"/>
      <c r="AS10" s="435"/>
      <c r="AT10" s="436"/>
      <c r="AU10" s="437" t="s">
        <v>123</v>
      </c>
      <c r="AV10" s="438"/>
      <c r="AW10" s="438"/>
      <c r="AX10" s="438"/>
      <c r="AY10" s="439" t="s">
        <v>124</v>
      </c>
      <c r="AZ10" s="440"/>
      <c r="BA10" s="440"/>
      <c r="BB10" s="440"/>
      <c r="BC10" s="440"/>
      <c r="BD10" s="440"/>
      <c r="BE10" s="440"/>
      <c r="BF10" s="440"/>
      <c r="BG10" s="440"/>
      <c r="BH10" s="440"/>
      <c r="BI10" s="440"/>
      <c r="BJ10" s="440"/>
      <c r="BK10" s="440"/>
      <c r="BL10" s="440"/>
      <c r="BM10" s="441"/>
      <c r="BN10" s="405">
        <v>370005</v>
      </c>
      <c r="BO10" s="406"/>
      <c r="BP10" s="406"/>
      <c r="BQ10" s="406"/>
      <c r="BR10" s="406"/>
      <c r="BS10" s="406"/>
      <c r="BT10" s="406"/>
      <c r="BU10" s="407"/>
      <c r="BV10" s="405">
        <v>428212</v>
      </c>
      <c r="BW10" s="406"/>
      <c r="BX10" s="406"/>
      <c r="BY10" s="406"/>
      <c r="BZ10" s="406"/>
      <c r="CA10" s="406"/>
      <c r="CB10" s="406"/>
      <c r="CC10" s="407"/>
      <c r="CD10" s="182" t="s">
        <v>125</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x14ac:dyDescent="0.25">
      <c r="A11" s="179"/>
      <c r="B11" s="399"/>
      <c r="C11" s="400"/>
      <c r="D11" s="400"/>
      <c r="E11" s="400"/>
      <c r="F11" s="400"/>
      <c r="G11" s="400"/>
      <c r="H11" s="400"/>
      <c r="I11" s="400"/>
      <c r="J11" s="400"/>
      <c r="K11" s="448"/>
      <c r="L11" s="459" t="s">
        <v>126</v>
      </c>
      <c r="M11" s="460"/>
      <c r="N11" s="460"/>
      <c r="O11" s="460"/>
      <c r="P11" s="460"/>
      <c r="Q11" s="461"/>
      <c r="R11" s="462" t="s">
        <v>127</v>
      </c>
      <c r="S11" s="463"/>
      <c r="T11" s="463"/>
      <c r="U11" s="463"/>
      <c r="V11" s="464"/>
      <c r="W11" s="393"/>
      <c r="X11" s="394"/>
      <c r="Y11" s="394"/>
      <c r="Z11" s="394"/>
      <c r="AA11" s="394"/>
      <c r="AB11" s="394"/>
      <c r="AC11" s="394"/>
      <c r="AD11" s="394"/>
      <c r="AE11" s="394"/>
      <c r="AF11" s="394"/>
      <c r="AG11" s="394"/>
      <c r="AH11" s="394"/>
      <c r="AI11" s="394"/>
      <c r="AJ11" s="394"/>
      <c r="AK11" s="394"/>
      <c r="AL11" s="397"/>
      <c r="AM11" s="434" t="s">
        <v>128</v>
      </c>
      <c r="AN11" s="435"/>
      <c r="AO11" s="435"/>
      <c r="AP11" s="435"/>
      <c r="AQ11" s="435"/>
      <c r="AR11" s="435"/>
      <c r="AS11" s="435"/>
      <c r="AT11" s="436"/>
      <c r="AU11" s="437" t="s">
        <v>129</v>
      </c>
      <c r="AV11" s="438"/>
      <c r="AW11" s="438"/>
      <c r="AX11" s="438"/>
      <c r="AY11" s="439" t="s">
        <v>130</v>
      </c>
      <c r="AZ11" s="440"/>
      <c r="BA11" s="440"/>
      <c r="BB11" s="440"/>
      <c r="BC11" s="440"/>
      <c r="BD11" s="440"/>
      <c r="BE11" s="440"/>
      <c r="BF11" s="440"/>
      <c r="BG11" s="440"/>
      <c r="BH11" s="440"/>
      <c r="BI11" s="440"/>
      <c r="BJ11" s="440"/>
      <c r="BK11" s="440"/>
      <c r="BL11" s="440"/>
      <c r="BM11" s="441"/>
      <c r="BN11" s="405">
        <v>0</v>
      </c>
      <c r="BO11" s="406"/>
      <c r="BP11" s="406"/>
      <c r="BQ11" s="406"/>
      <c r="BR11" s="406"/>
      <c r="BS11" s="406"/>
      <c r="BT11" s="406"/>
      <c r="BU11" s="407"/>
      <c r="BV11" s="405">
        <v>0</v>
      </c>
      <c r="BW11" s="406"/>
      <c r="BX11" s="406"/>
      <c r="BY11" s="406"/>
      <c r="BZ11" s="406"/>
      <c r="CA11" s="406"/>
      <c r="CB11" s="406"/>
      <c r="CC11" s="407"/>
      <c r="CD11" s="408" t="s">
        <v>131</v>
      </c>
      <c r="CE11" s="409"/>
      <c r="CF11" s="409"/>
      <c r="CG11" s="409"/>
      <c r="CH11" s="409"/>
      <c r="CI11" s="409"/>
      <c r="CJ11" s="409"/>
      <c r="CK11" s="409"/>
      <c r="CL11" s="409"/>
      <c r="CM11" s="409"/>
      <c r="CN11" s="409"/>
      <c r="CO11" s="409"/>
      <c r="CP11" s="409"/>
      <c r="CQ11" s="409"/>
      <c r="CR11" s="409"/>
      <c r="CS11" s="410"/>
      <c r="CT11" s="445" t="s">
        <v>132</v>
      </c>
      <c r="CU11" s="446"/>
      <c r="CV11" s="446"/>
      <c r="CW11" s="446"/>
      <c r="CX11" s="446"/>
      <c r="CY11" s="446"/>
      <c r="CZ11" s="446"/>
      <c r="DA11" s="447"/>
      <c r="DB11" s="445" t="s">
        <v>133</v>
      </c>
      <c r="DC11" s="446"/>
      <c r="DD11" s="446"/>
      <c r="DE11" s="446"/>
      <c r="DF11" s="446"/>
      <c r="DG11" s="446"/>
      <c r="DH11" s="446"/>
      <c r="DI11" s="447"/>
    </row>
    <row r="12" spans="1:119" ht="18.75" customHeight="1" x14ac:dyDescent="0.2">
      <c r="A12" s="179"/>
      <c r="B12" s="465" t="s">
        <v>134</v>
      </c>
      <c r="C12" s="466"/>
      <c r="D12" s="466"/>
      <c r="E12" s="466"/>
      <c r="F12" s="466"/>
      <c r="G12" s="466"/>
      <c r="H12" s="466"/>
      <c r="I12" s="466"/>
      <c r="J12" s="466"/>
      <c r="K12" s="467"/>
      <c r="L12" s="474" t="s">
        <v>135</v>
      </c>
      <c r="M12" s="475"/>
      <c r="N12" s="475"/>
      <c r="O12" s="475"/>
      <c r="P12" s="475"/>
      <c r="Q12" s="476"/>
      <c r="R12" s="477">
        <v>19711</v>
      </c>
      <c r="S12" s="478"/>
      <c r="T12" s="478"/>
      <c r="U12" s="478"/>
      <c r="V12" s="479"/>
      <c r="W12" s="480" t="s">
        <v>1</v>
      </c>
      <c r="X12" s="438"/>
      <c r="Y12" s="438"/>
      <c r="Z12" s="438"/>
      <c r="AA12" s="438"/>
      <c r="AB12" s="481"/>
      <c r="AC12" s="482" t="s">
        <v>136</v>
      </c>
      <c r="AD12" s="483"/>
      <c r="AE12" s="483"/>
      <c r="AF12" s="483"/>
      <c r="AG12" s="484"/>
      <c r="AH12" s="482" t="s">
        <v>137</v>
      </c>
      <c r="AI12" s="483"/>
      <c r="AJ12" s="483"/>
      <c r="AK12" s="483"/>
      <c r="AL12" s="485"/>
      <c r="AM12" s="434" t="s">
        <v>138</v>
      </c>
      <c r="AN12" s="435"/>
      <c r="AO12" s="435"/>
      <c r="AP12" s="435"/>
      <c r="AQ12" s="435"/>
      <c r="AR12" s="435"/>
      <c r="AS12" s="435"/>
      <c r="AT12" s="436"/>
      <c r="AU12" s="437" t="s">
        <v>139</v>
      </c>
      <c r="AV12" s="438"/>
      <c r="AW12" s="438"/>
      <c r="AX12" s="438"/>
      <c r="AY12" s="439" t="s">
        <v>140</v>
      </c>
      <c r="AZ12" s="440"/>
      <c r="BA12" s="440"/>
      <c r="BB12" s="440"/>
      <c r="BC12" s="440"/>
      <c r="BD12" s="440"/>
      <c r="BE12" s="440"/>
      <c r="BF12" s="440"/>
      <c r="BG12" s="440"/>
      <c r="BH12" s="440"/>
      <c r="BI12" s="440"/>
      <c r="BJ12" s="440"/>
      <c r="BK12" s="440"/>
      <c r="BL12" s="440"/>
      <c r="BM12" s="441"/>
      <c r="BN12" s="405">
        <v>0</v>
      </c>
      <c r="BO12" s="406"/>
      <c r="BP12" s="406"/>
      <c r="BQ12" s="406"/>
      <c r="BR12" s="406"/>
      <c r="BS12" s="406"/>
      <c r="BT12" s="406"/>
      <c r="BU12" s="407"/>
      <c r="BV12" s="405">
        <v>0</v>
      </c>
      <c r="BW12" s="406"/>
      <c r="BX12" s="406"/>
      <c r="BY12" s="406"/>
      <c r="BZ12" s="406"/>
      <c r="CA12" s="406"/>
      <c r="CB12" s="406"/>
      <c r="CC12" s="407"/>
      <c r="CD12" s="408" t="s">
        <v>141</v>
      </c>
      <c r="CE12" s="409"/>
      <c r="CF12" s="409"/>
      <c r="CG12" s="409"/>
      <c r="CH12" s="409"/>
      <c r="CI12" s="409"/>
      <c r="CJ12" s="409"/>
      <c r="CK12" s="409"/>
      <c r="CL12" s="409"/>
      <c r="CM12" s="409"/>
      <c r="CN12" s="409"/>
      <c r="CO12" s="409"/>
      <c r="CP12" s="409"/>
      <c r="CQ12" s="409"/>
      <c r="CR12" s="409"/>
      <c r="CS12" s="410"/>
      <c r="CT12" s="445" t="s">
        <v>142</v>
      </c>
      <c r="CU12" s="446"/>
      <c r="CV12" s="446"/>
      <c r="CW12" s="446"/>
      <c r="CX12" s="446"/>
      <c r="CY12" s="446"/>
      <c r="CZ12" s="446"/>
      <c r="DA12" s="447"/>
      <c r="DB12" s="445" t="s">
        <v>142</v>
      </c>
      <c r="DC12" s="446"/>
      <c r="DD12" s="446"/>
      <c r="DE12" s="446"/>
      <c r="DF12" s="446"/>
      <c r="DG12" s="446"/>
      <c r="DH12" s="446"/>
      <c r="DI12" s="447"/>
    </row>
    <row r="13" spans="1:119" ht="18.75" customHeight="1" x14ac:dyDescent="0.2">
      <c r="A13" s="179"/>
      <c r="B13" s="468"/>
      <c r="C13" s="469"/>
      <c r="D13" s="469"/>
      <c r="E13" s="469"/>
      <c r="F13" s="469"/>
      <c r="G13" s="469"/>
      <c r="H13" s="469"/>
      <c r="I13" s="469"/>
      <c r="J13" s="469"/>
      <c r="K13" s="470"/>
      <c r="L13" s="188"/>
      <c r="M13" s="496" t="s">
        <v>143</v>
      </c>
      <c r="N13" s="497"/>
      <c r="O13" s="497"/>
      <c r="P13" s="497"/>
      <c r="Q13" s="498"/>
      <c r="R13" s="489">
        <v>19098</v>
      </c>
      <c r="S13" s="490"/>
      <c r="T13" s="490"/>
      <c r="U13" s="490"/>
      <c r="V13" s="491"/>
      <c r="W13" s="421" t="s">
        <v>144</v>
      </c>
      <c r="X13" s="422"/>
      <c r="Y13" s="422"/>
      <c r="Z13" s="422"/>
      <c r="AA13" s="422"/>
      <c r="AB13" s="412"/>
      <c r="AC13" s="456">
        <v>309</v>
      </c>
      <c r="AD13" s="457"/>
      <c r="AE13" s="457"/>
      <c r="AF13" s="457"/>
      <c r="AG13" s="499"/>
      <c r="AH13" s="456">
        <v>295</v>
      </c>
      <c r="AI13" s="457"/>
      <c r="AJ13" s="457"/>
      <c r="AK13" s="457"/>
      <c r="AL13" s="458"/>
      <c r="AM13" s="434" t="s">
        <v>145</v>
      </c>
      <c r="AN13" s="435"/>
      <c r="AO13" s="435"/>
      <c r="AP13" s="435"/>
      <c r="AQ13" s="435"/>
      <c r="AR13" s="435"/>
      <c r="AS13" s="435"/>
      <c r="AT13" s="436"/>
      <c r="AU13" s="437" t="s">
        <v>146</v>
      </c>
      <c r="AV13" s="438"/>
      <c r="AW13" s="438"/>
      <c r="AX13" s="438"/>
      <c r="AY13" s="439" t="s">
        <v>147</v>
      </c>
      <c r="AZ13" s="440"/>
      <c r="BA13" s="440"/>
      <c r="BB13" s="440"/>
      <c r="BC13" s="440"/>
      <c r="BD13" s="440"/>
      <c r="BE13" s="440"/>
      <c r="BF13" s="440"/>
      <c r="BG13" s="440"/>
      <c r="BH13" s="440"/>
      <c r="BI13" s="440"/>
      <c r="BJ13" s="440"/>
      <c r="BK13" s="440"/>
      <c r="BL13" s="440"/>
      <c r="BM13" s="441"/>
      <c r="BN13" s="405">
        <v>333060</v>
      </c>
      <c r="BO13" s="406"/>
      <c r="BP13" s="406"/>
      <c r="BQ13" s="406"/>
      <c r="BR13" s="406"/>
      <c r="BS13" s="406"/>
      <c r="BT13" s="406"/>
      <c r="BU13" s="407"/>
      <c r="BV13" s="405">
        <v>629526</v>
      </c>
      <c r="BW13" s="406"/>
      <c r="BX13" s="406"/>
      <c r="BY13" s="406"/>
      <c r="BZ13" s="406"/>
      <c r="CA13" s="406"/>
      <c r="CB13" s="406"/>
      <c r="CC13" s="407"/>
      <c r="CD13" s="408" t="s">
        <v>148</v>
      </c>
      <c r="CE13" s="409"/>
      <c r="CF13" s="409"/>
      <c r="CG13" s="409"/>
      <c r="CH13" s="409"/>
      <c r="CI13" s="409"/>
      <c r="CJ13" s="409"/>
      <c r="CK13" s="409"/>
      <c r="CL13" s="409"/>
      <c r="CM13" s="409"/>
      <c r="CN13" s="409"/>
      <c r="CO13" s="409"/>
      <c r="CP13" s="409"/>
      <c r="CQ13" s="409"/>
      <c r="CR13" s="409"/>
      <c r="CS13" s="410"/>
      <c r="CT13" s="402">
        <v>7.7</v>
      </c>
      <c r="CU13" s="403"/>
      <c r="CV13" s="403"/>
      <c r="CW13" s="403"/>
      <c r="CX13" s="403"/>
      <c r="CY13" s="403"/>
      <c r="CZ13" s="403"/>
      <c r="DA13" s="404"/>
      <c r="DB13" s="402">
        <v>8.9</v>
      </c>
      <c r="DC13" s="403"/>
      <c r="DD13" s="403"/>
      <c r="DE13" s="403"/>
      <c r="DF13" s="403"/>
      <c r="DG13" s="403"/>
      <c r="DH13" s="403"/>
      <c r="DI13" s="404"/>
    </row>
    <row r="14" spans="1:119" ht="18.75" customHeight="1" thickBot="1" x14ac:dyDescent="0.25">
      <c r="A14" s="179"/>
      <c r="B14" s="468"/>
      <c r="C14" s="469"/>
      <c r="D14" s="469"/>
      <c r="E14" s="469"/>
      <c r="F14" s="469"/>
      <c r="G14" s="469"/>
      <c r="H14" s="469"/>
      <c r="I14" s="469"/>
      <c r="J14" s="469"/>
      <c r="K14" s="470"/>
      <c r="L14" s="486" t="s">
        <v>149</v>
      </c>
      <c r="M14" s="487"/>
      <c r="N14" s="487"/>
      <c r="O14" s="487"/>
      <c r="P14" s="487"/>
      <c r="Q14" s="488"/>
      <c r="R14" s="489">
        <v>19670</v>
      </c>
      <c r="S14" s="490"/>
      <c r="T14" s="490"/>
      <c r="U14" s="490"/>
      <c r="V14" s="491"/>
      <c r="W14" s="395"/>
      <c r="X14" s="396"/>
      <c r="Y14" s="396"/>
      <c r="Z14" s="396"/>
      <c r="AA14" s="396"/>
      <c r="AB14" s="385"/>
      <c r="AC14" s="492">
        <v>3.4</v>
      </c>
      <c r="AD14" s="493"/>
      <c r="AE14" s="493"/>
      <c r="AF14" s="493"/>
      <c r="AG14" s="494"/>
      <c r="AH14" s="492">
        <v>3.5</v>
      </c>
      <c r="AI14" s="493"/>
      <c r="AJ14" s="493"/>
      <c r="AK14" s="493"/>
      <c r="AL14" s="495"/>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05"/>
      <c r="BO14" s="406"/>
      <c r="BP14" s="406"/>
      <c r="BQ14" s="406"/>
      <c r="BR14" s="406"/>
      <c r="BS14" s="406"/>
      <c r="BT14" s="406"/>
      <c r="BU14" s="407"/>
      <c r="BV14" s="405"/>
      <c r="BW14" s="406"/>
      <c r="BX14" s="406"/>
      <c r="BY14" s="406"/>
      <c r="BZ14" s="406"/>
      <c r="CA14" s="406"/>
      <c r="CB14" s="406"/>
      <c r="CC14" s="407"/>
      <c r="CD14" s="500" t="s">
        <v>150</v>
      </c>
      <c r="CE14" s="501"/>
      <c r="CF14" s="501"/>
      <c r="CG14" s="501"/>
      <c r="CH14" s="501"/>
      <c r="CI14" s="501"/>
      <c r="CJ14" s="501"/>
      <c r="CK14" s="501"/>
      <c r="CL14" s="501"/>
      <c r="CM14" s="501"/>
      <c r="CN14" s="501"/>
      <c r="CO14" s="501"/>
      <c r="CP14" s="501"/>
      <c r="CQ14" s="501"/>
      <c r="CR14" s="501"/>
      <c r="CS14" s="502"/>
      <c r="CT14" s="503">
        <v>7.6</v>
      </c>
      <c r="CU14" s="504"/>
      <c r="CV14" s="504"/>
      <c r="CW14" s="504"/>
      <c r="CX14" s="504"/>
      <c r="CY14" s="504"/>
      <c r="CZ14" s="504"/>
      <c r="DA14" s="505"/>
      <c r="DB14" s="503">
        <v>21.8</v>
      </c>
      <c r="DC14" s="504"/>
      <c r="DD14" s="504"/>
      <c r="DE14" s="504"/>
      <c r="DF14" s="504"/>
      <c r="DG14" s="504"/>
      <c r="DH14" s="504"/>
      <c r="DI14" s="505"/>
    </row>
    <row r="15" spans="1:119" ht="18.75" customHeight="1" x14ac:dyDescent="0.2">
      <c r="A15" s="179"/>
      <c r="B15" s="468"/>
      <c r="C15" s="469"/>
      <c r="D15" s="469"/>
      <c r="E15" s="469"/>
      <c r="F15" s="469"/>
      <c r="G15" s="469"/>
      <c r="H15" s="469"/>
      <c r="I15" s="469"/>
      <c r="J15" s="469"/>
      <c r="K15" s="470"/>
      <c r="L15" s="188"/>
      <c r="M15" s="496" t="s">
        <v>151</v>
      </c>
      <c r="N15" s="497"/>
      <c r="O15" s="497"/>
      <c r="P15" s="497"/>
      <c r="Q15" s="498"/>
      <c r="R15" s="489">
        <v>19102</v>
      </c>
      <c r="S15" s="490"/>
      <c r="T15" s="490"/>
      <c r="U15" s="490"/>
      <c r="V15" s="491"/>
      <c r="W15" s="421" t="s">
        <v>152</v>
      </c>
      <c r="X15" s="422"/>
      <c r="Y15" s="422"/>
      <c r="Z15" s="422"/>
      <c r="AA15" s="422"/>
      <c r="AB15" s="412"/>
      <c r="AC15" s="456">
        <v>2815</v>
      </c>
      <c r="AD15" s="457"/>
      <c r="AE15" s="457"/>
      <c r="AF15" s="457"/>
      <c r="AG15" s="499"/>
      <c r="AH15" s="456">
        <v>2815</v>
      </c>
      <c r="AI15" s="457"/>
      <c r="AJ15" s="457"/>
      <c r="AK15" s="457"/>
      <c r="AL15" s="458"/>
      <c r="AM15" s="434"/>
      <c r="AN15" s="435"/>
      <c r="AO15" s="435"/>
      <c r="AP15" s="435"/>
      <c r="AQ15" s="435"/>
      <c r="AR15" s="435"/>
      <c r="AS15" s="435"/>
      <c r="AT15" s="436"/>
      <c r="AU15" s="437"/>
      <c r="AV15" s="438"/>
      <c r="AW15" s="438"/>
      <c r="AX15" s="438"/>
      <c r="AY15" s="365" t="s">
        <v>153</v>
      </c>
      <c r="AZ15" s="366"/>
      <c r="BA15" s="366"/>
      <c r="BB15" s="366"/>
      <c r="BC15" s="366"/>
      <c r="BD15" s="366"/>
      <c r="BE15" s="366"/>
      <c r="BF15" s="366"/>
      <c r="BG15" s="366"/>
      <c r="BH15" s="366"/>
      <c r="BI15" s="366"/>
      <c r="BJ15" s="366"/>
      <c r="BK15" s="366"/>
      <c r="BL15" s="366"/>
      <c r="BM15" s="367"/>
      <c r="BN15" s="368">
        <v>3109540</v>
      </c>
      <c r="BO15" s="369"/>
      <c r="BP15" s="369"/>
      <c r="BQ15" s="369"/>
      <c r="BR15" s="369"/>
      <c r="BS15" s="369"/>
      <c r="BT15" s="369"/>
      <c r="BU15" s="370"/>
      <c r="BV15" s="368">
        <v>2900395</v>
      </c>
      <c r="BW15" s="369"/>
      <c r="BX15" s="369"/>
      <c r="BY15" s="369"/>
      <c r="BZ15" s="369"/>
      <c r="CA15" s="369"/>
      <c r="CB15" s="369"/>
      <c r="CC15" s="370"/>
      <c r="CD15" s="506" t="s">
        <v>154</v>
      </c>
      <c r="CE15" s="507"/>
      <c r="CF15" s="507"/>
      <c r="CG15" s="507"/>
      <c r="CH15" s="507"/>
      <c r="CI15" s="507"/>
      <c r="CJ15" s="507"/>
      <c r="CK15" s="507"/>
      <c r="CL15" s="507"/>
      <c r="CM15" s="507"/>
      <c r="CN15" s="507"/>
      <c r="CO15" s="507"/>
      <c r="CP15" s="507"/>
      <c r="CQ15" s="507"/>
      <c r="CR15" s="507"/>
      <c r="CS15" s="508"/>
      <c r="CT15" s="189"/>
      <c r="CU15" s="190"/>
      <c r="CV15" s="190"/>
      <c r="CW15" s="190"/>
      <c r="CX15" s="190"/>
      <c r="CY15" s="190"/>
      <c r="CZ15" s="190"/>
      <c r="DA15" s="191"/>
      <c r="DB15" s="189"/>
      <c r="DC15" s="190"/>
      <c r="DD15" s="190"/>
      <c r="DE15" s="190"/>
      <c r="DF15" s="190"/>
      <c r="DG15" s="190"/>
      <c r="DH15" s="190"/>
      <c r="DI15" s="191"/>
    </row>
    <row r="16" spans="1:119" ht="18.75" customHeight="1" x14ac:dyDescent="0.2">
      <c r="A16" s="179"/>
      <c r="B16" s="468"/>
      <c r="C16" s="469"/>
      <c r="D16" s="469"/>
      <c r="E16" s="469"/>
      <c r="F16" s="469"/>
      <c r="G16" s="469"/>
      <c r="H16" s="469"/>
      <c r="I16" s="469"/>
      <c r="J16" s="469"/>
      <c r="K16" s="470"/>
      <c r="L16" s="486" t="s">
        <v>155</v>
      </c>
      <c r="M16" s="509"/>
      <c r="N16" s="509"/>
      <c r="O16" s="509"/>
      <c r="P16" s="509"/>
      <c r="Q16" s="510"/>
      <c r="R16" s="511" t="s">
        <v>156</v>
      </c>
      <c r="S16" s="512"/>
      <c r="T16" s="512"/>
      <c r="U16" s="512"/>
      <c r="V16" s="513"/>
      <c r="W16" s="395"/>
      <c r="X16" s="396"/>
      <c r="Y16" s="396"/>
      <c r="Z16" s="396"/>
      <c r="AA16" s="396"/>
      <c r="AB16" s="385"/>
      <c r="AC16" s="492">
        <v>31.2</v>
      </c>
      <c r="AD16" s="493"/>
      <c r="AE16" s="493"/>
      <c r="AF16" s="493"/>
      <c r="AG16" s="494"/>
      <c r="AH16" s="492">
        <v>33</v>
      </c>
      <c r="AI16" s="493"/>
      <c r="AJ16" s="493"/>
      <c r="AK16" s="493"/>
      <c r="AL16" s="495"/>
      <c r="AM16" s="434"/>
      <c r="AN16" s="435"/>
      <c r="AO16" s="435"/>
      <c r="AP16" s="435"/>
      <c r="AQ16" s="435"/>
      <c r="AR16" s="435"/>
      <c r="AS16" s="435"/>
      <c r="AT16" s="436"/>
      <c r="AU16" s="437"/>
      <c r="AV16" s="438"/>
      <c r="AW16" s="438"/>
      <c r="AX16" s="438"/>
      <c r="AY16" s="439" t="s">
        <v>157</v>
      </c>
      <c r="AZ16" s="440"/>
      <c r="BA16" s="440"/>
      <c r="BB16" s="440"/>
      <c r="BC16" s="440"/>
      <c r="BD16" s="440"/>
      <c r="BE16" s="440"/>
      <c r="BF16" s="440"/>
      <c r="BG16" s="440"/>
      <c r="BH16" s="440"/>
      <c r="BI16" s="440"/>
      <c r="BJ16" s="440"/>
      <c r="BK16" s="440"/>
      <c r="BL16" s="440"/>
      <c r="BM16" s="441"/>
      <c r="BN16" s="405">
        <v>3817414</v>
      </c>
      <c r="BO16" s="406"/>
      <c r="BP16" s="406"/>
      <c r="BQ16" s="406"/>
      <c r="BR16" s="406"/>
      <c r="BS16" s="406"/>
      <c r="BT16" s="406"/>
      <c r="BU16" s="407"/>
      <c r="BV16" s="405">
        <v>3577470</v>
      </c>
      <c r="BW16" s="406"/>
      <c r="BX16" s="406"/>
      <c r="BY16" s="406"/>
      <c r="BZ16" s="406"/>
      <c r="CA16" s="406"/>
      <c r="CB16" s="406"/>
      <c r="CC16" s="407"/>
      <c r="CD16" s="192"/>
      <c r="CE16" s="519"/>
      <c r="CF16" s="519"/>
      <c r="CG16" s="519"/>
      <c r="CH16" s="519"/>
      <c r="CI16" s="519"/>
      <c r="CJ16" s="519"/>
      <c r="CK16" s="519"/>
      <c r="CL16" s="519"/>
      <c r="CM16" s="519"/>
      <c r="CN16" s="519"/>
      <c r="CO16" s="519"/>
      <c r="CP16" s="519"/>
      <c r="CQ16" s="519"/>
      <c r="CR16" s="519"/>
      <c r="CS16" s="520"/>
      <c r="CT16" s="402"/>
      <c r="CU16" s="403"/>
      <c r="CV16" s="403"/>
      <c r="CW16" s="403"/>
      <c r="CX16" s="403"/>
      <c r="CY16" s="403"/>
      <c r="CZ16" s="403"/>
      <c r="DA16" s="404"/>
      <c r="DB16" s="402"/>
      <c r="DC16" s="403"/>
      <c r="DD16" s="403"/>
      <c r="DE16" s="403"/>
      <c r="DF16" s="403"/>
      <c r="DG16" s="403"/>
      <c r="DH16" s="403"/>
      <c r="DI16" s="404"/>
    </row>
    <row r="17" spans="1:113" ht="18.75" customHeight="1" thickBot="1" x14ac:dyDescent="0.25">
      <c r="A17" s="179"/>
      <c r="B17" s="471"/>
      <c r="C17" s="472"/>
      <c r="D17" s="472"/>
      <c r="E17" s="472"/>
      <c r="F17" s="472"/>
      <c r="G17" s="472"/>
      <c r="H17" s="472"/>
      <c r="I17" s="472"/>
      <c r="J17" s="472"/>
      <c r="K17" s="473"/>
      <c r="L17" s="193"/>
      <c r="M17" s="516" t="s">
        <v>158</v>
      </c>
      <c r="N17" s="517"/>
      <c r="O17" s="517"/>
      <c r="P17" s="517"/>
      <c r="Q17" s="518"/>
      <c r="R17" s="511" t="s">
        <v>159</v>
      </c>
      <c r="S17" s="512"/>
      <c r="T17" s="512"/>
      <c r="U17" s="512"/>
      <c r="V17" s="513"/>
      <c r="W17" s="421" t="s">
        <v>160</v>
      </c>
      <c r="X17" s="422"/>
      <c r="Y17" s="422"/>
      <c r="Z17" s="422"/>
      <c r="AA17" s="422"/>
      <c r="AB17" s="412"/>
      <c r="AC17" s="456">
        <v>5906</v>
      </c>
      <c r="AD17" s="457"/>
      <c r="AE17" s="457"/>
      <c r="AF17" s="457"/>
      <c r="AG17" s="499"/>
      <c r="AH17" s="456">
        <v>5417</v>
      </c>
      <c r="AI17" s="457"/>
      <c r="AJ17" s="457"/>
      <c r="AK17" s="457"/>
      <c r="AL17" s="458"/>
      <c r="AM17" s="434"/>
      <c r="AN17" s="435"/>
      <c r="AO17" s="435"/>
      <c r="AP17" s="435"/>
      <c r="AQ17" s="435"/>
      <c r="AR17" s="435"/>
      <c r="AS17" s="435"/>
      <c r="AT17" s="436"/>
      <c r="AU17" s="437"/>
      <c r="AV17" s="438"/>
      <c r="AW17" s="438"/>
      <c r="AX17" s="438"/>
      <c r="AY17" s="439" t="s">
        <v>161</v>
      </c>
      <c r="AZ17" s="440"/>
      <c r="BA17" s="440"/>
      <c r="BB17" s="440"/>
      <c r="BC17" s="440"/>
      <c r="BD17" s="440"/>
      <c r="BE17" s="440"/>
      <c r="BF17" s="440"/>
      <c r="BG17" s="440"/>
      <c r="BH17" s="440"/>
      <c r="BI17" s="440"/>
      <c r="BJ17" s="440"/>
      <c r="BK17" s="440"/>
      <c r="BL17" s="440"/>
      <c r="BM17" s="441"/>
      <c r="BN17" s="405">
        <v>3957938</v>
      </c>
      <c r="BO17" s="406"/>
      <c r="BP17" s="406"/>
      <c r="BQ17" s="406"/>
      <c r="BR17" s="406"/>
      <c r="BS17" s="406"/>
      <c r="BT17" s="406"/>
      <c r="BU17" s="407"/>
      <c r="BV17" s="405">
        <v>3690460</v>
      </c>
      <c r="BW17" s="406"/>
      <c r="BX17" s="406"/>
      <c r="BY17" s="406"/>
      <c r="BZ17" s="406"/>
      <c r="CA17" s="406"/>
      <c r="CB17" s="406"/>
      <c r="CC17" s="407"/>
      <c r="CD17" s="192"/>
      <c r="CE17" s="519"/>
      <c r="CF17" s="519"/>
      <c r="CG17" s="519"/>
      <c r="CH17" s="519"/>
      <c r="CI17" s="519"/>
      <c r="CJ17" s="519"/>
      <c r="CK17" s="519"/>
      <c r="CL17" s="519"/>
      <c r="CM17" s="519"/>
      <c r="CN17" s="519"/>
      <c r="CO17" s="519"/>
      <c r="CP17" s="519"/>
      <c r="CQ17" s="519"/>
      <c r="CR17" s="519"/>
      <c r="CS17" s="520"/>
      <c r="CT17" s="402"/>
      <c r="CU17" s="403"/>
      <c r="CV17" s="403"/>
      <c r="CW17" s="403"/>
      <c r="CX17" s="403"/>
      <c r="CY17" s="403"/>
      <c r="CZ17" s="403"/>
      <c r="DA17" s="404"/>
      <c r="DB17" s="402"/>
      <c r="DC17" s="403"/>
      <c r="DD17" s="403"/>
      <c r="DE17" s="403"/>
      <c r="DF17" s="403"/>
      <c r="DG17" s="403"/>
      <c r="DH17" s="403"/>
      <c r="DI17" s="404"/>
    </row>
    <row r="18" spans="1:113" ht="18.75" customHeight="1" thickBot="1" x14ac:dyDescent="0.25">
      <c r="A18" s="179"/>
      <c r="B18" s="527" t="s">
        <v>162</v>
      </c>
      <c r="C18" s="448"/>
      <c r="D18" s="448"/>
      <c r="E18" s="528"/>
      <c r="F18" s="528"/>
      <c r="G18" s="528"/>
      <c r="H18" s="528"/>
      <c r="I18" s="528"/>
      <c r="J18" s="528"/>
      <c r="K18" s="528"/>
      <c r="L18" s="529">
        <v>29.68</v>
      </c>
      <c r="M18" s="529"/>
      <c r="N18" s="529"/>
      <c r="O18" s="529"/>
      <c r="P18" s="529"/>
      <c r="Q18" s="529"/>
      <c r="R18" s="530"/>
      <c r="S18" s="530"/>
      <c r="T18" s="530"/>
      <c r="U18" s="530"/>
      <c r="V18" s="531"/>
      <c r="W18" s="423"/>
      <c r="X18" s="424"/>
      <c r="Y18" s="424"/>
      <c r="Z18" s="424"/>
      <c r="AA18" s="424"/>
      <c r="AB18" s="415"/>
      <c r="AC18" s="532">
        <v>65.400000000000006</v>
      </c>
      <c r="AD18" s="533"/>
      <c r="AE18" s="533"/>
      <c r="AF18" s="533"/>
      <c r="AG18" s="534"/>
      <c r="AH18" s="532">
        <v>63.5</v>
      </c>
      <c r="AI18" s="533"/>
      <c r="AJ18" s="533"/>
      <c r="AK18" s="533"/>
      <c r="AL18" s="535"/>
      <c r="AM18" s="434"/>
      <c r="AN18" s="435"/>
      <c r="AO18" s="435"/>
      <c r="AP18" s="435"/>
      <c r="AQ18" s="435"/>
      <c r="AR18" s="435"/>
      <c r="AS18" s="435"/>
      <c r="AT18" s="436"/>
      <c r="AU18" s="437"/>
      <c r="AV18" s="438"/>
      <c r="AW18" s="438"/>
      <c r="AX18" s="438"/>
      <c r="AY18" s="439" t="s">
        <v>163</v>
      </c>
      <c r="AZ18" s="440"/>
      <c r="BA18" s="440"/>
      <c r="BB18" s="440"/>
      <c r="BC18" s="440"/>
      <c r="BD18" s="440"/>
      <c r="BE18" s="440"/>
      <c r="BF18" s="440"/>
      <c r="BG18" s="440"/>
      <c r="BH18" s="440"/>
      <c r="BI18" s="440"/>
      <c r="BJ18" s="440"/>
      <c r="BK18" s="440"/>
      <c r="BL18" s="440"/>
      <c r="BM18" s="441"/>
      <c r="BN18" s="405">
        <v>4387970</v>
      </c>
      <c r="BO18" s="406"/>
      <c r="BP18" s="406"/>
      <c r="BQ18" s="406"/>
      <c r="BR18" s="406"/>
      <c r="BS18" s="406"/>
      <c r="BT18" s="406"/>
      <c r="BU18" s="407"/>
      <c r="BV18" s="405">
        <v>4130786</v>
      </c>
      <c r="BW18" s="406"/>
      <c r="BX18" s="406"/>
      <c r="BY18" s="406"/>
      <c r="BZ18" s="406"/>
      <c r="CA18" s="406"/>
      <c r="CB18" s="406"/>
      <c r="CC18" s="407"/>
      <c r="CD18" s="192"/>
      <c r="CE18" s="519"/>
      <c r="CF18" s="519"/>
      <c r="CG18" s="519"/>
      <c r="CH18" s="519"/>
      <c r="CI18" s="519"/>
      <c r="CJ18" s="519"/>
      <c r="CK18" s="519"/>
      <c r="CL18" s="519"/>
      <c r="CM18" s="519"/>
      <c r="CN18" s="519"/>
      <c r="CO18" s="519"/>
      <c r="CP18" s="519"/>
      <c r="CQ18" s="519"/>
      <c r="CR18" s="519"/>
      <c r="CS18" s="520"/>
      <c r="CT18" s="402"/>
      <c r="CU18" s="403"/>
      <c r="CV18" s="403"/>
      <c r="CW18" s="403"/>
      <c r="CX18" s="403"/>
      <c r="CY18" s="403"/>
      <c r="CZ18" s="403"/>
      <c r="DA18" s="404"/>
      <c r="DB18" s="402"/>
      <c r="DC18" s="403"/>
      <c r="DD18" s="403"/>
      <c r="DE18" s="403"/>
      <c r="DF18" s="403"/>
      <c r="DG18" s="403"/>
      <c r="DH18" s="403"/>
      <c r="DI18" s="404"/>
    </row>
    <row r="19" spans="1:113" ht="18.75" customHeight="1" thickBot="1" x14ac:dyDescent="0.25">
      <c r="A19" s="179"/>
      <c r="B19" s="527" t="s">
        <v>164</v>
      </c>
      <c r="C19" s="448"/>
      <c r="D19" s="448"/>
      <c r="E19" s="528"/>
      <c r="F19" s="528"/>
      <c r="G19" s="528"/>
      <c r="H19" s="528"/>
      <c r="I19" s="528"/>
      <c r="J19" s="528"/>
      <c r="K19" s="528"/>
      <c r="L19" s="536">
        <v>665</v>
      </c>
      <c r="M19" s="536"/>
      <c r="N19" s="536"/>
      <c r="O19" s="536"/>
      <c r="P19" s="536"/>
      <c r="Q19" s="536"/>
      <c r="R19" s="537"/>
      <c r="S19" s="537"/>
      <c r="T19" s="537"/>
      <c r="U19" s="537"/>
      <c r="V19" s="538"/>
      <c r="W19" s="362"/>
      <c r="X19" s="363"/>
      <c r="Y19" s="363"/>
      <c r="Z19" s="363"/>
      <c r="AA19" s="363"/>
      <c r="AB19" s="363"/>
      <c r="AC19" s="514"/>
      <c r="AD19" s="514"/>
      <c r="AE19" s="514"/>
      <c r="AF19" s="514"/>
      <c r="AG19" s="514"/>
      <c r="AH19" s="514"/>
      <c r="AI19" s="514"/>
      <c r="AJ19" s="514"/>
      <c r="AK19" s="514"/>
      <c r="AL19" s="515"/>
      <c r="AM19" s="434"/>
      <c r="AN19" s="435"/>
      <c r="AO19" s="435"/>
      <c r="AP19" s="435"/>
      <c r="AQ19" s="435"/>
      <c r="AR19" s="435"/>
      <c r="AS19" s="435"/>
      <c r="AT19" s="436"/>
      <c r="AU19" s="437"/>
      <c r="AV19" s="438"/>
      <c r="AW19" s="438"/>
      <c r="AX19" s="438"/>
      <c r="AY19" s="439" t="s">
        <v>165</v>
      </c>
      <c r="AZ19" s="440"/>
      <c r="BA19" s="440"/>
      <c r="BB19" s="440"/>
      <c r="BC19" s="440"/>
      <c r="BD19" s="440"/>
      <c r="BE19" s="440"/>
      <c r="BF19" s="440"/>
      <c r="BG19" s="440"/>
      <c r="BH19" s="440"/>
      <c r="BI19" s="440"/>
      <c r="BJ19" s="440"/>
      <c r="BK19" s="440"/>
      <c r="BL19" s="440"/>
      <c r="BM19" s="441"/>
      <c r="BN19" s="405">
        <v>5928356</v>
      </c>
      <c r="BO19" s="406"/>
      <c r="BP19" s="406"/>
      <c r="BQ19" s="406"/>
      <c r="BR19" s="406"/>
      <c r="BS19" s="406"/>
      <c r="BT19" s="406"/>
      <c r="BU19" s="407"/>
      <c r="BV19" s="405">
        <v>5891500</v>
      </c>
      <c r="BW19" s="406"/>
      <c r="BX19" s="406"/>
      <c r="BY19" s="406"/>
      <c r="BZ19" s="406"/>
      <c r="CA19" s="406"/>
      <c r="CB19" s="406"/>
      <c r="CC19" s="407"/>
      <c r="CD19" s="192"/>
      <c r="CE19" s="519"/>
      <c r="CF19" s="519"/>
      <c r="CG19" s="519"/>
      <c r="CH19" s="519"/>
      <c r="CI19" s="519"/>
      <c r="CJ19" s="519"/>
      <c r="CK19" s="519"/>
      <c r="CL19" s="519"/>
      <c r="CM19" s="519"/>
      <c r="CN19" s="519"/>
      <c r="CO19" s="519"/>
      <c r="CP19" s="519"/>
      <c r="CQ19" s="519"/>
      <c r="CR19" s="519"/>
      <c r="CS19" s="520"/>
      <c r="CT19" s="402"/>
      <c r="CU19" s="403"/>
      <c r="CV19" s="403"/>
      <c r="CW19" s="403"/>
      <c r="CX19" s="403"/>
      <c r="CY19" s="403"/>
      <c r="CZ19" s="403"/>
      <c r="DA19" s="404"/>
      <c r="DB19" s="402"/>
      <c r="DC19" s="403"/>
      <c r="DD19" s="403"/>
      <c r="DE19" s="403"/>
      <c r="DF19" s="403"/>
      <c r="DG19" s="403"/>
      <c r="DH19" s="403"/>
      <c r="DI19" s="404"/>
    </row>
    <row r="20" spans="1:113" ht="18.75" customHeight="1" thickBot="1" x14ac:dyDescent="0.25">
      <c r="A20" s="179"/>
      <c r="B20" s="527" t="s">
        <v>166</v>
      </c>
      <c r="C20" s="448"/>
      <c r="D20" s="448"/>
      <c r="E20" s="528"/>
      <c r="F20" s="528"/>
      <c r="G20" s="528"/>
      <c r="H20" s="528"/>
      <c r="I20" s="528"/>
      <c r="J20" s="528"/>
      <c r="K20" s="528"/>
      <c r="L20" s="536">
        <v>7650</v>
      </c>
      <c r="M20" s="536"/>
      <c r="N20" s="536"/>
      <c r="O20" s="536"/>
      <c r="P20" s="536"/>
      <c r="Q20" s="536"/>
      <c r="R20" s="537"/>
      <c r="S20" s="537"/>
      <c r="T20" s="537"/>
      <c r="U20" s="537"/>
      <c r="V20" s="538"/>
      <c r="W20" s="423"/>
      <c r="X20" s="424"/>
      <c r="Y20" s="424"/>
      <c r="Z20" s="424"/>
      <c r="AA20" s="424"/>
      <c r="AB20" s="424"/>
      <c r="AC20" s="539"/>
      <c r="AD20" s="539"/>
      <c r="AE20" s="539"/>
      <c r="AF20" s="539"/>
      <c r="AG20" s="539"/>
      <c r="AH20" s="539"/>
      <c r="AI20" s="539"/>
      <c r="AJ20" s="539"/>
      <c r="AK20" s="539"/>
      <c r="AL20" s="540"/>
      <c r="AM20" s="541"/>
      <c r="AN20" s="460"/>
      <c r="AO20" s="460"/>
      <c r="AP20" s="460"/>
      <c r="AQ20" s="460"/>
      <c r="AR20" s="460"/>
      <c r="AS20" s="460"/>
      <c r="AT20" s="461"/>
      <c r="AU20" s="542"/>
      <c r="AV20" s="543"/>
      <c r="AW20" s="543"/>
      <c r="AX20" s="544"/>
      <c r="AY20" s="439"/>
      <c r="AZ20" s="440"/>
      <c r="BA20" s="440"/>
      <c r="BB20" s="440"/>
      <c r="BC20" s="440"/>
      <c r="BD20" s="440"/>
      <c r="BE20" s="440"/>
      <c r="BF20" s="440"/>
      <c r="BG20" s="440"/>
      <c r="BH20" s="440"/>
      <c r="BI20" s="440"/>
      <c r="BJ20" s="440"/>
      <c r="BK20" s="440"/>
      <c r="BL20" s="440"/>
      <c r="BM20" s="441"/>
      <c r="BN20" s="405"/>
      <c r="BO20" s="406"/>
      <c r="BP20" s="406"/>
      <c r="BQ20" s="406"/>
      <c r="BR20" s="406"/>
      <c r="BS20" s="406"/>
      <c r="BT20" s="406"/>
      <c r="BU20" s="407"/>
      <c r="BV20" s="405"/>
      <c r="BW20" s="406"/>
      <c r="BX20" s="406"/>
      <c r="BY20" s="406"/>
      <c r="BZ20" s="406"/>
      <c r="CA20" s="406"/>
      <c r="CB20" s="406"/>
      <c r="CC20" s="407"/>
      <c r="CD20" s="192"/>
      <c r="CE20" s="519"/>
      <c r="CF20" s="519"/>
      <c r="CG20" s="519"/>
      <c r="CH20" s="519"/>
      <c r="CI20" s="519"/>
      <c r="CJ20" s="519"/>
      <c r="CK20" s="519"/>
      <c r="CL20" s="519"/>
      <c r="CM20" s="519"/>
      <c r="CN20" s="519"/>
      <c r="CO20" s="519"/>
      <c r="CP20" s="519"/>
      <c r="CQ20" s="519"/>
      <c r="CR20" s="519"/>
      <c r="CS20" s="520"/>
      <c r="CT20" s="402"/>
      <c r="CU20" s="403"/>
      <c r="CV20" s="403"/>
      <c r="CW20" s="403"/>
      <c r="CX20" s="403"/>
      <c r="CY20" s="403"/>
      <c r="CZ20" s="403"/>
      <c r="DA20" s="404"/>
      <c r="DB20" s="402"/>
      <c r="DC20" s="403"/>
      <c r="DD20" s="403"/>
      <c r="DE20" s="403"/>
      <c r="DF20" s="403"/>
      <c r="DG20" s="403"/>
      <c r="DH20" s="403"/>
      <c r="DI20" s="404"/>
    </row>
    <row r="21" spans="1:113" ht="18.75" customHeight="1" thickBot="1" x14ac:dyDescent="0.25">
      <c r="A21" s="179"/>
      <c r="B21" s="545" t="s">
        <v>167</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21"/>
      <c r="AZ21" s="522"/>
      <c r="BA21" s="522"/>
      <c r="BB21" s="522"/>
      <c r="BC21" s="522"/>
      <c r="BD21" s="522"/>
      <c r="BE21" s="522"/>
      <c r="BF21" s="522"/>
      <c r="BG21" s="522"/>
      <c r="BH21" s="522"/>
      <c r="BI21" s="522"/>
      <c r="BJ21" s="522"/>
      <c r="BK21" s="522"/>
      <c r="BL21" s="522"/>
      <c r="BM21" s="523"/>
      <c r="BN21" s="524"/>
      <c r="BO21" s="525"/>
      <c r="BP21" s="525"/>
      <c r="BQ21" s="525"/>
      <c r="BR21" s="525"/>
      <c r="BS21" s="525"/>
      <c r="BT21" s="525"/>
      <c r="BU21" s="526"/>
      <c r="BV21" s="524"/>
      <c r="BW21" s="525"/>
      <c r="BX21" s="525"/>
      <c r="BY21" s="525"/>
      <c r="BZ21" s="525"/>
      <c r="CA21" s="525"/>
      <c r="CB21" s="525"/>
      <c r="CC21" s="526"/>
      <c r="CD21" s="192"/>
      <c r="CE21" s="519"/>
      <c r="CF21" s="519"/>
      <c r="CG21" s="519"/>
      <c r="CH21" s="519"/>
      <c r="CI21" s="519"/>
      <c r="CJ21" s="519"/>
      <c r="CK21" s="519"/>
      <c r="CL21" s="519"/>
      <c r="CM21" s="519"/>
      <c r="CN21" s="519"/>
      <c r="CO21" s="519"/>
      <c r="CP21" s="519"/>
      <c r="CQ21" s="519"/>
      <c r="CR21" s="519"/>
      <c r="CS21" s="520"/>
      <c r="CT21" s="402"/>
      <c r="CU21" s="403"/>
      <c r="CV21" s="403"/>
      <c r="CW21" s="403"/>
      <c r="CX21" s="403"/>
      <c r="CY21" s="403"/>
      <c r="CZ21" s="403"/>
      <c r="DA21" s="404"/>
      <c r="DB21" s="402"/>
      <c r="DC21" s="403"/>
      <c r="DD21" s="403"/>
      <c r="DE21" s="403"/>
      <c r="DF21" s="403"/>
      <c r="DG21" s="403"/>
      <c r="DH21" s="403"/>
      <c r="DI21" s="404"/>
    </row>
    <row r="22" spans="1:113" ht="18.75" customHeight="1" x14ac:dyDescent="0.2">
      <c r="A22" s="179"/>
      <c r="B22" s="575" t="s">
        <v>168</v>
      </c>
      <c r="C22" s="549"/>
      <c r="D22" s="550"/>
      <c r="E22" s="417" t="s">
        <v>1</v>
      </c>
      <c r="F22" s="422"/>
      <c r="G22" s="422"/>
      <c r="H22" s="422"/>
      <c r="I22" s="422"/>
      <c r="J22" s="422"/>
      <c r="K22" s="412"/>
      <c r="L22" s="417" t="s">
        <v>169</v>
      </c>
      <c r="M22" s="422"/>
      <c r="N22" s="422"/>
      <c r="O22" s="422"/>
      <c r="P22" s="412"/>
      <c r="Q22" s="580" t="s">
        <v>170</v>
      </c>
      <c r="R22" s="581"/>
      <c r="S22" s="581"/>
      <c r="T22" s="581"/>
      <c r="U22" s="581"/>
      <c r="V22" s="582"/>
      <c r="W22" s="548" t="s">
        <v>171</v>
      </c>
      <c r="X22" s="549"/>
      <c r="Y22" s="550"/>
      <c r="Z22" s="417" t="s">
        <v>1</v>
      </c>
      <c r="AA22" s="422"/>
      <c r="AB22" s="422"/>
      <c r="AC22" s="422"/>
      <c r="AD22" s="422"/>
      <c r="AE22" s="422"/>
      <c r="AF22" s="422"/>
      <c r="AG22" s="412"/>
      <c r="AH22" s="586" t="s">
        <v>172</v>
      </c>
      <c r="AI22" s="422"/>
      <c r="AJ22" s="422"/>
      <c r="AK22" s="422"/>
      <c r="AL22" s="412"/>
      <c r="AM22" s="586" t="s">
        <v>173</v>
      </c>
      <c r="AN22" s="587"/>
      <c r="AO22" s="587"/>
      <c r="AP22" s="587"/>
      <c r="AQ22" s="587"/>
      <c r="AR22" s="588"/>
      <c r="AS22" s="580" t="s">
        <v>170</v>
      </c>
      <c r="AT22" s="581"/>
      <c r="AU22" s="581"/>
      <c r="AV22" s="581"/>
      <c r="AW22" s="581"/>
      <c r="AX22" s="592"/>
      <c r="AY22" s="365" t="s">
        <v>174</v>
      </c>
      <c r="AZ22" s="366"/>
      <c r="BA22" s="366"/>
      <c r="BB22" s="366"/>
      <c r="BC22" s="366"/>
      <c r="BD22" s="366"/>
      <c r="BE22" s="366"/>
      <c r="BF22" s="366"/>
      <c r="BG22" s="366"/>
      <c r="BH22" s="366"/>
      <c r="BI22" s="366"/>
      <c r="BJ22" s="366"/>
      <c r="BK22" s="366"/>
      <c r="BL22" s="366"/>
      <c r="BM22" s="367"/>
      <c r="BN22" s="368">
        <v>5092552</v>
      </c>
      <c r="BO22" s="369"/>
      <c r="BP22" s="369"/>
      <c r="BQ22" s="369"/>
      <c r="BR22" s="369"/>
      <c r="BS22" s="369"/>
      <c r="BT22" s="369"/>
      <c r="BU22" s="370"/>
      <c r="BV22" s="368">
        <v>5402873</v>
      </c>
      <c r="BW22" s="369"/>
      <c r="BX22" s="369"/>
      <c r="BY22" s="369"/>
      <c r="BZ22" s="369"/>
      <c r="CA22" s="369"/>
      <c r="CB22" s="369"/>
      <c r="CC22" s="370"/>
      <c r="CD22" s="192"/>
      <c r="CE22" s="519"/>
      <c r="CF22" s="519"/>
      <c r="CG22" s="519"/>
      <c r="CH22" s="519"/>
      <c r="CI22" s="519"/>
      <c r="CJ22" s="519"/>
      <c r="CK22" s="519"/>
      <c r="CL22" s="519"/>
      <c r="CM22" s="519"/>
      <c r="CN22" s="519"/>
      <c r="CO22" s="519"/>
      <c r="CP22" s="519"/>
      <c r="CQ22" s="519"/>
      <c r="CR22" s="519"/>
      <c r="CS22" s="520"/>
      <c r="CT22" s="402"/>
      <c r="CU22" s="403"/>
      <c r="CV22" s="403"/>
      <c r="CW22" s="403"/>
      <c r="CX22" s="403"/>
      <c r="CY22" s="403"/>
      <c r="CZ22" s="403"/>
      <c r="DA22" s="404"/>
      <c r="DB22" s="402"/>
      <c r="DC22" s="403"/>
      <c r="DD22" s="403"/>
      <c r="DE22" s="403"/>
      <c r="DF22" s="403"/>
      <c r="DG22" s="403"/>
      <c r="DH22" s="403"/>
      <c r="DI22" s="404"/>
    </row>
    <row r="23" spans="1:113" ht="18.75" customHeight="1" x14ac:dyDescent="0.2">
      <c r="A23" s="179"/>
      <c r="B23" s="576"/>
      <c r="C23" s="552"/>
      <c r="D23" s="553"/>
      <c r="E23" s="391"/>
      <c r="F23" s="396"/>
      <c r="G23" s="396"/>
      <c r="H23" s="396"/>
      <c r="I23" s="396"/>
      <c r="J23" s="396"/>
      <c r="K23" s="385"/>
      <c r="L23" s="391"/>
      <c r="M23" s="396"/>
      <c r="N23" s="396"/>
      <c r="O23" s="396"/>
      <c r="P23" s="385"/>
      <c r="Q23" s="583"/>
      <c r="R23" s="584"/>
      <c r="S23" s="584"/>
      <c r="T23" s="584"/>
      <c r="U23" s="584"/>
      <c r="V23" s="585"/>
      <c r="W23" s="551"/>
      <c r="X23" s="552"/>
      <c r="Y23" s="553"/>
      <c r="Z23" s="391"/>
      <c r="AA23" s="396"/>
      <c r="AB23" s="396"/>
      <c r="AC23" s="396"/>
      <c r="AD23" s="396"/>
      <c r="AE23" s="396"/>
      <c r="AF23" s="396"/>
      <c r="AG23" s="385"/>
      <c r="AH23" s="391"/>
      <c r="AI23" s="396"/>
      <c r="AJ23" s="396"/>
      <c r="AK23" s="396"/>
      <c r="AL23" s="385"/>
      <c r="AM23" s="589"/>
      <c r="AN23" s="590"/>
      <c r="AO23" s="590"/>
      <c r="AP23" s="590"/>
      <c r="AQ23" s="590"/>
      <c r="AR23" s="591"/>
      <c r="AS23" s="583"/>
      <c r="AT23" s="584"/>
      <c r="AU23" s="584"/>
      <c r="AV23" s="584"/>
      <c r="AW23" s="584"/>
      <c r="AX23" s="593"/>
      <c r="AY23" s="439" t="s">
        <v>175</v>
      </c>
      <c r="AZ23" s="440"/>
      <c r="BA23" s="440"/>
      <c r="BB23" s="440"/>
      <c r="BC23" s="440"/>
      <c r="BD23" s="440"/>
      <c r="BE23" s="440"/>
      <c r="BF23" s="440"/>
      <c r="BG23" s="440"/>
      <c r="BH23" s="440"/>
      <c r="BI23" s="440"/>
      <c r="BJ23" s="440"/>
      <c r="BK23" s="440"/>
      <c r="BL23" s="440"/>
      <c r="BM23" s="441"/>
      <c r="BN23" s="405">
        <v>4644165</v>
      </c>
      <c r="BO23" s="406"/>
      <c r="BP23" s="406"/>
      <c r="BQ23" s="406"/>
      <c r="BR23" s="406"/>
      <c r="BS23" s="406"/>
      <c r="BT23" s="406"/>
      <c r="BU23" s="407"/>
      <c r="BV23" s="405">
        <v>4875862</v>
      </c>
      <c r="BW23" s="406"/>
      <c r="BX23" s="406"/>
      <c r="BY23" s="406"/>
      <c r="BZ23" s="406"/>
      <c r="CA23" s="406"/>
      <c r="CB23" s="406"/>
      <c r="CC23" s="407"/>
      <c r="CD23" s="192"/>
      <c r="CE23" s="519"/>
      <c r="CF23" s="519"/>
      <c r="CG23" s="519"/>
      <c r="CH23" s="519"/>
      <c r="CI23" s="519"/>
      <c r="CJ23" s="519"/>
      <c r="CK23" s="519"/>
      <c r="CL23" s="519"/>
      <c r="CM23" s="519"/>
      <c r="CN23" s="519"/>
      <c r="CO23" s="519"/>
      <c r="CP23" s="519"/>
      <c r="CQ23" s="519"/>
      <c r="CR23" s="519"/>
      <c r="CS23" s="520"/>
      <c r="CT23" s="402"/>
      <c r="CU23" s="403"/>
      <c r="CV23" s="403"/>
      <c r="CW23" s="403"/>
      <c r="CX23" s="403"/>
      <c r="CY23" s="403"/>
      <c r="CZ23" s="403"/>
      <c r="DA23" s="404"/>
      <c r="DB23" s="402"/>
      <c r="DC23" s="403"/>
      <c r="DD23" s="403"/>
      <c r="DE23" s="403"/>
      <c r="DF23" s="403"/>
      <c r="DG23" s="403"/>
      <c r="DH23" s="403"/>
      <c r="DI23" s="404"/>
    </row>
    <row r="24" spans="1:113" ht="18.75" customHeight="1" thickBot="1" x14ac:dyDescent="0.25">
      <c r="A24" s="179"/>
      <c r="B24" s="576"/>
      <c r="C24" s="552"/>
      <c r="D24" s="553"/>
      <c r="E24" s="455" t="s">
        <v>176</v>
      </c>
      <c r="F24" s="435"/>
      <c r="G24" s="435"/>
      <c r="H24" s="435"/>
      <c r="I24" s="435"/>
      <c r="J24" s="435"/>
      <c r="K24" s="436"/>
      <c r="L24" s="456">
        <v>1</v>
      </c>
      <c r="M24" s="457"/>
      <c r="N24" s="457"/>
      <c r="O24" s="457"/>
      <c r="P24" s="499"/>
      <c r="Q24" s="456">
        <v>7100</v>
      </c>
      <c r="R24" s="457"/>
      <c r="S24" s="457"/>
      <c r="T24" s="457"/>
      <c r="U24" s="457"/>
      <c r="V24" s="499"/>
      <c r="W24" s="551"/>
      <c r="X24" s="552"/>
      <c r="Y24" s="553"/>
      <c r="Z24" s="455" t="s">
        <v>177</v>
      </c>
      <c r="AA24" s="435"/>
      <c r="AB24" s="435"/>
      <c r="AC24" s="435"/>
      <c r="AD24" s="435"/>
      <c r="AE24" s="435"/>
      <c r="AF24" s="435"/>
      <c r="AG24" s="436"/>
      <c r="AH24" s="456">
        <v>99</v>
      </c>
      <c r="AI24" s="457"/>
      <c r="AJ24" s="457"/>
      <c r="AK24" s="457"/>
      <c r="AL24" s="499"/>
      <c r="AM24" s="456">
        <v>281853</v>
      </c>
      <c r="AN24" s="457"/>
      <c r="AO24" s="457"/>
      <c r="AP24" s="457"/>
      <c r="AQ24" s="457"/>
      <c r="AR24" s="499"/>
      <c r="AS24" s="456">
        <v>2847</v>
      </c>
      <c r="AT24" s="457"/>
      <c r="AU24" s="457"/>
      <c r="AV24" s="457"/>
      <c r="AW24" s="457"/>
      <c r="AX24" s="458"/>
      <c r="AY24" s="521" t="s">
        <v>178</v>
      </c>
      <c r="AZ24" s="522"/>
      <c r="BA24" s="522"/>
      <c r="BB24" s="522"/>
      <c r="BC24" s="522"/>
      <c r="BD24" s="522"/>
      <c r="BE24" s="522"/>
      <c r="BF24" s="522"/>
      <c r="BG24" s="522"/>
      <c r="BH24" s="522"/>
      <c r="BI24" s="522"/>
      <c r="BJ24" s="522"/>
      <c r="BK24" s="522"/>
      <c r="BL24" s="522"/>
      <c r="BM24" s="523"/>
      <c r="BN24" s="405">
        <v>1713559</v>
      </c>
      <c r="BO24" s="406"/>
      <c r="BP24" s="406"/>
      <c r="BQ24" s="406"/>
      <c r="BR24" s="406"/>
      <c r="BS24" s="406"/>
      <c r="BT24" s="406"/>
      <c r="BU24" s="407"/>
      <c r="BV24" s="405">
        <v>1870184</v>
      </c>
      <c r="BW24" s="406"/>
      <c r="BX24" s="406"/>
      <c r="BY24" s="406"/>
      <c r="BZ24" s="406"/>
      <c r="CA24" s="406"/>
      <c r="CB24" s="406"/>
      <c r="CC24" s="407"/>
      <c r="CD24" s="192"/>
      <c r="CE24" s="519"/>
      <c r="CF24" s="519"/>
      <c r="CG24" s="519"/>
      <c r="CH24" s="519"/>
      <c r="CI24" s="519"/>
      <c r="CJ24" s="519"/>
      <c r="CK24" s="519"/>
      <c r="CL24" s="519"/>
      <c r="CM24" s="519"/>
      <c r="CN24" s="519"/>
      <c r="CO24" s="519"/>
      <c r="CP24" s="519"/>
      <c r="CQ24" s="519"/>
      <c r="CR24" s="519"/>
      <c r="CS24" s="520"/>
      <c r="CT24" s="402"/>
      <c r="CU24" s="403"/>
      <c r="CV24" s="403"/>
      <c r="CW24" s="403"/>
      <c r="CX24" s="403"/>
      <c r="CY24" s="403"/>
      <c r="CZ24" s="403"/>
      <c r="DA24" s="404"/>
      <c r="DB24" s="402"/>
      <c r="DC24" s="403"/>
      <c r="DD24" s="403"/>
      <c r="DE24" s="403"/>
      <c r="DF24" s="403"/>
      <c r="DG24" s="403"/>
      <c r="DH24" s="403"/>
      <c r="DI24" s="404"/>
    </row>
    <row r="25" spans="1:113" ht="18.75" customHeight="1" x14ac:dyDescent="0.2">
      <c r="A25" s="179"/>
      <c r="B25" s="576"/>
      <c r="C25" s="552"/>
      <c r="D25" s="553"/>
      <c r="E25" s="455" t="s">
        <v>179</v>
      </c>
      <c r="F25" s="435"/>
      <c r="G25" s="435"/>
      <c r="H25" s="435"/>
      <c r="I25" s="435"/>
      <c r="J25" s="435"/>
      <c r="K25" s="436"/>
      <c r="L25" s="456">
        <v>1</v>
      </c>
      <c r="M25" s="457"/>
      <c r="N25" s="457"/>
      <c r="O25" s="457"/>
      <c r="P25" s="499"/>
      <c r="Q25" s="456">
        <v>5900</v>
      </c>
      <c r="R25" s="457"/>
      <c r="S25" s="457"/>
      <c r="T25" s="457"/>
      <c r="U25" s="457"/>
      <c r="V25" s="499"/>
      <c r="W25" s="551"/>
      <c r="X25" s="552"/>
      <c r="Y25" s="553"/>
      <c r="Z25" s="455" t="s">
        <v>180</v>
      </c>
      <c r="AA25" s="435"/>
      <c r="AB25" s="435"/>
      <c r="AC25" s="435"/>
      <c r="AD25" s="435"/>
      <c r="AE25" s="435"/>
      <c r="AF25" s="435"/>
      <c r="AG25" s="436"/>
      <c r="AH25" s="456" t="s">
        <v>142</v>
      </c>
      <c r="AI25" s="457"/>
      <c r="AJ25" s="457"/>
      <c r="AK25" s="457"/>
      <c r="AL25" s="499"/>
      <c r="AM25" s="456" t="s">
        <v>142</v>
      </c>
      <c r="AN25" s="457"/>
      <c r="AO25" s="457"/>
      <c r="AP25" s="457"/>
      <c r="AQ25" s="457"/>
      <c r="AR25" s="499"/>
      <c r="AS25" s="456" t="s">
        <v>142</v>
      </c>
      <c r="AT25" s="457"/>
      <c r="AU25" s="457"/>
      <c r="AV25" s="457"/>
      <c r="AW25" s="457"/>
      <c r="AX25" s="458"/>
      <c r="AY25" s="365" t="s">
        <v>181</v>
      </c>
      <c r="AZ25" s="366"/>
      <c r="BA25" s="366"/>
      <c r="BB25" s="366"/>
      <c r="BC25" s="366"/>
      <c r="BD25" s="366"/>
      <c r="BE25" s="366"/>
      <c r="BF25" s="366"/>
      <c r="BG25" s="366"/>
      <c r="BH25" s="366"/>
      <c r="BI25" s="366"/>
      <c r="BJ25" s="366"/>
      <c r="BK25" s="366"/>
      <c r="BL25" s="366"/>
      <c r="BM25" s="367"/>
      <c r="BN25" s="368">
        <v>383407</v>
      </c>
      <c r="BO25" s="369"/>
      <c r="BP25" s="369"/>
      <c r="BQ25" s="369"/>
      <c r="BR25" s="369"/>
      <c r="BS25" s="369"/>
      <c r="BT25" s="369"/>
      <c r="BU25" s="370"/>
      <c r="BV25" s="368">
        <v>464601</v>
      </c>
      <c r="BW25" s="369"/>
      <c r="BX25" s="369"/>
      <c r="BY25" s="369"/>
      <c r="BZ25" s="369"/>
      <c r="CA25" s="369"/>
      <c r="CB25" s="369"/>
      <c r="CC25" s="370"/>
      <c r="CD25" s="192"/>
      <c r="CE25" s="519"/>
      <c r="CF25" s="519"/>
      <c r="CG25" s="519"/>
      <c r="CH25" s="519"/>
      <c r="CI25" s="519"/>
      <c r="CJ25" s="519"/>
      <c r="CK25" s="519"/>
      <c r="CL25" s="519"/>
      <c r="CM25" s="519"/>
      <c r="CN25" s="519"/>
      <c r="CO25" s="519"/>
      <c r="CP25" s="519"/>
      <c r="CQ25" s="519"/>
      <c r="CR25" s="519"/>
      <c r="CS25" s="520"/>
      <c r="CT25" s="402"/>
      <c r="CU25" s="403"/>
      <c r="CV25" s="403"/>
      <c r="CW25" s="403"/>
      <c r="CX25" s="403"/>
      <c r="CY25" s="403"/>
      <c r="CZ25" s="403"/>
      <c r="DA25" s="404"/>
      <c r="DB25" s="402"/>
      <c r="DC25" s="403"/>
      <c r="DD25" s="403"/>
      <c r="DE25" s="403"/>
      <c r="DF25" s="403"/>
      <c r="DG25" s="403"/>
      <c r="DH25" s="403"/>
      <c r="DI25" s="404"/>
    </row>
    <row r="26" spans="1:113" ht="18.75" customHeight="1" x14ac:dyDescent="0.2">
      <c r="A26" s="179"/>
      <c r="B26" s="576"/>
      <c r="C26" s="552"/>
      <c r="D26" s="553"/>
      <c r="E26" s="455" t="s">
        <v>182</v>
      </c>
      <c r="F26" s="435"/>
      <c r="G26" s="435"/>
      <c r="H26" s="435"/>
      <c r="I26" s="435"/>
      <c r="J26" s="435"/>
      <c r="K26" s="436"/>
      <c r="L26" s="456">
        <v>1</v>
      </c>
      <c r="M26" s="457"/>
      <c r="N26" s="457"/>
      <c r="O26" s="457"/>
      <c r="P26" s="499"/>
      <c r="Q26" s="456">
        <v>5600</v>
      </c>
      <c r="R26" s="457"/>
      <c r="S26" s="457"/>
      <c r="T26" s="457"/>
      <c r="U26" s="457"/>
      <c r="V26" s="499"/>
      <c r="W26" s="551"/>
      <c r="X26" s="552"/>
      <c r="Y26" s="553"/>
      <c r="Z26" s="455" t="s">
        <v>183</v>
      </c>
      <c r="AA26" s="557"/>
      <c r="AB26" s="557"/>
      <c r="AC26" s="557"/>
      <c r="AD26" s="557"/>
      <c r="AE26" s="557"/>
      <c r="AF26" s="557"/>
      <c r="AG26" s="558"/>
      <c r="AH26" s="456">
        <v>1</v>
      </c>
      <c r="AI26" s="457"/>
      <c r="AJ26" s="457"/>
      <c r="AK26" s="457"/>
      <c r="AL26" s="499"/>
      <c r="AM26" s="456" t="s">
        <v>184</v>
      </c>
      <c r="AN26" s="457"/>
      <c r="AO26" s="457"/>
      <c r="AP26" s="457"/>
      <c r="AQ26" s="457"/>
      <c r="AR26" s="499"/>
      <c r="AS26" s="456" t="s">
        <v>184</v>
      </c>
      <c r="AT26" s="457"/>
      <c r="AU26" s="457"/>
      <c r="AV26" s="457"/>
      <c r="AW26" s="457"/>
      <c r="AX26" s="458"/>
      <c r="AY26" s="408" t="s">
        <v>185</v>
      </c>
      <c r="AZ26" s="409"/>
      <c r="BA26" s="409"/>
      <c r="BB26" s="409"/>
      <c r="BC26" s="409"/>
      <c r="BD26" s="409"/>
      <c r="BE26" s="409"/>
      <c r="BF26" s="409"/>
      <c r="BG26" s="409"/>
      <c r="BH26" s="409"/>
      <c r="BI26" s="409"/>
      <c r="BJ26" s="409"/>
      <c r="BK26" s="409"/>
      <c r="BL26" s="409"/>
      <c r="BM26" s="410"/>
      <c r="BN26" s="405" t="s">
        <v>142</v>
      </c>
      <c r="BO26" s="406"/>
      <c r="BP26" s="406"/>
      <c r="BQ26" s="406"/>
      <c r="BR26" s="406"/>
      <c r="BS26" s="406"/>
      <c r="BT26" s="406"/>
      <c r="BU26" s="407"/>
      <c r="BV26" s="405" t="s">
        <v>142</v>
      </c>
      <c r="BW26" s="406"/>
      <c r="BX26" s="406"/>
      <c r="BY26" s="406"/>
      <c r="BZ26" s="406"/>
      <c r="CA26" s="406"/>
      <c r="CB26" s="406"/>
      <c r="CC26" s="407"/>
      <c r="CD26" s="192"/>
      <c r="CE26" s="519"/>
      <c r="CF26" s="519"/>
      <c r="CG26" s="519"/>
      <c r="CH26" s="519"/>
      <c r="CI26" s="519"/>
      <c r="CJ26" s="519"/>
      <c r="CK26" s="519"/>
      <c r="CL26" s="519"/>
      <c r="CM26" s="519"/>
      <c r="CN26" s="519"/>
      <c r="CO26" s="519"/>
      <c r="CP26" s="519"/>
      <c r="CQ26" s="519"/>
      <c r="CR26" s="519"/>
      <c r="CS26" s="520"/>
      <c r="CT26" s="402"/>
      <c r="CU26" s="403"/>
      <c r="CV26" s="403"/>
      <c r="CW26" s="403"/>
      <c r="CX26" s="403"/>
      <c r="CY26" s="403"/>
      <c r="CZ26" s="403"/>
      <c r="DA26" s="404"/>
      <c r="DB26" s="402"/>
      <c r="DC26" s="403"/>
      <c r="DD26" s="403"/>
      <c r="DE26" s="403"/>
      <c r="DF26" s="403"/>
      <c r="DG26" s="403"/>
      <c r="DH26" s="403"/>
      <c r="DI26" s="404"/>
    </row>
    <row r="27" spans="1:113" ht="18.75" customHeight="1" thickBot="1" x14ac:dyDescent="0.25">
      <c r="A27" s="179"/>
      <c r="B27" s="576"/>
      <c r="C27" s="552"/>
      <c r="D27" s="553"/>
      <c r="E27" s="455" t="s">
        <v>186</v>
      </c>
      <c r="F27" s="435"/>
      <c r="G27" s="435"/>
      <c r="H27" s="435"/>
      <c r="I27" s="435"/>
      <c r="J27" s="435"/>
      <c r="K27" s="436"/>
      <c r="L27" s="456">
        <v>1</v>
      </c>
      <c r="M27" s="457"/>
      <c r="N27" s="457"/>
      <c r="O27" s="457"/>
      <c r="P27" s="499"/>
      <c r="Q27" s="456">
        <v>3080</v>
      </c>
      <c r="R27" s="457"/>
      <c r="S27" s="457"/>
      <c r="T27" s="457"/>
      <c r="U27" s="457"/>
      <c r="V27" s="499"/>
      <c r="W27" s="551"/>
      <c r="X27" s="552"/>
      <c r="Y27" s="553"/>
      <c r="Z27" s="455" t="s">
        <v>187</v>
      </c>
      <c r="AA27" s="435"/>
      <c r="AB27" s="435"/>
      <c r="AC27" s="435"/>
      <c r="AD27" s="435"/>
      <c r="AE27" s="435"/>
      <c r="AF27" s="435"/>
      <c r="AG27" s="436"/>
      <c r="AH27" s="456">
        <v>12</v>
      </c>
      <c r="AI27" s="457"/>
      <c r="AJ27" s="457"/>
      <c r="AK27" s="457"/>
      <c r="AL27" s="499"/>
      <c r="AM27" s="456">
        <v>34998</v>
      </c>
      <c r="AN27" s="457"/>
      <c r="AO27" s="457"/>
      <c r="AP27" s="457"/>
      <c r="AQ27" s="457"/>
      <c r="AR27" s="499"/>
      <c r="AS27" s="456">
        <v>2917</v>
      </c>
      <c r="AT27" s="457"/>
      <c r="AU27" s="457"/>
      <c r="AV27" s="457"/>
      <c r="AW27" s="457"/>
      <c r="AX27" s="458"/>
      <c r="AY27" s="500" t="s">
        <v>188</v>
      </c>
      <c r="AZ27" s="501"/>
      <c r="BA27" s="501"/>
      <c r="BB27" s="501"/>
      <c r="BC27" s="501"/>
      <c r="BD27" s="501"/>
      <c r="BE27" s="501"/>
      <c r="BF27" s="501"/>
      <c r="BG27" s="501"/>
      <c r="BH27" s="501"/>
      <c r="BI27" s="501"/>
      <c r="BJ27" s="501"/>
      <c r="BK27" s="501"/>
      <c r="BL27" s="501"/>
      <c r="BM27" s="502"/>
      <c r="BN27" s="524">
        <v>228070</v>
      </c>
      <c r="BO27" s="525"/>
      <c r="BP27" s="525"/>
      <c r="BQ27" s="525"/>
      <c r="BR27" s="525"/>
      <c r="BS27" s="525"/>
      <c r="BT27" s="525"/>
      <c r="BU27" s="526"/>
      <c r="BV27" s="524">
        <v>228066</v>
      </c>
      <c r="BW27" s="525"/>
      <c r="BX27" s="525"/>
      <c r="BY27" s="525"/>
      <c r="BZ27" s="525"/>
      <c r="CA27" s="525"/>
      <c r="CB27" s="525"/>
      <c r="CC27" s="526"/>
      <c r="CD27" s="194"/>
      <c r="CE27" s="519"/>
      <c r="CF27" s="519"/>
      <c r="CG27" s="519"/>
      <c r="CH27" s="519"/>
      <c r="CI27" s="519"/>
      <c r="CJ27" s="519"/>
      <c r="CK27" s="519"/>
      <c r="CL27" s="519"/>
      <c r="CM27" s="519"/>
      <c r="CN27" s="519"/>
      <c r="CO27" s="519"/>
      <c r="CP27" s="519"/>
      <c r="CQ27" s="519"/>
      <c r="CR27" s="519"/>
      <c r="CS27" s="520"/>
      <c r="CT27" s="402"/>
      <c r="CU27" s="403"/>
      <c r="CV27" s="403"/>
      <c r="CW27" s="403"/>
      <c r="CX27" s="403"/>
      <c r="CY27" s="403"/>
      <c r="CZ27" s="403"/>
      <c r="DA27" s="404"/>
      <c r="DB27" s="402"/>
      <c r="DC27" s="403"/>
      <c r="DD27" s="403"/>
      <c r="DE27" s="403"/>
      <c r="DF27" s="403"/>
      <c r="DG27" s="403"/>
      <c r="DH27" s="403"/>
      <c r="DI27" s="404"/>
    </row>
    <row r="28" spans="1:113" ht="18.75" customHeight="1" x14ac:dyDescent="0.2">
      <c r="A28" s="179"/>
      <c r="B28" s="576"/>
      <c r="C28" s="552"/>
      <c r="D28" s="553"/>
      <c r="E28" s="455" t="s">
        <v>189</v>
      </c>
      <c r="F28" s="435"/>
      <c r="G28" s="435"/>
      <c r="H28" s="435"/>
      <c r="I28" s="435"/>
      <c r="J28" s="435"/>
      <c r="K28" s="436"/>
      <c r="L28" s="456">
        <v>1</v>
      </c>
      <c r="M28" s="457"/>
      <c r="N28" s="457"/>
      <c r="O28" s="457"/>
      <c r="P28" s="499"/>
      <c r="Q28" s="456">
        <v>2330</v>
      </c>
      <c r="R28" s="457"/>
      <c r="S28" s="457"/>
      <c r="T28" s="457"/>
      <c r="U28" s="457"/>
      <c r="V28" s="499"/>
      <c r="W28" s="551"/>
      <c r="X28" s="552"/>
      <c r="Y28" s="553"/>
      <c r="Z28" s="455" t="s">
        <v>190</v>
      </c>
      <c r="AA28" s="435"/>
      <c r="AB28" s="435"/>
      <c r="AC28" s="435"/>
      <c r="AD28" s="435"/>
      <c r="AE28" s="435"/>
      <c r="AF28" s="435"/>
      <c r="AG28" s="436"/>
      <c r="AH28" s="456" t="s">
        <v>133</v>
      </c>
      <c r="AI28" s="457"/>
      <c r="AJ28" s="457"/>
      <c r="AK28" s="457"/>
      <c r="AL28" s="499"/>
      <c r="AM28" s="456" t="s">
        <v>142</v>
      </c>
      <c r="AN28" s="457"/>
      <c r="AO28" s="457"/>
      <c r="AP28" s="457"/>
      <c r="AQ28" s="457"/>
      <c r="AR28" s="499"/>
      <c r="AS28" s="456" t="s">
        <v>142</v>
      </c>
      <c r="AT28" s="457"/>
      <c r="AU28" s="457"/>
      <c r="AV28" s="457"/>
      <c r="AW28" s="457"/>
      <c r="AX28" s="458"/>
      <c r="AY28" s="559" t="s">
        <v>191</v>
      </c>
      <c r="AZ28" s="560"/>
      <c r="BA28" s="560"/>
      <c r="BB28" s="561"/>
      <c r="BC28" s="365" t="s">
        <v>50</v>
      </c>
      <c r="BD28" s="366"/>
      <c r="BE28" s="366"/>
      <c r="BF28" s="366"/>
      <c r="BG28" s="366"/>
      <c r="BH28" s="366"/>
      <c r="BI28" s="366"/>
      <c r="BJ28" s="366"/>
      <c r="BK28" s="366"/>
      <c r="BL28" s="366"/>
      <c r="BM28" s="367"/>
      <c r="BN28" s="368">
        <v>1220700</v>
      </c>
      <c r="BO28" s="369"/>
      <c r="BP28" s="369"/>
      <c r="BQ28" s="369"/>
      <c r="BR28" s="369"/>
      <c r="BS28" s="369"/>
      <c r="BT28" s="369"/>
      <c r="BU28" s="370"/>
      <c r="BV28" s="368">
        <v>850695</v>
      </c>
      <c r="BW28" s="369"/>
      <c r="BX28" s="369"/>
      <c r="BY28" s="369"/>
      <c r="BZ28" s="369"/>
      <c r="CA28" s="369"/>
      <c r="CB28" s="369"/>
      <c r="CC28" s="370"/>
      <c r="CD28" s="192"/>
      <c r="CE28" s="519"/>
      <c r="CF28" s="519"/>
      <c r="CG28" s="519"/>
      <c r="CH28" s="519"/>
      <c r="CI28" s="519"/>
      <c r="CJ28" s="519"/>
      <c r="CK28" s="519"/>
      <c r="CL28" s="519"/>
      <c r="CM28" s="519"/>
      <c r="CN28" s="519"/>
      <c r="CO28" s="519"/>
      <c r="CP28" s="519"/>
      <c r="CQ28" s="519"/>
      <c r="CR28" s="519"/>
      <c r="CS28" s="520"/>
      <c r="CT28" s="402"/>
      <c r="CU28" s="403"/>
      <c r="CV28" s="403"/>
      <c r="CW28" s="403"/>
      <c r="CX28" s="403"/>
      <c r="CY28" s="403"/>
      <c r="CZ28" s="403"/>
      <c r="DA28" s="404"/>
      <c r="DB28" s="402"/>
      <c r="DC28" s="403"/>
      <c r="DD28" s="403"/>
      <c r="DE28" s="403"/>
      <c r="DF28" s="403"/>
      <c r="DG28" s="403"/>
      <c r="DH28" s="403"/>
      <c r="DI28" s="404"/>
    </row>
    <row r="29" spans="1:113" ht="18.75" customHeight="1" x14ac:dyDescent="0.2">
      <c r="A29" s="179"/>
      <c r="B29" s="576"/>
      <c r="C29" s="552"/>
      <c r="D29" s="553"/>
      <c r="E29" s="455" t="s">
        <v>192</v>
      </c>
      <c r="F29" s="435"/>
      <c r="G29" s="435"/>
      <c r="H29" s="435"/>
      <c r="I29" s="435"/>
      <c r="J29" s="435"/>
      <c r="K29" s="436"/>
      <c r="L29" s="456">
        <v>12</v>
      </c>
      <c r="M29" s="457"/>
      <c r="N29" s="457"/>
      <c r="O29" s="457"/>
      <c r="P29" s="499"/>
      <c r="Q29" s="456">
        <v>2160</v>
      </c>
      <c r="R29" s="457"/>
      <c r="S29" s="457"/>
      <c r="T29" s="457"/>
      <c r="U29" s="457"/>
      <c r="V29" s="499"/>
      <c r="W29" s="554"/>
      <c r="X29" s="555"/>
      <c r="Y29" s="556"/>
      <c r="Z29" s="455" t="s">
        <v>193</v>
      </c>
      <c r="AA29" s="435"/>
      <c r="AB29" s="435"/>
      <c r="AC29" s="435"/>
      <c r="AD29" s="435"/>
      <c r="AE29" s="435"/>
      <c r="AF29" s="435"/>
      <c r="AG29" s="436"/>
      <c r="AH29" s="456">
        <v>111</v>
      </c>
      <c r="AI29" s="457"/>
      <c r="AJ29" s="457"/>
      <c r="AK29" s="457"/>
      <c r="AL29" s="499"/>
      <c r="AM29" s="456">
        <v>316851</v>
      </c>
      <c r="AN29" s="457"/>
      <c r="AO29" s="457"/>
      <c r="AP29" s="457"/>
      <c r="AQ29" s="457"/>
      <c r="AR29" s="499"/>
      <c r="AS29" s="456">
        <v>2855</v>
      </c>
      <c r="AT29" s="457"/>
      <c r="AU29" s="457"/>
      <c r="AV29" s="457"/>
      <c r="AW29" s="457"/>
      <c r="AX29" s="458"/>
      <c r="AY29" s="562"/>
      <c r="AZ29" s="563"/>
      <c r="BA29" s="563"/>
      <c r="BB29" s="564"/>
      <c r="BC29" s="439" t="s">
        <v>194</v>
      </c>
      <c r="BD29" s="440"/>
      <c r="BE29" s="440"/>
      <c r="BF29" s="440"/>
      <c r="BG29" s="440"/>
      <c r="BH29" s="440"/>
      <c r="BI29" s="440"/>
      <c r="BJ29" s="440"/>
      <c r="BK29" s="440"/>
      <c r="BL29" s="440"/>
      <c r="BM29" s="441"/>
      <c r="BN29" s="405">
        <v>194745</v>
      </c>
      <c r="BO29" s="406"/>
      <c r="BP29" s="406"/>
      <c r="BQ29" s="406"/>
      <c r="BR29" s="406"/>
      <c r="BS29" s="406"/>
      <c r="BT29" s="406"/>
      <c r="BU29" s="407"/>
      <c r="BV29" s="405">
        <v>194745</v>
      </c>
      <c r="BW29" s="406"/>
      <c r="BX29" s="406"/>
      <c r="BY29" s="406"/>
      <c r="BZ29" s="406"/>
      <c r="CA29" s="406"/>
      <c r="CB29" s="406"/>
      <c r="CC29" s="407"/>
      <c r="CD29" s="194"/>
      <c r="CE29" s="519"/>
      <c r="CF29" s="519"/>
      <c r="CG29" s="519"/>
      <c r="CH29" s="519"/>
      <c r="CI29" s="519"/>
      <c r="CJ29" s="519"/>
      <c r="CK29" s="519"/>
      <c r="CL29" s="519"/>
      <c r="CM29" s="519"/>
      <c r="CN29" s="519"/>
      <c r="CO29" s="519"/>
      <c r="CP29" s="519"/>
      <c r="CQ29" s="519"/>
      <c r="CR29" s="519"/>
      <c r="CS29" s="520"/>
      <c r="CT29" s="402"/>
      <c r="CU29" s="403"/>
      <c r="CV29" s="403"/>
      <c r="CW29" s="403"/>
      <c r="CX29" s="403"/>
      <c r="CY29" s="403"/>
      <c r="CZ29" s="403"/>
      <c r="DA29" s="404"/>
      <c r="DB29" s="402"/>
      <c r="DC29" s="403"/>
      <c r="DD29" s="403"/>
      <c r="DE29" s="403"/>
      <c r="DF29" s="403"/>
      <c r="DG29" s="403"/>
      <c r="DH29" s="403"/>
      <c r="DI29" s="404"/>
    </row>
    <row r="30" spans="1:113" ht="18.75" customHeight="1" thickBot="1" x14ac:dyDescent="0.25">
      <c r="A30" s="179"/>
      <c r="B30" s="577"/>
      <c r="C30" s="578"/>
      <c r="D30" s="579"/>
      <c r="E30" s="459"/>
      <c r="F30" s="460"/>
      <c r="G30" s="460"/>
      <c r="H30" s="460"/>
      <c r="I30" s="460"/>
      <c r="J30" s="460"/>
      <c r="K30" s="461"/>
      <c r="L30" s="569"/>
      <c r="M30" s="570"/>
      <c r="N30" s="570"/>
      <c r="O30" s="570"/>
      <c r="P30" s="571"/>
      <c r="Q30" s="569"/>
      <c r="R30" s="570"/>
      <c r="S30" s="570"/>
      <c r="T30" s="570"/>
      <c r="U30" s="570"/>
      <c r="V30" s="571"/>
      <c r="W30" s="572" t="s">
        <v>195</v>
      </c>
      <c r="X30" s="573"/>
      <c r="Y30" s="573"/>
      <c r="Z30" s="573"/>
      <c r="AA30" s="573"/>
      <c r="AB30" s="573"/>
      <c r="AC30" s="573"/>
      <c r="AD30" s="573"/>
      <c r="AE30" s="573"/>
      <c r="AF30" s="573"/>
      <c r="AG30" s="574"/>
      <c r="AH30" s="532">
        <v>100.3</v>
      </c>
      <c r="AI30" s="533"/>
      <c r="AJ30" s="533"/>
      <c r="AK30" s="533"/>
      <c r="AL30" s="533"/>
      <c r="AM30" s="533"/>
      <c r="AN30" s="533"/>
      <c r="AO30" s="533"/>
      <c r="AP30" s="533"/>
      <c r="AQ30" s="533"/>
      <c r="AR30" s="533"/>
      <c r="AS30" s="533"/>
      <c r="AT30" s="533"/>
      <c r="AU30" s="533"/>
      <c r="AV30" s="533"/>
      <c r="AW30" s="533"/>
      <c r="AX30" s="535"/>
      <c r="AY30" s="565"/>
      <c r="AZ30" s="566"/>
      <c r="BA30" s="566"/>
      <c r="BB30" s="567"/>
      <c r="BC30" s="521" t="s">
        <v>52</v>
      </c>
      <c r="BD30" s="522"/>
      <c r="BE30" s="522"/>
      <c r="BF30" s="522"/>
      <c r="BG30" s="522"/>
      <c r="BH30" s="522"/>
      <c r="BI30" s="522"/>
      <c r="BJ30" s="522"/>
      <c r="BK30" s="522"/>
      <c r="BL30" s="522"/>
      <c r="BM30" s="523"/>
      <c r="BN30" s="524">
        <v>168271</v>
      </c>
      <c r="BO30" s="525"/>
      <c r="BP30" s="525"/>
      <c r="BQ30" s="525"/>
      <c r="BR30" s="525"/>
      <c r="BS30" s="525"/>
      <c r="BT30" s="525"/>
      <c r="BU30" s="526"/>
      <c r="BV30" s="524">
        <v>157060</v>
      </c>
      <c r="BW30" s="525"/>
      <c r="BX30" s="525"/>
      <c r="BY30" s="525"/>
      <c r="BZ30" s="525"/>
      <c r="CA30" s="525"/>
      <c r="CB30" s="525"/>
      <c r="CC30" s="526"/>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x14ac:dyDescent="0.2">
      <c r="A31" s="179"/>
      <c r="B31" s="201"/>
      <c r="DI31" s="202"/>
    </row>
    <row r="32" spans="1:113" ht="13.5" customHeight="1" x14ac:dyDescent="0.2">
      <c r="A32" s="179"/>
      <c r="B32" s="203"/>
      <c r="C32" s="568" t="s">
        <v>196</v>
      </c>
      <c r="D32" s="568"/>
      <c r="E32" s="568"/>
      <c r="F32" s="568"/>
      <c r="G32" s="568"/>
      <c r="H32" s="568"/>
      <c r="I32" s="568"/>
      <c r="J32" s="568"/>
      <c r="K32" s="568"/>
      <c r="L32" s="568"/>
      <c r="M32" s="568"/>
      <c r="N32" s="568"/>
      <c r="O32" s="568"/>
      <c r="P32" s="568"/>
      <c r="Q32" s="568"/>
      <c r="R32" s="568"/>
      <c r="S32" s="568"/>
      <c r="U32" s="409" t="s">
        <v>197</v>
      </c>
      <c r="V32" s="409"/>
      <c r="W32" s="409"/>
      <c r="X32" s="409"/>
      <c r="Y32" s="409"/>
      <c r="Z32" s="409"/>
      <c r="AA32" s="409"/>
      <c r="AB32" s="409"/>
      <c r="AC32" s="409"/>
      <c r="AD32" s="409"/>
      <c r="AE32" s="409"/>
      <c r="AF32" s="409"/>
      <c r="AG32" s="409"/>
      <c r="AH32" s="409"/>
      <c r="AI32" s="409"/>
      <c r="AJ32" s="409"/>
      <c r="AK32" s="409"/>
      <c r="AM32" s="409" t="s">
        <v>198</v>
      </c>
      <c r="AN32" s="409"/>
      <c r="AO32" s="409"/>
      <c r="AP32" s="409"/>
      <c r="AQ32" s="409"/>
      <c r="AR32" s="409"/>
      <c r="AS32" s="409"/>
      <c r="AT32" s="409"/>
      <c r="AU32" s="409"/>
      <c r="AV32" s="409"/>
      <c r="AW32" s="409"/>
      <c r="AX32" s="409"/>
      <c r="AY32" s="409"/>
      <c r="AZ32" s="409"/>
      <c r="BA32" s="409"/>
      <c r="BB32" s="409"/>
      <c r="BC32" s="409"/>
      <c r="BE32" s="409" t="s">
        <v>199</v>
      </c>
      <c r="BF32" s="409"/>
      <c r="BG32" s="409"/>
      <c r="BH32" s="409"/>
      <c r="BI32" s="409"/>
      <c r="BJ32" s="409"/>
      <c r="BK32" s="409"/>
      <c r="BL32" s="409"/>
      <c r="BM32" s="409"/>
      <c r="BN32" s="409"/>
      <c r="BO32" s="409"/>
      <c r="BP32" s="409"/>
      <c r="BQ32" s="409"/>
      <c r="BR32" s="409"/>
      <c r="BS32" s="409"/>
      <c r="BT32" s="409"/>
      <c r="BU32" s="409"/>
      <c r="BW32" s="409" t="s">
        <v>200</v>
      </c>
      <c r="BX32" s="409"/>
      <c r="BY32" s="409"/>
      <c r="BZ32" s="409"/>
      <c r="CA32" s="409"/>
      <c r="CB32" s="409"/>
      <c r="CC32" s="409"/>
      <c r="CD32" s="409"/>
      <c r="CE32" s="409"/>
      <c r="CF32" s="409"/>
      <c r="CG32" s="409"/>
      <c r="CH32" s="409"/>
      <c r="CI32" s="409"/>
      <c r="CJ32" s="409"/>
      <c r="CK32" s="409"/>
      <c r="CL32" s="409"/>
      <c r="CM32" s="409"/>
      <c r="CO32" s="409" t="s">
        <v>201</v>
      </c>
      <c r="CP32" s="409"/>
      <c r="CQ32" s="409"/>
      <c r="CR32" s="409"/>
      <c r="CS32" s="409"/>
      <c r="CT32" s="409"/>
      <c r="CU32" s="409"/>
      <c r="CV32" s="409"/>
      <c r="CW32" s="409"/>
      <c r="CX32" s="409"/>
      <c r="CY32" s="409"/>
      <c r="CZ32" s="409"/>
      <c r="DA32" s="409"/>
      <c r="DB32" s="409"/>
      <c r="DC32" s="409"/>
      <c r="DD32" s="409"/>
      <c r="DE32" s="409"/>
      <c r="DI32" s="202"/>
    </row>
    <row r="33" spans="1:113" ht="13.5" customHeight="1" x14ac:dyDescent="0.2">
      <c r="A33" s="179"/>
      <c r="B33" s="203"/>
      <c r="C33" s="429" t="s">
        <v>202</v>
      </c>
      <c r="D33" s="429"/>
      <c r="E33" s="394" t="s">
        <v>203</v>
      </c>
      <c r="F33" s="394"/>
      <c r="G33" s="394"/>
      <c r="H33" s="394"/>
      <c r="I33" s="394"/>
      <c r="J33" s="394"/>
      <c r="K33" s="394"/>
      <c r="L33" s="394"/>
      <c r="M33" s="394"/>
      <c r="N33" s="394"/>
      <c r="O33" s="394"/>
      <c r="P33" s="394"/>
      <c r="Q33" s="394"/>
      <c r="R33" s="394"/>
      <c r="S33" s="394"/>
      <c r="T33" s="204"/>
      <c r="U33" s="429" t="s">
        <v>202</v>
      </c>
      <c r="V33" s="429"/>
      <c r="W33" s="394" t="s">
        <v>203</v>
      </c>
      <c r="X33" s="394"/>
      <c r="Y33" s="394"/>
      <c r="Z33" s="394"/>
      <c r="AA33" s="394"/>
      <c r="AB33" s="394"/>
      <c r="AC33" s="394"/>
      <c r="AD33" s="394"/>
      <c r="AE33" s="394"/>
      <c r="AF33" s="394"/>
      <c r="AG33" s="394"/>
      <c r="AH33" s="394"/>
      <c r="AI33" s="394"/>
      <c r="AJ33" s="394"/>
      <c r="AK33" s="394"/>
      <c r="AL33" s="204"/>
      <c r="AM33" s="429" t="s">
        <v>204</v>
      </c>
      <c r="AN33" s="429"/>
      <c r="AO33" s="394" t="s">
        <v>203</v>
      </c>
      <c r="AP33" s="394"/>
      <c r="AQ33" s="394"/>
      <c r="AR33" s="394"/>
      <c r="AS33" s="394"/>
      <c r="AT33" s="394"/>
      <c r="AU33" s="394"/>
      <c r="AV33" s="394"/>
      <c r="AW33" s="394"/>
      <c r="AX33" s="394"/>
      <c r="AY33" s="394"/>
      <c r="AZ33" s="394"/>
      <c r="BA33" s="394"/>
      <c r="BB33" s="394"/>
      <c r="BC33" s="394"/>
      <c r="BD33" s="205"/>
      <c r="BE33" s="394" t="s">
        <v>205</v>
      </c>
      <c r="BF33" s="394"/>
      <c r="BG33" s="394" t="s">
        <v>206</v>
      </c>
      <c r="BH33" s="394"/>
      <c r="BI33" s="394"/>
      <c r="BJ33" s="394"/>
      <c r="BK33" s="394"/>
      <c r="BL33" s="394"/>
      <c r="BM33" s="394"/>
      <c r="BN33" s="394"/>
      <c r="BO33" s="394"/>
      <c r="BP33" s="394"/>
      <c r="BQ33" s="394"/>
      <c r="BR33" s="394"/>
      <c r="BS33" s="394"/>
      <c r="BT33" s="394"/>
      <c r="BU33" s="394"/>
      <c r="BV33" s="205"/>
      <c r="BW33" s="429" t="s">
        <v>205</v>
      </c>
      <c r="BX33" s="429"/>
      <c r="BY33" s="394" t="s">
        <v>207</v>
      </c>
      <c r="BZ33" s="394"/>
      <c r="CA33" s="394"/>
      <c r="CB33" s="394"/>
      <c r="CC33" s="394"/>
      <c r="CD33" s="394"/>
      <c r="CE33" s="394"/>
      <c r="CF33" s="394"/>
      <c r="CG33" s="394"/>
      <c r="CH33" s="394"/>
      <c r="CI33" s="394"/>
      <c r="CJ33" s="394"/>
      <c r="CK33" s="394"/>
      <c r="CL33" s="394"/>
      <c r="CM33" s="394"/>
      <c r="CN33" s="204"/>
      <c r="CO33" s="429" t="s">
        <v>202</v>
      </c>
      <c r="CP33" s="429"/>
      <c r="CQ33" s="394" t="s">
        <v>208</v>
      </c>
      <c r="CR33" s="394"/>
      <c r="CS33" s="394"/>
      <c r="CT33" s="394"/>
      <c r="CU33" s="394"/>
      <c r="CV33" s="394"/>
      <c r="CW33" s="394"/>
      <c r="CX33" s="394"/>
      <c r="CY33" s="394"/>
      <c r="CZ33" s="394"/>
      <c r="DA33" s="394"/>
      <c r="DB33" s="394"/>
      <c r="DC33" s="394"/>
      <c r="DD33" s="394"/>
      <c r="DE33" s="394"/>
      <c r="DF33" s="204"/>
      <c r="DG33" s="594" t="s">
        <v>209</v>
      </c>
      <c r="DH33" s="594"/>
      <c r="DI33" s="206"/>
    </row>
    <row r="34" spans="1:113" ht="32.25" customHeight="1" x14ac:dyDescent="0.2">
      <c r="A34" s="179"/>
      <c r="B34" s="203"/>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79"/>
      <c r="U34" s="595">
        <f>IF(W34="","",MAX(C34:D43)+1)</f>
        <v>2</v>
      </c>
      <c r="V34" s="595"/>
      <c r="W34" s="596" t="str">
        <f>IF('各会計、関係団体の財政状況及び健全化判断比率'!B28="","",'各会計、関係団体の財政状況及び健全化判断比率'!B28)</f>
        <v>国民健康保険特別会計</v>
      </c>
      <c r="X34" s="596"/>
      <c r="Y34" s="596"/>
      <c r="Z34" s="596"/>
      <c r="AA34" s="596"/>
      <c r="AB34" s="596"/>
      <c r="AC34" s="596"/>
      <c r="AD34" s="596"/>
      <c r="AE34" s="596"/>
      <c r="AF34" s="596"/>
      <c r="AG34" s="596"/>
      <c r="AH34" s="596"/>
      <c r="AI34" s="596"/>
      <c r="AJ34" s="596"/>
      <c r="AK34" s="596"/>
      <c r="AL34" s="179"/>
      <c r="AM34" s="595">
        <f>IF(AO34="","",MAX(C34:D43,U34:V43)+1)</f>
        <v>5</v>
      </c>
      <c r="AN34" s="595"/>
      <c r="AO34" s="596" t="str">
        <f>IF('各会計、関係団体の財政状況及び健全化判断比率'!B31="","",'各会計、関係団体の財政状況及び健全化判断比率'!B31)</f>
        <v>水道事業会計</v>
      </c>
      <c r="AP34" s="596"/>
      <c r="AQ34" s="596"/>
      <c r="AR34" s="596"/>
      <c r="AS34" s="596"/>
      <c r="AT34" s="596"/>
      <c r="AU34" s="596"/>
      <c r="AV34" s="596"/>
      <c r="AW34" s="596"/>
      <c r="AX34" s="596"/>
      <c r="AY34" s="596"/>
      <c r="AZ34" s="596"/>
      <c r="BA34" s="596"/>
      <c r="BB34" s="596"/>
      <c r="BC34" s="596"/>
      <c r="BD34" s="179"/>
      <c r="BE34" s="595">
        <f>IF(BG34="","",MAX(C34:D43,U34:V43,AM34:AN43)+1)</f>
        <v>6</v>
      </c>
      <c r="BF34" s="595"/>
      <c r="BG34" s="596" t="str">
        <f>IF('各会計、関係団体の財政状況及び健全化判断比率'!B32="","",'各会計、関係団体の財政状況及び健全化判断比率'!B32)</f>
        <v>下水道事業特別会計</v>
      </c>
      <c r="BH34" s="596"/>
      <c r="BI34" s="596"/>
      <c r="BJ34" s="596"/>
      <c r="BK34" s="596"/>
      <c r="BL34" s="596"/>
      <c r="BM34" s="596"/>
      <c r="BN34" s="596"/>
      <c r="BO34" s="596"/>
      <c r="BP34" s="596"/>
      <c r="BQ34" s="596"/>
      <c r="BR34" s="596"/>
      <c r="BS34" s="596"/>
      <c r="BT34" s="596"/>
      <c r="BU34" s="596"/>
      <c r="BV34" s="179"/>
      <c r="BW34" s="595">
        <f>IF(BY34="","",MAX(C34:D43,U34:V43,AM34:AN43,BE34:BF43)+1)</f>
        <v>9</v>
      </c>
      <c r="BX34" s="595"/>
      <c r="BY34" s="596" t="str">
        <f>IF('各会計、関係団体の財政状況及び健全化判断比率'!B68="","",'各会計、関係団体の財政状況及び健全化判断比率'!B68)</f>
        <v>小川地区衛生組合</v>
      </c>
      <c r="BZ34" s="596"/>
      <c r="CA34" s="596"/>
      <c r="CB34" s="596"/>
      <c r="CC34" s="596"/>
      <c r="CD34" s="596"/>
      <c r="CE34" s="596"/>
      <c r="CF34" s="596"/>
      <c r="CG34" s="596"/>
      <c r="CH34" s="596"/>
      <c r="CI34" s="596"/>
      <c r="CJ34" s="596"/>
      <c r="CK34" s="596"/>
      <c r="CL34" s="596"/>
      <c r="CM34" s="596"/>
      <c r="CN34" s="179"/>
      <c r="CO34" s="595" t="str">
        <f>IF(CQ34="","",MAX(C34:D43,U34:V43,AM34:AN43,BE34:BF43,BW34:BX43)+1)</f>
        <v/>
      </c>
      <c r="CP34" s="595"/>
      <c r="CQ34" s="596" t="str">
        <f>IF('各会計、関係団体の財政状況及び健全化判断比率'!BS7="","",'各会計、関係団体の財政状況及び健全化判断比率'!BS7)</f>
        <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
      </c>
      <c r="DH34" s="597"/>
      <c r="DI34" s="206"/>
    </row>
    <row r="35" spans="1:113" ht="32.25" customHeight="1" x14ac:dyDescent="0.2">
      <c r="A35" s="179"/>
      <c r="B35" s="203"/>
      <c r="C35" s="595" t="str">
        <f>IF(E35="","",C34+1)</f>
        <v/>
      </c>
      <c r="D35" s="595"/>
      <c r="E35" s="596" t="str">
        <f>IF('各会計、関係団体の財政状況及び健全化判断比率'!B8="","",'各会計、関係団体の財政状況及び健全化判断比率'!B8)</f>
        <v/>
      </c>
      <c r="F35" s="596"/>
      <c r="G35" s="596"/>
      <c r="H35" s="596"/>
      <c r="I35" s="596"/>
      <c r="J35" s="596"/>
      <c r="K35" s="596"/>
      <c r="L35" s="596"/>
      <c r="M35" s="596"/>
      <c r="N35" s="596"/>
      <c r="O35" s="596"/>
      <c r="P35" s="596"/>
      <c r="Q35" s="596"/>
      <c r="R35" s="596"/>
      <c r="S35" s="596"/>
      <c r="T35" s="179"/>
      <c r="U35" s="595">
        <f>IF(W35="","",U34+1)</f>
        <v>3</v>
      </c>
      <c r="V35" s="595"/>
      <c r="W35" s="596" t="str">
        <f>IF('各会計、関係団体の財政状況及び健全化判断比率'!B29="","",'各会計、関係団体の財政状況及び健全化判断比率'!B29)</f>
        <v>介護保険特別会計</v>
      </c>
      <c r="X35" s="596"/>
      <c r="Y35" s="596"/>
      <c r="Z35" s="596"/>
      <c r="AA35" s="596"/>
      <c r="AB35" s="596"/>
      <c r="AC35" s="596"/>
      <c r="AD35" s="596"/>
      <c r="AE35" s="596"/>
      <c r="AF35" s="596"/>
      <c r="AG35" s="596"/>
      <c r="AH35" s="596"/>
      <c r="AI35" s="596"/>
      <c r="AJ35" s="596"/>
      <c r="AK35" s="596"/>
      <c r="AL35" s="179"/>
      <c r="AM35" s="595" t="str">
        <f t="shared" ref="AM35:AM43" si="0">IF(AO35="","",AM34+1)</f>
        <v/>
      </c>
      <c r="AN35" s="595"/>
      <c r="AO35" s="596"/>
      <c r="AP35" s="596"/>
      <c r="AQ35" s="596"/>
      <c r="AR35" s="596"/>
      <c r="AS35" s="596"/>
      <c r="AT35" s="596"/>
      <c r="AU35" s="596"/>
      <c r="AV35" s="596"/>
      <c r="AW35" s="596"/>
      <c r="AX35" s="596"/>
      <c r="AY35" s="596"/>
      <c r="AZ35" s="596"/>
      <c r="BA35" s="596"/>
      <c r="BB35" s="596"/>
      <c r="BC35" s="596"/>
      <c r="BD35" s="179"/>
      <c r="BE35" s="595">
        <f t="shared" ref="BE35:BE43" si="1">IF(BG35="","",BE34+1)</f>
        <v>7</v>
      </c>
      <c r="BF35" s="595"/>
      <c r="BG35" s="596" t="str">
        <f>IF('各会計、関係団体の財政状況及び健全化判断比率'!B33="","",'各会計、関係団体の財政状況及び健全化判断比率'!B33)</f>
        <v>農業集落排水事業特別会計</v>
      </c>
      <c r="BH35" s="596"/>
      <c r="BI35" s="596"/>
      <c r="BJ35" s="596"/>
      <c r="BK35" s="596"/>
      <c r="BL35" s="596"/>
      <c r="BM35" s="596"/>
      <c r="BN35" s="596"/>
      <c r="BO35" s="596"/>
      <c r="BP35" s="596"/>
      <c r="BQ35" s="596"/>
      <c r="BR35" s="596"/>
      <c r="BS35" s="596"/>
      <c r="BT35" s="596"/>
      <c r="BU35" s="596"/>
      <c r="BV35" s="179"/>
      <c r="BW35" s="595">
        <f t="shared" ref="BW35:BW43" si="2">IF(BY35="","",BW34+1)</f>
        <v>10</v>
      </c>
      <c r="BX35" s="595"/>
      <c r="BY35" s="596" t="str">
        <f>IF('各会計、関係団体の財政状況及び健全化判断比率'!B69="","",'各会計、関係団体の財政状況及び健全化判断比率'!B69)</f>
        <v>埼玉県市町村総合事務組合</v>
      </c>
      <c r="BZ35" s="596"/>
      <c r="CA35" s="596"/>
      <c r="CB35" s="596"/>
      <c r="CC35" s="596"/>
      <c r="CD35" s="596"/>
      <c r="CE35" s="596"/>
      <c r="CF35" s="596"/>
      <c r="CG35" s="596"/>
      <c r="CH35" s="596"/>
      <c r="CI35" s="596"/>
      <c r="CJ35" s="596"/>
      <c r="CK35" s="596"/>
      <c r="CL35" s="596"/>
      <c r="CM35" s="596"/>
      <c r="CN35" s="179"/>
      <c r="CO35" s="595" t="str">
        <f t="shared" ref="CO35:CO43" si="3">IF(CQ35="","",CO34+1)</f>
        <v/>
      </c>
      <c r="CP35" s="595"/>
      <c r="CQ35" s="596" t="str">
        <f>IF('各会計、関係団体の財政状況及び健全化判断比率'!BS8="","",'各会計、関係団体の財政状況及び健全化判断比率'!BS8)</f>
        <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
      </c>
      <c r="DH35" s="597"/>
      <c r="DI35" s="206"/>
    </row>
    <row r="36" spans="1:113" ht="32.25" customHeight="1" x14ac:dyDescent="0.2">
      <c r="A36" s="179"/>
      <c r="B36" s="203"/>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179"/>
      <c r="U36" s="595">
        <f t="shared" ref="U36:U43" si="4">IF(W36="","",U35+1)</f>
        <v>4</v>
      </c>
      <c r="V36" s="595"/>
      <c r="W36" s="596" t="str">
        <f>IF('各会計、関係団体の財政状況及び健全化判断比率'!B30="","",'各会計、関係団体の財政状況及び健全化判断比率'!B30)</f>
        <v>後期高齢者医療特別会計</v>
      </c>
      <c r="X36" s="596"/>
      <c r="Y36" s="596"/>
      <c r="Z36" s="596"/>
      <c r="AA36" s="596"/>
      <c r="AB36" s="596"/>
      <c r="AC36" s="596"/>
      <c r="AD36" s="596"/>
      <c r="AE36" s="596"/>
      <c r="AF36" s="596"/>
      <c r="AG36" s="596"/>
      <c r="AH36" s="596"/>
      <c r="AI36" s="596"/>
      <c r="AJ36" s="596"/>
      <c r="AK36" s="596"/>
      <c r="AL36" s="179"/>
      <c r="AM36" s="595" t="str">
        <f t="shared" si="0"/>
        <v/>
      </c>
      <c r="AN36" s="595"/>
      <c r="AO36" s="596"/>
      <c r="AP36" s="596"/>
      <c r="AQ36" s="596"/>
      <c r="AR36" s="596"/>
      <c r="AS36" s="596"/>
      <c r="AT36" s="596"/>
      <c r="AU36" s="596"/>
      <c r="AV36" s="596"/>
      <c r="AW36" s="596"/>
      <c r="AX36" s="596"/>
      <c r="AY36" s="596"/>
      <c r="AZ36" s="596"/>
      <c r="BA36" s="596"/>
      <c r="BB36" s="596"/>
      <c r="BC36" s="596"/>
      <c r="BD36" s="179"/>
      <c r="BE36" s="595">
        <f t="shared" si="1"/>
        <v>8</v>
      </c>
      <c r="BF36" s="595"/>
      <c r="BG36" s="596" t="str">
        <f>IF('各会計、関係団体の財政状況及び健全化判断比率'!B34="","",'各会計、関係団体の財政状況及び健全化判断比率'!B34)</f>
        <v>浄化槽事業特別会計</v>
      </c>
      <c r="BH36" s="596"/>
      <c r="BI36" s="596"/>
      <c r="BJ36" s="596"/>
      <c r="BK36" s="596"/>
      <c r="BL36" s="596"/>
      <c r="BM36" s="596"/>
      <c r="BN36" s="596"/>
      <c r="BO36" s="596"/>
      <c r="BP36" s="596"/>
      <c r="BQ36" s="596"/>
      <c r="BR36" s="596"/>
      <c r="BS36" s="596"/>
      <c r="BT36" s="596"/>
      <c r="BU36" s="596"/>
      <c r="BV36" s="179"/>
      <c r="BW36" s="595">
        <f t="shared" si="2"/>
        <v>11</v>
      </c>
      <c r="BX36" s="595"/>
      <c r="BY36" s="596" t="str">
        <f>IF('各会計、関係団体の財政状況及び健全化判断比率'!B70="","",'各会計、関係団体の財政状況及び健全化判断比率'!B70)</f>
        <v>比企広域市町村圏組合</v>
      </c>
      <c r="BZ36" s="596"/>
      <c r="CA36" s="596"/>
      <c r="CB36" s="596"/>
      <c r="CC36" s="596"/>
      <c r="CD36" s="596"/>
      <c r="CE36" s="596"/>
      <c r="CF36" s="596"/>
      <c r="CG36" s="596"/>
      <c r="CH36" s="596"/>
      <c r="CI36" s="596"/>
      <c r="CJ36" s="596"/>
      <c r="CK36" s="596"/>
      <c r="CL36" s="596"/>
      <c r="CM36" s="596"/>
      <c r="CN36" s="179"/>
      <c r="CO36" s="595" t="str">
        <f t="shared" si="3"/>
        <v/>
      </c>
      <c r="CP36" s="595"/>
      <c r="CQ36" s="596" t="str">
        <f>IF('各会計、関係団体の財政状況及び健全化判断比率'!BS9="","",'各会計、関係団体の財政状況及び健全化判断比率'!BS9)</f>
        <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
      </c>
      <c r="DH36" s="597"/>
      <c r="DI36" s="206"/>
    </row>
    <row r="37" spans="1:113" ht="32.25" customHeight="1" x14ac:dyDescent="0.2">
      <c r="A37" s="179"/>
      <c r="B37" s="203"/>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79"/>
      <c r="U37" s="595" t="str">
        <f t="shared" si="4"/>
        <v/>
      </c>
      <c r="V37" s="595"/>
      <c r="W37" s="596"/>
      <c r="X37" s="596"/>
      <c r="Y37" s="596"/>
      <c r="Z37" s="596"/>
      <c r="AA37" s="596"/>
      <c r="AB37" s="596"/>
      <c r="AC37" s="596"/>
      <c r="AD37" s="596"/>
      <c r="AE37" s="596"/>
      <c r="AF37" s="596"/>
      <c r="AG37" s="596"/>
      <c r="AH37" s="596"/>
      <c r="AI37" s="596"/>
      <c r="AJ37" s="596"/>
      <c r="AK37" s="596"/>
      <c r="AL37" s="179"/>
      <c r="AM37" s="595" t="str">
        <f t="shared" si="0"/>
        <v/>
      </c>
      <c r="AN37" s="595"/>
      <c r="AO37" s="596"/>
      <c r="AP37" s="596"/>
      <c r="AQ37" s="596"/>
      <c r="AR37" s="596"/>
      <c r="AS37" s="596"/>
      <c r="AT37" s="596"/>
      <c r="AU37" s="596"/>
      <c r="AV37" s="596"/>
      <c r="AW37" s="596"/>
      <c r="AX37" s="596"/>
      <c r="AY37" s="596"/>
      <c r="AZ37" s="596"/>
      <c r="BA37" s="596"/>
      <c r="BB37" s="596"/>
      <c r="BC37" s="596"/>
      <c r="BD37" s="179"/>
      <c r="BE37" s="595" t="str">
        <f t="shared" si="1"/>
        <v/>
      </c>
      <c r="BF37" s="595"/>
      <c r="BG37" s="596"/>
      <c r="BH37" s="596"/>
      <c r="BI37" s="596"/>
      <c r="BJ37" s="596"/>
      <c r="BK37" s="596"/>
      <c r="BL37" s="596"/>
      <c r="BM37" s="596"/>
      <c r="BN37" s="596"/>
      <c r="BO37" s="596"/>
      <c r="BP37" s="596"/>
      <c r="BQ37" s="596"/>
      <c r="BR37" s="596"/>
      <c r="BS37" s="596"/>
      <c r="BT37" s="596"/>
      <c r="BU37" s="596"/>
      <c r="BV37" s="179"/>
      <c r="BW37" s="595">
        <f t="shared" si="2"/>
        <v>12</v>
      </c>
      <c r="BX37" s="595"/>
      <c r="BY37" s="596" t="str">
        <f>IF('各会計、関係団体の財政状況及び健全化判断比率'!B71="","",'各会計、関係団体の財政状況及び健全化判断比率'!B71)</f>
        <v>彩の国さいたま人づくり広域連合</v>
      </c>
      <c r="BZ37" s="596"/>
      <c r="CA37" s="596"/>
      <c r="CB37" s="596"/>
      <c r="CC37" s="596"/>
      <c r="CD37" s="596"/>
      <c r="CE37" s="596"/>
      <c r="CF37" s="596"/>
      <c r="CG37" s="596"/>
      <c r="CH37" s="596"/>
      <c r="CI37" s="596"/>
      <c r="CJ37" s="596"/>
      <c r="CK37" s="596"/>
      <c r="CL37" s="596"/>
      <c r="CM37" s="596"/>
      <c r="CN37" s="179"/>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206"/>
    </row>
    <row r="38" spans="1:113" ht="32.25" customHeight="1" x14ac:dyDescent="0.2">
      <c r="A38" s="179"/>
      <c r="B38" s="203"/>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79"/>
      <c r="U38" s="595" t="str">
        <f t="shared" si="4"/>
        <v/>
      </c>
      <c r="V38" s="595"/>
      <c r="W38" s="596"/>
      <c r="X38" s="596"/>
      <c r="Y38" s="596"/>
      <c r="Z38" s="596"/>
      <c r="AA38" s="596"/>
      <c r="AB38" s="596"/>
      <c r="AC38" s="596"/>
      <c r="AD38" s="596"/>
      <c r="AE38" s="596"/>
      <c r="AF38" s="596"/>
      <c r="AG38" s="596"/>
      <c r="AH38" s="596"/>
      <c r="AI38" s="596"/>
      <c r="AJ38" s="596"/>
      <c r="AK38" s="596"/>
      <c r="AL38" s="179"/>
      <c r="AM38" s="595" t="str">
        <f t="shared" si="0"/>
        <v/>
      </c>
      <c r="AN38" s="595"/>
      <c r="AO38" s="596"/>
      <c r="AP38" s="596"/>
      <c r="AQ38" s="596"/>
      <c r="AR38" s="596"/>
      <c r="AS38" s="596"/>
      <c r="AT38" s="596"/>
      <c r="AU38" s="596"/>
      <c r="AV38" s="596"/>
      <c r="AW38" s="596"/>
      <c r="AX38" s="596"/>
      <c r="AY38" s="596"/>
      <c r="AZ38" s="596"/>
      <c r="BA38" s="596"/>
      <c r="BB38" s="596"/>
      <c r="BC38" s="596"/>
      <c r="BD38" s="179"/>
      <c r="BE38" s="595" t="str">
        <f t="shared" si="1"/>
        <v/>
      </c>
      <c r="BF38" s="595"/>
      <c r="BG38" s="596"/>
      <c r="BH38" s="596"/>
      <c r="BI38" s="596"/>
      <c r="BJ38" s="596"/>
      <c r="BK38" s="596"/>
      <c r="BL38" s="596"/>
      <c r="BM38" s="596"/>
      <c r="BN38" s="596"/>
      <c r="BO38" s="596"/>
      <c r="BP38" s="596"/>
      <c r="BQ38" s="596"/>
      <c r="BR38" s="596"/>
      <c r="BS38" s="596"/>
      <c r="BT38" s="596"/>
      <c r="BU38" s="596"/>
      <c r="BV38" s="179"/>
      <c r="BW38" s="595">
        <f t="shared" si="2"/>
        <v>13</v>
      </c>
      <c r="BX38" s="595"/>
      <c r="BY38" s="596" t="str">
        <f>IF('各会計、関係団体の財政状況及び健全化判断比率'!B72="","",'各会計、関係団体の財政状況及び健全化判断比率'!B72)</f>
        <v>埼玉県後期高齢者医療広域連合</v>
      </c>
      <c r="BZ38" s="596"/>
      <c r="CA38" s="596"/>
      <c r="CB38" s="596"/>
      <c r="CC38" s="596"/>
      <c r="CD38" s="596"/>
      <c r="CE38" s="596"/>
      <c r="CF38" s="596"/>
      <c r="CG38" s="596"/>
      <c r="CH38" s="596"/>
      <c r="CI38" s="596"/>
      <c r="CJ38" s="596"/>
      <c r="CK38" s="596"/>
      <c r="CL38" s="596"/>
      <c r="CM38" s="596"/>
      <c r="CN38" s="179"/>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206"/>
    </row>
    <row r="39" spans="1:113" ht="32.25" customHeight="1" x14ac:dyDescent="0.2">
      <c r="A39" s="179"/>
      <c r="B39" s="203"/>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79"/>
      <c r="U39" s="595" t="str">
        <f t="shared" si="4"/>
        <v/>
      </c>
      <c r="V39" s="595"/>
      <c r="W39" s="596"/>
      <c r="X39" s="596"/>
      <c r="Y39" s="596"/>
      <c r="Z39" s="596"/>
      <c r="AA39" s="596"/>
      <c r="AB39" s="596"/>
      <c r="AC39" s="596"/>
      <c r="AD39" s="596"/>
      <c r="AE39" s="596"/>
      <c r="AF39" s="596"/>
      <c r="AG39" s="596"/>
      <c r="AH39" s="596"/>
      <c r="AI39" s="596"/>
      <c r="AJ39" s="596"/>
      <c r="AK39" s="596"/>
      <c r="AL39" s="179"/>
      <c r="AM39" s="595" t="str">
        <f t="shared" si="0"/>
        <v/>
      </c>
      <c r="AN39" s="595"/>
      <c r="AO39" s="596"/>
      <c r="AP39" s="596"/>
      <c r="AQ39" s="596"/>
      <c r="AR39" s="596"/>
      <c r="AS39" s="596"/>
      <c r="AT39" s="596"/>
      <c r="AU39" s="596"/>
      <c r="AV39" s="596"/>
      <c r="AW39" s="596"/>
      <c r="AX39" s="596"/>
      <c r="AY39" s="596"/>
      <c r="AZ39" s="596"/>
      <c r="BA39" s="596"/>
      <c r="BB39" s="596"/>
      <c r="BC39" s="596"/>
      <c r="BD39" s="179"/>
      <c r="BE39" s="595" t="str">
        <f t="shared" si="1"/>
        <v/>
      </c>
      <c r="BF39" s="595"/>
      <c r="BG39" s="596"/>
      <c r="BH39" s="596"/>
      <c r="BI39" s="596"/>
      <c r="BJ39" s="596"/>
      <c r="BK39" s="596"/>
      <c r="BL39" s="596"/>
      <c r="BM39" s="596"/>
      <c r="BN39" s="596"/>
      <c r="BO39" s="596"/>
      <c r="BP39" s="596"/>
      <c r="BQ39" s="596"/>
      <c r="BR39" s="596"/>
      <c r="BS39" s="596"/>
      <c r="BT39" s="596"/>
      <c r="BU39" s="596"/>
      <c r="BV39" s="179"/>
      <c r="BW39" s="595" t="str">
        <f t="shared" si="2"/>
        <v/>
      </c>
      <c r="BX39" s="595"/>
      <c r="BY39" s="596" t="str">
        <f>IF('各会計、関係団体の財政状況及び健全化判断比率'!B73="","",'各会計、関係団体の財政状況及び健全化判断比率'!B73)</f>
        <v/>
      </c>
      <c r="BZ39" s="596"/>
      <c r="CA39" s="596"/>
      <c r="CB39" s="596"/>
      <c r="CC39" s="596"/>
      <c r="CD39" s="596"/>
      <c r="CE39" s="596"/>
      <c r="CF39" s="596"/>
      <c r="CG39" s="596"/>
      <c r="CH39" s="596"/>
      <c r="CI39" s="596"/>
      <c r="CJ39" s="596"/>
      <c r="CK39" s="596"/>
      <c r="CL39" s="596"/>
      <c r="CM39" s="596"/>
      <c r="CN39" s="179"/>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206"/>
    </row>
    <row r="40" spans="1:113" ht="32.25" customHeight="1" x14ac:dyDescent="0.2">
      <c r="A40" s="179"/>
      <c r="B40" s="203"/>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79"/>
      <c r="U40" s="595" t="str">
        <f t="shared" si="4"/>
        <v/>
      </c>
      <c r="V40" s="595"/>
      <c r="W40" s="596"/>
      <c r="X40" s="596"/>
      <c r="Y40" s="596"/>
      <c r="Z40" s="596"/>
      <c r="AA40" s="596"/>
      <c r="AB40" s="596"/>
      <c r="AC40" s="596"/>
      <c r="AD40" s="596"/>
      <c r="AE40" s="596"/>
      <c r="AF40" s="596"/>
      <c r="AG40" s="596"/>
      <c r="AH40" s="596"/>
      <c r="AI40" s="596"/>
      <c r="AJ40" s="596"/>
      <c r="AK40" s="596"/>
      <c r="AL40" s="179"/>
      <c r="AM40" s="595" t="str">
        <f t="shared" si="0"/>
        <v/>
      </c>
      <c r="AN40" s="595"/>
      <c r="AO40" s="596"/>
      <c r="AP40" s="596"/>
      <c r="AQ40" s="596"/>
      <c r="AR40" s="596"/>
      <c r="AS40" s="596"/>
      <c r="AT40" s="596"/>
      <c r="AU40" s="596"/>
      <c r="AV40" s="596"/>
      <c r="AW40" s="596"/>
      <c r="AX40" s="596"/>
      <c r="AY40" s="596"/>
      <c r="AZ40" s="596"/>
      <c r="BA40" s="596"/>
      <c r="BB40" s="596"/>
      <c r="BC40" s="596"/>
      <c r="BD40" s="179"/>
      <c r="BE40" s="595" t="str">
        <f t="shared" si="1"/>
        <v/>
      </c>
      <c r="BF40" s="595"/>
      <c r="BG40" s="596"/>
      <c r="BH40" s="596"/>
      <c r="BI40" s="596"/>
      <c r="BJ40" s="596"/>
      <c r="BK40" s="596"/>
      <c r="BL40" s="596"/>
      <c r="BM40" s="596"/>
      <c r="BN40" s="596"/>
      <c r="BO40" s="596"/>
      <c r="BP40" s="596"/>
      <c r="BQ40" s="596"/>
      <c r="BR40" s="596"/>
      <c r="BS40" s="596"/>
      <c r="BT40" s="596"/>
      <c r="BU40" s="596"/>
      <c r="BV40" s="179"/>
      <c r="BW40" s="595" t="str">
        <f t="shared" si="2"/>
        <v/>
      </c>
      <c r="BX40" s="595"/>
      <c r="BY40" s="596" t="str">
        <f>IF('各会計、関係団体の財政状況及び健全化判断比率'!B74="","",'各会計、関係団体の財政状況及び健全化判断比率'!B74)</f>
        <v/>
      </c>
      <c r="BZ40" s="596"/>
      <c r="CA40" s="596"/>
      <c r="CB40" s="596"/>
      <c r="CC40" s="596"/>
      <c r="CD40" s="596"/>
      <c r="CE40" s="596"/>
      <c r="CF40" s="596"/>
      <c r="CG40" s="596"/>
      <c r="CH40" s="596"/>
      <c r="CI40" s="596"/>
      <c r="CJ40" s="596"/>
      <c r="CK40" s="596"/>
      <c r="CL40" s="596"/>
      <c r="CM40" s="596"/>
      <c r="CN40" s="179"/>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206"/>
    </row>
    <row r="41" spans="1:113" ht="32.25" customHeight="1" x14ac:dyDescent="0.2">
      <c r="A41" s="179"/>
      <c r="B41" s="203"/>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79"/>
      <c r="U41" s="595" t="str">
        <f t="shared" si="4"/>
        <v/>
      </c>
      <c r="V41" s="595"/>
      <c r="W41" s="596"/>
      <c r="X41" s="596"/>
      <c r="Y41" s="596"/>
      <c r="Z41" s="596"/>
      <c r="AA41" s="596"/>
      <c r="AB41" s="596"/>
      <c r="AC41" s="596"/>
      <c r="AD41" s="596"/>
      <c r="AE41" s="596"/>
      <c r="AF41" s="596"/>
      <c r="AG41" s="596"/>
      <c r="AH41" s="596"/>
      <c r="AI41" s="596"/>
      <c r="AJ41" s="596"/>
      <c r="AK41" s="596"/>
      <c r="AL41" s="179"/>
      <c r="AM41" s="595" t="str">
        <f t="shared" si="0"/>
        <v/>
      </c>
      <c r="AN41" s="595"/>
      <c r="AO41" s="596"/>
      <c r="AP41" s="596"/>
      <c r="AQ41" s="596"/>
      <c r="AR41" s="596"/>
      <c r="AS41" s="596"/>
      <c r="AT41" s="596"/>
      <c r="AU41" s="596"/>
      <c r="AV41" s="596"/>
      <c r="AW41" s="596"/>
      <c r="AX41" s="596"/>
      <c r="AY41" s="596"/>
      <c r="AZ41" s="596"/>
      <c r="BA41" s="596"/>
      <c r="BB41" s="596"/>
      <c r="BC41" s="596"/>
      <c r="BD41" s="179"/>
      <c r="BE41" s="595" t="str">
        <f t="shared" si="1"/>
        <v/>
      </c>
      <c r="BF41" s="595"/>
      <c r="BG41" s="596"/>
      <c r="BH41" s="596"/>
      <c r="BI41" s="596"/>
      <c r="BJ41" s="596"/>
      <c r="BK41" s="596"/>
      <c r="BL41" s="596"/>
      <c r="BM41" s="596"/>
      <c r="BN41" s="596"/>
      <c r="BO41" s="596"/>
      <c r="BP41" s="596"/>
      <c r="BQ41" s="596"/>
      <c r="BR41" s="596"/>
      <c r="BS41" s="596"/>
      <c r="BT41" s="596"/>
      <c r="BU41" s="596"/>
      <c r="BV41" s="179"/>
      <c r="BW41" s="595" t="str">
        <f t="shared" si="2"/>
        <v/>
      </c>
      <c r="BX41" s="595"/>
      <c r="BY41" s="596" t="str">
        <f>IF('各会計、関係団体の財政状況及び健全化判断比率'!B75="","",'各会計、関係団体の財政状況及び健全化判断比率'!B75)</f>
        <v/>
      </c>
      <c r="BZ41" s="596"/>
      <c r="CA41" s="596"/>
      <c r="CB41" s="596"/>
      <c r="CC41" s="596"/>
      <c r="CD41" s="596"/>
      <c r="CE41" s="596"/>
      <c r="CF41" s="596"/>
      <c r="CG41" s="596"/>
      <c r="CH41" s="596"/>
      <c r="CI41" s="596"/>
      <c r="CJ41" s="596"/>
      <c r="CK41" s="596"/>
      <c r="CL41" s="596"/>
      <c r="CM41" s="596"/>
      <c r="CN41" s="179"/>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206"/>
    </row>
    <row r="42" spans="1:113" ht="32.25" customHeight="1" x14ac:dyDescent="0.2">
      <c r="B42" s="203"/>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79"/>
      <c r="U42" s="595" t="str">
        <f t="shared" si="4"/>
        <v/>
      </c>
      <c r="V42" s="595"/>
      <c r="W42" s="596"/>
      <c r="X42" s="596"/>
      <c r="Y42" s="596"/>
      <c r="Z42" s="596"/>
      <c r="AA42" s="596"/>
      <c r="AB42" s="596"/>
      <c r="AC42" s="596"/>
      <c r="AD42" s="596"/>
      <c r="AE42" s="596"/>
      <c r="AF42" s="596"/>
      <c r="AG42" s="596"/>
      <c r="AH42" s="596"/>
      <c r="AI42" s="596"/>
      <c r="AJ42" s="596"/>
      <c r="AK42" s="596"/>
      <c r="AL42" s="179"/>
      <c r="AM42" s="595" t="str">
        <f t="shared" si="0"/>
        <v/>
      </c>
      <c r="AN42" s="595"/>
      <c r="AO42" s="596"/>
      <c r="AP42" s="596"/>
      <c r="AQ42" s="596"/>
      <c r="AR42" s="596"/>
      <c r="AS42" s="596"/>
      <c r="AT42" s="596"/>
      <c r="AU42" s="596"/>
      <c r="AV42" s="596"/>
      <c r="AW42" s="596"/>
      <c r="AX42" s="596"/>
      <c r="AY42" s="596"/>
      <c r="AZ42" s="596"/>
      <c r="BA42" s="596"/>
      <c r="BB42" s="596"/>
      <c r="BC42" s="596"/>
      <c r="BD42" s="179"/>
      <c r="BE42" s="595" t="str">
        <f t="shared" si="1"/>
        <v/>
      </c>
      <c r="BF42" s="595"/>
      <c r="BG42" s="596"/>
      <c r="BH42" s="596"/>
      <c r="BI42" s="596"/>
      <c r="BJ42" s="596"/>
      <c r="BK42" s="596"/>
      <c r="BL42" s="596"/>
      <c r="BM42" s="596"/>
      <c r="BN42" s="596"/>
      <c r="BO42" s="596"/>
      <c r="BP42" s="596"/>
      <c r="BQ42" s="596"/>
      <c r="BR42" s="596"/>
      <c r="BS42" s="596"/>
      <c r="BT42" s="596"/>
      <c r="BU42" s="596"/>
      <c r="BV42" s="179"/>
      <c r="BW42" s="595" t="str">
        <f t="shared" si="2"/>
        <v/>
      </c>
      <c r="BX42" s="595"/>
      <c r="BY42" s="596" t="str">
        <f>IF('各会計、関係団体の財政状況及び健全化判断比率'!B76="","",'各会計、関係団体の財政状況及び健全化判断比率'!B76)</f>
        <v/>
      </c>
      <c r="BZ42" s="596"/>
      <c r="CA42" s="596"/>
      <c r="CB42" s="596"/>
      <c r="CC42" s="596"/>
      <c r="CD42" s="596"/>
      <c r="CE42" s="596"/>
      <c r="CF42" s="596"/>
      <c r="CG42" s="596"/>
      <c r="CH42" s="596"/>
      <c r="CI42" s="596"/>
      <c r="CJ42" s="596"/>
      <c r="CK42" s="596"/>
      <c r="CL42" s="596"/>
      <c r="CM42" s="596"/>
      <c r="CN42" s="179"/>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206"/>
    </row>
    <row r="43" spans="1:113" ht="32.25" customHeight="1" x14ac:dyDescent="0.2">
      <c r="B43" s="203"/>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79"/>
      <c r="U43" s="595" t="str">
        <f t="shared" si="4"/>
        <v/>
      </c>
      <c r="V43" s="595"/>
      <c r="W43" s="596"/>
      <c r="X43" s="596"/>
      <c r="Y43" s="596"/>
      <c r="Z43" s="596"/>
      <c r="AA43" s="596"/>
      <c r="AB43" s="596"/>
      <c r="AC43" s="596"/>
      <c r="AD43" s="596"/>
      <c r="AE43" s="596"/>
      <c r="AF43" s="596"/>
      <c r="AG43" s="596"/>
      <c r="AH43" s="596"/>
      <c r="AI43" s="596"/>
      <c r="AJ43" s="596"/>
      <c r="AK43" s="596"/>
      <c r="AL43" s="179"/>
      <c r="AM43" s="595" t="str">
        <f t="shared" si="0"/>
        <v/>
      </c>
      <c r="AN43" s="595"/>
      <c r="AO43" s="596"/>
      <c r="AP43" s="596"/>
      <c r="AQ43" s="596"/>
      <c r="AR43" s="596"/>
      <c r="AS43" s="596"/>
      <c r="AT43" s="596"/>
      <c r="AU43" s="596"/>
      <c r="AV43" s="596"/>
      <c r="AW43" s="596"/>
      <c r="AX43" s="596"/>
      <c r="AY43" s="596"/>
      <c r="AZ43" s="596"/>
      <c r="BA43" s="596"/>
      <c r="BB43" s="596"/>
      <c r="BC43" s="596"/>
      <c r="BD43" s="179"/>
      <c r="BE43" s="595" t="str">
        <f t="shared" si="1"/>
        <v/>
      </c>
      <c r="BF43" s="595"/>
      <c r="BG43" s="596"/>
      <c r="BH43" s="596"/>
      <c r="BI43" s="596"/>
      <c r="BJ43" s="596"/>
      <c r="BK43" s="596"/>
      <c r="BL43" s="596"/>
      <c r="BM43" s="596"/>
      <c r="BN43" s="596"/>
      <c r="BO43" s="596"/>
      <c r="BP43" s="596"/>
      <c r="BQ43" s="596"/>
      <c r="BR43" s="596"/>
      <c r="BS43" s="596"/>
      <c r="BT43" s="596"/>
      <c r="BU43" s="596"/>
      <c r="BV43" s="179"/>
      <c r="BW43" s="595" t="str">
        <f t="shared" si="2"/>
        <v/>
      </c>
      <c r="BX43" s="595"/>
      <c r="BY43" s="596" t="str">
        <f>IF('各会計、関係団体の財政状況及び健全化判断比率'!B77="","",'各会計、関係団体の財政状況及び健全化判断比率'!B77)</f>
        <v/>
      </c>
      <c r="BZ43" s="596"/>
      <c r="CA43" s="596"/>
      <c r="CB43" s="596"/>
      <c r="CC43" s="596"/>
      <c r="CD43" s="596"/>
      <c r="CE43" s="596"/>
      <c r="CF43" s="596"/>
      <c r="CG43" s="596"/>
      <c r="CH43" s="596"/>
      <c r="CI43" s="596"/>
      <c r="CJ43" s="596"/>
      <c r="CK43" s="596"/>
      <c r="CL43" s="596"/>
      <c r="CM43" s="596"/>
      <c r="CN43" s="179"/>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206"/>
    </row>
    <row r="44" spans="1:113" ht="13.5" customHeight="1" thickBot="1" x14ac:dyDescent="0.25">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x14ac:dyDescent="0.2"/>
    <row r="46" spans="1:113" x14ac:dyDescent="0.2">
      <c r="B46" s="178" t="s">
        <v>210</v>
      </c>
      <c r="E46" s="598" t="s">
        <v>211</v>
      </c>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row>
    <row r="47" spans="1:113" x14ac:dyDescent="0.2">
      <c r="E47" s="598" t="s">
        <v>212</v>
      </c>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598"/>
      <c r="CW47" s="598"/>
      <c r="CX47" s="598"/>
      <c r="CY47" s="598"/>
      <c r="CZ47" s="598"/>
      <c r="DA47" s="598"/>
      <c r="DB47" s="598"/>
      <c r="DC47" s="598"/>
      <c r="DD47" s="598"/>
      <c r="DE47" s="598"/>
      <c r="DF47" s="598"/>
      <c r="DG47" s="598"/>
      <c r="DH47" s="598"/>
      <c r="DI47" s="598"/>
    </row>
    <row r="48" spans="1:113" x14ac:dyDescent="0.2">
      <c r="E48" s="598" t="s">
        <v>213</v>
      </c>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8"/>
      <c r="CR48" s="598"/>
      <c r="CS48" s="598"/>
      <c r="CT48" s="598"/>
      <c r="CU48" s="598"/>
      <c r="CV48" s="598"/>
      <c r="CW48" s="598"/>
      <c r="CX48" s="598"/>
      <c r="CY48" s="598"/>
      <c r="CZ48" s="598"/>
      <c r="DA48" s="598"/>
      <c r="DB48" s="598"/>
      <c r="DC48" s="598"/>
      <c r="DD48" s="598"/>
      <c r="DE48" s="598"/>
      <c r="DF48" s="598"/>
      <c r="DG48" s="598"/>
      <c r="DH48" s="598"/>
      <c r="DI48" s="598"/>
    </row>
    <row r="49" spans="5:113" x14ac:dyDescent="0.2">
      <c r="E49" s="599" t="s">
        <v>214</v>
      </c>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row>
    <row r="50" spans="5:113" x14ac:dyDescent="0.2">
      <c r="E50" s="598" t="s">
        <v>215</v>
      </c>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8"/>
      <c r="CS50" s="598"/>
      <c r="CT50" s="598"/>
      <c r="CU50" s="598"/>
      <c r="CV50" s="598"/>
      <c r="CW50" s="598"/>
      <c r="CX50" s="598"/>
      <c r="CY50" s="598"/>
      <c r="CZ50" s="598"/>
      <c r="DA50" s="598"/>
      <c r="DB50" s="598"/>
      <c r="DC50" s="598"/>
      <c r="DD50" s="598"/>
      <c r="DE50" s="598"/>
      <c r="DF50" s="598"/>
      <c r="DG50" s="598"/>
      <c r="DH50" s="598"/>
      <c r="DI50" s="598"/>
    </row>
    <row r="51" spans="5:113" x14ac:dyDescent="0.2">
      <c r="E51" s="598" t="s">
        <v>216</v>
      </c>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8"/>
      <c r="CS51" s="598"/>
      <c r="CT51" s="598"/>
      <c r="CU51" s="598"/>
      <c r="CV51" s="598"/>
      <c r="CW51" s="598"/>
      <c r="CX51" s="598"/>
      <c r="CY51" s="598"/>
      <c r="CZ51" s="598"/>
      <c r="DA51" s="598"/>
      <c r="DB51" s="598"/>
      <c r="DC51" s="598"/>
      <c r="DD51" s="598"/>
      <c r="DE51" s="598"/>
      <c r="DF51" s="598"/>
      <c r="DG51" s="598"/>
      <c r="DH51" s="598"/>
      <c r="DI51" s="598"/>
    </row>
    <row r="52" spans="5:113" x14ac:dyDescent="0.2">
      <c r="E52" s="598" t="s">
        <v>217</v>
      </c>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c r="CA52" s="598"/>
      <c r="CB52" s="598"/>
      <c r="CC52" s="598"/>
      <c r="CD52" s="598"/>
      <c r="CE52" s="598"/>
      <c r="CF52" s="598"/>
      <c r="CG52" s="598"/>
      <c r="CH52" s="598"/>
      <c r="CI52" s="598"/>
      <c r="CJ52" s="598"/>
      <c r="CK52" s="598"/>
      <c r="CL52" s="598"/>
      <c r="CM52" s="598"/>
      <c r="CN52" s="598"/>
      <c r="CO52" s="598"/>
      <c r="CP52" s="598"/>
      <c r="CQ52" s="598"/>
      <c r="CR52" s="598"/>
      <c r="CS52" s="598"/>
      <c r="CT52" s="598"/>
      <c r="CU52" s="598"/>
      <c r="CV52" s="598"/>
      <c r="CW52" s="598"/>
      <c r="CX52" s="598"/>
      <c r="CY52" s="598"/>
      <c r="CZ52" s="598"/>
      <c r="DA52" s="598"/>
      <c r="DB52" s="598"/>
      <c r="DC52" s="598"/>
      <c r="DD52" s="598"/>
      <c r="DE52" s="598"/>
      <c r="DF52" s="598"/>
      <c r="DG52" s="598"/>
      <c r="DH52" s="598"/>
      <c r="DI52" s="598"/>
    </row>
    <row r="53" spans="5:113" x14ac:dyDescent="0.2">
      <c r="E53" s="598" t="s">
        <v>218</v>
      </c>
      <c r="F53" s="598"/>
      <c r="G53" s="598"/>
      <c r="H53" s="598"/>
      <c r="I53" s="598"/>
      <c r="J53" s="598"/>
      <c r="K53" s="598"/>
      <c r="L53" s="598"/>
      <c r="M53" s="598"/>
      <c r="N53" s="598"/>
      <c r="O53" s="598"/>
      <c r="P53" s="598"/>
      <c r="Q53" s="598"/>
      <c r="R53" s="598"/>
      <c r="S53" s="598"/>
      <c r="T53" s="598"/>
      <c r="U53" s="598"/>
      <c r="V53" s="598"/>
      <c r="W53" s="598"/>
      <c r="X53" s="598"/>
      <c r="Y53" s="598"/>
      <c r="Z53" s="598"/>
      <c r="AA53" s="598"/>
      <c r="AB53" s="598"/>
      <c r="AC53" s="598"/>
      <c r="AD53" s="598"/>
      <c r="AE53" s="598"/>
      <c r="AF53" s="598"/>
      <c r="AG53" s="598"/>
      <c r="AH53" s="598"/>
      <c r="AI53" s="598"/>
      <c r="AJ53" s="598"/>
      <c r="AK53" s="598"/>
      <c r="AL53" s="598"/>
      <c r="AM53" s="598"/>
      <c r="AN53" s="598"/>
      <c r="AO53" s="598"/>
      <c r="AP53" s="598"/>
      <c r="AQ53" s="598"/>
      <c r="AR53" s="598"/>
      <c r="AS53" s="598"/>
      <c r="AT53" s="598"/>
      <c r="AU53" s="598"/>
      <c r="AV53" s="598"/>
      <c r="AW53" s="598"/>
      <c r="AX53" s="598"/>
      <c r="AY53" s="598"/>
      <c r="AZ53" s="598"/>
      <c r="BA53" s="598"/>
      <c r="BB53" s="598"/>
      <c r="BC53" s="598"/>
      <c r="BD53" s="598"/>
      <c r="BE53" s="598"/>
      <c r="BF53" s="598"/>
      <c r="BG53" s="598"/>
      <c r="BH53" s="598"/>
      <c r="BI53" s="598"/>
      <c r="BJ53" s="598"/>
      <c r="BK53" s="598"/>
      <c r="BL53" s="598"/>
      <c r="BM53" s="598"/>
      <c r="BN53" s="598"/>
      <c r="BO53" s="598"/>
      <c r="BP53" s="598"/>
      <c r="BQ53" s="598"/>
      <c r="BR53" s="598"/>
      <c r="BS53" s="598"/>
      <c r="BT53" s="598"/>
      <c r="BU53" s="598"/>
      <c r="BV53" s="598"/>
      <c r="BW53" s="598"/>
      <c r="BX53" s="598"/>
      <c r="BY53" s="598"/>
      <c r="BZ53" s="598"/>
      <c r="CA53" s="598"/>
      <c r="CB53" s="598"/>
      <c r="CC53" s="598"/>
      <c r="CD53" s="598"/>
      <c r="CE53" s="598"/>
      <c r="CF53" s="598"/>
      <c r="CG53" s="598"/>
      <c r="CH53" s="598"/>
      <c r="CI53" s="598"/>
      <c r="CJ53" s="598"/>
      <c r="CK53" s="598"/>
      <c r="CL53" s="598"/>
      <c r="CM53" s="598"/>
      <c r="CN53" s="598"/>
      <c r="CO53" s="598"/>
      <c r="CP53" s="598"/>
      <c r="CQ53" s="598"/>
      <c r="CR53" s="598"/>
      <c r="CS53" s="598"/>
      <c r="CT53" s="598"/>
      <c r="CU53" s="598"/>
      <c r="CV53" s="598"/>
      <c r="CW53" s="598"/>
      <c r="CX53" s="598"/>
      <c r="CY53" s="598"/>
      <c r="CZ53" s="598"/>
      <c r="DA53" s="598"/>
      <c r="DB53" s="598"/>
      <c r="DC53" s="598"/>
      <c r="DD53" s="598"/>
      <c r="DE53" s="598"/>
      <c r="DF53" s="598"/>
      <c r="DG53" s="598"/>
      <c r="DH53" s="598"/>
      <c r="DI53" s="598"/>
    </row>
    <row r="54" spans="5:113" x14ac:dyDescent="0.2"/>
    <row r="55" spans="5:113" x14ac:dyDescent="0.2"/>
    <row r="56" spans="5:113" x14ac:dyDescent="0.2"/>
  </sheetData>
  <sheetProtection algorithmName="SHA-512" hashValue="8Oj/BzLH5A1k7O79OfTt/pColBEH11FtWPYppjq66rN89kFhuId0rAG5WzID3UpZY2f580m98Tj7smAy2UGEpw==" saltValue="RdWhGSR0L8tgxdYfVTVOf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569</v>
      </c>
      <c r="D34" s="1151"/>
      <c r="E34" s="1152"/>
      <c r="F34" s="32">
        <v>23.24</v>
      </c>
      <c r="G34" s="33">
        <v>22.97</v>
      </c>
      <c r="H34" s="33">
        <v>20.72</v>
      </c>
      <c r="I34" s="33">
        <v>19.57</v>
      </c>
      <c r="J34" s="34">
        <v>21.41</v>
      </c>
      <c r="K34" s="22"/>
      <c r="L34" s="22"/>
      <c r="M34" s="22"/>
      <c r="N34" s="22"/>
      <c r="O34" s="22"/>
      <c r="P34" s="22"/>
    </row>
    <row r="35" spans="1:16" ht="39" customHeight="1" x14ac:dyDescent="0.2">
      <c r="A35" s="22"/>
      <c r="B35" s="35"/>
      <c r="C35" s="1145" t="s">
        <v>570</v>
      </c>
      <c r="D35" s="1146"/>
      <c r="E35" s="1147"/>
      <c r="F35" s="36">
        <v>6.65</v>
      </c>
      <c r="G35" s="37">
        <v>3.59</v>
      </c>
      <c r="H35" s="37">
        <v>8.14</v>
      </c>
      <c r="I35" s="37">
        <v>11.57</v>
      </c>
      <c r="J35" s="38">
        <v>11.1</v>
      </c>
      <c r="K35" s="22"/>
      <c r="L35" s="22"/>
      <c r="M35" s="22"/>
      <c r="N35" s="22"/>
      <c r="O35" s="22"/>
      <c r="P35" s="22"/>
    </row>
    <row r="36" spans="1:16" ht="39" customHeight="1" x14ac:dyDescent="0.2">
      <c r="A36" s="22"/>
      <c r="B36" s="35"/>
      <c r="C36" s="1145" t="s">
        <v>571</v>
      </c>
      <c r="D36" s="1146"/>
      <c r="E36" s="1147"/>
      <c r="F36" s="36">
        <v>3.52</v>
      </c>
      <c r="G36" s="37">
        <v>3.53</v>
      </c>
      <c r="H36" s="37">
        <v>2.4300000000000002</v>
      </c>
      <c r="I36" s="37">
        <v>3.57</v>
      </c>
      <c r="J36" s="38">
        <v>2.81</v>
      </c>
      <c r="K36" s="22"/>
      <c r="L36" s="22"/>
      <c r="M36" s="22"/>
      <c r="N36" s="22"/>
      <c r="O36" s="22"/>
      <c r="P36" s="22"/>
    </row>
    <row r="37" spans="1:16" ht="39" customHeight="1" x14ac:dyDescent="0.2">
      <c r="A37" s="22"/>
      <c r="B37" s="35"/>
      <c r="C37" s="1145" t="s">
        <v>572</v>
      </c>
      <c r="D37" s="1146"/>
      <c r="E37" s="1147"/>
      <c r="F37" s="36">
        <v>0.56000000000000005</v>
      </c>
      <c r="G37" s="37">
        <v>0.48</v>
      </c>
      <c r="H37" s="37">
        <v>0.45</v>
      </c>
      <c r="I37" s="37">
        <v>0.85</v>
      </c>
      <c r="J37" s="38">
        <v>1.23</v>
      </c>
      <c r="K37" s="22"/>
      <c r="L37" s="22"/>
      <c r="M37" s="22"/>
      <c r="N37" s="22"/>
      <c r="O37" s="22"/>
      <c r="P37" s="22"/>
    </row>
    <row r="38" spans="1:16" ht="39" customHeight="1" x14ac:dyDescent="0.2">
      <c r="A38" s="22"/>
      <c r="B38" s="35"/>
      <c r="C38" s="1145" t="s">
        <v>573</v>
      </c>
      <c r="D38" s="1146"/>
      <c r="E38" s="1147"/>
      <c r="F38" s="36">
        <v>2.1</v>
      </c>
      <c r="G38" s="37">
        <v>2.0499999999999998</v>
      </c>
      <c r="H38" s="37">
        <v>1.65</v>
      </c>
      <c r="I38" s="37">
        <v>1.1299999999999999</v>
      </c>
      <c r="J38" s="38">
        <v>0.52</v>
      </c>
      <c r="K38" s="22"/>
      <c r="L38" s="22"/>
      <c r="M38" s="22"/>
      <c r="N38" s="22"/>
      <c r="O38" s="22"/>
      <c r="P38" s="22"/>
    </row>
    <row r="39" spans="1:16" ht="39" customHeight="1" x14ac:dyDescent="0.2">
      <c r="A39" s="22"/>
      <c r="B39" s="35"/>
      <c r="C39" s="1145" t="s">
        <v>574</v>
      </c>
      <c r="D39" s="1146"/>
      <c r="E39" s="1147"/>
      <c r="F39" s="36">
        <v>0.26</v>
      </c>
      <c r="G39" s="37">
        <v>0.1</v>
      </c>
      <c r="H39" s="37">
        <v>0.17</v>
      </c>
      <c r="I39" s="37">
        <v>0.21</v>
      </c>
      <c r="J39" s="38">
        <v>0.28000000000000003</v>
      </c>
      <c r="K39" s="22"/>
      <c r="L39" s="22"/>
      <c r="M39" s="22"/>
      <c r="N39" s="22"/>
      <c r="O39" s="22"/>
      <c r="P39" s="22"/>
    </row>
    <row r="40" spans="1:16" ht="39" customHeight="1" x14ac:dyDescent="0.2">
      <c r="A40" s="22"/>
      <c r="B40" s="35"/>
      <c r="C40" s="1145" t="s">
        <v>575</v>
      </c>
      <c r="D40" s="1146"/>
      <c r="E40" s="1147"/>
      <c r="F40" s="36">
        <v>0.45</v>
      </c>
      <c r="G40" s="37">
        <v>0.42</v>
      </c>
      <c r="H40" s="37">
        <v>0.26</v>
      </c>
      <c r="I40" s="37">
        <v>0.26</v>
      </c>
      <c r="J40" s="38">
        <v>0.28000000000000003</v>
      </c>
      <c r="K40" s="22"/>
      <c r="L40" s="22"/>
      <c r="M40" s="22"/>
      <c r="N40" s="22"/>
      <c r="O40" s="22"/>
      <c r="P40" s="22"/>
    </row>
    <row r="41" spans="1:16" ht="39" customHeight="1" x14ac:dyDescent="0.2">
      <c r="A41" s="22"/>
      <c r="B41" s="35"/>
      <c r="C41" s="1145" t="s">
        <v>576</v>
      </c>
      <c r="D41" s="1146"/>
      <c r="E41" s="1147"/>
      <c r="F41" s="36">
        <v>0.15</v>
      </c>
      <c r="G41" s="37">
        <v>0.24</v>
      </c>
      <c r="H41" s="37">
        <v>0.24</v>
      </c>
      <c r="I41" s="37">
        <v>0.09</v>
      </c>
      <c r="J41" s="38">
        <v>0.06</v>
      </c>
      <c r="K41" s="22"/>
      <c r="L41" s="22"/>
      <c r="M41" s="22"/>
      <c r="N41" s="22"/>
      <c r="O41" s="22"/>
      <c r="P41" s="22"/>
    </row>
    <row r="42" spans="1:16" ht="39" customHeight="1" x14ac:dyDescent="0.2">
      <c r="A42" s="22"/>
      <c r="B42" s="39"/>
      <c r="C42" s="1145" t="s">
        <v>577</v>
      </c>
      <c r="D42" s="1146"/>
      <c r="E42" s="1147"/>
      <c r="F42" s="36" t="s">
        <v>520</v>
      </c>
      <c r="G42" s="37" t="s">
        <v>520</v>
      </c>
      <c r="H42" s="37" t="s">
        <v>520</v>
      </c>
      <c r="I42" s="37" t="s">
        <v>520</v>
      </c>
      <c r="J42" s="38" t="s">
        <v>520</v>
      </c>
      <c r="K42" s="22"/>
      <c r="L42" s="22"/>
      <c r="M42" s="22"/>
      <c r="N42" s="22"/>
      <c r="O42" s="22"/>
      <c r="P42" s="22"/>
    </row>
    <row r="43" spans="1:16" ht="39" customHeight="1" thickBot="1" x14ac:dyDescent="0.25">
      <c r="A43" s="22"/>
      <c r="B43" s="40"/>
      <c r="C43" s="1148" t="s">
        <v>578</v>
      </c>
      <c r="D43" s="1149"/>
      <c r="E43" s="1150"/>
      <c r="F43" s="41" t="s">
        <v>520</v>
      </c>
      <c r="G43" s="42" t="s">
        <v>520</v>
      </c>
      <c r="H43" s="42" t="s">
        <v>520</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qYcmoUSrWuxTdRNeJmEvAAIkWT3CReVpcCU4EGIHqnOnRbnsXGE4QWHNqz+w+di/4t2ju72AyL+eRammOkhwQA==" saltValue="O8WcQq9JgoJmZmWNiuuZ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671</v>
      </c>
      <c r="L45" s="60">
        <v>633</v>
      </c>
      <c r="M45" s="60">
        <v>587</v>
      </c>
      <c r="N45" s="60">
        <v>601</v>
      </c>
      <c r="O45" s="61">
        <v>604</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520</v>
      </c>
      <c r="L46" s="64" t="s">
        <v>520</v>
      </c>
      <c r="M46" s="64" t="s">
        <v>520</v>
      </c>
      <c r="N46" s="64" t="s">
        <v>520</v>
      </c>
      <c r="O46" s="65" t="s">
        <v>520</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520</v>
      </c>
      <c r="L47" s="64" t="s">
        <v>520</v>
      </c>
      <c r="M47" s="64" t="s">
        <v>520</v>
      </c>
      <c r="N47" s="64" t="s">
        <v>520</v>
      </c>
      <c r="O47" s="65" t="s">
        <v>520</v>
      </c>
      <c r="P47" s="48"/>
      <c r="Q47" s="48"/>
      <c r="R47" s="48"/>
      <c r="S47" s="48"/>
      <c r="T47" s="48"/>
      <c r="U47" s="48"/>
    </row>
    <row r="48" spans="1:21" ht="30.75" customHeight="1" x14ac:dyDescent="0.2">
      <c r="A48" s="48"/>
      <c r="B48" s="1155"/>
      <c r="C48" s="1156"/>
      <c r="D48" s="62"/>
      <c r="E48" s="1161" t="s">
        <v>15</v>
      </c>
      <c r="F48" s="1161"/>
      <c r="G48" s="1161"/>
      <c r="H48" s="1161"/>
      <c r="I48" s="1161"/>
      <c r="J48" s="1162"/>
      <c r="K48" s="63">
        <v>141</v>
      </c>
      <c r="L48" s="64">
        <v>154</v>
      </c>
      <c r="M48" s="64">
        <v>156</v>
      </c>
      <c r="N48" s="64">
        <v>148</v>
      </c>
      <c r="O48" s="65">
        <v>151</v>
      </c>
      <c r="P48" s="48"/>
      <c r="Q48" s="48"/>
      <c r="R48" s="48"/>
      <c r="S48" s="48"/>
      <c r="T48" s="48"/>
      <c r="U48" s="48"/>
    </row>
    <row r="49" spans="1:21" ht="30.75" customHeight="1" x14ac:dyDescent="0.2">
      <c r="A49" s="48"/>
      <c r="B49" s="1155"/>
      <c r="C49" s="1156"/>
      <c r="D49" s="62"/>
      <c r="E49" s="1161" t="s">
        <v>16</v>
      </c>
      <c r="F49" s="1161"/>
      <c r="G49" s="1161"/>
      <c r="H49" s="1161"/>
      <c r="I49" s="1161"/>
      <c r="J49" s="1162"/>
      <c r="K49" s="63">
        <v>21</v>
      </c>
      <c r="L49" s="64">
        <v>17</v>
      </c>
      <c r="M49" s="64">
        <v>16</v>
      </c>
      <c r="N49" s="64">
        <v>23</v>
      </c>
      <c r="O49" s="65">
        <v>26</v>
      </c>
      <c r="P49" s="48"/>
      <c r="Q49" s="48"/>
      <c r="R49" s="48"/>
      <c r="S49" s="48"/>
      <c r="T49" s="48"/>
      <c r="U49" s="48"/>
    </row>
    <row r="50" spans="1:21" ht="30.75" customHeight="1" x14ac:dyDescent="0.2">
      <c r="A50" s="48"/>
      <c r="B50" s="1155"/>
      <c r="C50" s="1156"/>
      <c r="D50" s="62"/>
      <c r="E50" s="1161" t="s">
        <v>17</v>
      </c>
      <c r="F50" s="1161"/>
      <c r="G50" s="1161"/>
      <c r="H50" s="1161"/>
      <c r="I50" s="1161"/>
      <c r="J50" s="1162"/>
      <c r="K50" s="63">
        <v>50</v>
      </c>
      <c r="L50" s="64">
        <v>50</v>
      </c>
      <c r="M50" s="64">
        <v>9</v>
      </c>
      <c r="N50" s="64" t="s">
        <v>520</v>
      </c>
      <c r="O50" s="65" t="s">
        <v>520</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520</v>
      </c>
      <c r="L51" s="64" t="s">
        <v>520</v>
      </c>
      <c r="M51" s="64" t="s">
        <v>520</v>
      </c>
      <c r="N51" s="64" t="s">
        <v>520</v>
      </c>
      <c r="O51" s="65" t="s">
        <v>520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431</v>
      </c>
      <c r="L52" s="64">
        <v>431</v>
      </c>
      <c r="M52" s="64">
        <v>433</v>
      </c>
      <c r="N52" s="64">
        <v>440</v>
      </c>
      <c r="O52" s="65">
        <v>446</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452</v>
      </c>
      <c r="L53" s="69">
        <v>423</v>
      </c>
      <c r="M53" s="69">
        <v>335</v>
      </c>
      <c r="N53" s="69">
        <v>332</v>
      </c>
      <c r="O53" s="70">
        <v>335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3">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2">
      <c r="B58" s="1169" t="s">
        <v>26</v>
      </c>
      <c r="C58" s="1170"/>
      <c r="D58" s="1175" t="s">
        <v>27</v>
      </c>
      <c r="E58" s="1176"/>
      <c r="F58" s="1176"/>
      <c r="G58" s="1176"/>
      <c r="H58" s="1176"/>
      <c r="I58" s="1176"/>
      <c r="J58" s="1177"/>
      <c r="K58" s="83">
        <v>0</v>
      </c>
      <c r="L58" s="84">
        <v>0</v>
      </c>
      <c r="M58" s="84">
        <v>0</v>
      </c>
      <c r="N58" s="84">
        <v>0</v>
      </c>
      <c r="O58" s="85">
        <v>0</v>
      </c>
    </row>
    <row r="59" spans="1:21" ht="31.5" customHeight="1" x14ac:dyDescent="0.2">
      <c r="B59" s="1171"/>
      <c r="C59" s="1172"/>
      <c r="D59" s="1178" t="s">
        <v>28</v>
      </c>
      <c r="E59" s="1179"/>
      <c r="F59" s="1179"/>
      <c r="G59" s="1179"/>
      <c r="H59" s="1179"/>
      <c r="I59" s="1179"/>
      <c r="J59" s="1180"/>
      <c r="K59" s="86">
        <v>0</v>
      </c>
      <c r="L59" s="87">
        <v>0</v>
      </c>
      <c r="M59" s="87">
        <v>0</v>
      </c>
      <c r="N59" s="87">
        <v>0</v>
      </c>
      <c r="O59" s="88">
        <v>0</v>
      </c>
    </row>
    <row r="60" spans="1:21" ht="31.5" customHeight="1" thickBot="1" x14ac:dyDescent="0.25">
      <c r="B60" s="1173"/>
      <c r="C60" s="1174"/>
      <c r="D60" s="1181" t="s">
        <v>29</v>
      </c>
      <c r="E60" s="1182"/>
      <c r="F60" s="1182"/>
      <c r="G60" s="1182"/>
      <c r="H60" s="1182"/>
      <c r="I60" s="1182"/>
      <c r="J60" s="1183"/>
      <c r="K60" s="89">
        <v>0</v>
      </c>
      <c r="L60" s="90">
        <v>0</v>
      </c>
      <c r="M60" s="90">
        <v>0</v>
      </c>
      <c r="N60" s="90">
        <v>0</v>
      </c>
      <c r="O60" s="91">
        <v>0</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Mh04h/F5hF4U0HHAqE6kDnL4V8/8vzPSNdcAQABRq9c7Lhw//R+bVl/UEeTKi2fITRKIIk1iqWVlhjsk+g1Qw==" saltValue="4BpV/WxAFPjztx+OkiK1/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562</v>
      </c>
      <c r="J40" s="103" t="s">
        <v>563</v>
      </c>
      <c r="K40" s="103" t="s">
        <v>564</v>
      </c>
      <c r="L40" s="103" t="s">
        <v>565</v>
      </c>
      <c r="M40" s="104" t="s">
        <v>566</v>
      </c>
    </row>
    <row r="41" spans="2:13" ht="27.75" customHeight="1" x14ac:dyDescent="0.2">
      <c r="B41" s="1184" t="s">
        <v>32</v>
      </c>
      <c r="C41" s="1185"/>
      <c r="D41" s="105"/>
      <c r="E41" s="1190" t="s">
        <v>33</v>
      </c>
      <c r="F41" s="1190"/>
      <c r="G41" s="1190"/>
      <c r="H41" s="1191"/>
      <c r="I41" s="353">
        <v>5520</v>
      </c>
      <c r="J41" s="354">
        <v>5290</v>
      </c>
      <c r="K41" s="354">
        <v>5301</v>
      </c>
      <c r="L41" s="354">
        <v>5403</v>
      </c>
      <c r="M41" s="355">
        <v>5093</v>
      </c>
    </row>
    <row r="42" spans="2:13" ht="27.75" customHeight="1" x14ac:dyDescent="0.2">
      <c r="B42" s="1186"/>
      <c r="C42" s="1187"/>
      <c r="D42" s="106"/>
      <c r="E42" s="1192" t="s">
        <v>34</v>
      </c>
      <c r="F42" s="1192"/>
      <c r="G42" s="1192"/>
      <c r="H42" s="1193"/>
      <c r="I42" s="356">
        <v>59</v>
      </c>
      <c r="J42" s="357">
        <v>9</v>
      </c>
      <c r="K42" s="357" t="s">
        <v>520</v>
      </c>
      <c r="L42" s="357" t="s">
        <v>520</v>
      </c>
      <c r="M42" s="358" t="s">
        <v>520</v>
      </c>
    </row>
    <row r="43" spans="2:13" ht="27.75" customHeight="1" x14ac:dyDescent="0.2">
      <c r="B43" s="1186"/>
      <c r="C43" s="1187"/>
      <c r="D43" s="106"/>
      <c r="E43" s="1192" t="s">
        <v>35</v>
      </c>
      <c r="F43" s="1192"/>
      <c r="G43" s="1192"/>
      <c r="H43" s="1193"/>
      <c r="I43" s="356">
        <v>1492</v>
      </c>
      <c r="J43" s="357">
        <v>1431</v>
      </c>
      <c r="K43" s="357">
        <v>1439</v>
      </c>
      <c r="L43" s="357">
        <v>1361</v>
      </c>
      <c r="M43" s="358">
        <v>1277</v>
      </c>
    </row>
    <row r="44" spans="2:13" ht="27.75" customHeight="1" x14ac:dyDescent="0.2">
      <c r="B44" s="1186"/>
      <c r="C44" s="1187"/>
      <c r="D44" s="106"/>
      <c r="E44" s="1192" t="s">
        <v>36</v>
      </c>
      <c r="F44" s="1192"/>
      <c r="G44" s="1192"/>
      <c r="H44" s="1193"/>
      <c r="I44" s="356">
        <v>126</v>
      </c>
      <c r="J44" s="357">
        <v>175</v>
      </c>
      <c r="K44" s="357">
        <v>282</v>
      </c>
      <c r="L44" s="357">
        <v>279</v>
      </c>
      <c r="M44" s="358">
        <v>266</v>
      </c>
    </row>
    <row r="45" spans="2:13" ht="27.75" customHeight="1" x14ac:dyDescent="0.2">
      <c r="B45" s="1186"/>
      <c r="C45" s="1187"/>
      <c r="D45" s="106"/>
      <c r="E45" s="1192" t="s">
        <v>37</v>
      </c>
      <c r="F45" s="1192"/>
      <c r="G45" s="1192"/>
      <c r="H45" s="1193"/>
      <c r="I45" s="356">
        <v>823</v>
      </c>
      <c r="J45" s="357">
        <v>826</v>
      </c>
      <c r="K45" s="357">
        <v>806</v>
      </c>
      <c r="L45" s="357">
        <v>782</v>
      </c>
      <c r="M45" s="358">
        <v>773</v>
      </c>
    </row>
    <row r="46" spans="2:13" ht="27.75" customHeight="1" x14ac:dyDescent="0.2">
      <c r="B46" s="1186"/>
      <c r="C46" s="1187"/>
      <c r="D46" s="107"/>
      <c r="E46" s="1192" t="s">
        <v>38</v>
      </c>
      <c r="F46" s="1192"/>
      <c r="G46" s="1192"/>
      <c r="H46" s="1193"/>
      <c r="I46" s="356" t="s">
        <v>520</v>
      </c>
      <c r="J46" s="357" t="s">
        <v>520</v>
      </c>
      <c r="K46" s="357" t="s">
        <v>520</v>
      </c>
      <c r="L46" s="357" t="s">
        <v>520</v>
      </c>
      <c r="M46" s="358" t="s">
        <v>520</v>
      </c>
    </row>
    <row r="47" spans="2:13" ht="27.75" customHeight="1" x14ac:dyDescent="0.2">
      <c r="B47" s="1186"/>
      <c r="C47" s="1187"/>
      <c r="D47" s="108"/>
      <c r="E47" s="1194" t="s">
        <v>39</v>
      </c>
      <c r="F47" s="1195"/>
      <c r="G47" s="1195"/>
      <c r="H47" s="1196"/>
      <c r="I47" s="356" t="s">
        <v>520</v>
      </c>
      <c r="J47" s="357" t="s">
        <v>520</v>
      </c>
      <c r="K47" s="357" t="s">
        <v>520</v>
      </c>
      <c r="L47" s="357" t="s">
        <v>520</v>
      </c>
      <c r="M47" s="358" t="s">
        <v>520</v>
      </c>
    </row>
    <row r="48" spans="2:13" ht="27.75" customHeight="1" x14ac:dyDescent="0.2">
      <c r="B48" s="1186"/>
      <c r="C48" s="1187"/>
      <c r="D48" s="106"/>
      <c r="E48" s="1192" t="s">
        <v>40</v>
      </c>
      <c r="F48" s="1192"/>
      <c r="G48" s="1192"/>
      <c r="H48" s="1193"/>
      <c r="I48" s="356" t="s">
        <v>520</v>
      </c>
      <c r="J48" s="357" t="s">
        <v>520</v>
      </c>
      <c r="K48" s="357" t="s">
        <v>520</v>
      </c>
      <c r="L48" s="357" t="s">
        <v>520</v>
      </c>
      <c r="M48" s="358" t="s">
        <v>520</v>
      </c>
    </row>
    <row r="49" spans="2:13" ht="27.75" customHeight="1" x14ac:dyDescent="0.2">
      <c r="B49" s="1188"/>
      <c r="C49" s="1189"/>
      <c r="D49" s="106"/>
      <c r="E49" s="1192" t="s">
        <v>41</v>
      </c>
      <c r="F49" s="1192"/>
      <c r="G49" s="1192"/>
      <c r="H49" s="1193"/>
      <c r="I49" s="356" t="s">
        <v>520</v>
      </c>
      <c r="J49" s="357" t="s">
        <v>520</v>
      </c>
      <c r="K49" s="357" t="s">
        <v>520</v>
      </c>
      <c r="L49" s="357" t="s">
        <v>520</v>
      </c>
      <c r="M49" s="358" t="s">
        <v>520</v>
      </c>
    </row>
    <row r="50" spans="2:13" ht="27.75" customHeight="1" x14ac:dyDescent="0.2">
      <c r="B50" s="1197" t="s">
        <v>42</v>
      </c>
      <c r="C50" s="1198"/>
      <c r="D50" s="109"/>
      <c r="E50" s="1192" t="s">
        <v>43</v>
      </c>
      <c r="F50" s="1192"/>
      <c r="G50" s="1192"/>
      <c r="H50" s="1193"/>
      <c r="I50" s="356">
        <v>702</v>
      </c>
      <c r="J50" s="357">
        <v>799</v>
      </c>
      <c r="K50" s="357">
        <v>1024</v>
      </c>
      <c r="L50" s="357">
        <v>1587</v>
      </c>
      <c r="M50" s="358">
        <v>2038</v>
      </c>
    </row>
    <row r="51" spans="2:13" ht="27.75" customHeight="1" x14ac:dyDescent="0.2">
      <c r="B51" s="1186"/>
      <c r="C51" s="1187"/>
      <c r="D51" s="106"/>
      <c r="E51" s="1192" t="s">
        <v>44</v>
      </c>
      <c r="F51" s="1192"/>
      <c r="G51" s="1192"/>
      <c r="H51" s="1193"/>
      <c r="I51" s="356" t="s">
        <v>520</v>
      </c>
      <c r="J51" s="357" t="s">
        <v>520</v>
      </c>
      <c r="K51" s="357" t="s">
        <v>520</v>
      </c>
      <c r="L51" s="357" t="s">
        <v>520</v>
      </c>
      <c r="M51" s="358" t="s">
        <v>520</v>
      </c>
    </row>
    <row r="52" spans="2:13" ht="27.75" customHeight="1" x14ac:dyDescent="0.2">
      <c r="B52" s="1188"/>
      <c r="C52" s="1189"/>
      <c r="D52" s="106"/>
      <c r="E52" s="1192" t="s">
        <v>45</v>
      </c>
      <c r="F52" s="1192"/>
      <c r="G52" s="1192"/>
      <c r="H52" s="1193"/>
      <c r="I52" s="356">
        <v>5274</v>
      </c>
      <c r="J52" s="357">
        <v>5187</v>
      </c>
      <c r="K52" s="357">
        <v>5236</v>
      </c>
      <c r="L52" s="357">
        <v>5259</v>
      </c>
      <c r="M52" s="358">
        <v>5035</v>
      </c>
    </row>
    <row r="53" spans="2:13" ht="27.75" customHeight="1" thickBot="1" x14ac:dyDescent="0.25">
      <c r="B53" s="1199" t="s">
        <v>46</v>
      </c>
      <c r="C53" s="1200"/>
      <c r="D53" s="110"/>
      <c r="E53" s="1201" t="s">
        <v>47</v>
      </c>
      <c r="F53" s="1201"/>
      <c r="G53" s="1201"/>
      <c r="H53" s="1202"/>
      <c r="I53" s="359">
        <v>2044</v>
      </c>
      <c r="J53" s="360">
        <v>1745</v>
      </c>
      <c r="K53" s="360">
        <v>1569</v>
      </c>
      <c r="L53" s="360">
        <v>978</v>
      </c>
      <c r="M53" s="361">
        <v>335</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hchshYbUkAO225jtYB2qnc4JgEyfqn3eELexD/+LnobdrrlajsIjiUOtaToNX/dbhrFront0f4ng3F3rl8qWCA==" saltValue="8TdIAjjQMzc8NSX3YzyI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564</v>
      </c>
      <c r="G54" s="119" t="s">
        <v>565</v>
      </c>
      <c r="H54" s="120" t="s">
        <v>566</v>
      </c>
    </row>
    <row r="55" spans="2:8" ht="52.5" customHeight="1" x14ac:dyDescent="0.2">
      <c r="B55" s="121"/>
      <c r="C55" s="1211" t="s">
        <v>50</v>
      </c>
      <c r="D55" s="1211"/>
      <c r="E55" s="1212"/>
      <c r="F55" s="122">
        <v>422</v>
      </c>
      <c r="G55" s="122">
        <v>851</v>
      </c>
      <c r="H55" s="123">
        <v>1221</v>
      </c>
    </row>
    <row r="56" spans="2:8" ht="52.5" customHeight="1" x14ac:dyDescent="0.2">
      <c r="B56" s="124"/>
      <c r="C56" s="1213" t="s">
        <v>51</v>
      </c>
      <c r="D56" s="1213"/>
      <c r="E56" s="1214"/>
      <c r="F56" s="125">
        <v>43</v>
      </c>
      <c r="G56" s="125">
        <v>195</v>
      </c>
      <c r="H56" s="126">
        <v>195</v>
      </c>
    </row>
    <row r="57" spans="2:8" ht="53.25" customHeight="1" x14ac:dyDescent="0.2">
      <c r="B57" s="124"/>
      <c r="C57" s="1215" t="s">
        <v>52</v>
      </c>
      <c r="D57" s="1215"/>
      <c r="E57" s="1216"/>
      <c r="F57" s="127">
        <v>154</v>
      </c>
      <c r="G57" s="127">
        <v>157</v>
      </c>
      <c r="H57" s="128">
        <v>168</v>
      </c>
    </row>
    <row r="58" spans="2:8" ht="45.75" customHeight="1" x14ac:dyDescent="0.2">
      <c r="B58" s="129"/>
      <c r="C58" s="1203" t="s">
        <v>585</v>
      </c>
      <c r="D58" s="1204"/>
      <c r="E58" s="1205"/>
      <c r="F58" s="130">
        <v>120</v>
      </c>
      <c r="G58" s="130">
        <v>121</v>
      </c>
      <c r="H58" s="131">
        <v>121</v>
      </c>
    </row>
    <row r="59" spans="2:8" ht="45.75" customHeight="1" x14ac:dyDescent="0.2">
      <c r="B59" s="129"/>
      <c r="C59" s="1203" t="s">
        <v>586</v>
      </c>
      <c r="D59" s="1204"/>
      <c r="E59" s="1205"/>
      <c r="F59" s="130">
        <v>27</v>
      </c>
      <c r="G59" s="130">
        <v>27</v>
      </c>
      <c r="H59" s="131">
        <v>27</v>
      </c>
    </row>
    <row r="60" spans="2:8" ht="45.75" customHeight="1" x14ac:dyDescent="0.2">
      <c r="B60" s="129"/>
      <c r="C60" s="1203" t="s">
        <v>587</v>
      </c>
      <c r="D60" s="1204"/>
      <c r="E60" s="1205"/>
      <c r="F60" s="130">
        <v>1</v>
      </c>
      <c r="G60" s="130">
        <v>2</v>
      </c>
      <c r="H60" s="131">
        <v>11</v>
      </c>
    </row>
    <row r="61" spans="2:8" ht="45.75" customHeight="1" x14ac:dyDescent="0.2">
      <c r="B61" s="129"/>
      <c r="C61" s="1203" t="s">
        <v>588</v>
      </c>
      <c r="D61" s="1204"/>
      <c r="E61" s="1205"/>
      <c r="F61" s="130">
        <v>3</v>
      </c>
      <c r="G61" s="130">
        <v>5</v>
      </c>
      <c r="H61" s="131">
        <v>7</v>
      </c>
    </row>
    <row r="62" spans="2:8" ht="45.75" customHeight="1" thickBot="1" x14ac:dyDescent="0.25">
      <c r="B62" s="132"/>
      <c r="C62" s="1206" t="s">
        <v>589</v>
      </c>
      <c r="D62" s="1207"/>
      <c r="E62" s="1208"/>
      <c r="F62" s="130">
        <v>1</v>
      </c>
      <c r="G62" s="130">
        <v>1</v>
      </c>
      <c r="H62" s="131">
        <v>1</v>
      </c>
    </row>
    <row r="63" spans="2:8" ht="52.5" customHeight="1" thickBot="1" x14ac:dyDescent="0.25">
      <c r="B63" s="133"/>
      <c r="C63" s="1209" t="s">
        <v>53</v>
      </c>
      <c r="D63" s="1209"/>
      <c r="E63" s="1210"/>
      <c r="F63" s="134">
        <v>619</v>
      </c>
      <c r="G63" s="134">
        <v>1203</v>
      </c>
      <c r="H63" s="135">
        <v>1584</v>
      </c>
    </row>
    <row r="64" spans="2:8" ht="13" x14ac:dyDescent="0.2"/>
  </sheetData>
  <sheetProtection algorithmName="SHA-512" hashValue="1lSVbR2aX1rYhtWi/4v+T2Un1B4Mz50ehtECjFFzqP3v/GAvvYmJt9G8ipycwmeXhlWSoYEXiI/5lOXIZ4w0LQ==" saltValue="fWEKV2gEpUoRpA8EIaFb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54</v>
      </c>
      <c r="E2" s="147"/>
      <c r="F2" s="148" t="s">
        <v>559</v>
      </c>
      <c r="G2" s="149"/>
      <c r="H2" s="150"/>
    </row>
    <row r="3" spans="1:8" x14ac:dyDescent="0.2">
      <c r="A3" s="146" t="s">
        <v>552</v>
      </c>
      <c r="B3" s="151"/>
      <c r="C3" s="152"/>
      <c r="D3" s="153">
        <v>33155</v>
      </c>
      <c r="E3" s="154"/>
      <c r="F3" s="155">
        <v>73475</v>
      </c>
      <c r="G3" s="156"/>
      <c r="H3" s="157"/>
    </row>
    <row r="4" spans="1:8" x14ac:dyDescent="0.2">
      <c r="A4" s="158"/>
      <c r="B4" s="159"/>
      <c r="C4" s="160"/>
      <c r="D4" s="161">
        <v>23302</v>
      </c>
      <c r="E4" s="162"/>
      <c r="F4" s="163">
        <v>43072</v>
      </c>
      <c r="G4" s="164"/>
      <c r="H4" s="165"/>
    </row>
    <row r="5" spans="1:8" x14ac:dyDescent="0.2">
      <c r="A5" s="146" t="s">
        <v>554</v>
      </c>
      <c r="B5" s="151"/>
      <c r="C5" s="152"/>
      <c r="D5" s="153">
        <v>15358</v>
      </c>
      <c r="E5" s="154"/>
      <c r="F5" s="155">
        <v>87464</v>
      </c>
      <c r="G5" s="156"/>
      <c r="H5" s="157"/>
    </row>
    <row r="6" spans="1:8" x14ac:dyDescent="0.2">
      <c r="A6" s="158"/>
      <c r="B6" s="159"/>
      <c r="C6" s="160"/>
      <c r="D6" s="161">
        <v>9558</v>
      </c>
      <c r="E6" s="162"/>
      <c r="F6" s="163">
        <v>47479</v>
      </c>
      <c r="G6" s="164"/>
      <c r="H6" s="165"/>
    </row>
    <row r="7" spans="1:8" x14ac:dyDescent="0.2">
      <c r="A7" s="146" t="s">
        <v>555</v>
      </c>
      <c r="B7" s="151"/>
      <c r="C7" s="152"/>
      <c r="D7" s="153">
        <v>13689</v>
      </c>
      <c r="E7" s="154"/>
      <c r="F7" s="155">
        <v>96248</v>
      </c>
      <c r="G7" s="156"/>
      <c r="H7" s="157"/>
    </row>
    <row r="8" spans="1:8" x14ac:dyDescent="0.2">
      <c r="A8" s="158"/>
      <c r="B8" s="159"/>
      <c r="C8" s="160"/>
      <c r="D8" s="161">
        <v>5865</v>
      </c>
      <c r="E8" s="162"/>
      <c r="F8" s="163">
        <v>55768</v>
      </c>
      <c r="G8" s="164"/>
      <c r="H8" s="165"/>
    </row>
    <row r="9" spans="1:8" x14ac:dyDescent="0.2">
      <c r="A9" s="146" t="s">
        <v>556</v>
      </c>
      <c r="B9" s="151"/>
      <c r="C9" s="152"/>
      <c r="D9" s="153">
        <v>14854</v>
      </c>
      <c r="E9" s="154"/>
      <c r="F9" s="155">
        <v>76413</v>
      </c>
      <c r="G9" s="156"/>
      <c r="H9" s="157"/>
    </row>
    <row r="10" spans="1:8" x14ac:dyDescent="0.2">
      <c r="A10" s="158"/>
      <c r="B10" s="159"/>
      <c r="C10" s="160"/>
      <c r="D10" s="161">
        <v>12060</v>
      </c>
      <c r="E10" s="162"/>
      <c r="F10" s="163">
        <v>39658</v>
      </c>
      <c r="G10" s="164"/>
      <c r="H10" s="165"/>
    </row>
    <row r="11" spans="1:8" x14ac:dyDescent="0.2">
      <c r="A11" s="146" t="s">
        <v>557</v>
      </c>
      <c r="B11" s="151"/>
      <c r="C11" s="152"/>
      <c r="D11" s="153">
        <v>18832</v>
      </c>
      <c r="E11" s="154"/>
      <c r="F11" s="155">
        <v>66481</v>
      </c>
      <c r="G11" s="156"/>
      <c r="H11" s="157"/>
    </row>
    <row r="12" spans="1:8" x14ac:dyDescent="0.2">
      <c r="A12" s="158"/>
      <c r="B12" s="159"/>
      <c r="C12" s="166"/>
      <c r="D12" s="161">
        <v>10216</v>
      </c>
      <c r="E12" s="162"/>
      <c r="F12" s="163">
        <v>36120</v>
      </c>
      <c r="G12" s="164"/>
      <c r="H12" s="165"/>
    </row>
    <row r="13" spans="1:8" x14ac:dyDescent="0.2">
      <c r="A13" s="146"/>
      <c r="B13" s="151"/>
      <c r="C13" s="167"/>
      <c r="D13" s="168">
        <v>19178</v>
      </c>
      <c r="E13" s="169"/>
      <c r="F13" s="170">
        <v>80016</v>
      </c>
      <c r="G13" s="171"/>
      <c r="H13" s="157"/>
    </row>
    <row r="14" spans="1:8" x14ac:dyDescent="0.2">
      <c r="A14" s="158"/>
      <c r="B14" s="159"/>
      <c r="C14" s="160"/>
      <c r="D14" s="161">
        <v>12200</v>
      </c>
      <c r="E14" s="162"/>
      <c r="F14" s="163">
        <v>44419</v>
      </c>
      <c r="G14" s="164"/>
      <c r="H14" s="165"/>
    </row>
    <row r="17" spans="1:11" x14ac:dyDescent="0.2">
      <c r="A17" s="142" t="s">
        <v>55</v>
      </c>
    </row>
    <row r="18" spans="1:11" x14ac:dyDescent="0.2">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x14ac:dyDescent="0.2">
      <c r="A19" s="172" t="s">
        <v>56</v>
      </c>
      <c r="B19" s="172">
        <f>ROUND(VALUE(SUBSTITUTE(実質収支比率等に係る経年分析!F$48,"▲","-")),2)</f>
        <v>6.65</v>
      </c>
      <c r="C19" s="172">
        <f>ROUND(VALUE(SUBSTITUTE(実質収支比率等に係る経年分析!G$48,"▲","-")),2)</f>
        <v>3.6</v>
      </c>
      <c r="D19" s="172">
        <f>ROUND(VALUE(SUBSTITUTE(実質収支比率等に係る経年分析!H$48,"▲","-")),2)</f>
        <v>8.14</v>
      </c>
      <c r="E19" s="172">
        <f>ROUND(VALUE(SUBSTITUTE(実質収支比率等に係る経年分析!I$48,"▲","-")),2)</f>
        <v>11.57</v>
      </c>
      <c r="F19" s="172">
        <f>ROUND(VALUE(SUBSTITUTE(実質収支比率等に係る経年分析!J$48,"▲","-")),2)</f>
        <v>11.1</v>
      </c>
    </row>
    <row r="20" spans="1:11" x14ac:dyDescent="0.2">
      <c r="A20" s="172" t="s">
        <v>57</v>
      </c>
      <c r="B20" s="172">
        <f>ROUND(VALUE(SUBSTITUTE(実質収支比率等に係る経年分析!F$47,"▲","-")),2)</f>
        <v>5.33</v>
      </c>
      <c r="C20" s="172">
        <f>ROUND(VALUE(SUBSTITUTE(実質収支比率等に係る経年分析!G$47,"▲","-")),2)</f>
        <v>6.64</v>
      </c>
      <c r="D20" s="172">
        <f>ROUND(VALUE(SUBSTITUTE(実質収支比率等に係る経年分析!H$47,"▲","-")),2)</f>
        <v>9.33</v>
      </c>
      <c r="E20" s="172">
        <f>ROUND(VALUE(SUBSTITUTE(実質収支比率等に係る経年分析!I$47,"▲","-")),2)</f>
        <v>17.28</v>
      </c>
      <c r="F20" s="172">
        <f>ROUND(VALUE(SUBSTITUTE(実質収支比率等に係る経年分析!J$47,"▲","-")),2)</f>
        <v>25.43</v>
      </c>
    </row>
    <row r="21" spans="1:11" x14ac:dyDescent="0.2">
      <c r="A21" s="172" t="s">
        <v>58</v>
      </c>
      <c r="B21" s="172">
        <f>IF(ISNUMBER(VALUE(SUBSTITUTE(実質収支比率等に係る経年分析!F$49,"▲","-"))),ROUND(VALUE(SUBSTITUTE(実質収支比率等に係る経年分析!F$49,"▲","-")),2),NA())</f>
        <v>-0.19</v>
      </c>
      <c r="C21" s="172">
        <f>IF(ISNUMBER(VALUE(SUBSTITUTE(実質収支比率等に係る経年分析!G$49,"▲","-"))),ROUND(VALUE(SUBSTITUTE(実質収支比率等に係る経年分析!G$49,"▲","-")),2),NA())</f>
        <v>-1.62</v>
      </c>
      <c r="D21" s="172">
        <f>IF(ISNUMBER(VALUE(SUBSTITUTE(実質収支比率等に係る経年分析!H$49,"▲","-"))),ROUND(VALUE(SUBSTITUTE(実質収支比率等に係る経年分析!H$49,"▲","-")),2),NA())</f>
        <v>7.86</v>
      </c>
      <c r="E21" s="172">
        <f>IF(ISNUMBER(VALUE(SUBSTITUTE(実質収支比率等に係る経年分析!I$49,"▲","-"))),ROUND(VALUE(SUBSTITUTE(実質収支比率等に係る経年分析!I$49,"▲","-")),2),NA())</f>
        <v>12.78</v>
      </c>
      <c r="F21" s="172">
        <f>IF(ISNUMBER(VALUE(SUBSTITUTE(実質収支比率等に係る経年分析!J$49,"▲","-"))),ROUND(VALUE(SUBSTITUTE(実質収支比率等に係る経年分析!J$49,"▲","-")),2),NA())</f>
        <v>6.94</v>
      </c>
    </row>
    <row r="24" spans="1:11" x14ac:dyDescent="0.2">
      <c r="A24" s="142" t="s">
        <v>59</v>
      </c>
    </row>
    <row r="25" spans="1:11" x14ac:dyDescent="0.2">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x14ac:dyDescent="0.2">
      <c r="A26" s="173"/>
      <c r="B26" s="173" t="s">
        <v>60</v>
      </c>
      <c r="C26" s="173" t="s">
        <v>61</v>
      </c>
      <c r="D26" s="173" t="s">
        <v>60</v>
      </c>
      <c r="E26" s="173" t="s">
        <v>61</v>
      </c>
      <c r="F26" s="173" t="s">
        <v>60</v>
      </c>
      <c r="G26" s="173" t="s">
        <v>61</v>
      </c>
      <c r="H26" s="173" t="s">
        <v>60</v>
      </c>
      <c r="I26" s="173" t="s">
        <v>61</v>
      </c>
      <c r="J26" s="173" t="s">
        <v>60</v>
      </c>
      <c r="K26" s="173" t="s">
        <v>61</v>
      </c>
    </row>
    <row r="27" spans="1:11" x14ac:dyDescent="0.2">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#VALUE!</v>
      </c>
      <c r="C27" s="173" t="e">
        <f>IF(ROUND(VALUE(SUBSTITUTE(連結実質赤字比率に係る赤字・黒字の構成分析!F$43,"▲", "-")), 2) &gt;= 0, ABS(ROUND(VALUE(SUBSTITUTE(連結実質赤字比率に係る赤字・黒字の構成分析!F$43,"▲", "-")), 2)), NA())</f>
        <v>#VALUE!</v>
      </c>
      <c r="D27" s="173" t="e">
        <f>IF(ROUND(VALUE(SUBSTITUTE(連結実質赤字比率に係る赤字・黒字の構成分析!G$43,"▲", "-")), 2) &lt; 0, ABS(ROUND(VALUE(SUBSTITUTE(連結実質赤字比率に係る赤字・黒字の構成分析!G$43,"▲", "-")), 2)), NA())</f>
        <v>#VALUE!</v>
      </c>
      <c r="E27" s="173" t="e">
        <f>IF(ROUND(VALUE(SUBSTITUTE(連結実質赤字比率に係る赤字・黒字の構成分析!G$43,"▲", "-")), 2) &gt;= 0, ABS(ROUND(VALUE(SUBSTITUTE(連結実質赤字比率に係る赤字・黒字の構成分析!G$43,"▲", "-")), 2)), NA())</f>
        <v>#VALUE!</v>
      </c>
      <c r="F27" s="173" t="e">
        <f>IF(ROUND(VALUE(SUBSTITUTE(連結実質赤字比率に係る赤字・黒字の構成分析!H$43,"▲", "-")), 2) &lt; 0, ABS(ROUND(VALUE(SUBSTITUTE(連結実質赤字比率に係る赤字・黒字の構成分析!H$43,"▲", "-")), 2)), NA())</f>
        <v>#VALUE!</v>
      </c>
      <c r="G27" s="173" t="e">
        <f>IF(ROUND(VALUE(SUBSTITUTE(連結実質赤字比率に係る赤字・黒字の構成分析!H$43,"▲", "-")), 2) &gt;= 0, ABS(ROUND(VALUE(SUBSTITUTE(連結実質赤字比率に係る赤字・黒字の構成分析!H$43,"▲", "-")), 2)), NA())</f>
        <v>#VALUE!</v>
      </c>
      <c r="H27" s="173" t="e">
        <f>IF(ROUND(VALUE(SUBSTITUTE(連結実質赤字比率に係る赤字・黒字の構成分析!I$43,"▲", "-")), 2) &lt; 0, ABS(ROUND(VALUE(SUBSTITUTE(連結実質赤字比率に係る赤字・黒字の構成分析!I$43,"▲", "-")), 2)), NA())</f>
        <v>#VALUE!</v>
      </c>
      <c r="I27" s="173" t="e">
        <f>IF(ROUND(VALUE(SUBSTITUTE(連結実質赤字比率に係る赤字・黒字の構成分析!I$43,"▲", "-")), 2) &gt;= 0, ABS(ROUND(VALUE(SUBSTITUTE(連結実質赤字比率に係る赤字・黒字の構成分析!I$43,"▲", "-")), 2)), NA())</f>
        <v>#VALUE!</v>
      </c>
      <c r="J27" s="173" t="e">
        <f>IF(ROUND(VALUE(SUBSTITUTE(連結実質赤字比率に係る赤字・黒字の構成分析!J$43,"▲", "-")), 2) &lt; 0, ABS(ROUND(VALUE(SUBSTITUTE(連結実質赤字比率に係る赤字・黒字の構成分析!J$43,"▲", "-")), 2)), NA())</f>
        <v>#VALUE!</v>
      </c>
      <c r="K27" s="173" t="e">
        <f>IF(ROUND(VALUE(SUBSTITUTE(連結実質赤字比率に係る赤字・黒字の構成分析!J$43,"▲", "-")), 2) &gt;= 0, ABS(ROUND(VALUE(SUBSTITUTE(連結実質赤字比率に係る赤字・黒字の構成分析!J$43,"▲", "-")), 2)), NA())</f>
        <v>#VALUE!</v>
      </c>
    </row>
    <row r="28" spans="1:11" x14ac:dyDescent="0.2">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x14ac:dyDescent="0.2">
      <c r="A29" s="173" t="str">
        <f>IF(連結実質赤字比率に係る赤字・黒字の構成分析!C$41="",NA(),連結実質赤字比率に係る赤字・黒字の構成分析!C$41)</f>
        <v>浄化槽事業特別会計</v>
      </c>
      <c r="B29" s="173" t="e">
        <f>IF(ROUND(VALUE(SUBSTITUTE(連結実質赤字比率に係る赤字・黒字の構成分析!F$41,"▲", "-")), 2) &lt; 0, ABS(ROUND(VALUE(SUBSTITUTE(連結実質赤字比率に係る赤字・黒字の構成分析!F$41,"▲", "-")), 2)), NA())</f>
        <v>#N/A</v>
      </c>
      <c r="C29" s="173">
        <f>IF(ROUND(VALUE(SUBSTITUTE(連結実質赤字比率に係る赤字・黒字の構成分析!F$41,"▲", "-")), 2) &gt;= 0, ABS(ROUND(VALUE(SUBSTITUTE(連結実質赤字比率に係る赤字・黒字の構成分析!F$41,"▲", "-")), 2)), NA())</f>
        <v>0.15</v>
      </c>
      <c r="D29" s="173" t="e">
        <f>IF(ROUND(VALUE(SUBSTITUTE(連結実質赤字比率に係る赤字・黒字の構成分析!G$41,"▲", "-")), 2) &lt; 0, ABS(ROUND(VALUE(SUBSTITUTE(連結実質赤字比率に係る赤字・黒字の構成分析!G$41,"▲", "-")), 2)), NA())</f>
        <v>#N/A</v>
      </c>
      <c r="E29" s="173">
        <f>IF(ROUND(VALUE(SUBSTITUTE(連結実質赤字比率に係る赤字・黒字の構成分析!G$41,"▲", "-")), 2) &gt;= 0, ABS(ROUND(VALUE(SUBSTITUTE(連結実質赤字比率に係る赤字・黒字の構成分析!G$41,"▲", "-")), 2)), NA())</f>
        <v>0.24</v>
      </c>
      <c r="F29" s="173" t="e">
        <f>IF(ROUND(VALUE(SUBSTITUTE(連結実質赤字比率に係る赤字・黒字の構成分析!H$41,"▲", "-")), 2) &lt; 0, ABS(ROUND(VALUE(SUBSTITUTE(連結実質赤字比率に係る赤字・黒字の構成分析!H$41,"▲", "-")), 2)), NA())</f>
        <v>#N/A</v>
      </c>
      <c r="G29" s="173">
        <f>IF(ROUND(VALUE(SUBSTITUTE(連結実質赤字比率に係る赤字・黒字の構成分析!H$41,"▲", "-")), 2) &gt;= 0, ABS(ROUND(VALUE(SUBSTITUTE(連結実質赤字比率に係る赤字・黒字の構成分析!H$41,"▲", "-")), 2)), NA())</f>
        <v>0.24</v>
      </c>
      <c r="H29" s="173" t="e">
        <f>IF(ROUND(VALUE(SUBSTITUTE(連結実質赤字比率に係る赤字・黒字の構成分析!I$41,"▲", "-")), 2) &lt; 0, ABS(ROUND(VALUE(SUBSTITUTE(連結実質赤字比率に係る赤字・黒字の構成分析!I$41,"▲", "-")), 2)), NA())</f>
        <v>#N/A</v>
      </c>
      <c r="I29" s="173">
        <f>IF(ROUND(VALUE(SUBSTITUTE(連結実質赤字比率に係る赤字・黒字の構成分析!I$41,"▲", "-")), 2) &gt;= 0, ABS(ROUND(VALUE(SUBSTITUTE(連結実質赤字比率に係る赤字・黒字の構成分析!I$41,"▲", "-")), 2)), NA())</f>
        <v>0.09</v>
      </c>
      <c r="J29" s="173" t="e">
        <f>IF(ROUND(VALUE(SUBSTITUTE(連結実質赤字比率に係る赤字・黒字の構成分析!J$41,"▲", "-")), 2) &lt; 0, ABS(ROUND(VALUE(SUBSTITUTE(連結実質赤字比率に係る赤字・黒字の構成分析!J$41,"▲", "-")), 2)), NA())</f>
        <v>#N/A</v>
      </c>
      <c r="K29" s="173">
        <f>IF(ROUND(VALUE(SUBSTITUTE(連結実質赤字比率に係る赤字・黒字の構成分析!J$41,"▲", "-")), 2) &gt;= 0, ABS(ROUND(VALUE(SUBSTITUTE(連結実質赤字比率に係る赤字・黒字の構成分析!J$41,"▲", "-")), 2)), NA())</f>
        <v>0.06</v>
      </c>
    </row>
    <row r="30" spans="1:11" x14ac:dyDescent="0.2">
      <c r="A30" s="173" t="str">
        <f>IF(連結実質赤字比率に係る赤字・黒字の構成分析!C$40="",NA(),連結実質赤字比率に係る赤字・黒字の構成分析!C$40)</f>
        <v>後期高齢者医療特別会計</v>
      </c>
      <c r="B30" s="173" t="e">
        <f>IF(ROUND(VALUE(SUBSTITUTE(連結実質赤字比率に係る赤字・黒字の構成分析!F$40,"▲", "-")), 2) &lt; 0, ABS(ROUND(VALUE(SUBSTITUTE(連結実質赤字比率に係る赤字・黒字の構成分析!F$40,"▲", "-")), 2)), NA())</f>
        <v>#N/A</v>
      </c>
      <c r="C30" s="173">
        <f>IF(ROUND(VALUE(SUBSTITUTE(連結実質赤字比率に係る赤字・黒字の構成分析!F$40,"▲", "-")), 2) &gt;= 0, ABS(ROUND(VALUE(SUBSTITUTE(連結実質赤字比率に係る赤字・黒字の構成分析!F$40,"▲", "-")), 2)), NA())</f>
        <v>0.45</v>
      </c>
      <c r="D30" s="173" t="e">
        <f>IF(ROUND(VALUE(SUBSTITUTE(連結実質赤字比率に係る赤字・黒字の構成分析!G$40,"▲", "-")), 2) &lt; 0, ABS(ROUND(VALUE(SUBSTITUTE(連結実質赤字比率に係る赤字・黒字の構成分析!G$40,"▲", "-")), 2)), NA())</f>
        <v>#N/A</v>
      </c>
      <c r="E30" s="173">
        <f>IF(ROUND(VALUE(SUBSTITUTE(連結実質赤字比率に係る赤字・黒字の構成分析!G$40,"▲", "-")), 2) &gt;= 0, ABS(ROUND(VALUE(SUBSTITUTE(連結実質赤字比率に係る赤字・黒字の構成分析!G$40,"▲", "-")), 2)), NA())</f>
        <v>0.42</v>
      </c>
      <c r="F30" s="173" t="e">
        <f>IF(ROUND(VALUE(SUBSTITUTE(連結実質赤字比率に係る赤字・黒字の構成分析!H$40,"▲", "-")), 2) &lt; 0, ABS(ROUND(VALUE(SUBSTITUTE(連結実質赤字比率に係る赤字・黒字の構成分析!H$40,"▲", "-")), 2)), NA())</f>
        <v>#N/A</v>
      </c>
      <c r="G30" s="173">
        <f>IF(ROUND(VALUE(SUBSTITUTE(連結実質赤字比率に係る赤字・黒字の構成分析!H$40,"▲", "-")), 2) &gt;= 0, ABS(ROUND(VALUE(SUBSTITUTE(連結実質赤字比率に係る赤字・黒字の構成分析!H$40,"▲", "-")), 2)), NA())</f>
        <v>0.26</v>
      </c>
      <c r="H30" s="173" t="e">
        <f>IF(ROUND(VALUE(SUBSTITUTE(連結実質赤字比率に係る赤字・黒字の構成分析!I$40,"▲", "-")), 2) &lt; 0, ABS(ROUND(VALUE(SUBSTITUTE(連結実質赤字比率に係る赤字・黒字の構成分析!I$40,"▲", "-")), 2)), NA())</f>
        <v>#N/A</v>
      </c>
      <c r="I30" s="173">
        <f>IF(ROUND(VALUE(SUBSTITUTE(連結実質赤字比率に係る赤字・黒字の構成分析!I$40,"▲", "-")), 2) &gt;= 0, ABS(ROUND(VALUE(SUBSTITUTE(連結実質赤字比率に係る赤字・黒字の構成分析!I$40,"▲", "-")), 2)), NA())</f>
        <v>0.26</v>
      </c>
      <c r="J30" s="173" t="e">
        <f>IF(ROUND(VALUE(SUBSTITUTE(連結実質赤字比率に係る赤字・黒字の構成分析!J$40,"▲", "-")), 2) &lt; 0, ABS(ROUND(VALUE(SUBSTITUTE(連結実質赤字比率に係る赤字・黒字の構成分析!J$40,"▲", "-")), 2)), NA())</f>
        <v>#N/A</v>
      </c>
      <c r="K30" s="173">
        <f>IF(ROUND(VALUE(SUBSTITUTE(連結実質赤字比率に係る赤字・黒字の構成分析!J$40,"▲", "-")), 2) &gt;= 0, ABS(ROUND(VALUE(SUBSTITUTE(連結実質赤字比率に係る赤字・黒字の構成分析!J$40,"▲", "-")), 2)), NA())</f>
        <v>0.28000000000000003</v>
      </c>
    </row>
    <row r="31" spans="1:11" x14ac:dyDescent="0.2">
      <c r="A31" s="173" t="str">
        <f>IF(連結実質赤字比率に係る赤字・黒字の構成分析!C$39="",NA(),連結実質赤字比率に係る赤字・黒字の構成分析!C$39)</f>
        <v>農業集落排水事業特別会計</v>
      </c>
      <c r="B31" s="173" t="e">
        <f>IF(ROUND(VALUE(SUBSTITUTE(連結実質赤字比率に係る赤字・黒字の構成分析!F$39,"▲", "-")), 2) &lt; 0, ABS(ROUND(VALUE(SUBSTITUTE(連結実質赤字比率に係る赤字・黒字の構成分析!F$39,"▲", "-")), 2)), NA())</f>
        <v>#N/A</v>
      </c>
      <c r="C31" s="173">
        <f>IF(ROUND(VALUE(SUBSTITUTE(連結実質赤字比率に係る赤字・黒字の構成分析!F$39,"▲", "-")), 2) &gt;= 0, ABS(ROUND(VALUE(SUBSTITUTE(連結実質赤字比率に係る赤字・黒字の構成分析!F$39,"▲", "-")), 2)), NA())</f>
        <v>0.26</v>
      </c>
      <c r="D31" s="173" t="e">
        <f>IF(ROUND(VALUE(SUBSTITUTE(連結実質赤字比率に係る赤字・黒字の構成分析!G$39,"▲", "-")), 2) &lt; 0, ABS(ROUND(VALUE(SUBSTITUTE(連結実質赤字比率に係る赤字・黒字の構成分析!G$39,"▲", "-")), 2)), NA())</f>
        <v>#N/A</v>
      </c>
      <c r="E31" s="173">
        <f>IF(ROUND(VALUE(SUBSTITUTE(連結実質赤字比率に係る赤字・黒字の構成分析!G$39,"▲", "-")), 2) &gt;= 0, ABS(ROUND(VALUE(SUBSTITUTE(連結実質赤字比率に係る赤字・黒字の構成分析!G$39,"▲", "-")), 2)), NA())</f>
        <v>0.1</v>
      </c>
      <c r="F31" s="173" t="e">
        <f>IF(ROUND(VALUE(SUBSTITUTE(連結実質赤字比率に係る赤字・黒字の構成分析!H$39,"▲", "-")), 2) &lt; 0, ABS(ROUND(VALUE(SUBSTITUTE(連結実質赤字比率に係る赤字・黒字の構成分析!H$39,"▲", "-")), 2)), NA())</f>
        <v>#N/A</v>
      </c>
      <c r="G31" s="173">
        <f>IF(ROUND(VALUE(SUBSTITUTE(連結実質赤字比率に係る赤字・黒字の構成分析!H$39,"▲", "-")), 2) &gt;= 0, ABS(ROUND(VALUE(SUBSTITUTE(連結実質赤字比率に係る赤字・黒字の構成分析!H$39,"▲", "-")), 2)), NA())</f>
        <v>0.17</v>
      </c>
      <c r="H31" s="173" t="e">
        <f>IF(ROUND(VALUE(SUBSTITUTE(連結実質赤字比率に係る赤字・黒字の構成分析!I$39,"▲", "-")), 2) &lt; 0, ABS(ROUND(VALUE(SUBSTITUTE(連結実質赤字比率に係る赤字・黒字の構成分析!I$39,"▲", "-")), 2)), NA())</f>
        <v>#N/A</v>
      </c>
      <c r="I31" s="173">
        <f>IF(ROUND(VALUE(SUBSTITUTE(連結実質赤字比率に係る赤字・黒字の構成分析!I$39,"▲", "-")), 2) &gt;= 0, ABS(ROUND(VALUE(SUBSTITUTE(連結実質赤字比率に係る赤字・黒字の構成分析!I$39,"▲", "-")), 2)), NA())</f>
        <v>0.21</v>
      </c>
      <c r="J31" s="173" t="e">
        <f>IF(ROUND(VALUE(SUBSTITUTE(連結実質赤字比率に係る赤字・黒字の構成分析!J$39,"▲", "-")), 2) &lt; 0, ABS(ROUND(VALUE(SUBSTITUTE(連結実質赤字比率に係る赤字・黒字の構成分析!J$39,"▲", "-")), 2)), NA())</f>
        <v>#N/A</v>
      </c>
      <c r="K31" s="173">
        <f>IF(ROUND(VALUE(SUBSTITUTE(連結実質赤字比率に係る赤字・黒字の構成分析!J$39,"▲", "-")), 2) &gt;= 0, ABS(ROUND(VALUE(SUBSTITUTE(連結実質赤字比率に係る赤字・黒字の構成分析!J$39,"▲", "-")), 2)), NA())</f>
        <v>0.28000000000000003</v>
      </c>
    </row>
    <row r="32" spans="1:11" x14ac:dyDescent="0.2">
      <c r="A32" s="173" t="str">
        <f>IF(連結実質赤字比率に係る赤字・黒字の構成分析!C$38="",NA(),連結実質赤字比率に係る赤字・黒字の構成分析!C$38)</f>
        <v>国民健康保険特別会計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2.1</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2.0499999999999998</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1.65</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1.1299999999999999</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0.52</v>
      </c>
    </row>
    <row r="33" spans="1:16" x14ac:dyDescent="0.2">
      <c r="A33" s="173" t="str">
        <f>IF(連結実質赤字比率に係る赤字・黒字の構成分析!C$37="",NA(),連結実質赤字比率に係る赤字・黒字の構成分析!C$37)</f>
        <v>下水道事業特別会計</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0.56000000000000005</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0.48</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0.45</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0.85</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1.23</v>
      </c>
    </row>
    <row r="34" spans="1:16" x14ac:dyDescent="0.2">
      <c r="A34" s="173" t="str">
        <f>IF(連結実質赤字比率に係る赤字・黒字の構成分析!C$36="",NA(),連結実質赤字比率に係る赤字・黒字の構成分析!C$36)</f>
        <v>介護保険特別会計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3.52</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3.53</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2.4300000000000002</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3.57</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2.81</v>
      </c>
    </row>
    <row r="35" spans="1:16" x14ac:dyDescent="0.2">
      <c r="A35" s="173" t="str">
        <f>IF(連結実質赤字比率に係る赤字・黒字の構成分析!C$35="",NA(),連結実質赤字比率に係る赤字・黒字の構成分析!C$35)</f>
        <v>一般会計</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6.65</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3.59</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8.14</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11.57</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11.1</v>
      </c>
    </row>
    <row r="36" spans="1:16" x14ac:dyDescent="0.2">
      <c r="A36" s="173" t="str">
        <f>IF(連結実質赤字比率に係る赤字・黒字の構成分析!C$34="",NA(),連結実質赤字比率に係る赤字・黒字の構成分析!C$34)</f>
        <v>水道事業会計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23.24</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22.97</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20.72</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19.57</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21.41</v>
      </c>
    </row>
    <row r="39" spans="1:16" x14ac:dyDescent="0.2">
      <c r="A39" s="142" t="s">
        <v>62</v>
      </c>
    </row>
    <row r="40" spans="1:16" x14ac:dyDescent="0.2">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x14ac:dyDescent="0.2">
      <c r="A41" s="174"/>
      <c r="B41" s="174" t="s">
        <v>63</v>
      </c>
      <c r="C41" s="174"/>
      <c r="D41" s="174" t="s">
        <v>64</v>
      </c>
      <c r="E41" s="174" t="s">
        <v>63</v>
      </c>
      <c r="F41" s="174"/>
      <c r="G41" s="174" t="s">
        <v>64</v>
      </c>
      <c r="H41" s="174" t="s">
        <v>63</v>
      </c>
      <c r="I41" s="174"/>
      <c r="J41" s="174" t="s">
        <v>64</v>
      </c>
      <c r="K41" s="174" t="s">
        <v>63</v>
      </c>
      <c r="L41" s="174"/>
      <c r="M41" s="174" t="s">
        <v>64</v>
      </c>
      <c r="N41" s="174" t="s">
        <v>63</v>
      </c>
      <c r="O41" s="174"/>
      <c r="P41" s="174" t="s">
        <v>64</v>
      </c>
    </row>
    <row r="42" spans="1:16" x14ac:dyDescent="0.2">
      <c r="A42" s="174" t="s">
        <v>65</v>
      </c>
      <c r="B42" s="174"/>
      <c r="C42" s="174"/>
      <c r="D42" s="174">
        <f>'実質公債費比率（分子）の構造'!K$52</f>
        <v>431</v>
      </c>
      <c r="E42" s="174"/>
      <c r="F42" s="174"/>
      <c r="G42" s="174">
        <f>'実質公債費比率（分子）の構造'!L$52</f>
        <v>431</v>
      </c>
      <c r="H42" s="174"/>
      <c r="I42" s="174"/>
      <c r="J42" s="174">
        <f>'実質公債費比率（分子）の構造'!M$52</f>
        <v>433</v>
      </c>
      <c r="K42" s="174"/>
      <c r="L42" s="174"/>
      <c r="M42" s="174">
        <f>'実質公債費比率（分子）の構造'!N$52</f>
        <v>440</v>
      </c>
      <c r="N42" s="174"/>
      <c r="O42" s="174"/>
      <c r="P42" s="174">
        <f>'実質公債費比率（分子）の構造'!O$52</f>
        <v>446</v>
      </c>
    </row>
    <row r="43" spans="1:16" x14ac:dyDescent="0.2">
      <c r="A43" s="174" t="s">
        <v>66</v>
      </c>
      <c r="B43" s="174" t="str">
        <f>'実質公債費比率（分子）の構造'!K$51</f>
        <v>-</v>
      </c>
      <c r="C43" s="174"/>
      <c r="D43" s="174"/>
      <c r="E43" s="174" t="str">
        <f>'実質公債費比率（分子）の構造'!L$51</f>
        <v>-</v>
      </c>
      <c r="F43" s="174"/>
      <c r="G43" s="174"/>
      <c r="H43" s="174" t="str">
        <f>'実質公債費比率（分子）の構造'!M$51</f>
        <v>-</v>
      </c>
      <c r="I43" s="174"/>
      <c r="J43" s="174"/>
      <c r="K43" s="174" t="str">
        <f>'実質公債費比率（分子）の構造'!N$51</f>
        <v>-</v>
      </c>
      <c r="L43" s="174"/>
      <c r="M43" s="174"/>
      <c r="N43" s="174" t="str">
        <f>'実質公債費比率（分子）の構造'!O$51</f>
        <v>-</v>
      </c>
      <c r="O43" s="174"/>
      <c r="P43" s="174"/>
    </row>
    <row r="44" spans="1:16" x14ac:dyDescent="0.2">
      <c r="A44" s="174" t="s">
        <v>67</v>
      </c>
      <c r="B44" s="174">
        <f>'実質公債費比率（分子）の構造'!K$50</f>
        <v>50</v>
      </c>
      <c r="C44" s="174"/>
      <c r="D44" s="174"/>
      <c r="E44" s="174">
        <f>'実質公債費比率（分子）の構造'!L$50</f>
        <v>50</v>
      </c>
      <c r="F44" s="174"/>
      <c r="G44" s="174"/>
      <c r="H44" s="174">
        <f>'実質公債費比率（分子）の構造'!M$50</f>
        <v>9</v>
      </c>
      <c r="I44" s="174"/>
      <c r="J44" s="174"/>
      <c r="K44" s="174" t="str">
        <f>'実質公債費比率（分子）の構造'!N$50</f>
        <v>-</v>
      </c>
      <c r="L44" s="174"/>
      <c r="M44" s="174"/>
      <c r="N44" s="174" t="str">
        <f>'実質公債費比率（分子）の構造'!O$50</f>
        <v>-</v>
      </c>
      <c r="O44" s="174"/>
      <c r="P44" s="174"/>
    </row>
    <row r="45" spans="1:16" x14ac:dyDescent="0.2">
      <c r="A45" s="174" t="s">
        <v>68</v>
      </c>
      <c r="B45" s="174">
        <f>'実質公債費比率（分子）の構造'!K$49</f>
        <v>21</v>
      </c>
      <c r="C45" s="174"/>
      <c r="D45" s="174"/>
      <c r="E45" s="174">
        <f>'実質公債費比率（分子）の構造'!L$49</f>
        <v>17</v>
      </c>
      <c r="F45" s="174"/>
      <c r="G45" s="174"/>
      <c r="H45" s="174">
        <f>'実質公債費比率（分子）の構造'!M$49</f>
        <v>16</v>
      </c>
      <c r="I45" s="174"/>
      <c r="J45" s="174"/>
      <c r="K45" s="174">
        <f>'実質公債費比率（分子）の構造'!N$49</f>
        <v>23</v>
      </c>
      <c r="L45" s="174"/>
      <c r="M45" s="174"/>
      <c r="N45" s="174">
        <f>'実質公債費比率（分子）の構造'!O$49</f>
        <v>26</v>
      </c>
      <c r="O45" s="174"/>
      <c r="P45" s="174"/>
    </row>
    <row r="46" spans="1:16" x14ac:dyDescent="0.2">
      <c r="A46" s="174" t="s">
        <v>69</v>
      </c>
      <c r="B46" s="174">
        <f>'実質公債費比率（分子）の構造'!K$48</f>
        <v>141</v>
      </c>
      <c r="C46" s="174"/>
      <c r="D46" s="174"/>
      <c r="E46" s="174">
        <f>'実質公債費比率（分子）の構造'!L$48</f>
        <v>154</v>
      </c>
      <c r="F46" s="174"/>
      <c r="G46" s="174"/>
      <c r="H46" s="174">
        <f>'実質公債費比率（分子）の構造'!M$48</f>
        <v>156</v>
      </c>
      <c r="I46" s="174"/>
      <c r="J46" s="174"/>
      <c r="K46" s="174">
        <f>'実質公債費比率（分子）の構造'!N$48</f>
        <v>148</v>
      </c>
      <c r="L46" s="174"/>
      <c r="M46" s="174"/>
      <c r="N46" s="174">
        <f>'実質公債費比率（分子）の構造'!O$48</f>
        <v>151</v>
      </c>
      <c r="O46" s="174"/>
      <c r="P46" s="174"/>
    </row>
    <row r="47" spans="1:16" x14ac:dyDescent="0.2">
      <c r="A47" s="174" t="s">
        <v>70</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x14ac:dyDescent="0.2">
      <c r="A48" s="174" t="s">
        <v>71</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x14ac:dyDescent="0.2">
      <c r="A49" s="174" t="s">
        <v>72</v>
      </c>
      <c r="B49" s="174">
        <f>'実質公債費比率（分子）の構造'!K$45</f>
        <v>671</v>
      </c>
      <c r="C49" s="174"/>
      <c r="D49" s="174"/>
      <c r="E49" s="174">
        <f>'実質公債費比率（分子）の構造'!L$45</f>
        <v>633</v>
      </c>
      <c r="F49" s="174"/>
      <c r="G49" s="174"/>
      <c r="H49" s="174">
        <f>'実質公債費比率（分子）の構造'!M$45</f>
        <v>587</v>
      </c>
      <c r="I49" s="174"/>
      <c r="J49" s="174"/>
      <c r="K49" s="174">
        <f>'実質公債費比率（分子）の構造'!N$45</f>
        <v>601</v>
      </c>
      <c r="L49" s="174"/>
      <c r="M49" s="174"/>
      <c r="N49" s="174">
        <f>'実質公債費比率（分子）の構造'!O$45</f>
        <v>604</v>
      </c>
      <c r="O49" s="174"/>
      <c r="P49" s="174"/>
    </row>
    <row r="50" spans="1:16" x14ac:dyDescent="0.2">
      <c r="A50" s="174" t="s">
        <v>73</v>
      </c>
      <c r="B50" s="174" t="e">
        <f>NA()</f>
        <v>#N/A</v>
      </c>
      <c r="C50" s="174">
        <f>IF(ISNUMBER('実質公債費比率（分子）の構造'!K$53),'実質公債費比率（分子）の構造'!K$53,NA())</f>
        <v>452</v>
      </c>
      <c r="D50" s="174" t="e">
        <f>NA()</f>
        <v>#N/A</v>
      </c>
      <c r="E50" s="174" t="e">
        <f>NA()</f>
        <v>#N/A</v>
      </c>
      <c r="F50" s="174">
        <f>IF(ISNUMBER('実質公債費比率（分子）の構造'!L$53),'実質公債費比率（分子）の構造'!L$53,NA())</f>
        <v>423</v>
      </c>
      <c r="G50" s="174" t="e">
        <f>NA()</f>
        <v>#N/A</v>
      </c>
      <c r="H50" s="174" t="e">
        <f>NA()</f>
        <v>#N/A</v>
      </c>
      <c r="I50" s="174">
        <f>IF(ISNUMBER('実質公債費比率（分子）の構造'!M$53),'実質公債費比率（分子）の構造'!M$53,NA())</f>
        <v>335</v>
      </c>
      <c r="J50" s="174" t="e">
        <f>NA()</f>
        <v>#N/A</v>
      </c>
      <c r="K50" s="174" t="e">
        <f>NA()</f>
        <v>#N/A</v>
      </c>
      <c r="L50" s="174">
        <f>IF(ISNUMBER('実質公債費比率（分子）の構造'!N$53),'実質公債費比率（分子）の構造'!N$53,NA())</f>
        <v>332</v>
      </c>
      <c r="M50" s="174" t="e">
        <f>NA()</f>
        <v>#N/A</v>
      </c>
      <c r="N50" s="174" t="e">
        <f>NA()</f>
        <v>#N/A</v>
      </c>
      <c r="O50" s="174">
        <f>IF(ISNUMBER('実質公債費比率（分子）の構造'!O$53),'実質公債費比率（分子）の構造'!O$53,NA())</f>
        <v>335</v>
      </c>
      <c r="P50" s="174" t="e">
        <f>NA()</f>
        <v>#N/A</v>
      </c>
    </row>
    <row r="53" spans="1:16" x14ac:dyDescent="0.2">
      <c r="A53" s="142" t="s">
        <v>74</v>
      </c>
    </row>
    <row r="54" spans="1:16" x14ac:dyDescent="0.2">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x14ac:dyDescent="0.2">
      <c r="A55" s="173"/>
      <c r="B55" s="173" t="s">
        <v>75</v>
      </c>
      <c r="C55" s="173"/>
      <c r="D55" s="173" t="s">
        <v>76</v>
      </c>
      <c r="E55" s="173" t="s">
        <v>75</v>
      </c>
      <c r="F55" s="173"/>
      <c r="G55" s="173" t="s">
        <v>76</v>
      </c>
      <c r="H55" s="173" t="s">
        <v>75</v>
      </c>
      <c r="I55" s="173"/>
      <c r="J55" s="173" t="s">
        <v>76</v>
      </c>
      <c r="K55" s="173" t="s">
        <v>75</v>
      </c>
      <c r="L55" s="173"/>
      <c r="M55" s="173" t="s">
        <v>76</v>
      </c>
      <c r="N55" s="173" t="s">
        <v>75</v>
      </c>
      <c r="O55" s="173"/>
      <c r="P55" s="173" t="s">
        <v>76</v>
      </c>
    </row>
    <row r="56" spans="1:16" x14ac:dyDescent="0.2">
      <c r="A56" s="173" t="s">
        <v>45</v>
      </c>
      <c r="B56" s="173"/>
      <c r="C56" s="173"/>
      <c r="D56" s="173">
        <f>'将来負担比率（分子）の構造'!I$52</f>
        <v>5274</v>
      </c>
      <c r="E56" s="173"/>
      <c r="F56" s="173"/>
      <c r="G56" s="173">
        <f>'将来負担比率（分子）の構造'!J$52</f>
        <v>5187</v>
      </c>
      <c r="H56" s="173"/>
      <c r="I56" s="173"/>
      <c r="J56" s="173">
        <f>'将来負担比率（分子）の構造'!K$52</f>
        <v>5236</v>
      </c>
      <c r="K56" s="173"/>
      <c r="L56" s="173"/>
      <c r="M56" s="173">
        <f>'将来負担比率（分子）の構造'!L$52</f>
        <v>5259</v>
      </c>
      <c r="N56" s="173"/>
      <c r="O56" s="173"/>
      <c r="P56" s="173">
        <f>'将来負担比率（分子）の構造'!M$52</f>
        <v>5035</v>
      </c>
    </row>
    <row r="57" spans="1:16" x14ac:dyDescent="0.2">
      <c r="A57" s="173" t="s">
        <v>44</v>
      </c>
      <c r="B57" s="173"/>
      <c r="C57" s="173"/>
      <c r="D57" s="173" t="str">
        <f>'将来負担比率（分子）の構造'!I$51</f>
        <v>-</v>
      </c>
      <c r="E57" s="173"/>
      <c r="F57" s="173"/>
      <c r="G57" s="173" t="str">
        <f>'将来負担比率（分子）の構造'!J$51</f>
        <v>-</v>
      </c>
      <c r="H57" s="173"/>
      <c r="I57" s="173"/>
      <c r="J57" s="173" t="str">
        <f>'将来負担比率（分子）の構造'!K$51</f>
        <v>-</v>
      </c>
      <c r="K57" s="173"/>
      <c r="L57" s="173"/>
      <c r="M57" s="173" t="str">
        <f>'将来負担比率（分子）の構造'!L$51</f>
        <v>-</v>
      </c>
      <c r="N57" s="173"/>
      <c r="O57" s="173"/>
      <c r="P57" s="173" t="str">
        <f>'将来負担比率（分子）の構造'!M$51</f>
        <v>-</v>
      </c>
    </row>
    <row r="58" spans="1:16" x14ac:dyDescent="0.2">
      <c r="A58" s="173" t="s">
        <v>43</v>
      </c>
      <c r="B58" s="173"/>
      <c r="C58" s="173"/>
      <c r="D58" s="173">
        <f>'将来負担比率（分子）の構造'!I$50</f>
        <v>702</v>
      </c>
      <c r="E58" s="173"/>
      <c r="F58" s="173"/>
      <c r="G58" s="173">
        <f>'将来負担比率（分子）の構造'!J$50</f>
        <v>799</v>
      </c>
      <c r="H58" s="173"/>
      <c r="I58" s="173"/>
      <c r="J58" s="173">
        <f>'将来負担比率（分子）の構造'!K$50</f>
        <v>1024</v>
      </c>
      <c r="K58" s="173"/>
      <c r="L58" s="173"/>
      <c r="M58" s="173">
        <f>'将来負担比率（分子）の構造'!L$50</f>
        <v>1587</v>
      </c>
      <c r="N58" s="173"/>
      <c r="O58" s="173"/>
      <c r="P58" s="173">
        <f>'将来負担比率（分子）の構造'!M$50</f>
        <v>2038</v>
      </c>
    </row>
    <row r="59" spans="1:16" x14ac:dyDescent="0.2">
      <c r="A59" s="173" t="s">
        <v>41</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x14ac:dyDescent="0.2">
      <c r="A60" s="173" t="s">
        <v>40</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x14ac:dyDescent="0.2">
      <c r="A61" s="173" t="s">
        <v>38</v>
      </c>
      <c r="B61" s="173" t="str">
        <f>'将来負担比率（分子）の構造'!I$46</f>
        <v>-</v>
      </c>
      <c r="C61" s="173"/>
      <c r="D61" s="173"/>
      <c r="E61" s="173" t="str">
        <f>'将来負担比率（分子）の構造'!J$46</f>
        <v>-</v>
      </c>
      <c r="F61" s="173"/>
      <c r="G61" s="173"/>
      <c r="H61" s="173" t="str">
        <f>'将来負担比率（分子）の構造'!K$46</f>
        <v>-</v>
      </c>
      <c r="I61" s="173"/>
      <c r="J61" s="173"/>
      <c r="K61" s="173" t="str">
        <f>'将来負担比率（分子）の構造'!L$46</f>
        <v>-</v>
      </c>
      <c r="L61" s="173"/>
      <c r="M61" s="173"/>
      <c r="N61" s="173" t="str">
        <f>'将来負担比率（分子）の構造'!M$46</f>
        <v>-</v>
      </c>
      <c r="O61" s="173"/>
      <c r="P61" s="173"/>
    </row>
    <row r="62" spans="1:16" x14ac:dyDescent="0.2">
      <c r="A62" s="173" t="s">
        <v>37</v>
      </c>
      <c r="B62" s="173">
        <f>'将来負担比率（分子）の構造'!I$45</f>
        <v>823</v>
      </c>
      <c r="C62" s="173"/>
      <c r="D62" s="173"/>
      <c r="E62" s="173">
        <f>'将来負担比率（分子）の構造'!J$45</f>
        <v>826</v>
      </c>
      <c r="F62" s="173"/>
      <c r="G62" s="173"/>
      <c r="H62" s="173">
        <f>'将来負担比率（分子）の構造'!K$45</f>
        <v>806</v>
      </c>
      <c r="I62" s="173"/>
      <c r="J62" s="173"/>
      <c r="K62" s="173">
        <f>'将来負担比率（分子）の構造'!L$45</f>
        <v>782</v>
      </c>
      <c r="L62" s="173"/>
      <c r="M62" s="173"/>
      <c r="N62" s="173">
        <f>'将来負担比率（分子）の構造'!M$45</f>
        <v>773</v>
      </c>
      <c r="O62" s="173"/>
      <c r="P62" s="173"/>
    </row>
    <row r="63" spans="1:16" x14ac:dyDescent="0.2">
      <c r="A63" s="173" t="s">
        <v>36</v>
      </c>
      <c r="B63" s="173">
        <f>'将来負担比率（分子）の構造'!I$44</f>
        <v>126</v>
      </c>
      <c r="C63" s="173"/>
      <c r="D63" s="173"/>
      <c r="E63" s="173">
        <f>'将来負担比率（分子）の構造'!J$44</f>
        <v>175</v>
      </c>
      <c r="F63" s="173"/>
      <c r="G63" s="173"/>
      <c r="H63" s="173">
        <f>'将来負担比率（分子）の構造'!K$44</f>
        <v>282</v>
      </c>
      <c r="I63" s="173"/>
      <c r="J63" s="173"/>
      <c r="K63" s="173">
        <f>'将来負担比率（分子）の構造'!L$44</f>
        <v>279</v>
      </c>
      <c r="L63" s="173"/>
      <c r="M63" s="173"/>
      <c r="N63" s="173">
        <f>'将来負担比率（分子）の構造'!M$44</f>
        <v>266</v>
      </c>
      <c r="O63" s="173"/>
      <c r="P63" s="173"/>
    </row>
    <row r="64" spans="1:16" x14ac:dyDescent="0.2">
      <c r="A64" s="173" t="s">
        <v>35</v>
      </c>
      <c r="B64" s="173">
        <f>'将来負担比率（分子）の構造'!I$43</f>
        <v>1492</v>
      </c>
      <c r="C64" s="173"/>
      <c r="D64" s="173"/>
      <c r="E64" s="173">
        <f>'将来負担比率（分子）の構造'!J$43</f>
        <v>1431</v>
      </c>
      <c r="F64" s="173"/>
      <c r="G64" s="173"/>
      <c r="H64" s="173">
        <f>'将来負担比率（分子）の構造'!K$43</f>
        <v>1439</v>
      </c>
      <c r="I64" s="173"/>
      <c r="J64" s="173"/>
      <c r="K64" s="173">
        <f>'将来負担比率（分子）の構造'!L$43</f>
        <v>1361</v>
      </c>
      <c r="L64" s="173"/>
      <c r="M64" s="173"/>
      <c r="N64" s="173">
        <f>'将来負担比率（分子）の構造'!M$43</f>
        <v>1277</v>
      </c>
      <c r="O64" s="173"/>
      <c r="P64" s="173"/>
    </row>
    <row r="65" spans="1:16" x14ac:dyDescent="0.2">
      <c r="A65" s="173" t="s">
        <v>34</v>
      </c>
      <c r="B65" s="173">
        <f>'将来負担比率（分子）の構造'!I$42</f>
        <v>59</v>
      </c>
      <c r="C65" s="173"/>
      <c r="D65" s="173"/>
      <c r="E65" s="173">
        <f>'将来負担比率（分子）の構造'!J$42</f>
        <v>9</v>
      </c>
      <c r="F65" s="173"/>
      <c r="G65" s="173"/>
      <c r="H65" s="173" t="str">
        <f>'将来負担比率（分子）の構造'!K$42</f>
        <v>-</v>
      </c>
      <c r="I65" s="173"/>
      <c r="J65" s="173"/>
      <c r="K65" s="173" t="str">
        <f>'将来負担比率（分子）の構造'!L$42</f>
        <v>-</v>
      </c>
      <c r="L65" s="173"/>
      <c r="M65" s="173"/>
      <c r="N65" s="173" t="str">
        <f>'将来負担比率（分子）の構造'!M$42</f>
        <v>-</v>
      </c>
      <c r="O65" s="173"/>
      <c r="P65" s="173"/>
    </row>
    <row r="66" spans="1:16" x14ac:dyDescent="0.2">
      <c r="A66" s="173" t="s">
        <v>33</v>
      </c>
      <c r="B66" s="173">
        <f>'将来負担比率（分子）の構造'!I$41</f>
        <v>5520</v>
      </c>
      <c r="C66" s="173"/>
      <c r="D66" s="173"/>
      <c r="E66" s="173">
        <f>'将来負担比率（分子）の構造'!J$41</f>
        <v>5290</v>
      </c>
      <c r="F66" s="173"/>
      <c r="G66" s="173"/>
      <c r="H66" s="173">
        <f>'将来負担比率（分子）の構造'!K$41</f>
        <v>5301</v>
      </c>
      <c r="I66" s="173"/>
      <c r="J66" s="173"/>
      <c r="K66" s="173">
        <f>'将来負担比率（分子）の構造'!L$41</f>
        <v>5403</v>
      </c>
      <c r="L66" s="173"/>
      <c r="M66" s="173"/>
      <c r="N66" s="173">
        <f>'将来負担比率（分子）の構造'!M$41</f>
        <v>5093</v>
      </c>
      <c r="O66" s="173"/>
      <c r="P66" s="173"/>
    </row>
    <row r="67" spans="1:16" x14ac:dyDescent="0.2">
      <c r="A67" s="173" t="s">
        <v>77</v>
      </c>
      <c r="B67" s="173" t="e">
        <f>NA()</f>
        <v>#N/A</v>
      </c>
      <c r="C67" s="173">
        <f>IF(ISNUMBER('将来負担比率（分子）の構造'!I$53), IF('将来負担比率（分子）の構造'!I$53 &lt; 0, 0, '将来負担比率（分子）の構造'!I$53), NA())</f>
        <v>2044</v>
      </c>
      <c r="D67" s="173" t="e">
        <f>NA()</f>
        <v>#N/A</v>
      </c>
      <c r="E67" s="173" t="e">
        <f>NA()</f>
        <v>#N/A</v>
      </c>
      <c r="F67" s="173">
        <f>IF(ISNUMBER('将来負担比率（分子）の構造'!J$53), IF('将来負担比率（分子）の構造'!J$53 &lt; 0, 0, '将来負担比率（分子）の構造'!J$53), NA())</f>
        <v>1745</v>
      </c>
      <c r="G67" s="173" t="e">
        <f>NA()</f>
        <v>#N/A</v>
      </c>
      <c r="H67" s="173" t="e">
        <f>NA()</f>
        <v>#N/A</v>
      </c>
      <c r="I67" s="173">
        <f>IF(ISNUMBER('将来負担比率（分子）の構造'!K$53), IF('将来負担比率（分子）の構造'!K$53 &lt; 0, 0, '将来負担比率（分子）の構造'!K$53), NA())</f>
        <v>1569</v>
      </c>
      <c r="J67" s="173" t="e">
        <f>NA()</f>
        <v>#N/A</v>
      </c>
      <c r="K67" s="173" t="e">
        <f>NA()</f>
        <v>#N/A</v>
      </c>
      <c r="L67" s="173">
        <f>IF(ISNUMBER('将来負担比率（分子）の構造'!L$53), IF('将来負担比率（分子）の構造'!L$53 &lt; 0, 0, '将来負担比率（分子）の構造'!L$53), NA())</f>
        <v>978</v>
      </c>
      <c r="M67" s="173" t="e">
        <f>NA()</f>
        <v>#N/A</v>
      </c>
      <c r="N67" s="173" t="e">
        <f>NA()</f>
        <v>#N/A</v>
      </c>
      <c r="O67" s="173">
        <f>IF(ISNUMBER('将来負担比率（分子）の構造'!M$53), IF('将来負担比率（分子）の構造'!M$53 &lt; 0, 0, '将来負担比率（分子）の構造'!M$53), NA())</f>
        <v>335</v>
      </c>
      <c r="P67" s="173" t="e">
        <f>NA()</f>
        <v>#N/A</v>
      </c>
    </row>
    <row r="70" spans="1:16" x14ac:dyDescent="0.2">
      <c r="A70" s="175" t="s">
        <v>78</v>
      </c>
      <c r="B70" s="175"/>
      <c r="C70" s="175"/>
      <c r="D70" s="175"/>
      <c r="E70" s="175"/>
      <c r="F70" s="175"/>
    </row>
    <row r="71" spans="1:16" x14ac:dyDescent="0.2">
      <c r="A71" s="176"/>
      <c r="B71" s="176" t="str">
        <f>基金残高に係る経年分析!F54</f>
        <v>R02</v>
      </c>
      <c r="C71" s="176" t="str">
        <f>基金残高に係る経年分析!G54</f>
        <v>R03</v>
      </c>
      <c r="D71" s="176" t="str">
        <f>基金残高に係る経年分析!H54</f>
        <v>R04</v>
      </c>
    </row>
    <row r="72" spans="1:16" x14ac:dyDescent="0.2">
      <c r="A72" s="176" t="s">
        <v>79</v>
      </c>
      <c r="B72" s="177">
        <f>基金残高に係る経年分析!F55</f>
        <v>422</v>
      </c>
      <c r="C72" s="177">
        <f>基金残高に係る経年分析!G55</f>
        <v>851</v>
      </c>
      <c r="D72" s="177">
        <f>基金残高に係る経年分析!H55</f>
        <v>1221</v>
      </c>
    </row>
    <row r="73" spans="1:16" x14ac:dyDescent="0.2">
      <c r="A73" s="176" t="s">
        <v>80</v>
      </c>
      <c r="B73" s="177">
        <f>基金残高に係る経年分析!F56</f>
        <v>43</v>
      </c>
      <c r="C73" s="177">
        <f>基金残高に係る経年分析!G56</f>
        <v>195</v>
      </c>
      <c r="D73" s="177">
        <f>基金残高に係る経年分析!H56</f>
        <v>195</v>
      </c>
    </row>
    <row r="74" spans="1:16" x14ac:dyDescent="0.2">
      <c r="A74" s="176" t="s">
        <v>81</v>
      </c>
      <c r="B74" s="177">
        <f>基金残高に係る経年分析!F57</f>
        <v>154</v>
      </c>
      <c r="C74" s="177">
        <f>基金残高に係る経年分析!G57</f>
        <v>157</v>
      </c>
      <c r="D74" s="177">
        <f>基金残高に係る経年分析!H57</f>
        <v>168</v>
      </c>
    </row>
  </sheetData>
  <sheetProtection algorithmName="SHA-512" hashValue="yaDcoy1iqFARZWkPsGbSSryljRNnqR8h2QxEjKRqPn2zhKIiv7z+9PVXK6WKLF1NzoUZv0vnuI9w4dWBu78fuQ==" saltValue="/ij7dA3Lyoe+CuK98CZo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4" customWidth="1"/>
    <col min="134" max="143" width="1.6328125" style="212" customWidth="1"/>
    <col min="144" max="16384" width="0" style="212" hidden="1"/>
  </cols>
  <sheetData>
    <row r="1" spans="2:143" ht="22.5" customHeight="1" thickBot="1" x14ac:dyDescent="0.25">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0" t="s">
        <v>219</v>
      </c>
      <c r="DI1" s="601"/>
      <c r="DJ1" s="601"/>
      <c r="DK1" s="601"/>
      <c r="DL1" s="601"/>
      <c r="DM1" s="601"/>
      <c r="DN1" s="602"/>
      <c r="DO1" s="212"/>
      <c r="DP1" s="600" t="s">
        <v>220</v>
      </c>
      <c r="DQ1" s="601"/>
      <c r="DR1" s="601"/>
      <c r="DS1" s="601"/>
      <c r="DT1" s="601"/>
      <c r="DU1" s="601"/>
      <c r="DV1" s="601"/>
      <c r="DW1" s="601"/>
      <c r="DX1" s="601"/>
      <c r="DY1" s="601"/>
      <c r="DZ1" s="601"/>
      <c r="EA1" s="601"/>
      <c r="EB1" s="601"/>
      <c r="EC1" s="602"/>
      <c r="ED1" s="211"/>
      <c r="EE1" s="211"/>
      <c r="EF1" s="211"/>
      <c r="EG1" s="211"/>
      <c r="EH1" s="211"/>
      <c r="EI1" s="211"/>
      <c r="EJ1" s="211"/>
      <c r="EK1" s="211"/>
      <c r="EL1" s="211"/>
      <c r="EM1" s="211"/>
    </row>
    <row r="2" spans="2:143" ht="22.5" customHeight="1" x14ac:dyDescent="0.2">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3" t="s">
        <v>222</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223</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603" t="s">
        <v>224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2">
      <c r="B4" s="603" t="s">
        <v>1</v>
      </c>
      <c r="C4" s="604"/>
      <c r="D4" s="604"/>
      <c r="E4" s="604"/>
      <c r="F4" s="604"/>
      <c r="G4" s="604"/>
      <c r="H4" s="604"/>
      <c r="I4" s="604"/>
      <c r="J4" s="604"/>
      <c r="K4" s="604"/>
      <c r="L4" s="604"/>
      <c r="M4" s="604"/>
      <c r="N4" s="604"/>
      <c r="O4" s="604"/>
      <c r="P4" s="604"/>
      <c r="Q4" s="605"/>
      <c r="R4" s="603" t="s">
        <v>225</v>
      </c>
      <c r="S4" s="604"/>
      <c r="T4" s="604"/>
      <c r="U4" s="604"/>
      <c r="V4" s="604"/>
      <c r="W4" s="604"/>
      <c r="X4" s="604"/>
      <c r="Y4" s="605"/>
      <c r="Z4" s="603" t="s">
        <v>226</v>
      </c>
      <c r="AA4" s="604"/>
      <c r="AB4" s="604"/>
      <c r="AC4" s="605"/>
      <c r="AD4" s="603" t="s">
        <v>227</v>
      </c>
      <c r="AE4" s="604"/>
      <c r="AF4" s="604"/>
      <c r="AG4" s="604"/>
      <c r="AH4" s="604"/>
      <c r="AI4" s="604"/>
      <c r="AJ4" s="604"/>
      <c r="AK4" s="605"/>
      <c r="AL4" s="603" t="s">
        <v>226</v>
      </c>
      <c r="AM4" s="604"/>
      <c r="AN4" s="604"/>
      <c r="AO4" s="605"/>
      <c r="AP4" s="606" t="s">
        <v>228</v>
      </c>
      <c r="AQ4" s="606"/>
      <c r="AR4" s="606"/>
      <c r="AS4" s="606"/>
      <c r="AT4" s="606"/>
      <c r="AU4" s="606"/>
      <c r="AV4" s="606"/>
      <c r="AW4" s="606"/>
      <c r="AX4" s="606"/>
      <c r="AY4" s="606"/>
      <c r="AZ4" s="606"/>
      <c r="BA4" s="606"/>
      <c r="BB4" s="606"/>
      <c r="BC4" s="606"/>
      <c r="BD4" s="606"/>
      <c r="BE4" s="606"/>
      <c r="BF4" s="606"/>
      <c r="BG4" s="606" t="s">
        <v>229</v>
      </c>
      <c r="BH4" s="606"/>
      <c r="BI4" s="606"/>
      <c r="BJ4" s="606"/>
      <c r="BK4" s="606"/>
      <c r="BL4" s="606"/>
      <c r="BM4" s="606"/>
      <c r="BN4" s="606"/>
      <c r="BO4" s="606" t="s">
        <v>226</v>
      </c>
      <c r="BP4" s="606"/>
      <c r="BQ4" s="606"/>
      <c r="BR4" s="606"/>
      <c r="BS4" s="606" t="s">
        <v>230</v>
      </c>
      <c r="BT4" s="606"/>
      <c r="BU4" s="606"/>
      <c r="BV4" s="606"/>
      <c r="BW4" s="606"/>
      <c r="BX4" s="606"/>
      <c r="BY4" s="606"/>
      <c r="BZ4" s="606"/>
      <c r="CA4" s="606"/>
      <c r="CB4" s="606"/>
      <c r="CD4" s="603" t="s">
        <v>231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ht="11.25" customHeight="1" x14ac:dyDescent="0.2">
      <c r="B5" s="607" t="s">
        <v>232</v>
      </c>
      <c r="C5" s="608"/>
      <c r="D5" s="608"/>
      <c r="E5" s="608"/>
      <c r="F5" s="608"/>
      <c r="G5" s="608"/>
      <c r="H5" s="608"/>
      <c r="I5" s="608"/>
      <c r="J5" s="608"/>
      <c r="K5" s="608"/>
      <c r="L5" s="608"/>
      <c r="M5" s="608"/>
      <c r="N5" s="608"/>
      <c r="O5" s="608"/>
      <c r="P5" s="608"/>
      <c r="Q5" s="609"/>
      <c r="R5" s="610">
        <v>3277142</v>
      </c>
      <c r="S5" s="611"/>
      <c r="T5" s="611"/>
      <c r="U5" s="611"/>
      <c r="V5" s="611"/>
      <c r="W5" s="611"/>
      <c r="X5" s="611"/>
      <c r="Y5" s="612"/>
      <c r="Z5" s="613">
        <v>40.200000000000003</v>
      </c>
      <c r="AA5" s="613"/>
      <c r="AB5" s="613"/>
      <c r="AC5" s="613"/>
      <c r="AD5" s="614">
        <v>3277142</v>
      </c>
      <c r="AE5" s="614"/>
      <c r="AF5" s="614"/>
      <c r="AG5" s="614"/>
      <c r="AH5" s="614"/>
      <c r="AI5" s="614"/>
      <c r="AJ5" s="614"/>
      <c r="AK5" s="614"/>
      <c r="AL5" s="615">
        <v>67</v>
      </c>
      <c r="AM5" s="616"/>
      <c r="AN5" s="616"/>
      <c r="AO5" s="617"/>
      <c r="AP5" s="607" t="s">
        <v>233</v>
      </c>
      <c r="AQ5" s="608"/>
      <c r="AR5" s="608"/>
      <c r="AS5" s="608"/>
      <c r="AT5" s="608"/>
      <c r="AU5" s="608"/>
      <c r="AV5" s="608"/>
      <c r="AW5" s="608"/>
      <c r="AX5" s="608"/>
      <c r="AY5" s="608"/>
      <c r="AZ5" s="608"/>
      <c r="BA5" s="608"/>
      <c r="BB5" s="608"/>
      <c r="BC5" s="608"/>
      <c r="BD5" s="608"/>
      <c r="BE5" s="608"/>
      <c r="BF5" s="609"/>
      <c r="BG5" s="621">
        <v>3277142</v>
      </c>
      <c r="BH5" s="622"/>
      <c r="BI5" s="622"/>
      <c r="BJ5" s="622"/>
      <c r="BK5" s="622"/>
      <c r="BL5" s="622"/>
      <c r="BM5" s="622"/>
      <c r="BN5" s="623"/>
      <c r="BO5" s="624">
        <v>100</v>
      </c>
      <c r="BP5" s="624"/>
      <c r="BQ5" s="624"/>
      <c r="BR5" s="624"/>
      <c r="BS5" s="625" t="s">
        <v>234</v>
      </c>
      <c r="BT5" s="625"/>
      <c r="BU5" s="625"/>
      <c r="BV5" s="625"/>
      <c r="BW5" s="625"/>
      <c r="BX5" s="625"/>
      <c r="BY5" s="625"/>
      <c r="BZ5" s="625"/>
      <c r="CA5" s="625"/>
      <c r="CB5" s="629"/>
      <c r="CD5" s="603" t="s">
        <v>228</v>
      </c>
      <c r="CE5" s="604"/>
      <c r="CF5" s="604"/>
      <c r="CG5" s="604"/>
      <c r="CH5" s="604"/>
      <c r="CI5" s="604"/>
      <c r="CJ5" s="604"/>
      <c r="CK5" s="604"/>
      <c r="CL5" s="604"/>
      <c r="CM5" s="604"/>
      <c r="CN5" s="604"/>
      <c r="CO5" s="604"/>
      <c r="CP5" s="604"/>
      <c r="CQ5" s="605"/>
      <c r="CR5" s="603" t="s">
        <v>235</v>
      </c>
      <c r="CS5" s="604"/>
      <c r="CT5" s="604"/>
      <c r="CU5" s="604"/>
      <c r="CV5" s="604"/>
      <c r="CW5" s="604"/>
      <c r="CX5" s="604"/>
      <c r="CY5" s="605"/>
      <c r="CZ5" s="603" t="s">
        <v>226</v>
      </c>
      <c r="DA5" s="604"/>
      <c r="DB5" s="604"/>
      <c r="DC5" s="605"/>
      <c r="DD5" s="603" t="s">
        <v>236</v>
      </c>
      <c r="DE5" s="604"/>
      <c r="DF5" s="604"/>
      <c r="DG5" s="604"/>
      <c r="DH5" s="604"/>
      <c r="DI5" s="604"/>
      <c r="DJ5" s="604"/>
      <c r="DK5" s="604"/>
      <c r="DL5" s="604"/>
      <c r="DM5" s="604"/>
      <c r="DN5" s="604"/>
      <c r="DO5" s="604"/>
      <c r="DP5" s="605"/>
      <c r="DQ5" s="603" t="s">
        <v>237</v>
      </c>
      <c r="DR5" s="604"/>
      <c r="DS5" s="604"/>
      <c r="DT5" s="604"/>
      <c r="DU5" s="604"/>
      <c r="DV5" s="604"/>
      <c r="DW5" s="604"/>
      <c r="DX5" s="604"/>
      <c r="DY5" s="604"/>
      <c r="DZ5" s="604"/>
      <c r="EA5" s="604"/>
      <c r="EB5" s="604"/>
      <c r="EC5" s="605"/>
    </row>
    <row r="6" spans="2:143" ht="11.25" customHeight="1" x14ac:dyDescent="0.2">
      <c r="B6" s="618" t="s">
        <v>238</v>
      </c>
      <c r="C6" s="619"/>
      <c r="D6" s="619"/>
      <c r="E6" s="619"/>
      <c r="F6" s="619"/>
      <c r="G6" s="619"/>
      <c r="H6" s="619"/>
      <c r="I6" s="619"/>
      <c r="J6" s="619"/>
      <c r="K6" s="619"/>
      <c r="L6" s="619"/>
      <c r="M6" s="619"/>
      <c r="N6" s="619"/>
      <c r="O6" s="619"/>
      <c r="P6" s="619"/>
      <c r="Q6" s="620"/>
      <c r="R6" s="621">
        <v>96698</v>
      </c>
      <c r="S6" s="622"/>
      <c r="T6" s="622"/>
      <c r="U6" s="622"/>
      <c r="V6" s="622"/>
      <c r="W6" s="622"/>
      <c r="X6" s="622"/>
      <c r="Y6" s="623"/>
      <c r="Z6" s="624">
        <v>1.2</v>
      </c>
      <c r="AA6" s="624"/>
      <c r="AB6" s="624"/>
      <c r="AC6" s="624"/>
      <c r="AD6" s="625">
        <v>96698</v>
      </c>
      <c r="AE6" s="625"/>
      <c r="AF6" s="625"/>
      <c r="AG6" s="625"/>
      <c r="AH6" s="625"/>
      <c r="AI6" s="625"/>
      <c r="AJ6" s="625"/>
      <c r="AK6" s="625"/>
      <c r="AL6" s="626">
        <v>2</v>
      </c>
      <c r="AM6" s="627"/>
      <c r="AN6" s="627"/>
      <c r="AO6" s="628"/>
      <c r="AP6" s="618" t="s">
        <v>239</v>
      </c>
      <c r="AQ6" s="619"/>
      <c r="AR6" s="619"/>
      <c r="AS6" s="619"/>
      <c r="AT6" s="619"/>
      <c r="AU6" s="619"/>
      <c r="AV6" s="619"/>
      <c r="AW6" s="619"/>
      <c r="AX6" s="619"/>
      <c r="AY6" s="619"/>
      <c r="AZ6" s="619"/>
      <c r="BA6" s="619"/>
      <c r="BB6" s="619"/>
      <c r="BC6" s="619"/>
      <c r="BD6" s="619"/>
      <c r="BE6" s="619"/>
      <c r="BF6" s="620"/>
      <c r="BG6" s="621">
        <v>3277142</v>
      </c>
      <c r="BH6" s="622"/>
      <c r="BI6" s="622"/>
      <c r="BJ6" s="622"/>
      <c r="BK6" s="622"/>
      <c r="BL6" s="622"/>
      <c r="BM6" s="622"/>
      <c r="BN6" s="623"/>
      <c r="BO6" s="624">
        <v>100</v>
      </c>
      <c r="BP6" s="624"/>
      <c r="BQ6" s="624"/>
      <c r="BR6" s="624"/>
      <c r="BS6" s="625" t="s">
        <v>234</v>
      </c>
      <c r="BT6" s="625"/>
      <c r="BU6" s="625"/>
      <c r="BV6" s="625"/>
      <c r="BW6" s="625"/>
      <c r="BX6" s="625"/>
      <c r="BY6" s="625"/>
      <c r="BZ6" s="625"/>
      <c r="CA6" s="625"/>
      <c r="CB6" s="629"/>
      <c r="CD6" s="607" t="s">
        <v>240</v>
      </c>
      <c r="CE6" s="608"/>
      <c r="CF6" s="608"/>
      <c r="CG6" s="608"/>
      <c r="CH6" s="608"/>
      <c r="CI6" s="608"/>
      <c r="CJ6" s="608"/>
      <c r="CK6" s="608"/>
      <c r="CL6" s="608"/>
      <c r="CM6" s="608"/>
      <c r="CN6" s="608"/>
      <c r="CO6" s="608"/>
      <c r="CP6" s="608"/>
      <c r="CQ6" s="609"/>
      <c r="CR6" s="621">
        <v>84793</v>
      </c>
      <c r="CS6" s="622"/>
      <c r="CT6" s="622"/>
      <c r="CU6" s="622"/>
      <c r="CV6" s="622"/>
      <c r="CW6" s="622"/>
      <c r="CX6" s="622"/>
      <c r="CY6" s="623"/>
      <c r="CZ6" s="615">
        <v>1.1000000000000001</v>
      </c>
      <c r="DA6" s="616"/>
      <c r="DB6" s="616"/>
      <c r="DC6" s="632"/>
      <c r="DD6" s="630" t="s">
        <v>133</v>
      </c>
      <c r="DE6" s="622"/>
      <c r="DF6" s="622"/>
      <c r="DG6" s="622"/>
      <c r="DH6" s="622"/>
      <c r="DI6" s="622"/>
      <c r="DJ6" s="622"/>
      <c r="DK6" s="622"/>
      <c r="DL6" s="622"/>
      <c r="DM6" s="622"/>
      <c r="DN6" s="622"/>
      <c r="DO6" s="622"/>
      <c r="DP6" s="623"/>
      <c r="DQ6" s="630">
        <v>84793</v>
      </c>
      <c r="DR6" s="622"/>
      <c r="DS6" s="622"/>
      <c r="DT6" s="622"/>
      <c r="DU6" s="622"/>
      <c r="DV6" s="622"/>
      <c r="DW6" s="622"/>
      <c r="DX6" s="622"/>
      <c r="DY6" s="622"/>
      <c r="DZ6" s="622"/>
      <c r="EA6" s="622"/>
      <c r="EB6" s="622"/>
      <c r="EC6" s="631"/>
    </row>
    <row r="7" spans="2:143" ht="11.25" customHeight="1" x14ac:dyDescent="0.2">
      <c r="B7" s="618" t="s">
        <v>241</v>
      </c>
      <c r="C7" s="619"/>
      <c r="D7" s="619"/>
      <c r="E7" s="619"/>
      <c r="F7" s="619"/>
      <c r="G7" s="619"/>
      <c r="H7" s="619"/>
      <c r="I7" s="619"/>
      <c r="J7" s="619"/>
      <c r="K7" s="619"/>
      <c r="L7" s="619"/>
      <c r="M7" s="619"/>
      <c r="N7" s="619"/>
      <c r="O7" s="619"/>
      <c r="P7" s="619"/>
      <c r="Q7" s="620"/>
      <c r="R7" s="621">
        <v>998</v>
      </c>
      <c r="S7" s="622"/>
      <c r="T7" s="622"/>
      <c r="U7" s="622"/>
      <c r="V7" s="622"/>
      <c r="W7" s="622"/>
      <c r="X7" s="622"/>
      <c r="Y7" s="623"/>
      <c r="Z7" s="624">
        <v>0</v>
      </c>
      <c r="AA7" s="624"/>
      <c r="AB7" s="624"/>
      <c r="AC7" s="624"/>
      <c r="AD7" s="625">
        <v>998</v>
      </c>
      <c r="AE7" s="625"/>
      <c r="AF7" s="625"/>
      <c r="AG7" s="625"/>
      <c r="AH7" s="625"/>
      <c r="AI7" s="625"/>
      <c r="AJ7" s="625"/>
      <c r="AK7" s="625"/>
      <c r="AL7" s="626">
        <v>0</v>
      </c>
      <c r="AM7" s="627"/>
      <c r="AN7" s="627"/>
      <c r="AO7" s="628"/>
      <c r="AP7" s="618" t="s">
        <v>242</v>
      </c>
      <c r="AQ7" s="619"/>
      <c r="AR7" s="619"/>
      <c r="AS7" s="619"/>
      <c r="AT7" s="619"/>
      <c r="AU7" s="619"/>
      <c r="AV7" s="619"/>
      <c r="AW7" s="619"/>
      <c r="AX7" s="619"/>
      <c r="AY7" s="619"/>
      <c r="AZ7" s="619"/>
      <c r="BA7" s="619"/>
      <c r="BB7" s="619"/>
      <c r="BC7" s="619"/>
      <c r="BD7" s="619"/>
      <c r="BE7" s="619"/>
      <c r="BF7" s="620"/>
      <c r="BG7" s="621">
        <v>1413821</v>
      </c>
      <c r="BH7" s="622"/>
      <c r="BI7" s="622"/>
      <c r="BJ7" s="622"/>
      <c r="BK7" s="622"/>
      <c r="BL7" s="622"/>
      <c r="BM7" s="622"/>
      <c r="BN7" s="623"/>
      <c r="BO7" s="624">
        <v>43.1</v>
      </c>
      <c r="BP7" s="624"/>
      <c r="BQ7" s="624"/>
      <c r="BR7" s="624"/>
      <c r="BS7" s="625" t="s">
        <v>133</v>
      </c>
      <c r="BT7" s="625"/>
      <c r="BU7" s="625"/>
      <c r="BV7" s="625"/>
      <c r="BW7" s="625"/>
      <c r="BX7" s="625"/>
      <c r="BY7" s="625"/>
      <c r="BZ7" s="625"/>
      <c r="CA7" s="625"/>
      <c r="CB7" s="629"/>
      <c r="CD7" s="618" t="s">
        <v>243</v>
      </c>
      <c r="CE7" s="619"/>
      <c r="CF7" s="619"/>
      <c r="CG7" s="619"/>
      <c r="CH7" s="619"/>
      <c r="CI7" s="619"/>
      <c r="CJ7" s="619"/>
      <c r="CK7" s="619"/>
      <c r="CL7" s="619"/>
      <c r="CM7" s="619"/>
      <c r="CN7" s="619"/>
      <c r="CO7" s="619"/>
      <c r="CP7" s="619"/>
      <c r="CQ7" s="620"/>
      <c r="CR7" s="621">
        <v>1062691</v>
      </c>
      <c r="CS7" s="622"/>
      <c r="CT7" s="622"/>
      <c r="CU7" s="622"/>
      <c r="CV7" s="622"/>
      <c r="CW7" s="622"/>
      <c r="CX7" s="622"/>
      <c r="CY7" s="623"/>
      <c r="CZ7" s="624">
        <v>14</v>
      </c>
      <c r="DA7" s="624"/>
      <c r="DB7" s="624"/>
      <c r="DC7" s="624"/>
      <c r="DD7" s="630">
        <v>2552</v>
      </c>
      <c r="DE7" s="622"/>
      <c r="DF7" s="622"/>
      <c r="DG7" s="622"/>
      <c r="DH7" s="622"/>
      <c r="DI7" s="622"/>
      <c r="DJ7" s="622"/>
      <c r="DK7" s="622"/>
      <c r="DL7" s="622"/>
      <c r="DM7" s="622"/>
      <c r="DN7" s="622"/>
      <c r="DO7" s="622"/>
      <c r="DP7" s="623"/>
      <c r="DQ7" s="630">
        <v>974084</v>
      </c>
      <c r="DR7" s="622"/>
      <c r="DS7" s="622"/>
      <c r="DT7" s="622"/>
      <c r="DU7" s="622"/>
      <c r="DV7" s="622"/>
      <c r="DW7" s="622"/>
      <c r="DX7" s="622"/>
      <c r="DY7" s="622"/>
      <c r="DZ7" s="622"/>
      <c r="EA7" s="622"/>
      <c r="EB7" s="622"/>
      <c r="EC7" s="631"/>
    </row>
    <row r="8" spans="2:143" ht="11.25" customHeight="1" x14ac:dyDescent="0.2">
      <c r="B8" s="618" t="s">
        <v>244</v>
      </c>
      <c r="C8" s="619"/>
      <c r="D8" s="619"/>
      <c r="E8" s="619"/>
      <c r="F8" s="619"/>
      <c r="G8" s="619"/>
      <c r="H8" s="619"/>
      <c r="I8" s="619"/>
      <c r="J8" s="619"/>
      <c r="K8" s="619"/>
      <c r="L8" s="619"/>
      <c r="M8" s="619"/>
      <c r="N8" s="619"/>
      <c r="O8" s="619"/>
      <c r="P8" s="619"/>
      <c r="Q8" s="620"/>
      <c r="R8" s="621">
        <v>14495</v>
      </c>
      <c r="S8" s="622"/>
      <c r="T8" s="622"/>
      <c r="U8" s="622"/>
      <c r="V8" s="622"/>
      <c r="W8" s="622"/>
      <c r="X8" s="622"/>
      <c r="Y8" s="623"/>
      <c r="Z8" s="624">
        <v>0.2</v>
      </c>
      <c r="AA8" s="624"/>
      <c r="AB8" s="624"/>
      <c r="AC8" s="624"/>
      <c r="AD8" s="625">
        <v>14495</v>
      </c>
      <c r="AE8" s="625"/>
      <c r="AF8" s="625"/>
      <c r="AG8" s="625"/>
      <c r="AH8" s="625"/>
      <c r="AI8" s="625"/>
      <c r="AJ8" s="625"/>
      <c r="AK8" s="625"/>
      <c r="AL8" s="626">
        <v>0.3</v>
      </c>
      <c r="AM8" s="627"/>
      <c r="AN8" s="627"/>
      <c r="AO8" s="628"/>
      <c r="AP8" s="618" t="s">
        <v>245</v>
      </c>
      <c r="AQ8" s="619"/>
      <c r="AR8" s="619"/>
      <c r="AS8" s="619"/>
      <c r="AT8" s="619"/>
      <c r="AU8" s="619"/>
      <c r="AV8" s="619"/>
      <c r="AW8" s="619"/>
      <c r="AX8" s="619"/>
      <c r="AY8" s="619"/>
      <c r="AZ8" s="619"/>
      <c r="BA8" s="619"/>
      <c r="BB8" s="619"/>
      <c r="BC8" s="619"/>
      <c r="BD8" s="619"/>
      <c r="BE8" s="619"/>
      <c r="BF8" s="620"/>
      <c r="BG8" s="621">
        <v>36172</v>
      </c>
      <c r="BH8" s="622"/>
      <c r="BI8" s="622"/>
      <c r="BJ8" s="622"/>
      <c r="BK8" s="622"/>
      <c r="BL8" s="622"/>
      <c r="BM8" s="622"/>
      <c r="BN8" s="623"/>
      <c r="BO8" s="624">
        <v>1.1000000000000001</v>
      </c>
      <c r="BP8" s="624"/>
      <c r="BQ8" s="624"/>
      <c r="BR8" s="624"/>
      <c r="BS8" s="625" t="s">
        <v>133</v>
      </c>
      <c r="BT8" s="625"/>
      <c r="BU8" s="625"/>
      <c r="BV8" s="625"/>
      <c r="BW8" s="625"/>
      <c r="BX8" s="625"/>
      <c r="BY8" s="625"/>
      <c r="BZ8" s="625"/>
      <c r="CA8" s="625"/>
      <c r="CB8" s="629"/>
      <c r="CD8" s="618" t="s">
        <v>246</v>
      </c>
      <c r="CE8" s="619"/>
      <c r="CF8" s="619"/>
      <c r="CG8" s="619"/>
      <c r="CH8" s="619"/>
      <c r="CI8" s="619"/>
      <c r="CJ8" s="619"/>
      <c r="CK8" s="619"/>
      <c r="CL8" s="619"/>
      <c r="CM8" s="619"/>
      <c r="CN8" s="619"/>
      <c r="CO8" s="619"/>
      <c r="CP8" s="619"/>
      <c r="CQ8" s="620"/>
      <c r="CR8" s="621">
        <v>3048733</v>
      </c>
      <c r="CS8" s="622"/>
      <c r="CT8" s="622"/>
      <c r="CU8" s="622"/>
      <c r="CV8" s="622"/>
      <c r="CW8" s="622"/>
      <c r="CX8" s="622"/>
      <c r="CY8" s="623"/>
      <c r="CZ8" s="624">
        <v>40</v>
      </c>
      <c r="DA8" s="624"/>
      <c r="DB8" s="624"/>
      <c r="DC8" s="624"/>
      <c r="DD8" s="630">
        <v>134901</v>
      </c>
      <c r="DE8" s="622"/>
      <c r="DF8" s="622"/>
      <c r="DG8" s="622"/>
      <c r="DH8" s="622"/>
      <c r="DI8" s="622"/>
      <c r="DJ8" s="622"/>
      <c r="DK8" s="622"/>
      <c r="DL8" s="622"/>
      <c r="DM8" s="622"/>
      <c r="DN8" s="622"/>
      <c r="DO8" s="622"/>
      <c r="DP8" s="623"/>
      <c r="DQ8" s="630">
        <v>1269701</v>
      </c>
      <c r="DR8" s="622"/>
      <c r="DS8" s="622"/>
      <c r="DT8" s="622"/>
      <c r="DU8" s="622"/>
      <c r="DV8" s="622"/>
      <c r="DW8" s="622"/>
      <c r="DX8" s="622"/>
      <c r="DY8" s="622"/>
      <c r="DZ8" s="622"/>
      <c r="EA8" s="622"/>
      <c r="EB8" s="622"/>
      <c r="EC8" s="631"/>
    </row>
    <row r="9" spans="2:143" ht="11.25" customHeight="1" x14ac:dyDescent="0.2">
      <c r="B9" s="618" t="s">
        <v>247</v>
      </c>
      <c r="C9" s="619"/>
      <c r="D9" s="619"/>
      <c r="E9" s="619"/>
      <c r="F9" s="619"/>
      <c r="G9" s="619"/>
      <c r="H9" s="619"/>
      <c r="I9" s="619"/>
      <c r="J9" s="619"/>
      <c r="K9" s="619"/>
      <c r="L9" s="619"/>
      <c r="M9" s="619"/>
      <c r="N9" s="619"/>
      <c r="O9" s="619"/>
      <c r="P9" s="619"/>
      <c r="Q9" s="620"/>
      <c r="R9" s="621">
        <v>11325</v>
      </c>
      <c r="S9" s="622"/>
      <c r="T9" s="622"/>
      <c r="U9" s="622"/>
      <c r="V9" s="622"/>
      <c r="W9" s="622"/>
      <c r="X9" s="622"/>
      <c r="Y9" s="623"/>
      <c r="Z9" s="624">
        <v>0.1</v>
      </c>
      <c r="AA9" s="624"/>
      <c r="AB9" s="624"/>
      <c r="AC9" s="624"/>
      <c r="AD9" s="625">
        <v>11325</v>
      </c>
      <c r="AE9" s="625"/>
      <c r="AF9" s="625"/>
      <c r="AG9" s="625"/>
      <c r="AH9" s="625"/>
      <c r="AI9" s="625"/>
      <c r="AJ9" s="625"/>
      <c r="AK9" s="625"/>
      <c r="AL9" s="626">
        <v>0.2</v>
      </c>
      <c r="AM9" s="627"/>
      <c r="AN9" s="627"/>
      <c r="AO9" s="628"/>
      <c r="AP9" s="618" t="s">
        <v>248</v>
      </c>
      <c r="AQ9" s="619"/>
      <c r="AR9" s="619"/>
      <c r="AS9" s="619"/>
      <c r="AT9" s="619"/>
      <c r="AU9" s="619"/>
      <c r="AV9" s="619"/>
      <c r="AW9" s="619"/>
      <c r="AX9" s="619"/>
      <c r="AY9" s="619"/>
      <c r="AZ9" s="619"/>
      <c r="BA9" s="619"/>
      <c r="BB9" s="619"/>
      <c r="BC9" s="619"/>
      <c r="BD9" s="619"/>
      <c r="BE9" s="619"/>
      <c r="BF9" s="620"/>
      <c r="BG9" s="621">
        <v>1063684</v>
      </c>
      <c r="BH9" s="622"/>
      <c r="BI9" s="622"/>
      <c r="BJ9" s="622"/>
      <c r="BK9" s="622"/>
      <c r="BL9" s="622"/>
      <c r="BM9" s="622"/>
      <c r="BN9" s="623"/>
      <c r="BO9" s="624">
        <v>32.5</v>
      </c>
      <c r="BP9" s="624"/>
      <c r="BQ9" s="624"/>
      <c r="BR9" s="624"/>
      <c r="BS9" s="625" t="s">
        <v>133</v>
      </c>
      <c r="BT9" s="625"/>
      <c r="BU9" s="625"/>
      <c r="BV9" s="625"/>
      <c r="BW9" s="625"/>
      <c r="BX9" s="625"/>
      <c r="BY9" s="625"/>
      <c r="BZ9" s="625"/>
      <c r="CA9" s="625"/>
      <c r="CB9" s="629"/>
      <c r="CD9" s="618" t="s">
        <v>249</v>
      </c>
      <c r="CE9" s="619"/>
      <c r="CF9" s="619"/>
      <c r="CG9" s="619"/>
      <c r="CH9" s="619"/>
      <c r="CI9" s="619"/>
      <c r="CJ9" s="619"/>
      <c r="CK9" s="619"/>
      <c r="CL9" s="619"/>
      <c r="CM9" s="619"/>
      <c r="CN9" s="619"/>
      <c r="CO9" s="619"/>
      <c r="CP9" s="619"/>
      <c r="CQ9" s="620"/>
      <c r="CR9" s="621">
        <v>791252</v>
      </c>
      <c r="CS9" s="622"/>
      <c r="CT9" s="622"/>
      <c r="CU9" s="622"/>
      <c r="CV9" s="622"/>
      <c r="CW9" s="622"/>
      <c r="CX9" s="622"/>
      <c r="CY9" s="623"/>
      <c r="CZ9" s="624">
        <v>10.4</v>
      </c>
      <c r="DA9" s="624"/>
      <c r="DB9" s="624"/>
      <c r="DC9" s="624"/>
      <c r="DD9" s="630">
        <v>950</v>
      </c>
      <c r="DE9" s="622"/>
      <c r="DF9" s="622"/>
      <c r="DG9" s="622"/>
      <c r="DH9" s="622"/>
      <c r="DI9" s="622"/>
      <c r="DJ9" s="622"/>
      <c r="DK9" s="622"/>
      <c r="DL9" s="622"/>
      <c r="DM9" s="622"/>
      <c r="DN9" s="622"/>
      <c r="DO9" s="622"/>
      <c r="DP9" s="623"/>
      <c r="DQ9" s="630">
        <v>666331</v>
      </c>
      <c r="DR9" s="622"/>
      <c r="DS9" s="622"/>
      <c r="DT9" s="622"/>
      <c r="DU9" s="622"/>
      <c r="DV9" s="622"/>
      <c r="DW9" s="622"/>
      <c r="DX9" s="622"/>
      <c r="DY9" s="622"/>
      <c r="DZ9" s="622"/>
      <c r="EA9" s="622"/>
      <c r="EB9" s="622"/>
      <c r="EC9" s="631"/>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234</v>
      </c>
      <c r="S10" s="622"/>
      <c r="T10" s="622"/>
      <c r="U10" s="622"/>
      <c r="V10" s="622"/>
      <c r="W10" s="622"/>
      <c r="X10" s="622"/>
      <c r="Y10" s="623"/>
      <c r="Z10" s="624" t="s">
        <v>234</v>
      </c>
      <c r="AA10" s="624"/>
      <c r="AB10" s="624"/>
      <c r="AC10" s="624"/>
      <c r="AD10" s="625" t="s">
        <v>133</v>
      </c>
      <c r="AE10" s="625"/>
      <c r="AF10" s="625"/>
      <c r="AG10" s="625"/>
      <c r="AH10" s="625"/>
      <c r="AI10" s="625"/>
      <c r="AJ10" s="625"/>
      <c r="AK10" s="625"/>
      <c r="AL10" s="626" t="s">
        <v>133</v>
      </c>
      <c r="AM10" s="627"/>
      <c r="AN10" s="627"/>
      <c r="AO10" s="628"/>
      <c r="AP10" s="618" t="s">
        <v>251</v>
      </c>
      <c r="AQ10" s="619"/>
      <c r="AR10" s="619"/>
      <c r="AS10" s="619"/>
      <c r="AT10" s="619"/>
      <c r="AU10" s="619"/>
      <c r="AV10" s="619"/>
      <c r="AW10" s="619"/>
      <c r="AX10" s="619"/>
      <c r="AY10" s="619"/>
      <c r="AZ10" s="619"/>
      <c r="BA10" s="619"/>
      <c r="BB10" s="619"/>
      <c r="BC10" s="619"/>
      <c r="BD10" s="619"/>
      <c r="BE10" s="619"/>
      <c r="BF10" s="620"/>
      <c r="BG10" s="621">
        <v>70443</v>
      </c>
      <c r="BH10" s="622"/>
      <c r="BI10" s="622"/>
      <c r="BJ10" s="622"/>
      <c r="BK10" s="622"/>
      <c r="BL10" s="622"/>
      <c r="BM10" s="622"/>
      <c r="BN10" s="623"/>
      <c r="BO10" s="624">
        <v>2.1</v>
      </c>
      <c r="BP10" s="624"/>
      <c r="BQ10" s="624"/>
      <c r="BR10" s="624"/>
      <c r="BS10" s="625" t="s">
        <v>234</v>
      </c>
      <c r="BT10" s="625"/>
      <c r="BU10" s="625"/>
      <c r="BV10" s="625"/>
      <c r="BW10" s="625"/>
      <c r="BX10" s="625"/>
      <c r="BY10" s="625"/>
      <c r="BZ10" s="625"/>
      <c r="CA10" s="625"/>
      <c r="CB10" s="629"/>
      <c r="CD10" s="618" t="s">
        <v>252</v>
      </c>
      <c r="CE10" s="619"/>
      <c r="CF10" s="619"/>
      <c r="CG10" s="619"/>
      <c r="CH10" s="619"/>
      <c r="CI10" s="619"/>
      <c r="CJ10" s="619"/>
      <c r="CK10" s="619"/>
      <c r="CL10" s="619"/>
      <c r="CM10" s="619"/>
      <c r="CN10" s="619"/>
      <c r="CO10" s="619"/>
      <c r="CP10" s="619"/>
      <c r="CQ10" s="620"/>
      <c r="CR10" s="621" t="s">
        <v>133</v>
      </c>
      <c r="CS10" s="622"/>
      <c r="CT10" s="622"/>
      <c r="CU10" s="622"/>
      <c r="CV10" s="622"/>
      <c r="CW10" s="622"/>
      <c r="CX10" s="622"/>
      <c r="CY10" s="623"/>
      <c r="CZ10" s="624" t="s">
        <v>133</v>
      </c>
      <c r="DA10" s="624"/>
      <c r="DB10" s="624"/>
      <c r="DC10" s="624"/>
      <c r="DD10" s="630" t="s">
        <v>234</v>
      </c>
      <c r="DE10" s="622"/>
      <c r="DF10" s="622"/>
      <c r="DG10" s="622"/>
      <c r="DH10" s="622"/>
      <c r="DI10" s="622"/>
      <c r="DJ10" s="622"/>
      <c r="DK10" s="622"/>
      <c r="DL10" s="622"/>
      <c r="DM10" s="622"/>
      <c r="DN10" s="622"/>
      <c r="DO10" s="622"/>
      <c r="DP10" s="623"/>
      <c r="DQ10" s="630" t="s">
        <v>234</v>
      </c>
      <c r="DR10" s="622"/>
      <c r="DS10" s="622"/>
      <c r="DT10" s="622"/>
      <c r="DU10" s="622"/>
      <c r="DV10" s="622"/>
      <c r="DW10" s="622"/>
      <c r="DX10" s="622"/>
      <c r="DY10" s="622"/>
      <c r="DZ10" s="622"/>
      <c r="EA10" s="622"/>
      <c r="EB10" s="622"/>
      <c r="EC10" s="631"/>
    </row>
    <row r="11" spans="2:143" ht="11.25" customHeight="1" x14ac:dyDescent="0.2">
      <c r="B11" s="618" t="s">
        <v>253</v>
      </c>
      <c r="C11" s="619"/>
      <c r="D11" s="619"/>
      <c r="E11" s="619"/>
      <c r="F11" s="619"/>
      <c r="G11" s="619"/>
      <c r="H11" s="619"/>
      <c r="I11" s="619"/>
      <c r="J11" s="619"/>
      <c r="K11" s="619"/>
      <c r="L11" s="619"/>
      <c r="M11" s="619"/>
      <c r="N11" s="619"/>
      <c r="O11" s="619"/>
      <c r="P11" s="619"/>
      <c r="Q11" s="620"/>
      <c r="R11" s="621">
        <v>498726</v>
      </c>
      <c r="S11" s="622"/>
      <c r="T11" s="622"/>
      <c r="U11" s="622"/>
      <c r="V11" s="622"/>
      <c r="W11" s="622"/>
      <c r="X11" s="622"/>
      <c r="Y11" s="623"/>
      <c r="Z11" s="626">
        <v>6.1</v>
      </c>
      <c r="AA11" s="627"/>
      <c r="AB11" s="627"/>
      <c r="AC11" s="633"/>
      <c r="AD11" s="630">
        <v>498726</v>
      </c>
      <c r="AE11" s="622"/>
      <c r="AF11" s="622"/>
      <c r="AG11" s="622"/>
      <c r="AH11" s="622"/>
      <c r="AI11" s="622"/>
      <c r="AJ11" s="622"/>
      <c r="AK11" s="623"/>
      <c r="AL11" s="626">
        <v>10.199999999999999</v>
      </c>
      <c r="AM11" s="627"/>
      <c r="AN11" s="627"/>
      <c r="AO11" s="628"/>
      <c r="AP11" s="618" t="s">
        <v>254</v>
      </c>
      <c r="AQ11" s="619"/>
      <c r="AR11" s="619"/>
      <c r="AS11" s="619"/>
      <c r="AT11" s="619"/>
      <c r="AU11" s="619"/>
      <c r="AV11" s="619"/>
      <c r="AW11" s="619"/>
      <c r="AX11" s="619"/>
      <c r="AY11" s="619"/>
      <c r="AZ11" s="619"/>
      <c r="BA11" s="619"/>
      <c r="BB11" s="619"/>
      <c r="BC11" s="619"/>
      <c r="BD11" s="619"/>
      <c r="BE11" s="619"/>
      <c r="BF11" s="620"/>
      <c r="BG11" s="621">
        <v>243522</v>
      </c>
      <c r="BH11" s="622"/>
      <c r="BI11" s="622"/>
      <c r="BJ11" s="622"/>
      <c r="BK11" s="622"/>
      <c r="BL11" s="622"/>
      <c r="BM11" s="622"/>
      <c r="BN11" s="623"/>
      <c r="BO11" s="624">
        <v>7.4</v>
      </c>
      <c r="BP11" s="624"/>
      <c r="BQ11" s="624"/>
      <c r="BR11" s="624"/>
      <c r="BS11" s="625" t="s">
        <v>234</v>
      </c>
      <c r="BT11" s="625"/>
      <c r="BU11" s="625"/>
      <c r="BV11" s="625"/>
      <c r="BW11" s="625"/>
      <c r="BX11" s="625"/>
      <c r="BY11" s="625"/>
      <c r="BZ11" s="625"/>
      <c r="CA11" s="625"/>
      <c r="CB11" s="629"/>
      <c r="CD11" s="618" t="s">
        <v>255</v>
      </c>
      <c r="CE11" s="619"/>
      <c r="CF11" s="619"/>
      <c r="CG11" s="619"/>
      <c r="CH11" s="619"/>
      <c r="CI11" s="619"/>
      <c r="CJ11" s="619"/>
      <c r="CK11" s="619"/>
      <c r="CL11" s="619"/>
      <c r="CM11" s="619"/>
      <c r="CN11" s="619"/>
      <c r="CO11" s="619"/>
      <c r="CP11" s="619"/>
      <c r="CQ11" s="620"/>
      <c r="CR11" s="621">
        <v>229923</v>
      </c>
      <c r="CS11" s="622"/>
      <c r="CT11" s="622"/>
      <c r="CU11" s="622"/>
      <c r="CV11" s="622"/>
      <c r="CW11" s="622"/>
      <c r="CX11" s="622"/>
      <c r="CY11" s="623"/>
      <c r="CZ11" s="624">
        <v>3</v>
      </c>
      <c r="DA11" s="624"/>
      <c r="DB11" s="624"/>
      <c r="DC11" s="624"/>
      <c r="DD11" s="630">
        <v>19934</v>
      </c>
      <c r="DE11" s="622"/>
      <c r="DF11" s="622"/>
      <c r="DG11" s="622"/>
      <c r="DH11" s="622"/>
      <c r="DI11" s="622"/>
      <c r="DJ11" s="622"/>
      <c r="DK11" s="622"/>
      <c r="DL11" s="622"/>
      <c r="DM11" s="622"/>
      <c r="DN11" s="622"/>
      <c r="DO11" s="622"/>
      <c r="DP11" s="623"/>
      <c r="DQ11" s="630">
        <v>179038</v>
      </c>
      <c r="DR11" s="622"/>
      <c r="DS11" s="622"/>
      <c r="DT11" s="622"/>
      <c r="DU11" s="622"/>
      <c r="DV11" s="622"/>
      <c r="DW11" s="622"/>
      <c r="DX11" s="622"/>
      <c r="DY11" s="622"/>
      <c r="DZ11" s="622"/>
      <c r="EA11" s="622"/>
      <c r="EB11" s="622"/>
      <c r="EC11" s="631"/>
    </row>
    <row r="12" spans="2:143" ht="11.25" customHeight="1" x14ac:dyDescent="0.2">
      <c r="B12" s="618" t="s">
        <v>256</v>
      </c>
      <c r="C12" s="619"/>
      <c r="D12" s="619"/>
      <c r="E12" s="619"/>
      <c r="F12" s="619"/>
      <c r="G12" s="619"/>
      <c r="H12" s="619"/>
      <c r="I12" s="619"/>
      <c r="J12" s="619"/>
      <c r="K12" s="619"/>
      <c r="L12" s="619"/>
      <c r="M12" s="619"/>
      <c r="N12" s="619"/>
      <c r="O12" s="619"/>
      <c r="P12" s="619"/>
      <c r="Q12" s="620"/>
      <c r="R12" s="621">
        <v>94591</v>
      </c>
      <c r="S12" s="622"/>
      <c r="T12" s="622"/>
      <c r="U12" s="622"/>
      <c r="V12" s="622"/>
      <c r="W12" s="622"/>
      <c r="X12" s="622"/>
      <c r="Y12" s="623"/>
      <c r="Z12" s="624">
        <v>1.2</v>
      </c>
      <c r="AA12" s="624"/>
      <c r="AB12" s="624"/>
      <c r="AC12" s="624"/>
      <c r="AD12" s="625">
        <v>94591</v>
      </c>
      <c r="AE12" s="625"/>
      <c r="AF12" s="625"/>
      <c r="AG12" s="625"/>
      <c r="AH12" s="625"/>
      <c r="AI12" s="625"/>
      <c r="AJ12" s="625"/>
      <c r="AK12" s="625"/>
      <c r="AL12" s="626">
        <v>1.9</v>
      </c>
      <c r="AM12" s="627"/>
      <c r="AN12" s="627"/>
      <c r="AO12" s="628"/>
      <c r="AP12" s="618" t="s">
        <v>257</v>
      </c>
      <c r="AQ12" s="619"/>
      <c r="AR12" s="619"/>
      <c r="AS12" s="619"/>
      <c r="AT12" s="619"/>
      <c r="AU12" s="619"/>
      <c r="AV12" s="619"/>
      <c r="AW12" s="619"/>
      <c r="AX12" s="619"/>
      <c r="AY12" s="619"/>
      <c r="AZ12" s="619"/>
      <c r="BA12" s="619"/>
      <c r="BB12" s="619"/>
      <c r="BC12" s="619"/>
      <c r="BD12" s="619"/>
      <c r="BE12" s="619"/>
      <c r="BF12" s="620"/>
      <c r="BG12" s="621">
        <v>1626577</v>
      </c>
      <c r="BH12" s="622"/>
      <c r="BI12" s="622"/>
      <c r="BJ12" s="622"/>
      <c r="BK12" s="622"/>
      <c r="BL12" s="622"/>
      <c r="BM12" s="622"/>
      <c r="BN12" s="623"/>
      <c r="BO12" s="624">
        <v>49.6</v>
      </c>
      <c r="BP12" s="624"/>
      <c r="BQ12" s="624"/>
      <c r="BR12" s="624"/>
      <c r="BS12" s="625" t="s">
        <v>133</v>
      </c>
      <c r="BT12" s="625"/>
      <c r="BU12" s="625"/>
      <c r="BV12" s="625"/>
      <c r="BW12" s="625"/>
      <c r="BX12" s="625"/>
      <c r="BY12" s="625"/>
      <c r="BZ12" s="625"/>
      <c r="CA12" s="625"/>
      <c r="CB12" s="629"/>
      <c r="CD12" s="618" t="s">
        <v>258</v>
      </c>
      <c r="CE12" s="619"/>
      <c r="CF12" s="619"/>
      <c r="CG12" s="619"/>
      <c r="CH12" s="619"/>
      <c r="CI12" s="619"/>
      <c r="CJ12" s="619"/>
      <c r="CK12" s="619"/>
      <c r="CL12" s="619"/>
      <c r="CM12" s="619"/>
      <c r="CN12" s="619"/>
      <c r="CO12" s="619"/>
      <c r="CP12" s="619"/>
      <c r="CQ12" s="620"/>
      <c r="CR12" s="621">
        <v>55458</v>
      </c>
      <c r="CS12" s="622"/>
      <c r="CT12" s="622"/>
      <c r="CU12" s="622"/>
      <c r="CV12" s="622"/>
      <c r="CW12" s="622"/>
      <c r="CX12" s="622"/>
      <c r="CY12" s="623"/>
      <c r="CZ12" s="624">
        <v>0.7</v>
      </c>
      <c r="DA12" s="624"/>
      <c r="DB12" s="624"/>
      <c r="DC12" s="624"/>
      <c r="DD12" s="630">
        <v>728</v>
      </c>
      <c r="DE12" s="622"/>
      <c r="DF12" s="622"/>
      <c r="DG12" s="622"/>
      <c r="DH12" s="622"/>
      <c r="DI12" s="622"/>
      <c r="DJ12" s="622"/>
      <c r="DK12" s="622"/>
      <c r="DL12" s="622"/>
      <c r="DM12" s="622"/>
      <c r="DN12" s="622"/>
      <c r="DO12" s="622"/>
      <c r="DP12" s="623"/>
      <c r="DQ12" s="630">
        <v>55408</v>
      </c>
      <c r="DR12" s="622"/>
      <c r="DS12" s="622"/>
      <c r="DT12" s="622"/>
      <c r="DU12" s="622"/>
      <c r="DV12" s="622"/>
      <c r="DW12" s="622"/>
      <c r="DX12" s="622"/>
      <c r="DY12" s="622"/>
      <c r="DZ12" s="622"/>
      <c r="EA12" s="622"/>
      <c r="EB12" s="622"/>
      <c r="EC12" s="631"/>
    </row>
    <row r="13" spans="2:143" ht="11.25" customHeight="1" x14ac:dyDescent="0.2">
      <c r="B13" s="618" t="s">
        <v>259</v>
      </c>
      <c r="C13" s="619"/>
      <c r="D13" s="619"/>
      <c r="E13" s="619"/>
      <c r="F13" s="619"/>
      <c r="G13" s="619"/>
      <c r="H13" s="619"/>
      <c r="I13" s="619"/>
      <c r="J13" s="619"/>
      <c r="K13" s="619"/>
      <c r="L13" s="619"/>
      <c r="M13" s="619"/>
      <c r="N13" s="619"/>
      <c r="O13" s="619"/>
      <c r="P13" s="619"/>
      <c r="Q13" s="620"/>
      <c r="R13" s="621" t="s">
        <v>133</v>
      </c>
      <c r="S13" s="622"/>
      <c r="T13" s="622"/>
      <c r="U13" s="622"/>
      <c r="V13" s="622"/>
      <c r="W13" s="622"/>
      <c r="X13" s="622"/>
      <c r="Y13" s="623"/>
      <c r="Z13" s="624" t="s">
        <v>133</v>
      </c>
      <c r="AA13" s="624"/>
      <c r="AB13" s="624"/>
      <c r="AC13" s="624"/>
      <c r="AD13" s="625" t="s">
        <v>234</v>
      </c>
      <c r="AE13" s="625"/>
      <c r="AF13" s="625"/>
      <c r="AG13" s="625"/>
      <c r="AH13" s="625"/>
      <c r="AI13" s="625"/>
      <c r="AJ13" s="625"/>
      <c r="AK13" s="625"/>
      <c r="AL13" s="626" t="s">
        <v>133</v>
      </c>
      <c r="AM13" s="627"/>
      <c r="AN13" s="627"/>
      <c r="AO13" s="628"/>
      <c r="AP13" s="618" t="s">
        <v>260</v>
      </c>
      <c r="AQ13" s="619"/>
      <c r="AR13" s="619"/>
      <c r="AS13" s="619"/>
      <c r="AT13" s="619"/>
      <c r="AU13" s="619"/>
      <c r="AV13" s="619"/>
      <c r="AW13" s="619"/>
      <c r="AX13" s="619"/>
      <c r="AY13" s="619"/>
      <c r="AZ13" s="619"/>
      <c r="BA13" s="619"/>
      <c r="BB13" s="619"/>
      <c r="BC13" s="619"/>
      <c r="BD13" s="619"/>
      <c r="BE13" s="619"/>
      <c r="BF13" s="620"/>
      <c r="BG13" s="621">
        <v>1624598</v>
      </c>
      <c r="BH13" s="622"/>
      <c r="BI13" s="622"/>
      <c r="BJ13" s="622"/>
      <c r="BK13" s="622"/>
      <c r="BL13" s="622"/>
      <c r="BM13" s="622"/>
      <c r="BN13" s="623"/>
      <c r="BO13" s="624">
        <v>49.6</v>
      </c>
      <c r="BP13" s="624"/>
      <c r="BQ13" s="624"/>
      <c r="BR13" s="624"/>
      <c r="BS13" s="625" t="s">
        <v>234</v>
      </c>
      <c r="BT13" s="625"/>
      <c r="BU13" s="625"/>
      <c r="BV13" s="625"/>
      <c r="BW13" s="625"/>
      <c r="BX13" s="625"/>
      <c r="BY13" s="625"/>
      <c r="BZ13" s="625"/>
      <c r="CA13" s="625"/>
      <c r="CB13" s="629"/>
      <c r="CD13" s="618" t="s">
        <v>261</v>
      </c>
      <c r="CE13" s="619"/>
      <c r="CF13" s="619"/>
      <c r="CG13" s="619"/>
      <c r="CH13" s="619"/>
      <c r="CI13" s="619"/>
      <c r="CJ13" s="619"/>
      <c r="CK13" s="619"/>
      <c r="CL13" s="619"/>
      <c r="CM13" s="619"/>
      <c r="CN13" s="619"/>
      <c r="CO13" s="619"/>
      <c r="CP13" s="619"/>
      <c r="CQ13" s="620"/>
      <c r="CR13" s="621">
        <v>462807</v>
      </c>
      <c r="CS13" s="622"/>
      <c r="CT13" s="622"/>
      <c r="CU13" s="622"/>
      <c r="CV13" s="622"/>
      <c r="CW13" s="622"/>
      <c r="CX13" s="622"/>
      <c r="CY13" s="623"/>
      <c r="CZ13" s="624">
        <v>6.1</v>
      </c>
      <c r="DA13" s="624"/>
      <c r="DB13" s="624"/>
      <c r="DC13" s="624"/>
      <c r="DD13" s="630">
        <v>155575</v>
      </c>
      <c r="DE13" s="622"/>
      <c r="DF13" s="622"/>
      <c r="DG13" s="622"/>
      <c r="DH13" s="622"/>
      <c r="DI13" s="622"/>
      <c r="DJ13" s="622"/>
      <c r="DK13" s="622"/>
      <c r="DL13" s="622"/>
      <c r="DM13" s="622"/>
      <c r="DN13" s="622"/>
      <c r="DO13" s="622"/>
      <c r="DP13" s="623"/>
      <c r="DQ13" s="630">
        <v>343376</v>
      </c>
      <c r="DR13" s="622"/>
      <c r="DS13" s="622"/>
      <c r="DT13" s="622"/>
      <c r="DU13" s="622"/>
      <c r="DV13" s="622"/>
      <c r="DW13" s="622"/>
      <c r="DX13" s="622"/>
      <c r="DY13" s="622"/>
      <c r="DZ13" s="622"/>
      <c r="EA13" s="622"/>
      <c r="EB13" s="622"/>
      <c r="EC13" s="631"/>
    </row>
    <row r="14" spans="2:143" ht="11.25" customHeight="1" x14ac:dyDescent="0.2">
      <c r="B14" s="618" t="s">
        <v>262</v>
      </c>
      <c r="C14" s="619"/>
      <c r="D14" s="619"/>
      <c r="E14" s="619"/>
      <c r="F14" s="619"/>
      <c r="G14" s="619"/>
      <c r="H14" s="619"/>
      <c r="I14" s="619"/>
      <c r="J14" s="619"/>
      <c r="K14" s="619"/>
      <c r="L14" s="619"/>
      <c r="M14" s="619"/>
      <c r="N14" s="619"/>
      <c r="O14" s="619"/>
      <c r="P14" s="619"/>
      <c r="Q14" s="620"/>
      <c r="R14" s="621">
        <v>251</v>
      </c>
      <c r="S14" s="622"/>
      <c r="T14" s="622"/>
      <c r="U14" s="622"/>
      <c r="V14" s="622"/>
      <c r="W14" s="622"/>
      <c r="X14" s="622"/>
      <c r="Y14" s="623"/>
      <c r="Z14" s="624">
        <v>0</v>
      </c>
      <c r="AA14" s="624"/>
      <c r="AB14" s="624"/>
      <c r="AC14" s="624"/>
      <c r="AD14" s="625">
        <v>251</v>
      </c>
      <c r="AE14" s="625"/>
      <c r="AF14" s="625"/>
      <c r="AG14" s="625"/>
      <c r="AH14" s="625"/>
      <c r="AI14" s="625"/>
      <c r="AJ14" s="625"/>
      <c r="AK14" s="625"/>
      <c r="AL14" s="626">
        <v>0</v>
      </c>
      <c r="AM14" s="627"/>
      <c r="AN14" s="627"/>
      <c r="AO14" s="628"/>
      <c r="AP14" s="618" t="s">
        <v>263</v>
      </c>
      <c r="AQ14" s="619"/>
      <c r="AR14" s="619"/>
      <c r="AS14" s="619"/>
      <c r="AT14" s="619"/>
      <c r="AU14" s="619"/>
      <c r="AV14" s="619"/>
      <c r="AW14" s="619"/>
      <c r="AX14" s="619"/>
      <c r="AY14" s="619"/>
      <c r="AZ14" s="619"/>
      <c r="BA14" s="619"/>
      <c r="BB14" s="619"/>
      <c r="BC14" s="619"/>
      <c r="BD14" s="619"/>
      <c r="BE14" s="619"/>
      <c r="BF14" s="620"/>
      <c r="BG14" s="621">
        <v>61035</v>
      </c>
      <c r="BH14" s="622"/>
      <c r="BI14" s="622"/>
      <c r="BJ14" s="622"/>
      <c r="BK14" s="622"/>
      <c r="BL14" s="622"/>
      <c r="BM14" s="622"/>
      <c r="BN14" s="623"/>
      <c r="BO14" s="624">
        <v>1.9</v>
      </c>
      <c r="BP14" s="624"/>
      <c r="BQ14" s="624"/>
      <c r="BR14" s="624"/>
      <c r="BS14" s="625" t="s">
        <v>133</v>
      </c>
      <c r="BT14" s="625"/>
      <c r="BU14" s="625"/>
      <c r="BV14" s="625"/>
      <c r="BW14" s="625"/>
      <c r="BX14" s="625"/>
      <c r="BY14" s="625"/>
      <c r="BZ14" s="625"/>
      <c r="CA14" s="625"/>
      <c r="CB14" s="629"/>
      <c r="CD14" s="618" t="s">
        <v>264</v>
      </c>
      <c r="CE14" s="619"/>
      <c r="CF14" s="619"/>
      <c r="CG14" s="619"/>
      <c r="CH14" s="619"/>
      <c r="CI14" s="619"/>
      <c r="CJ14" s="619"/>
      <c r="CK14" s="619"/>
      <c r="CL14" s="619"/>
      <c r="CM14" s="619"/>
      <c r="CN14" s="619"/>
      <c r="CO14" s="619"/>
      <c r="CP14" s="619"/>
      <c r="CQ14" s="620"/>
      <c r="CR14" s="621">
        <v>366825</v>
      </c>
      <c r="CS14" s="622"/>
      <c r="CT14" s="622"/>
      <c r="CU14" s="622"/>
      <c r="CV14" s="622"/>
      <c r="CW14" s="622"/>
      <c r="CX14" s="622"/>
      <c r="CY14" s="623"/>
      <c r="CZ14" s="624">
        <v>4.8</v>
      </c>
      <c r="DA14" s="624"/>
      <c r="DB14" s="624"/>
      <c r="DC14" s="624"/>
      <c r="DD14" s="630">
        <v>3232</v>
      </c>
      <c r="DE14" s="622"/>
      <c r="DF14" s="622"/>
      <c r="DG14" s="622"/>
      <c r="DH14" s="622"/>
      <c r="DI14" s="622"/>
      <c r="DJ14" s="622"/>
      <c r="DK14" s="622"/>
      <c r="DL14" s="622"/>
      <c r="DM14" s="622"/>
      <c r="DN14" s="622"/>
      <c r="DO14" s="622"/>
      <c r="DP14" s="623"/>
      <c r="DQ14" s="630">
        <v>366825</v>
      </c>
      <c r="DR14" s="622"/>
      <c r="DS14" s="622"/>
      <c r="DT14" s="622"/>
      <c r="DU14" s="622"/>
      <c r="DV14" s="622"/>
      <c r="DW14" s="622"/>
      <c r="DX14" s="622"/>
      <c r="DY14" s="622"/>
      <c r="DZ14" s="622"/>
      <c r="EA14" s="622"/>
      <c r="EB14" s="622"/>
      <c r="EC14" s="631"/>
    </row>
    <row r="15" spans="2:143" ht="11.25" customHeight="1" x14ac:dyDescent="0.2">
      <c r="B15" s="618" t="s">
        <v>265</v>
      </c>
      <c r="C15" s="619"/>
      <c r="D15" s="619"/>
      <c r="E15" s="619"/>
      <c r="F15" s="619"/>
      <c r="G15" s="619"/>
      <c r="H15" s="619"/>
      <c r="I15" s="619"/>
      <c r="J15" s="619"/>
      <c r="K15" s="619"/>
      <c r="L15" s="619"/>
      <c r="M15" s="619"/>
      <c r="N15" s="619"/>
      <c r="O15" s="619"/>
      <c r="P15" s="619"/>
      <c r="Q15" s="620"/>
      <c r="R15" s="621" t="s">
        <v>133</v>
      </c>
      <c r="S15" s="622"/>
      <c r="T15" s="622"/>
      <c r="U15" s="622"/>
      <c r="V15" s="622"/>
      <c r="W15" s="622"/>
      <c r="X15" s="622"/>
      <c r="Y15" s="623"/>
      <c r="Z15" s="624" t="s">
        <v>133</v>
      </c>
      <c r="AA15" s="624"/>
      <c r="AB15" s="624"/>
      <c r="AC15" s="624"/>
      <c r="AD15" s="625" t="s">
        <v>234</v>
      </c>
      <c r="AE15" s="625"/>
      <c r="AF15" s="625"/>
      <c r="AG15" s="625"/>
      <c r="AH15" s="625"/>
      <c r="AI15" s="625"/>
      <c r="AJ15" s="625"/>
      <c r="AK15" s="625"/>
      <c r="AL15" s="626" t="s">
        <v>234</v>
      </c>
      <c r="AM15" s="627"/>
      <c r="AN15" s="627"/>
      <c r="AO15" s="628"/>
      <c r="AP15" s="618" t="s">
        <v>266</v>
      </c>
      <c r="AQ15" s="619"/>
      <c r="AR15" s="619"/>
      <c r="AS15" s="619"/>
      <c r="AT15" s="619"/>
      <c r="AU15" s="619"/>
      <c r="AV15" s="619"/>
      <c r="AW15" s="619"/>
      <c r="AX15" s="619"/>
      <c r="AY15" s="619"/>
      <c r="AZ15" s="619"/>
      <c r="BA15" s="619"/>
      <c r="BB15" s="619"/>
      <c r="BC15" s="619"/>
      <c r="BD15" s="619"/>
      <c r="BE15" s="619"/>
      <c r="BF15" s="620"/>
      <c r="BG15" s="621">
        <v>175709</v>
      </c>
      <c r="BH15" s="622"/>
      <c r="BI15" s="622"/>
      <c r="BJ15" s="622"/>
      <c r="BK15" s="622"/>
      <c r="BL15" s="622"/>
      <c r="BM15" s="622"/>
      <c r="BN15" s="623"/>
      <c r="BO15" s="624">
        <v>5.4</v>
      </c>
      <c r="BP15" s="624"/>
      <c r="BQ15" s="624"/>
      <c r="BR15" s="624"/>
      <c r="BS15" s="625" t="s">
        <v>234</v>
      </c>
      <c r="BT15" s="625"/>
      <c r="BU15" s="625"/>
      <c r="BV15" s="625"/>
      <c r="BW15" s="625"/>
      <c r="BX15" s="625"/>
      <c r="BY15" s="625"/>
      <c r="BZ15" s="625"/>
      <c r="CA15" s="625"/>
      <c r="CB15" s="629"/>
      <c r="CD15" s="618" t="s">
        <v>267</v>
      </c>
      <c r="CE15" s="619"/>
      <c r="CF15" s="619"/>
      <c r="CG15" s="619"/>
      <c r="CH15" s="619"/>
      <c r="CI15" s="619"/>
      <c r="CJ15" s="619"/>
      <c r="CK15" s="619"/>
      <c r="CL15" s="619"/>
      <c r="CM15" s="619"/>
      <c r="CN15" s="619"/>
      <c r="CO15" s="619"/>
      <c r="CP15" s="619"/>
      <c r="CQ15" s="620"/>
      <c r="CR15" s="621">
        <v>908422</v>
      </c>
      <c r="CS15" s="622"/>
      <c r="CT15" s="622"/>
      <c r="CU15" s="622"/>
      <c r="CV15" s="622"/>
      <c r="CW15" s="622"/>
      <c r="CX15" s="622"/>
      <c r="CY15" s="623"/>
      <c r="CZ15" s="624">
        <v>11.9</v>
      </c>
      <c r="DA15" s="624"/>
      <c r="DB15" s="624"/>
      <c r="DC15" s="624"/>
      <c r="DD15" s="630">
        <v>53321</v>
      </c>
      <c r="DE15" s="622"/>
      <c r="DF15" s="622"/>
      <c r="DG15" s="622"/>
      <c r="DH15" s="622"/>
      <c r="DI15" s="622"/>
      <c r="DJ15" s="622"/>
      <c r="DK15" s="622"/>
      <c r="DL15" s="622"/>
      <c r="DM15" s="622"/>
      <c r="DN15" s="622"/>
      <c r="DO15" s="622"/>
      <c r="DP15" s="623"/>
      <c r="DQ15" s="630">
        <v>844962</v>
      </c>
      <c r="DR15" s="622"/>
      <c r="DS15" s="622"/>
      <c r="DT15" s="622"/>
      <c r="DU15" s="622"/>
      <c r="DV15" s="622"/>
      <c r="DW15" s="622"/>
      <c r="DX15" s="622"/>
      <c r="DY15" s="622"/>
      <c r="DZ15" s="622"/>
      <c r="EA15" s="622"/>
      <c r="EB15" s="622"/>
      <c r="EC15" s="631"/>
    </row>
    <row r="16" spans="2:143" ht="11.25" customHeight="1" x14ac:dyDescent="0.2">
      <c r="B16" s="618" t="s">
        <v>268</v>
      </c>
      <c r="C16" s="619"/>
      <c r="D16" s="619"/>
      <c r="E16" s="619"/>
      <c r="F16" s="619"/>
      <c r="G16" s="619"/>
      <c r="H16" s="619"/>
      <c r="I16" s="619"/>
      <c r="J16" s="619"/>
      <c r="K16" s="619"/>
      <c r="L16" s="619"/>
      <c r="M16" s="619"/>
      <c r="N16" s="619"/>
      <c r="O16" s="619"/>
      <c r="P16" s="619"/>
      <c r="Q16" s="620"/>
      <c r="R16" s="621">
        <v>16555</v>
      </c>
      <c r="S16" s="622"/>
      <c r="T16" s="622"/>
      <c r="U16" s="622"/>
      <c r="V16" s="622"/>
      <c r="W16" s="622"/>
      <c r="X16" s="622"/>
      <c r="Y16" s="623"/>
      <c r="Z16" s="624">
        <v>0.2</v>
      </c>
      <c r="AA16" s="624"/>
      <c r="AB16" s="624"/>
      <c r="AC16" s="624"/>
      <c r="AD16" s="625">
        <v>16555</v>
      </c>
      <c r="AE16" s="625"/>
      <c r="AF16" s="625"/>
      <c r="AG16" s="625"/>
      <c r="AH16" s="625"/>
      <c r="AI16" s="625"/>
      <c r="AJ16" s="625"/>
      <c r="AK16" s="625"/>
      <c r="AL16" s="626">
        <v>0.3</v>
      </c>
      <c r="AM16" s="627"/>
      <c r="AN16" s="627"/>
      <c r="AO16" s="628"/>
      <c r="AP16" s="618" t="s">
        <v>269</v>
      </c>
      <c r="AQ16" s="619"/>
      <c r="AR16" s="619"/>
      <c r="AS16" s="619"/>
      <c r="AT16" s="619"/>
      <c r="AU16" s="619"/>
      <c r="AV16" s="619"/>
      <c r="AW16" s="619"/>
      <c r="AX16" s="619"/>
      <c r="AY16" s="619"/>
      <c r="AZ16" s="619"/>
      <c r="BA16" s="619"/>
      <c r="BB16" s="619"/>
      <c r="BC16" s="619"/>
      <c r="BD16" s="619"/>
      <c r="BE16" s="619"/>
      <c r="BF16" s="620"/>
      <c r="BG16" s="621" t="s">
        <v>234</v>
      </c>
      <c r="BH16" s="622"/>
      <c r="BI16" s="622"/>
      <c r="BJ16" s="622"/>
      <c r="BK16" s="622"/>
      <c r="BL16" s="622"/>
      <c r="BM16" s="622"/>
      <c r="BN16" s="623"/>
      <c r="BO16" s="624" t="s">
        <v>234</v>
      </c>
      <c r="BP16" s="624"/>
      <c r="BQ16" s="624"/>
      <c r="BR16" s="624"/>
      <c r="BS16" s="625" t="s">
        <v>234</v>
      </c>
      <c r="BT16" s="625"/>
      <c r="BU16" s="625"/>
      <c r="BV16" s="625"/>
      <c r="BW16" s="625"/>
      <c r="BX16" s="625"/>
      <c r="BY16" s="625"/>
      <c r="BZ16" s="625"/>
      <c r="CA16" s="625"/>
      <c r="CB16" s="629"/>
      <c r="CD16" s="618" t="s">
        <v>270</v>
      </c>
      <c r="CE16" s="619"/>
      <c r="CF16" s="619"/>
      <c r="CG16" s="619"/>
      <c r="CH16" s="619"/>
      <c r="CI16" s="619"/>
      <c r="CJ16" s="619"/>
      <c r="CK16" s="619"/>
      <c r="CL16" s="619"/>
      <c r="CM16" s="619"/>
      <c r="CN16" s="619"/>
      <c r="CO16" s="619"/>
      <c r="CP16" s="619"/>
      <c r="CQ16" s="620"/>
      <c r="CR16" s="621">
        <v>121</v>
      </c>
      <c r="CS16" s="622"/>
      <c r="CT16" s="622"/>
      <c r="CU16" s="622"/>
      <c r="CV16" s="622"/>
      <c r="CW16" s="622"/>
      <c r="CX16" s="622"/>
      <c r="CY16" s="623"/>
      <c r="CZ16" s="624">
        <v>0</v>
      </c>
      <c r="DA16" s="624"/>
      <c r="DB16" s="624"/>
      <c r="DC16" s="624"/>
      <c r="DD16" s="630" t="s">
        <v>234</v>
      </c>
      <c r="DE16" s="622"/>
      <c r="DF16" s="622"/>
      <c r="DG16" s="622"/>
      <c r="DH16" s="622"/>
      <c r="DI16" s="622"/>
      <c r="DJ16" s="622"/>
      <c r="DK16" s="622"/>
      <c r="DL16" s="622"/>
      <c r="DM16" s="622"/>
      <c r="DN16" s="622"/>
      <c r="DO16" s="622"/>
      <c r="DP16" s="623"/>
      <c r="DQ16" s="630">
        <v>121</v>
      </c>
      <c r="DR16" s="622"/>
      <c r="DS16" s="622"/>
      <c r="DT16" s="622"/>
      <c r="DU16" s="622"/>
      <c r="DV16" s="622"/>
      <c r="DW16" s="622"/>
      <c r="DX16" s="622"/>
      <c r="DY16" s="622"/>
      <c r="DZ16" s="622"/>
      <c r="EA16" s="622"/>
      <c r="EB16" s="622"/>
      <c r="EC16" s="631"/>
    </row>
    <row r="17" spans="2:133" ht="11.25" customHeight="1" x14ac:dyDescent="0.2">
      <c r="B17" s="618" t="s">
        <v>271</v>
      </c>
      <c r="C17" s="619"/>
      <c r="D17" s="619"/>
      <c r="E17" s="619"/>
      <c r="F17" s="619"/>
      <c r="G17" s="619"/>
      <c r="H17" s="619"/>
      <c r="I17" s="619"/>
      <c r="J17" s="619"/>
      <c r="K17" s="619"/>
      <c r="L17" s="619"/>
      <c r="M17" s="619"/>
      <c r="N17" s="619"/>
      <c r="O17" s="619"/>
      <c r="P17" s="619"/>
      <c r="Q17" s="620"/>
      <c r="R17" s="621">
        <v>53000</v>
      </c>
      <c r="S17" s="622"/>
      <c r="T17" s="622"/>
      <c r="U17" s="622"/>
      <c r="V17" s="622"/>
      <c r="W17" s="622"/>
      <c r="X17" s="622"/>
      <c r="Y17" s="623"/>
      <c r="Z17" s="624">
        <v>0.6</v>
      </c>
      <c r="AA17" s="624"/>
      <c r="AB17" s="624"/>
      <c r="AC17" s="624"/>
      <c r="AD17" s="625">
        <v>53000</v>
      </c>
      <c r="AE17" s="625"/>
      <c r="AF17" s="625"/>
      <c r="AG17" s="625"/>
      <c r="AH17" s="625"/>
      <c r="AI17" s="625"/>
      <c r="AJ17" s="625"/>
      <c r="AK17" s="625"/>
      <c r="AL17" s="626">
        <v>1.1000000000000001</v>
      </c>
      <c r="AM17" s="627"/>
      <c r="AN17" s="627"/>
      <c r="AO17" s="628"/>
      <c r="AP17" s="618" t="s">
        <v>272</v>
      </c>
      <c r="AQ17" s="619"/>
      <c r="AR17" s="619"/>
      <c r="AS17" s="619"/>
      <c r="AT17" s="619"/>
      <c r="AU17" s="619"/>
      <c r="AV17" s="619"/>
      <c r="AW17" s="619"/>
      <c r="AX17" s="619"/>
      <c r="AY17" s="619"/>
      <c r="AZ17" s="619"/>
      <c r="BA17" s="619"/>
      <c r="BB17" s="619"/>
      <c r="BC17" s="619"/>
      <c r="BD17" s="619"/>
      <c r="BE17" s="619"/>
      <c r="BF17" s="620"/>
      <c r="BG17" s="621" t="s">
        <v>133</v>
      </c>
      <c r="BH17" s="622"/>
      <c r="BI17" s="622"/>
      <c r="BJ17" s="622"/>
      <c r="BK17" s="622"/>
      <c r="BL17" s="622"/>
      <c r="BM17" s="622"/>
      <c r="BN17" s="623"/>
      <c r="BO17" s="624" t="s">
        <v>234</v>
      </c>
      <c r="BP17" s="624"/>
      <c r="BQ17" s="624"/>
      <c r="BR17" s="624"/>
      <c r="BS17" s="625" t="s">
        <v>234</v>
      </c>
      <c r="BT17" s="625"/>
      <c r="BU17" s="625"/>
      <c r="BV17" s="625"/>
      <c r="BW17" s="625"/>
      <c r="BX17" s="625"/>
      <c r="BY17" s="625"/>
      <c r="BZ17" s="625"/>
      <c r="CA17" s="625"/>
      <c r="CB17" s="629"/>
      <c r="CD17" s="618" t="s">
        <v>273</v>
      </c>
      <c r="CE17" s="619"/>
      <c r="CF17" s="619"/>
      <c r="CG17" s="619"/>
      <c r="CH17" s="619"/>
      <c r="CI17" s="619"/>
      <c r="CJ17" s="619"/>
      <c r="CK17" s="619"/>
      <c r="CL17" s="619"/>
      <c r="CM17" s="619"/>
      <c r="CN17" s="619"/>
      <c r="CO17" s="619"/>
      <c r="CP17" s="619"/>
      <c r="CQ17" s="620"/>
      <c r="CR17" s="621">
        <v>603765</v>
      </c>
      <c r="CS17" s="622"/>
      <c r="CT17" s="622"/>
      <c r="CU17" s="622"/>
      <c r="CV17" s="622"/>
      <c r="CW17" s="622"/>
      <c r="CX17" s="622"/>
      <c r="CY17" s="623"/>
      <c r="CZ17" s="624">
        <v>7.9</v>
      </c>
      <c r="DA17" s="624"/>
      <c r="DB17" s="624"/>
      <c r="DC17" s="624"/>
      <c r="DD17" s="630" t="s">
        <v>133</v>
      </c>
      <c r="DE17" s="622"/>
      <c r="DF17" s="622"/>
      <c r="DG17" s="622"/>
      <c r="DH17" s="622"/>
      <c r="DI17" s="622"/>
      <c r="DJ17" s="622"/>
      <c r="DK17" s="622"/>
      <c r="DL17" s="622"/>
      <c r="DM17" s="622"/>
      <c r="DN17" s="622"/>
      <c r="DO17" s="622"/>
      <c r="DP17" s="623"/>
      <c r="DQ17" s="630">
        <v>603765</v>
      </c>
      <c r="DR17" s="622"/>
      <c r="DS17" s="622"/>
      <c r="DT17" s="622"/>
      <c r="DU17" s="622"/>
      <c r="DV17" s="622"/>
      <c r="DW17" s="622"/>
      <c r="DX17" s="622"/>
      <c r="DY17" s="622"/>
      <c r="DZ17" s="622"/>
      <c r="EA17" s="622"/>
      <c r="EB17" s="622"/>
      <c r="EC17" s="631"/>
    </row>
    <row r="18" spans="2:133" ht="11.25" customHeight="1" x14ac:dyDescent="0.2">
      <c r="B18" s="618" t="s">
        <v>274</v>
      </c>
      <c r="C18" s="619"/>
      <c r="D18" s="619"/>
      <c r="E18" s="619"/>
      <c r="F18" s="619"/>
      <c r="G18" s="619"/>
      <c r="H18" s="619"/>
      <c r="I18" s="619"/>
      <c r="J18" s="619"/>
      <c r="K18" s="619"/>
      <c r="L18" s="619"/>
      <c r="M18" s="619"/>
      <c r="N18" s="619"/>
      <c r="O18" s="619"/>
      <c r="P18" s="619"/>
      <c r="Q18" s="620"/>
      <c r="R18" s="621">
        <v>42304</v>
      </c>
      <c r="S18" s="622"/>
      <c r="T18" s="622"/>
      <c r="U18" s="622"/>
      <c r="V18" s="622"/>
      <c r="W18" s="622"/>
      <c r="X18" s="622"/>
      <c r="Y18" s="623"/>
      <c r="Z18" s="624">
        <v>0.5</v>
      </c>
      <c r="AA18" s="624"/>
      <c r="AB18" s="624"/>
      <c r="AC18" s="624"/>
      <c r="AD18" s="625">
        <v>42304</v>
      </c>
      <c r="AE18" s="625"/>
      <c r="AF18" s="625"/>
      <c r="AG18" s="625"/>
      <c r="AH18" s="625"/>
      <c r="AI18" s="625"/>
      <c r="AJ18" s="625"/>
      <c r="AK18" s="625"/>
      <c r="AL18" s="626">
        <v>0.9</v>
      </c>
      <c r="AM18" s="627"/>
      <c r="AN18" s="627"/>
      <c r="AO18" s="628"/>
      <c r="AP18" s="618" t="s">
        <v>275</v>
      </c>
      <c r="AQ18" s="619"/>
      <c r="AR18" s="619"/>
      <c r="AS18" s="619"/>
      <c r="AT18" s="619"/>
      <c r="AU18" s="619"/>
      <c r="AV18" s="619"/>
      <c r="AW18" s="619"/>
      <c r="AX18" s="619"/>
      <c r="AY18" s="619"/>
      <c r="AZ18" s="619"/>
      <c r="BA18" s="619"/>
      <c r="BB18" s="619"/>
      <c r="BC18" s="619"/>
      <c r="BD18" s="619"/>
      <c r="BE18" s="619"/>
      <c r="BF18" s="620"/>
      <c r="BG18" s="621" t="s">
        <v>133</v>
      </c>
      <c r="BH18" s="622"/>
      <c r="BI18" s="622"/>
      <c r="BJ18" s="622"/>
      <c r="BK18" s="622"/>
      <c r="BL18" s="622"/>
      <c r="BM18" s="622"/>
      <c r="BN18" s="623"/>
      <c r="BO18" s="624" t="s">
        <v>234</v>
      </c>
      <c r="BP18" s="624"/>
      <c r="BQ18" s="624"/>
      <c r="BR18" s="624"/>
      <c r="BS18" s="625" t="s">
        <v>133</v>
      </c>
      <c r="BT18" s="625"/>
      <c r="BU18" s="625"/>
      <c r="BV18" s="625"/>
      <c r="BW18" s="625"/>
      <c r="BX18" s="625"/>
      <c r="BY18" s="625"/>
      <c r="BZ18" s="625"/>
      <c r="CA18" s="625"/>
      <c r="CB18" s="629"/>
      <c r="CD18" s="618" t="s">
        <v>276</v>
      </c>
      <c r="CE18" s="619"/>
      <c r="CF18" s="619"/>
      <c r="CG18" s="619"/>
      <c r="CH18" s="619"/>
      <c r="CI18" s="619"/>
      <c r="CJ18" s="619"/>
      <c r="CK18" s="619"/>
      <c r="CL18" s="619"/>
      <c r="CM18" s="619"/>
      <c r="CN18" s="619"/>
      <c r="CO18" s="619"/>
      <c r="CP18" s="619"/>
      <c r="CQ18" s="620"/>
      <c r="CR18" s="621" t="s">
        <v>133</v>
      </c>
      <c r="CS18" s="622"/>
      <c r="CT18" s="622"/>
      <c r="CU18" s="622"/>
      <c r="CV18" s="622"/>
      <c r="CW18" s="622"/>
      <c r="CX18" s="622"/>
      <c r="CY18" s="623"/>
      <c r="CZ18" s="624" t="s">
        <v>234</v>
      </c>
      <c r="DA18" s="624"/>
      <c r="DB18" s="624"/>
      <c r="DC18" s="624"/>
      <c r="DD18" s="630" t="s">
        <v>234</v>
      </c>
      <c r="DE18" s="622"/>
      <c r="DF18" s="622"/>
      <c r="DG18" s="622"/>
      <c r="DH18" s="622"/>
      <c r="DI18" s="622"/>
      <c r="DJ18" s="622"/>
      <c r="DK18" s="622"/>
      <c r="DL18" s="622"/>
      <c r="DM18" s="622"/>
      <c r="DN18" s="622"/>
      <c r="DO18" s="622"/>
      <c r="DP18" s="623"/>
      <c r="DQ18" s="630" t="s">
        <v>234</v>
      </c>
      <c r="DR18" s="622"/>
      <c r="DS18" s="622"/>
      <c r="DT18" s="622"/>
      <c r="DU18" s="622"/>
      <c r="DV18" s="622"/>
      <c r="DW18" s="622"/>
      <c r="DX18" s="622"/>
      <c r="DY18" s="622"/>
      <c r="DZ18" s="622"/>
      <c r="EA18" s="622"/>
      <c r="EB18" s="622"/>
      <c r="EC18" s="631"/>
    </row>
    <row r="19" spans="2:133" ht="11.25" customHeight="1" x14ac:dyDescent="0.2">
      <c r="B19" s="618" t="s">
        <v>277</v>
      </c>
      <c r="C19" s="619"/>
      <c r="D19" s="619"/>
      <c r="E19" s="619"/>
      <c r="F19" s="619"/>
      <c r="G19" s="619"/>
      <c r="H19" s="619"/>
      <c r="I19" s="619"/>
      <c r="J19" s="619"/>
      <c r="K19" s="619"/>
      <c r="L19" s="619"/>
      <c r="M19" s="619"/>
      <c r="N19" s="619"/>
      <c r="O19" s="619"/>
      <c r="P19" s="619"/>
      <c r="Q19" s="620"/>
      <c r="R19" s="621">
        <v>39768</v>
      </c>
      <c r="S19" s="622"/>
      <c r="T19" s="622"/>
      <c r="U19" s="622"/>
      <c r="V19" s="622"/>
      <c r="W19" s="622"/>
      <c r="X19" s="622"/>
      <c r="Y19" s="623"/>
      <c r="Z19" s="624">
        <v>0.5</v>
      </c>
      <c r="AA19" s="624"/>
      <c r="AB19" s="624"/>
      <c r="AC19" s="624"/>
      <c r="AD19" s="625">
        <v>39768</v>
      </c>
      <c r="AE19" s="625"/>
      <c r="AF19" s="625"/>
      <c r="AG19" s="625"/>
      <c r="AH19" s="625"/>
      <c r="AI19" s="625"/>
      <c r="AJ19" s="625"/>
      <c r="AK19" s="625"/>
      <c r="AL19" s="626">
        <v>0.8</v>
      </c>
      <c r="AM19" s="627"/>
      <c r="AN19" s="627"/>
      <c r="AO19" s="628"/>
      <c r="AP19" s="618" t="s">
        <v>278</v>
      </c>
      <c r="AQ19" s="619"/>
      <c r="AR19" s="619"/>
      <c r="AS19" s="619"/>
      <c r="AT19" s="619"/>
      <c r="AU19" s="619"/>
      <c r="AV19" s="619"/>
      <c r="AW19" s="619"/>
      <c r="AX19" s="619"/>
      <c r="AY19" s="619"/>
      <c r="AZ19" s="619"/>
      <c r="BA19" s="619"/>
      <c r="BB19" s="619"/>
      <c r="BC19" s="619"/>
      <c r="BD19" s="619"/>
      <c r="BE19" s="619"/>
      <c r="BF19" s="620"/>
      <c r="BG19" s="621" t="s">
        <v>133</v>
      </c>
      <c r="BH19" s="622"/>
      <c r="BI19" s="622"/>
      <c r="BJ19" s="622"/>
      <c r="BK19" s="622"/>
      <c r="BL19" s="622"/>
      <c r="BM19" s="622"/>
      <c r="BN19" s="623"/>
      <c r="BO19" s="624" t="s">
        <v>234</v>
      </c>
      <c r="BP19" s="624"/>
      <c r="BQ19" s="624"/>
      <c r="BR19" s="624"/>
      <c r="BS19" s="625" t="s">
        <v>133</v>
      </c>
      <c r="BT19" s="625"/>
      <c r="BU19" s="625"/>
      <c r="BV19" s="625"/>
      <c r="BW19" s="625"/>
      <c r="BX19" s="625"/>
      <c r="BY19" s="625"/>
      <c r="BZ19" s="625"/>
      <c r="CA19" s="625"/>
      <c r="CB19" s="629"/>
      <c r="CD19" s="618" t="s">
        <v>279</v>
      </c>
      <c r="CE19" s="619"/>
      <c r="CF19" s="619"/>
      <c r="CG19" s="619"/>
      <c r="CH19" s="619"/>
      <c r="CI19" s="619"/>
      <c r="CJ19" s="619"/>
      <c r="CK19" s="619"/>
      <c r="CL19" s="619"/>
      <c r="CM19" s="619"/>
      <c r="CN19" s="619"/>
      <c r="CO19" s="619"/>
      <c r="CP19" s="619"/>
      <c r="CQ19" s="620"/>
      <c r="CR19" s="621" t="s">
        <v>133</v>
      </c>
      <c r="CS19" s="622"/>
      <c r="CT19" s="622"/>
      <c r="CU19" s="622"/>
      <c r="CV19" s="622"/>
      <c r="CW19" s="622"/>
      <c r="CX19" s="622"/>
      <c r="CY19" s="623"/>
      <c r="CZ19" s="624" t="s">
        <v>133</v>
      </c>
      <c r="DA19" s="624"/>
      <c r="DB19" s="624"/>
      <c r="DC19" s="624"/>
      <c r="DD19" s="630" t="s">
        <v>133</v>
      </c>
      <c r="DE19" s="622"/>
      <c r="DF19" s="622"/>
      <c r="DG19" s="622"/>
      <c r="DH19" s="622"/>
      <c r="DI19" s="622"/>
      <c r="DJ19" s="622"/>
      <c r="DK19" s="622"/>
      <c r="DL19" s="622"/>
      <c r="DM19" s="622"/>
      <c r="DN19" s="622"/>
      <c r="DO19" s="622"/>
      <c r="DP19" s="623"/>
      <c r="DQ19" s="630" t="s">
        <v>133</v>
      </c>
      <c r="DR19" s="622"/>
      <c r="DS19" s="622"/>
      <c r="DT19" s="622"/>
      <c r="DU19" s="622"/>
      <c r="DV19" s="622"/>
      <c r="DW19" s="622"/>
      <c r="DX19" s="622"/>
      <c r="DY19" s="622"/>
      <c r="DZ19" s="622"/>
      <c r="EA19" s="622"/>
      <c r="EB19" s="622"/>
      <c r="EC19" s="631"/>
    </row>
    <row r="20" spans="2:133" ht="11.25" customHeight="1" x14ac:dyDescent="0.2">
      <c r="B20" s="634" t="s">
        <v>280</v>
      </c>
      <c r="C20" s="635"/>
      <c r="D20" s="635"/>
      <c r="E20" s="635"/>
      <c r="F20" s="635"/>
      <c r="G20" s="635"/>
      <c r="H20" s="635"/>
      <c r="I20" s="635"/>
      <c r="J20" s="635"/>
      <c r="K20" s="635"/>
      <c r="L20" s="635"/>
      <c r="M20" s="635"/>
      <c r="N20" s="635"/>
      <c r="O20" s="635"/>
      <c r="P20" s="635"/>
      <c r="Q20" s="636"/>
      <c r="R20" s="621">
        <v>2536</v>
      </c>
      <c r="S20" s="622"/>
      <c r="T20" s="622"/>
      <c r="U20" s="622"/>
      <c r="V20" s="622"/>
      <c r="W20" s="622"/>
      <c r="X20" s="622"/>
      <c r="Y20" s="623"/>
      <c r="Z20" s="624">
        <v>0</v>
      </c>
      <c r="AA20" s="624"/>
      <c r="AB20" s="624"/>
      <c r="AC20" s="624"/>
      <c r="AD20" s="625">
        <v>2536</v>
      </c>
      <c r="AE20" s="625"/>
      <c r="AF20" s="625"/>
      <c r="AG20" s="625"/>
      <c r="AH20" s="625"/>
      <c r="AI20" s="625"/>
      <c r="AJ20" s="625"/>
      <c r="AK20" s="625"/>
      <c r="AL20" s="626">
        <v>0.1</v>
      </c>
      <c r="AM20" s="627"/>
      <c r="AN20" s="627"/>
      <c r="AO20" s="628"/>
      <c r="AP20" s="618" t="s">
        <v>281</v>
      </c>
      <c r="AQ20" s="619"/>
      <c r="AR20" s="619"/>
      <c r="AS20" s="619"/>
      <c r="AT20" s="619"/>
      <c r="AU20" s="619"/>
      <c r="AV20" s="619"/>
      <c r="AW20" s="619"/>
      <c r="AX20" s="619"/>
      <c r="AY20" s="619"/>
      <c r="AZ20" s="619"/>
      <c r="BA20" s="619"/>
      <c r="BB20" s="619"/>
      <c r="BC20" s="619"/>
      <c r="BD20" s="619"/>
      <c r="BE20" s="619"/>
      <c r="BF20" s="620"/>
      <c r="BG20" s="621" t="s">
        <v>133</v>
      </c>
      <c r="BH20" s="622"/>
      <c r="BI20" s="622"/>
      <c r="BJ20" s="622"/>
      <c r="BK20" s="622"/>
      <c r="BL20" s="622"/>
      <c r="BM20" s="622"/>
      <c r="BN20" s="623"/>
      <c r="BO20" s="624" t="s">
        <v>133</v>
      </c>
      <c r="BP20" s="624"/>
      <c r="BQ20" s="624"/>
      <c r="BR20" s="624"/>
      <c r="BS20" s="625" t="s">
        <v>234</v>
      </c>
      <c r="BT20" s="625"/>
      <c r="BU20" s="625"/>
      <c r="BV20" s="625"/>
      <c r="BW20" s="625"/>
      <c r="BX20" s="625"/>
      <c r="BY20" s="625"/>
      <c r="BZ20" s="625"/>
      <c r="CA20" s="625"/>
      <c r="CB20" s="629"/>
      <c r="CD20" s="618" t="s">
        <v>282</v>
      </c>
      <c r="CE20" s="619"/>
      <c r="CF20" s="619"/>
      <c r="CG20" s="619"/>
      <c r="CH20" s="619"/>
      <c r="CI20" s="619"/>
      <c r="CJ20" s="619"/>
      <c r="CK20" s="619"/>
      <c r="CL20" s="619"/>
      <c r="CM20" s="619"/>
      <c r="CN20" s="619"/>
      <c r="CO20" s="619"/>
      <c r="CP20" s="619"/>
      <c r="CQ20" s="620"/>
      <c r="CR20" s="621">
        <v>7614790</v>
      </c>
      <c r="CS20" s="622"/>
      <c r="CT20" s="622"/>
      <c r="CU20" s="622"/>
      <c r="CV20" s="622"/>
      <c r="CW20" s="622"/>
      <c r="CX20" s="622"/>
      <c r="CY20" s="623"/>
      <c r="CZ20" s="624">
        <v>100</v>
      </c>
      <c r="DA20" s="624"/>
      <c r="DB20" s="624"/>
      <c r="DC20" s="624"/>
      <c r="DD20" s="630">
        <v>371193</v>
      </c>
      <c r="DE20" s="622"/>
      <c r="DF20" s="622"/>
      <c r="DG20" s="622"/>
      <c r="DH20" s="622"/>
      <c r="DI20" s="622"/>
      <c r="DJ20" s="622"/>
      <c r="DK20" s="622"/>
      <c r="DL20" s="622"/>
      <c r="DM20" s="622"/>
      <c r="DN20" s="622"/>
      <c r="DO20" s="622"/>
      <c r="DP20" s="623"/>
      <c r="DQ20" s="630">
        <v>5388404</v>
      </c>
      <c r="DR20" s="622"/>
      <c r="DS20" s="622"/>
      <c r="DT20" s="622"/>
      <c r="DU20" s="622"/>
      <c r="DV20" s="622"/>
      <c r="DW20" s="622"/>
      <c r="DX20" s="622"/>
      <c r="DY20" s="622"/>
      <c r="DZ20" s="622"/>
      <c r="EA20" s="622"/>
      <c r="EB20" s="622"/>
      <c r="EC20" s="631"/>
    </row>
    <row r="21" spans="2:133" ht="11.25" customHeight="1" x14ac:dyDescent="0.2">
      <c r="B21" s="618" t="s">
        <v>283</v>
      </c>
      <c r="C21" s="619"/>
      <c r="D21" s="619"/>
      <c r="E21" s="619"/>
      <c r="F21" s="619"/>
      <c r="G21" s="619"/>
      <c r="H21" s="619"/>
      <c r="I21" s="619"/>
      <c r="J21" s="619"/>
      <c r="K21" s="619"/>
      <c r="L21" s="619"/>
      <c r="M21" s="619"/>
      <c r="N21" s="619"/>
      <c r="O21" s="619"/>
      <c r="P21" s="619"/>
      <c r="Q21" s="620"/>
      <c r="R21" s="621">
        <v>771961</v>
      </c>
      <c r="S21" s="622"/>
      <c r="T21" s="622"/>
      <c r="U21" s="622"/>
      <c r="V21" s="622"/>
      <c r="W21" s="622"/>
      <c r="X21" s="622"/>
      <c r="Y21" s="623"/>
      <c r="Z21" s="624">
        <v>9.5</v>
      </c>
      <c r="AA21" s="624"/>
      <c r="AB21" s="624"/>
      <c r="AC21" s="624"/>
      <c r="AD21" s="625">
        <v>707874</v>
      </c>
      <c r="AE21" s="625"/>
      <c r="AF21" s="625"/>
      <c r="AG21" s="625"/>
      <c r="AH21" s="625"/>
      <c r="AI21" s="625"/>
      <c r="AJ21" s="625"/>
      <c r="AK21" s="625"/>
      <c r="AL21" s="626">
        <v>14.5</v>
      </c>
      <c r="AM21" s="627"/>
      <c r="AN21" s="627"/>
      <c r="AO21" s="628"/>
      <c r="AP21" s="618" t="s">
        <v>284</v>
      </c>
      <c r="AQ21" s="637"/>
      <c r="AR21" s="637"/>
      <c r="AS21" s="637"/>
      <c r="AT21" s="637"/>
      <c r="AU21" s="637"/>
      <c r="AV21" s="637"/>
      <c r="AW21" s="637"/>
      <c r="AX21" s="637"/>
      <c r="AY21" s="637"/>
      <c r="AZ21" s="637"/>
      <c r="BA21" s="637"/>
      <c r="BB21" s="637"/>
      <c r="BC21" s="637"/>
      <c r="BD21" s="637"/>
      <c r="BE21" s="637"/>
      <c r="BF21" s="638"/>
      <c r="BG21" s="621" t="s">
        <v>133</v>
      </c>
      <c r="BH21" s="622"/>
      <c r="BI21" s="622"/>
      <c r="BJ21" s="622"/>
      <c r="BK21" s="622"/>
      <c r="BL21" s="622"/>
      <c r="BM21" s="622"/>
      <c r="BN21" s="623"/>
      <c r="BO21" s="624" t="s">
        <v>234</v>
      </c>
      <c r="BP21" s="624"/>
      <c r="BQ21" s="624"/>
      <c r="BR21" s="624"/>
      <c r="BS21" s="625" t="s">
        <v>234</v>
      </c>
      <c r="BT21" s="625"/>
      <c r="BU21" s="625"/>
      <c r="BV21" s="625"/>
      <c r="BW21" s="625"/>
      <c r="BX21" s="625"/>
      <c r="BY21" s="625"/>
      <c r="BZ21" s="625"/>
      <c r="CA21" s="625"/>
      <c r="CB21" s="629"/>
      <c r="CD21" s="644"/>
      <c r="CE21" s="645"/>
      <c r="CF21" s="645"/>
      <c r="CG21" s="645"/>
      <c r="CH21" s="645"/>
      <c r="CI21" s="645"/>
      <c r="CJ21" s="645"/>
      <c r="CK21" s="645"/>
      <c r="CL21" s="645"/>
      <c r="CM21" s="645"/>
      <c r="CN21" s="645"/>
      <c r="CO21" s="645"/>
      <c r="CP21" s="645"/>
      <c r="CQ21" s="646"/>
      <c r="CR21" s="647"/>
      <c r="CS21" s="640"/>
      <c r="CT21" s="640"/>
      <c r="CU21" s="640"/>
      <c r="CV21" s="640"/>
      <c r="CW21" s="640"/>
      <c r="CX21" s="640"/>
      <c r="CY21" s="648"/>
      <c r="CZ21" s="649"/>
      <c r="DA21" s="649"/>
      <c r="DB21" s="649"/>
      <c r="DC21" s="649"/>
      <c r="DD21" s="639"/>
      <c r="DE21" s="640"/>
      <c r="DF21" s="640"/>
      <c r="DG21" s="640"/>
      <c r="DH21" s="640"/>
      <c r="DI21" s="640"/>
      <c r="DJ21" s="640"/>
      <c r="DK21" s="640"/>
      <c r="DL21" s="640"/>
      <c r="DM21" s="640"/>
      <c r="DN21" s="640"/>
      <c r="DO21" s="640"/>
      <c r="DP21" s="648"/>
      <c r="DQ21" s="639"/>
      <c r="DR21" s="640"/>
      <c r="DS21" s="640"/>
      <c r="DT21" s="640"/>
      <c r="DU21" s="640"/>
      <c r="DV21" s="640"/>
      <c r="DW21" s="640"/>
      <c r="DX21" s="640"/>
      <c r="DY21" s="640"/>
      <c r="DZ21" s="640"/>
      <c r="EA21" s="640"/>
      <c r="EB21" s="640"/>
      <c r="EC21" s="641"/>
    </row>
    <row r="22" spans="2:133" ht="11.25" customHeight="1" x14ac:dyDescent="0.2">
      <c r="B22" s="618" t="s">
        <v>285</v>
      </c>
      <c r="C22" s="619"/>
      <c r="D22" s="619"/>
      <c r="E22" s="619"/>
      <c r="F22" s="619"/>
      <c r="G22" s="619"/>
      <c r="H22" s="619"/>
      <c r="I22" s="619"/>
      <c r="J22" s="619"/>
      <c r="K22" s="619"/>
      <c r="L22" s="619"/>
      <c r="M22" s="619"/>
      <c r="N22" s="619"/>
      <c r="O22" s="619"/>
      <c r="P22" s="619"/>
      <c r="Q22" s="620"/>
      <c r="R22" s="621">
        <v>707874</v>
      </c>
      <c r="S22" s="622"/>
      <c r="T22" s="622"/>
      <c r="U22" s="622"/>
      <c r="V22" s="622"/>
      <c r="W22" s="622"/>
      <c r="X22" s="622"/>
      <c r="Y22" s="623"/>
      <c r="Z22" s="624">
        <v>8.6999999999999993</v>
      </c>
      <c r="AA22" s="624"/>
      <c r="AB22" s="624"/>
      <c r="AC22" s="624"/>
      <c r="AD22" s="625">
        <v>707874</v>
      </c>
      <c r="AE22" s="625"/>
      <c r="AF22" s="625"/>
      <c r="AG22" s="625"/>
      <c r="AH22" s="625"/>
      <c r="AI22" s="625"/>
      <c r="AJ22" s="625"/>
      <c r="AK22" s="625"/>
      <c r="AL22" s="626">
        <v>14.5</v>
      </c>
      <c r="AM22" s="627"/>
      <c r="AN22" s="627"/>
      <c r="AO22" s="628"/>
      <c r="AP22" s="618" t="s">
        <v>286</v>
      </c>
      <c r="AQ22" s="637"/>
      <c r="AR22" s="637"/>
      <c r="AS22" s="637"/>
      <c r="AT22" s="637"/>
      <c r="AU22" s="637"/>
      <c r="AV22" s="637"/>
      <c r="AW22" s="637"/>
      <c r="AX22" s="637"/>
      <c r="AY22" s="637"/>
      <c r="AZ22" s="637"/>
      <c r="BA22" s="637"/>
      <c r="BB22" s="637"/>
      <c r="BC22" s="637"/>
      <c r="BD22" s="637"/>
      <c r="BE22" s="637"/>
      <c r="BF22" s="638"/>
      <c r="BG22" s="621" t="s">
        <v>234</v>
      </c>
      <c r="BH22" s="622"/>
      <c r="BI22" s="622"/>
      <c r="BJ22" s="622"/>
      <c r="BK22" s="622"/>
      <c r="BL22" s="622"/>
      <c r="BM22" s="622"/>
      <c r="BN22" s="623"/>
      <c r="BO22" s="624" t="s">
        <v>133</v>
      </c>
      <c r="BP22" s="624"/>
      <c r="BQ22" s="624"/>
      <c r="BR22" s="624"/>
      <c r="BS22" s="625" t="s">
        <v>234</v>
      </c>
      <c r="BT22" s="625"/>
      <c r="BU22" s="625"/>
      <c r="BV22" s="625"/>
      <c r="BW22" s="625"/>
      <c r="BX22" s="625"/>
      <c r="BY22" s="625"/>
      <c r="BZ22" s="625"/>
      <c r="CA22" s="625"/>
      <c r="CB22" s="629"/>
      <c r="CD22" s="603" t="s">
        <v>287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2">
      <c r="B23" s="618" t="s">
        <v>288</v>
      </c>
      <c r="C23" s="619"/>
      <c r="D23" s="619"/>
      <c r="E23" s="619"/>
      <c r="F23" s="619"/>
      <c r="G23" s="619"/>
      <c r="H23" s="619"/>
      <c r="I23" s="619"/>
      <c r="J23" s="619"/>
      <c r="K23" s="619"/>
      <c r="L23" s="619"/>
      <c r="M23" s="619"/>
      <c r="N23" s="619"/>
      <c r="O23" s="619"/>
      <c r="P23" s="619"/>
      <c r="Q23" s="620"/>
      <c r="R23" s="621">
        <v>64087</v>
      </c>
      <c r="S23" s="622"/>
      <c r="T23" s="622"/>
      <c r="U23" s="622"/>
      <c r="V23" s="622"/>
      <c r="W23" s="622"/>
      <c r="X23" s="622"/>
      <c r="Y23" s="623"/>
      <c r="Z23" s="624">
        <v>0.8</v>
      </c>
      <c r="AA23" s="624"/>
      <c r="AB23" s="624"/>
      <c r="AC23" s="624"/>
      <c r="AD23" s="625" t="s">
        <v>234</v>
      </c>
      <c r="AE23" s="625"/>
      <c r="AF23" s="625"/>
      <c r="AG23" s="625"/>
      <c r="AH23" s="625"/>
      <c r="AI23" s="625"/>
      <c r="AJ23" s="625"/>
      <c r="AK23" s="625"/>
      <c r="AL23" s="626" t="s">
        <v>234</v>
      </c>
      <c r="AM23" s="627"/>
      <c r="AN23" s="627"/>
      <c r="AO23" s="628"/>
      <c r="AP23" s="618" t="s">
        <v>289</v>
      </c>
      <c r="AQ23" s="637"/>
      <c r="AR23" s="637"/>
      <c r="AS23" s="637"/>
      <c r="AT23" s="637"/>
      <c r="AU23" s="637"/>
      <c r="AV23" s="637"/>
      <c r="AW23" s="637"/>
      <c r="AX23" s="637"/>
      <c r="AY23" s="637"/>
      <c r="AZ23" s="637"/>
      <c r="BA23" s="637"/>
      <c r="BB23" s="637"/>
      <c r="BC23" s="637"/>
      <c r="BD23" s="637"/>
      <c r="BE23" s="637"/>
      <c r="BF23" s="638"/>
      <c r="BG23" s="621" t="s">
        <v>133</v>
      </c>
      <c r="BH23" s="622"/>
      <c r="BI23" s="622"/>
      <c r="BJ23" s="622"/>
      <c r="BK23" s="622"/>
      <c r="BL23" s="622"/>
      <c r="BM23" s="622"/>
      <c r="BN23" s="623"/>
      <c r="BO23" s="624" t="s">
        <v>133</v>
      </c>
      <c r="BP23" s="624"/>
      <c r="BQ23" s="624"/>
      <c r="BR23" s="624"/>
      <c r="BS23" s="625" t="s">
        <v>234</v>
      </c>
      <c r="BT23" s="625"/>
      <c r="BU23" s="625"/>
      <c r="BV23" s="625"/>
      <c r="BW23" s="625"/>
      <c r="BX23" s="625"/>
      <c r="BY23" s="625"/>
      <c r="BZ23" s="625"/>
      <c r="CA23" s="625"/>
      <c r="CB23" s="629"/>
      <c r="CD23" s="603" t="s">
        <v>228</v>
      </c>
      <c r="CE23" s="604"/>
      <c r="CF23" s="604"/>
      <c r="CG23" s="604"/>
      <c r="CH23" s="604"/>
      <c r="CI23" s="604"/>
      <c r="CJ23" s="604"/>
      <c r="CK23" s="604"/>
      <c r="CL23" s="604"/>
      <c r="CM23" s="604"/>
      <c r="CN23" s="604"/>
      <c r="CO23" s="604"/>
      <c r="CP23" s="604"/>
      <c r="CQ23" s="605"/>
      <c r="CR23" s="603" t="s">
        <v>290</v>
      </c>
      <c r="CS23" s="604"/>
      <c r="CT23" s="604"/>
      <c r="CU23" s="604"/>
      <c r="CV23" s="604"/>
      <c r="CW23" s="604"/>
      <c r="CX23" s="604"/>
      <c r="CY23" s="605"/>
      <c r="CZ23" s="603" t="s">
        <v>291</v>
      </c>
      <c r="DA23" s="604"/>
      <c r="DB23" s="604"/>
      <c r="DC23" s="605"/>
      <c r="DD23" s="603" t="s">
        <v>292</v>
      </c>
      <c r="DE23" s="604"/>
      <c r="DF23" s="604"/>
      <c r="DG23" s="604"/>
      <c r="DH23" s="604"/>
      <c r="DI23" s="604"/>
      <c r="DJ23" s="604"/>
      <c r="DK23" s="605"/>
      <c r="DL23" s="650" t="s">
        <v>293</v>
      </c>
      <c r="DM23" s="651"/>
      <c r="DN23" s="651"/>
      <c r="DO23" s="651"/>
      <c r="DP23" s="651"/>
      <c r="DQ23" s="651"/>
      <c r="DR23" s="651"/>
      <c r="DS23" s="651"/>
      <c r="DT23" s="651"/>
      <c r="DU23" s="651"/>
      <c r="DV23" s="652"/>
      <c r="DW23" s="603" t="s">
        <v>294</v>
      </c>
      <c r="DX23" s="604"/>
      <c r="DY23" s="604"/>
      <c r="DZ23" s="604"/>
      <c r="EA23" s="604"/>
      <c r="EB23" s="604"/>
      <c r="EC23" s="605"/>
    </row>
    <row r="24" spans="2:133" ht="11.25" customHeight="1" x14ac:dyDescent="0.2">
      <c r="B24" s="618" t="s">
        <v>295</v>
      </c>
      <c r="C24" s="619"/>
      <c r="D24" s="619"/>
      <c r="E24" s="619"/>
      <c r="F24" s="619"/>
      <c r="G24" s="619"/>
      <c r="H24" s="619"/>
      <c r="I24" s="619"/>
      <c r="J24" s="619"/>
      <c r="K24" s="619"/>
      <c r="L24" s="619"/>
      <c r="M24" s="619"/>
      <c r="N24" s="619"/>
      <c r="O24" s="619"/>
      <c r="P24" s="619"/>
      <c r="Q24" s="620"/>
      <c r="R24" s="621" t="s">
        <v>234</v>
      </c>
      <c r="S24" s="622"/>
      <c r="T24" s="622"/>
      <c r="U24" s="622"/>
      <c r="V24" s="622"/>
      <c r="W24" s="622"/>
      <c r="X24" s="622"/>
      <c r="Y24" s="623"/>
      <c r="Z24" s="624" t="s">
        <v>133</v>
      </c>
      <c r="AA24" s="624"/>
      <c r="AB24" s="624"/>
      <c r="AC24" s="624"/>
      <c r="AD24" s="625" t="s">
        <v>234</v>
      </c>
      <c r="AE24" s="625"/>
      <c r="AF24" s="625"/>
      <c r="AG24" s="625"/>
      <c r="AH24" s="625"/>
      <c r="AI24" s="625"/>
      <c r="AJ24" s="625"/>
      <c r="AK24" s="625"/>
      <c r="AL24" s="626" t="s">
        <v>133</v>
      </c>
      <c r="AM24" s="627"/>
      <c r="AN24" s="627"/>
      <c r="AO24" s="628"/>
      <c r="AP24" s="618" t="s">
        <v>296</v>
      </c>
      <c r="AQ24" s="637"/>
      <c r="AR24" s="637"/>
      <c r="AS24" s="637"/>
      <c r="AT24" s="637"/>
      <c r="AU24" s="637"/>
      <c r="AV24" s="637"/>
      <c r="AW24" s="637"/>
      <c r="AX24" s="637"/>
      <c r="AY24" s="637"/>
      <c r="AZ24" s="637"/>
      <c r="BA24" s="637"/>
      <c r="BB24" s="637"/>
      <c r="BC24" s="637"/>
      <c r="BD24" s="637"/>
      <c r="BE24" s="637"/>
      <c r="BF24" s="638"/>
      <c r="BG24" s="621" t="s">
        <v>133</v>
      </c>
      <c r="BH24" s="622"/>
      <c r="BI24" s="622"/>
      <c r="BJ24" s="622"/>
      <c r="BK24" s="622"/>
      <c r="BL24" s="622"/>
      <c r="BM24" s="622"/>
      <c r="BN24" s="623"/>
      <c r="BO24" s="624" t="s">
        <v>133</v>
      </c>
      <c r="BP24" s="624"/>
      <c r="BQ24" s="624"/>
      <c r="BR24" s="624"/>
      <c r="BS24" s="625" t="s">
        <v>234</v>
      </c>
      <c r="BT24" s="625"/>
      <c r="BU24" s="625"/>
      <c r="BV24" s="625"/>
      <c r="BW24" s="625"/>
      <c r="BX24" s="625"/>
      <c r="BY24" s="625"/>
      <c r="BZ24" s="625"/>
      <c r="CA24" s="625"/>
      <c r="CB24" s="629"/>
      <c r="CD24" s="607" t="s">
        <v>297</v>
      </c>
      <c r="CE24" s="608"/>
      <c r="CF24" s="608"/>
      <c r="CG24" s="608"/>
      <c r="CH24" s="608"/>
      <c r="CI24" s="608"/>
      <c r="CJ24" s="608"/>
      <c r="CK24" s="608"/>
      <c r="CL24" s="608"/>
      <c r="CM24" s="608"/>
      <c r="CN24" s="608"/>
      <c r="CO24" s="608"/>
      <c r="CP24" s="608"/>
      <c r="CQ24" s="609"/>
      <c r="CR24" s="610">
        <v>3497950</v>
      </c>
      <c r="CS24" s="611"/>
      <c r="CT24" s="611"/>
      <c r="CU24" s="611"/>
      <c r="CV24" s="611"/>
      <c r="CW24" s="611"/>
      <c r="CX24" s="611"/>
      <c r="CY24" s="612"/>
      <c r="CZ24" s="615">
        <v>45.9</v>
      </c>
      <c r="DA24" s="616"/>
      <c r="DB24" s="616"/>
      <c r="DC24" s="632"/>
      <c r="DD24" s="653">
        <v>2094343</v>
      </c>
      <c r="DE24" s="611"/>
      <c r="DF24" s="611"/>
      <c r="DG24" s="611"/>
      <c r="DH24" s="611"/>
      <c r="DI24" s="611"/>
      <c r="DJ24" s="611"/>
      <c r="DK24" s="612"/>
      <c r="DL24" s="653">
        <v>2035839</v>
      </c>
      <c r="DM24" s="611"/>
      <c r="DN24" s="611"/>
      <c r="DO24" s="611"/>
      <c r="DP24" s="611"/>
      <c r="DQ24" s="611"/>
      <c r="DR24" s="611"/>
      <c r="DS24" s="611"/>
      <c r="DT24" s="611"/>
      <c r="DU24" s="611"/>
      <c r="DV24" s="612"/>
      <c r="DW24" s="615">
        <v>40.5</v>
      </c>
      <c r="DX24" s="616"/>
      <c r="DY24" s="616"/>
      <c r="DZ24" s="616"/>
      <c r="EA24" s="616"/>
      <c r="EB24" s="616"/>
      <c r="EC24" s="617"/>
    </row>
    <row r="25" spans="2:133" ht="11.25" customHeight="1" x14ac:dyDescent="0.2">
      <c r="B25" s="618" t="s">
        <v>298</v>
      </c>
      <c r="C25" s="619"/>
      <c r="D25" s="619"/>
      <c r="E25" s="619"/>
      <c r="F25" s="619"/>
      <c r="G25" s="619"/>
      <c r="H25" s="619"/>
      <c r="I25" s="619"/>
      <c r="J25" s="619"/>
      <c r="K25" s="619"/>
      <c r="L25" s="619"/>
      <c r="M25" s="619"/>
      <c r="N25" s="619"/>
      <c r="O25" s="619"/>
      <c r="P25" s="619"/>
      <c r="Q25" s="620"/>
      <c r="R25" s="621">
        <v>4878046</v>
      </c>
      <c r="S25" s="622"/>
      <c r="T25" s="622"/>
      <c r="U25" s="622"/>
      <c r="V25" s="622"/>
      <c r="W25" s="622"/>
      <c r="X25" s="622"/>
      <c r="Y25" s="623"/>
      <c r="Z25" s="624">
        <v>59.8</v>
      </c>
      <c r="AA25" s="624"/>
      <c r="AB25" s="624"/>
      <c r="AC25" s="624"/>
      <c r="AD25" s="625">
        <v>4813959</v>
      </c>
      <c r="AE25" s="625"/>
      <c r="AF25" s="625"/>
      <c r="AG25" s="625"/>
      <c r="AH25" s="625"/>
      <c r="AI25" s="625"/>
      <c r="AJ25" s="625"/>
      <c r="AK25" s="625"/>
      <c r="AL25" s="626">
        <v>98.5</v>
      </c>
      <c r="AM25" s="627"/>
      <c r="AN25" s="627"/>
      <c r="AO25" s="628"/>
      <c r="AP25" s="618" t="s">
        <v>299</v>
      </c>
      <c r="AQ25" s="637"/>
      <c r="AR25" s="637"/>
      <c r="AS25" s="637"/>
      <c r="AT25" s="637"/>
      <c r="AU25" s="637"/>
      <c r="AV25" s="637"/>
      <c r="AW25" s="637"/>
      <c r="AX25" s="637"/>
      <c r="AY25" s="637"/>
      <c r="AZ25" s="637"/>
      <c r="BA25" s="637"/>
      <c r="BB25" s="637"/>
      <c r="BC25" s="637"/>
      <c r="BD25" s="637"/>
      <c r="BE25" s="637"/>
      <c r="BF25" s="638"/>
      <c r="BG25" s="621" t="s">
        <v>234</v>
      </c>
      <c r="BH25" s="622"/>
      <c r="BI25" s="622"/>
      <c r="BJ25" s="622"/>
      <c r="BK25" s="622"/>
      <c r="BL25" s="622"/>
      <c r="BM25" s="622"/>
      <c r="BN25" s="623"/>
      <c r="BO25" s="624" t="s">
        <v>133</v>
      </c>
      <c r="BP25" s="624"/>
      <c r="BQ25" s="624"/>
      <c r="BR25" s="624"/>
      <c r="BS25" s="625" t="s">
        <v>133</v>
      </c>
      <c r="BT25" s="625"/>
      <c r="BU25" s="625"/>
      <c r="BV25" s="625"/>
      <c r="BW25" s="625"/>
      <c r="BX25" s="625"/>
      <c r="BY25" s="625"/>
      <c r="BZ25" s="625"/>
      <c r="CA25" s="625"/>
      <c r="CB25" s="629"/>
      <c r="CD25" s="618" t="s">
        <v>300</v>
      </c>
      <c r="CE25" s="619"/>
      <c r="CF25" s="619"/>
      <c r="CG25" s="619"/>
      <c r="CH25" s="619"/>
      <c r="CI25" s="619"/>
      <c r="CJ25" s="619"/>
      <c r="CK25" s="619"/>
      <c r="CL25" s="619"/>
      <c r="CM25" s="619"/>
      <c r="CN25" s="619"/>
      <c r="CO25" s="619"/>
      <c r="CP25" s="619"/>
      <c r="CQ25" s="620"/>
      <c r="CR25" s="621">
        <v>1039930</v>
      </c>
      <c r="CS25" s="642"/>
      <c r="CT25" s="642"/>
      <c r="CU25" s="642"/>
      <c r="CV25" s="642"/>
      <c r="CW25" s="642"/>
      <c r="CX25" s="642"/>
      <c r="CY25" s="643"/>
      <c r="CZ25" s="626">
        <v>13.7</v>
      </c>
      <c r="DA25" s="654"/>
      <c r="DB25" s="654"/>
      <c r="DC25" s="656"/>
      <c r="DD25" s="630">
        <v>959457</v>
      </c>
      <c r="DE25" s="642"/>
      <c r="DF25" s="642"/>
      <c r="DG25" s="642"/>
      <c r="DH25" s="642"/>
      <c r="DI25" s="642"/>
      <c r="DJ25" s="642"/>
      <c r="DK25" s="643"/>
      <c r="DL25" s="630">
        <v>937824</v>
      </c>
      <c r="DM25" s="642"/>
      <c r="DN25" s="642"/>
      <c r="DO25" s="642"/>
      <c r="DP25" s="642"/>
      <c r="DQ25" s="642"/>
      <c r="DR25" s="642"/>
      <c r="DS25" s="642"/>
      <c r="DT25" s="642"/>
      <c r="DU25" s="642"/>
      <c r="DV25" s="643"/>
      <c r="DW25" s="626">
        <v>18.7</v>
      </c>
      <c r="DX25" s="654"/>
      <c r="DY25" s="654"/>
      <c r="DZ25" s="654"/>
      <c r="EA25" s="654"/>
      <c r="EB25" s="654"/>
      <c r="EC25" s="655"/>
    </row>
    <row r="26" spans="2:133" ht="11.25" customHeight="1" x14ac:dyDescent="0.2">
      <c r="B26" s="618" t="s">
        <v>301</v>
      </c>
      <c r="C26" s="619"/>
      <c r="D26" s="619"/>
      <c r="E26" s="619"/>
      <c r="F26" s="619"/>
      <c r="G26" s="619"/>
      <c r="H26" s="619"/>
      <c r="I26" s="619"/>
      <c r="J26" s="619"/>
      <c r="K26" s="619"/>
      <c r="L26" s="619"/>
      <c r="M26" s="619"/>
      <c r="N26" s="619"/>
      <c r="O26" s="619"/>
      <c r="P26" s="619"/>
      <c r="Q26" s="620"/>
      <c r="R26" s="621">
        <v>2685</v>
      </c>
      <c r="S26" s="622"/>
      <c r="T26" s="622"/>
      <c r="U26" s="622"/>
      <c r="V26" s="622"/>
      <c r="W26" s="622"/>
      <c r="X26" s="622"/>
      <c r="Y26" s="623"/>
      <c r="Z26" s="624">
        <v>0</v>
      </c>
      <c r="AA26" s="624"/>
      <c r="AB26" s="624"/>
      <c r="AC26" s="624"/>
      <c r="AD26" s="625">
        <v>2685</v>
      </c>
      <c r="AE26" s="625"/>
      <c r="AF26" s="625"/>
      <c r="AG26" s="625"/>
      <c r="AH26" s="625"/>
      <c r="AI26" s="625"/>
      <c r="AJ26" s="625"/>
      <c r="AK26" s="625"/>
      <c r="AL26" s="626">
        <v>0.1</v>
      </c>
      <c r="AM26" s="627"/>
      <c r="AN26" s="627"/>
      <c r="AO26" s="628"/>
      <c r="AP26" s="618" t="s">
        <v>302</v>
      </c>
      <c r="AQ26" s="637"/>
      <c r="AR26" s="637"/>
      <c r="AS26" s="637"/>
      <c r="AT26" s="637"/>
      <c r="AU26" s="637"/>
      <c r="AV26" s="637"/>
      <c r="AW26" s="637"/>
      <c r="AX26" s="637"/>
      <c r="AY26" s="637"/>
      <c r="AZ26" s="637"/>
      <c r="BA26" s="637"/>
      <c r="BB26" s="637"/>
      <c r="BC26" s="637"/>
      <c r="BD26" s="637"/>
      <c r="BE26" s="637"/>
      <c r="BF26" s="638"/>
      <c r="BG26" s="621" t="s">
        <v>234</v>
      </c>
      <c r="BH26" s="622"/>
      <c r="BI26" s="622"/>
      <c r="BJ26" s="622"/>
      <c r="BK26" s="622"/>
      <c r="BL26" s="622"/>
      <c r="BM26" s="622"/>
      <c r="BN26" s="623"/>
      <c r="BO26" s="624" t="s">
        <v>133</v>
      </c>
      <c r="BP26" s="624"/>
      <c r="BQ26" s="624"/>
      <c r="BR26" s="624"/>
      <c r="BS26" s="625" t="s">
        <v>133</v>
      </c>
      <c r="BT26" s="625"/>
      <c r="BU26" s="625"/>
      <c r="BV26" s="625"/>
      <c r="BW26" s="625"/>
      <c r="BX26" s="625"/>
      <c r="BY26" s="625"/>
      <c r="BZ26" s="625"/>
      <c r="CA26" s="625"/>
      <c r="CB26" s="629"/>
      <c r="CD26" s="618" t="s">
        <v>303</v>
      </c>
      <c r="CE26" s="619"/>
      <c r="CF26" s="619"/>
      <c r="CG26" s="619"/>
      <c r="CH26" s="619"/>
      <c r="CI26" s="619"/>
      <c r="CJ26" s="619"/>
      <c r="CK26" s="619"/>
      <c r="CL26" s="619"/>
      <c r="CM26" s="619"/>
      <c r="CN26" s="619"/>
      <c r="CO26" s="619"/>
      <c r="CP26" s="619"/>
      <c r="CQ26" s="620"/>
      <c r="CR26" s="621">
        <v>604210</v>
      </c>
      <c r="CS26" s="622"/>
      <c r="CT26" s="622"/>
      <c r="CU26" s="622"/>
      <c r="CV26" s="622"/>
      <c r="CW26" s="622"/>
      <c r="CX26" s="622"/>
      <c r="CY26" s="623"/>
      <c r="CZ26" s="626">
        <v>7.9</v>
      </c>
      <c r="DA26" s="654"/>
      <c r="DB26" s="654"/>
      <c r="DC26" s="656"/>
      <c r="DD26" s="630">
        <v>543341</v>
      </c>
      <c r="DE26" s="622"/>
      <c r="DF26" s="622"/>
      <c r="DG26" s="622"/>
      <c r="DH26" s="622"/>
      <c r="DI26" s="622"/>
      <c r="DJ26" s="622"/>
      <c r="DK26" s="623"/>
      <c r="DL26" s="630" t="s">
        <v>133</v>
      </c>
      <c r="DM26" s="622"/>
      <c r="DN26" s="622"/>
      <c r="DO26" s="622"/>
      <c r="DP26" s="622"/>
      <c r="DQ26" s="622"/>
      <c r="DR26" s="622"/>
      <c r="DS26" s="622"/>
      <c r="DT26" s="622"/>
      <c r="DU26" s="622"/>
      <c r="DV26" s="623"/>
      <c r="DW26" s="626" t="s">
        <v>133</v>
      </c>
      <c r="DX26" s="654"/>
      <c r="DY26" s="654"/>
      <c r="DZ26" s="654"/>
      <c r="EA26" s="654"/>
      <c r="EB26" s="654"/>
      <c r="EC26" s="655"/>
    </row>
    <row r="27" spans="2:133" ht="11.25" customHeight="1" x14ac:dyDescent="0.2">
      <c r="B27" s="618" t="s">
        <v>304</v>
      </c>
      <c r="C27" s="619"/>
      <c r="D27" s="619"/>
      <c r="E27" s="619"/>
      <c r="F27" s="619"/>
      <c r="G27" s="619"/>
      <c r="H27" s="619"/>
      <c r="I27" s="619"/>
      <c r="J27" s="619"/>
      <c r="K27" s="619"/>
      <c r="L27" s="619"/>
      <c r="M27" s="619"/>
      <c r="N27" s="619"/>
      <c r="O27" s="619"/>
      <c r="P27" s="619"/>
      <c r="Q27" s="620"/>
      <c r="R27" s="621">
        <v>57578</v>
      </c>
      <c r="S27" s="622"/>
      <c r="T27" s="622"/>
      <c r="U27" s="622"/>
      <c r="V27" s="622"/>
      <c r="W27" s="622"/>
      <c r="X27" s="622"/>
      <c r="Y27" s="623"/>
      <c r="Z27" s="624">
        <v>0.7</v>
      </c>
      <c r="AA27" s="624"/>
      <c r="AB27" s="624"/>
      <c r="AC27" s="624"/>
      <c r="AD27" s="625" t="s">
        <v>133</v>
      </c>
      <c r="AE27" s="625"/>
      <c r="AF27" s="625"/>
      <c r="AG27" s="625"/>
      <c r="AH27" s="625"/>
      <c r="AI27" s="625"/>
      <c r="AJ27" s="625"/>
      <c r="AK27" s="625"/>
      <c r="AL27" s="626" t="s">
        <v>133</v>
      </c>
      <c r="AM27" s="627"/>
      <c r="AN27" s="627"/>
      <c r="AO27" s="628"/>
      <c r="AP27" s="618" t="s">
        <v>305</v>
      </c>
      <c r="AQ27" s="619"/>
      <c r="AR27" s="619"/>
      <c r="AS27" s="619"/>
      <c r="AT27" s="619"/>
      <c r="AU27" s="619"/>
      <c r="AV27" s="619"/>
      <c r="AW27" s="619"/>
      <c r="AX27" s="619"/>
      <c r="AY27" s="619"/>
      <c r="AZ27" s="619"/>
      <c r="BA27" s="619"/>
      <c r="BB27" s="619"/>
      <c r="BC27" s="619"/>
      <c r="BD27" s="619"/>
      <c r="BE27" s="619"/>
      <c r="BF27" s="620"/>
      <c r="BG27" s="621">
        <v>3277142</v>
      </c>
      <c r="BH27" s="622"/>
      <c r="BI27" s="622"/>
      <c r="BJ27" s="622"/>
      <c r="BK27" s="622"/>
      <c r="BL27" s="622"/>
      <c r="BM27" s="622"/>
      <c r="BN27" s="623"/>
      <c r="BO27" s="624">
        <v>100</v>
      </c>
      <c r="BP27" s="624"/>
      <c r="BQ27" s="624"/>
      <c r="BR27" s="624"/>
      <c r="BS27" s="625" t="s">
        <v>234</v>
      </c>
      <c r="BT27" s="625"/>
      <c r="BU27" s="625"/>
      <c r="BV27" s="625"/>
      <c r="BW27" s="625"/>
      <c r="BX27" s="625"/>
      <c r="BY27" s="625"/>
      <c r="BZ27" s="625"/>
      <c r="CA27" s="625"/>
      <c r="CB27" s="629"/>
      <c r="CD27" s="618" t="s">
        <v>306</v>
      </c>
      <c r="CE27" s="619"/>
      <c r="CF27" s="619"/>
      <c r="CG27" s="619"/>
      <c r="CH27" s="619"/>
      <c r="CI27" s="619"/>
      <c r="CJ27" s="619"/>
      <c r="CK27" s="619"/>
      <c r="CL27" s="619"/>
      <c r="CM27" s="619"/>
      <c r="CN27" s="619"/>
      <c r="CO27" s="619"/>
      <c r="CP27" s="619"/>
      <c r="CQ27" s="620"/>
      <c r="CR27" s="621">
        <v>1854255</v>
      </c>
      <c r="CS27" s="642"/>
      <c r="CT27" s="642"/>
      <c r="CU27" s="642"/>
      <c r="CV27" s="642"/>
      <c r="CW27" s="642"/>
      <c r="CX27" s="642"/>
      <c r="CY27" s="643"/>
      <c r="CZ27" s="626">
        <v>24.4</v>
      </c>
      <c r="DA27" s="654"/>
      <c r="DB27" s="654"/>
      <c r="DC27" s="656"/>
      <c r="DD27" s="630">
        <v>531121</v>
      </c>
      <c r="DE27" s="642"/>
      <c r="DF27" s="642"/>
      <c r="DG27" s="642"/>
      <c r="DH27" s="642"/>
      <c r="DI27" s="642"/>
      <c r="DJ27" s="642"/>
      <c r="DK27" s="643"/>
      <c r="DL27" s="630">
        <v>494250</v>
      </c>
      <c r="DM27" s="642"/>
      <c r="DN27" s="642"/>
      <c r="DO27" s="642"/>
      <c r="DP27" s="642"/>
      <c r="DQ27" s="642"/>
      <c r="DR27" s="642"/>
      <c r="DS27" s="642"/>
      <c r="DT27" s="642"/>
      <c r="DU27" s="642"/>
      <c r="DV27" s="643"/>
      <c r="DW27" s="626">
        <v>9.8000000000000007</v>
      </c>
      <c r="DX27" s="654"/>
      <c r="DY27" s="654"/>
      <c r="DZ27" s="654"/>
      <c r="EA27" s="654"/>
      <c r="EB27" s="654"/>
      <c r="EC27" s="655"/>
    </row>
    <row r="28" spans="2:133" ht="11.25" customHeight="1" x14ac:dyDescent="0.2">
      <c r="B28" s="618" t="s">
        <v>307</v>
      </c>
      <c r="C28" s="619"/>
      <c r="D28" s="619"/>
      <c r="E28" s="619"/>
      <c r="F28" s="619"/>
      <c r="G28" s="619"/>
      <c r="H28" s="619"/>
      <c r="I28" s="619"/>
      <c r="J28" s="619"/>
      <c r="K28" s="619"/>
      <c r="L28" s="619"/>
      <c r="M28" s="619"/>
      <c r="N28" s="619"/>
      <c r="O28" s="619"/>
      <c r="P28" s="619"/>
      <c r="Q28" s="620"/>
      <c r="R28" s="621">
        <v>35420</v>
      </c>
      <c r="S28" s="622"/>
      <c r="T28" s="622"/>
      <c r="U28" s="622"/>
      <c r="V28" s="622"/>
      <c r="W28" s="622"/>
      <c r="X28" s="622"/>
      <c r="Y28" s="623"/>
      <c r="Z28" s="624">
        <v>0.4</v>
      </c>
      <c r="AA28" s="624"/>
      <c r="AB28" s="624"/>
      <c r="AC28" s="624"/>
      <c r="AD28" s="625">
        <v>34398</v>
      </c>
      <c r="AE28" s="625"/>
      <c r="AF28" s="625"/>
      <c r="AG28" s="625"/>
      <c r="AH28" s="625"/>
      <c r="AI28" s="625"/>
      <c r="AJ28" s="625"/>
      <c r="AK28" s="625"/>
      <c r="AL28" s="626">
        <v>0.7</v>
      </c>
      <c r="AM28" s="627"/>
      <c r="AN28" s="627"/>
      <c r="AO28" s="628"/>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24"/>
      <c r="BP28" s="624"/>
      <c r="BQ28" s="624"/>
      <c r="BR28" s="624"/>
      <c r="BS28" s="630"/>
      <c r="BT28" s="622"/>
      <c r="BU28" s="622"/>
      <c r="BV28" s="622"/>
      <c r="BW28" s="622"/>
      <c r="BX28" s="622"/>
      <c r="BY28" s="622"/>
      <c r="BZ28" s="622"/>
      <c r="CA28" s="622"/>
      <c r="CB28" s="631"/>
      <c r="CD28" s="618" t="s">
        <v>308</v>
      </c>
      <c r="CE28" s="619"/>
      <c r="CF28" s="619"/>
      <c r="CG28" s="619"/>
      <c r="CH28" s="619"/>
      <c r="CI28" s="619"/>
      <c r="CJ28" s="619"/>
      <c r="CK28" s="619"/>
      <c r="CL28" s="619"/>
      <c r="CM28" s="619"/>
      <c r="CN28" s="619"/>
      <c r="CO28" s="619"/>
      <c r="CP28" s="619"/>
      <c r="CQ28" s="620"/>
      <c r="CR28" s="621">
        <v>603765</v>
      </c>
      <c r="CS28" s="622"/>
      <c r="CT28" s="622"/>
      <c r="CU28" s="622"/>
      <c r="CV28" s="622"/>
      <c r="CW28" s="622"/>
      <c r="CX28" s="622"/>
      <c r="CY28" s="623"/>
      <c r="CZ28" s="626">
        <v>7.9</v>
      </c>
      <c r="DA28" s="654"/>
      <c r="DB28" s="654"/>
      <c r="DC28" s="656"/>
      <c r="DD28" s="630">
        <v>603765</v>
      </c>
      <c r="DE28" s="622"/>
      <c r="DF28" s="622"/>
      <c r="DG28" s="622"/>
      <c r="DH28" s="622"/>
      <c r="DI28" s="622"/>
      <c r="DJ28" s="622"/>
      <c r="DK28" s="623"/>
      <c r="DL28" s="630">
        <v>603765</v>
      </c>
      <c r="DM28" s="622"/>
      <c r="DN28" s="622"/>
      <c r="DO28" s="622"/>
      <c r="DP28" s="622"/>
      <c r="DQ28" s="622"/>
      <c r="DR28" s="622"/>
      <c r="DS28" s="622"/>
      <c r="DT28" s="622"/>
      <c r="DU28" s="622"/>
      <c r="DV28" s="623"/>
      <c r="DW28" s="626">
        <v>12</v>
      </c>
      <c r="DX28" s="654"/>
      <c r="DY28" s="654"/>
      <c r="DZ28" s="654"/>
      <c r="EA28" s="654"/>
      <c r="EB28" s="654"/>
      <c r="EC28" s="655"/>
    </row>
    <row r="29" spans="2:133" ht="11.25" customHeight="1" x14ac:dyDescent="0.2">
      <c r="B29" s="618" t="s">
        <v>309</v>
      </c>
      <c r="C29" s="619"/>
      <c r="D29" s="619"/>
      <c r="E29" s="619"/>
      <c r="F29" s="619"/>
      <c r="G29" s="619"/>
      <c r="H29" s="619"/>
      <c r="I29" s="619"/>
      <c r="J29" s="619"/>
      <c r="K29" s="619"/>
      <c r="L29" s="619"/>
      <c r="M29" s="619"/>
      <c r="N29" s="619"/>
      <c r="O29" s="619"/>
      <c r="P29" s="619"/>
      <c r="Q29" s="620"/>
      <c r="R29" s="621">
        <v>10342</v>
      </c>
      <c r="S29" s="622"/>
      <c r="T29" s="622"/>
      <c r="U29" s="622"/>
      <c r="V29" s="622"/>
      <c r="W29" s="622"/>
      <c r="X29" s="622"/>
      <c r="Y29" s="623"/>
      <c r="Z29" s="624">
        <v>0.1</v>
      </c>
      <c r="AA29" s="624"/>
      <c r="AB29" s="624"/>
      <c r="AC29" s="624"/>
      <c r="AD29" s="625" t="s">
        <v>234</v>
      </c>
      <c r="AE29" s="625"/>
      <c r="AF29" s="625"/>
      <c r="AG29" s="625"/>
      <c r="AH29" s="625"/>
      <c r="AI29" s="625"/>
      <c r="AJ29" s="625"/>
      <c r="AK29" s="625"/>
      <c r="AL29" s="626" t="s">
        <v>234</v>
      </c>
      <c r="AM29" s="627"/>
      <c r="AN29" s="627"/>
      <c r="AO29" s="628"/>
      <c r="AP29" s="644"/>
      <c r="AQ29" s="645"/>
      <c r="AR29" s="645"/>
      <c r="AS29" s="645"/>
      <c r="AT29" s="645"/>
      <c r="AU29" s="645"/>
      <c r="AV29" s="645"/>
      <c r="AW29" s="645"/>
      <c r="AX29" s="645"/>
      <c r="AY29" s="645"/>
      <c r="AZ29" s="645"/>
      <c r="BA29" s="645"/>
      <c r="BB29" s="645"/>
      <c r="BC29" s="645"/>
      <c r="BD29" s="645"/>
      <c r="BE29" s="645"/>
      <c r="BF29" s="646"/>
      <c r="BG29" s="621"/>
      <c r="BH29" s="622"/>
      <c r="BI29" s="622"/>
      <c r="BJ29" s="622"/>
      <c r="BK29" s="622"/>
      <c r="BL29" s="622"/>
      <c r="BM29" s="622"/>
      <c r="BN29" s="623"/>
      <c r="BO29" s="624"/>
      <c r="BP29" s="624"/>
      <c r="BQ29" s="624"/>
      <c r="BR29" s="624"/>
      <c r="BS29" s="625"/>
      <c r="BT29" s="625"/>
      <c r="BU29" s="625"/>
      <c r="BV29" s="625"/>
      <c r="BW29" s="625"/>
      <c r="BX29" s="625"/>
      <c r="BY29" s="625"/>
      <c r="BZ29" s="625"/>
      <c r="CA29" s="625"/>
      <c r="CB29" s="629"/>
      <c r="CD29" s="659" t="s">
        <v>310</v>
      </c>
      <c r="CE29" s="660"/>
      <c r="CF29" s="618" t="s">
        <v>311</v>
      </c>
      <c r="CG29" s="619"/>
      <c r="CH29" s="619"/>
      <c r="CI29" s="619"/>
      <c r="CJ29" s="619"/>
      <c r="CK29" s="619"/>
      <c r="CL29" s="619"/>
      <c r="CM29" s="619"/>
      <c r="CN29" s="619"/>
      <c r="CO29" s="619"/>
      <c r="CP29" s="619"/>
      <c r="CQ29" s="620"/>
      <c r="CR29" s="621">
        <v>603765</v>
      </c>
      <c r="CS29" s="642"/>
      <c r="CT29" s="642"/>
      <c r="CU29" s="642"/>
      <c r="CV29" s="642"/>
      <c r="CW29" s="642"/>
      <c r="CX29" s="642"/>
      <c r="CY29" s="643"/>
      <c r="CZ29" s="626">
        <v>7.9</v>
      </c>
      <c r="DA29" s="654"/>
      <c r="DB29" s="654"/>
      <c r="DC29" s="656"/>
      <c r="DD29" s="630">
        <v>603765</v>
      </c>
      <c r="DE29" s="642"/>
      <c r="DF29" s="642"/>
      <c r="DG29" s="642"/>
      <c r="DH29" s="642"/>
      <c r="DI29" s="642"/>
      <c r="DJ29" s="642"/>
      <c r="DK29" s="643"/>
      <c r="DL29" s="630">
        <v>603765</v>
      </c>
      <c r="DM29" s="642"/>
      <c r="DN29" s="642"/>
      <c r="DO29" s="642"/>
      <c r="DP29" s="642"/>
      <c r="DQ29" s="642"/>
      <c r="DR29" s="642"/>
      <c r="DS29" s="642"/>
      <c r="DT29" s="642"/>
      <c r="DU29" s="642"/>
      <c r="DV29" s="643"/>
      <c r="DW29" s="626">
        <v>12</v>
      </c>
      <c r="DX29" s="654"/>
      <c r="DY29" s="654"/>
      <c r="DZ29" s="654"/>
      <c r="EA29" s="654"/>
      <c r="EB29" s="654"/>
      <c r="EC29" s="655"/>
    </row>
    <row r="30" spans="2:133" ht="11.25" customHeight="1" x14ac:dyDescent="0.2">
      <c r="B30" s="618" t="s">
        <v>312</v>
      </c>
      <c r="C30" s="619"/>
      <c r="D30" s="619"/>
      <c r="E30" s="619"/>
      <c r="F30" s="619"/>
      <c r="G30" s="619"/>
      <c r="H30" s="619"/>
      <c r="I30" s="619"/>
      <c r="J30" s="619"/>
      <c r="K30" s="619"/>
      <c r="L30" s="619"/>
      <c r="M30" s="619"/>
      <c r="N30" s="619"/>
      <c r="O30" s="619"/>
      <c r="P30" s="619"/>
      <c r="Q30" s="620"/>
      <c r="R30" s="621">
        <v>1571856</v>
      </c>
      <c r="S30" s="622"/>
      <c r="T30" s="622"/>
      <c r="U30" s="622"/>
      <c r="V30" s="622"/>
      <c r="W30" s="622"/>
      <c r="X30" s="622"/>
      <c r="Y30" s="623"/>
      <c r="Z30" s="624">
        <v>19.3</v>
      </c>
      <c r="AA30" s="624"/>
      <c r="AB30" s="624"/>
      <c r="AC30" s="624"/>
      <c r="AD30" s="625" t="s">
        <v>234</v>
      </c>
      <c r="AE30" s="625"/>
      <c r="AF30" s="625"/>
      <c r="AG30" s="625"/>
      <c r="AH30" s="625"/>
      <c r="AI30" s="625"/>
      <c r="AJ30" s="625"/>
      <c r="AK30" s="625"/>
      <c r="AL30" s="626" t="s">
        <v>133</v>
      </c>
      <c r="AM30" s="627"/>
      <c r="AN30" s="627"/>
      <c r="AO30" s="628"/>
      <c r="AP30" s="603" t="s">
        <v>228</v>
      </c>
      <c r="AQ30" s="604"/>
      <c r="AR30" s="604"/>
      <c r="AS30" s="604"/>
      <c r="AT30" s="604"/>
      <c r="AU30" s="604"/>
      <c r="AV30" s="604"/>
      <c r="AW30" s="604"/>
      <c r="AX30" s="604"/>
      <c r="AY30" s="604"/>
      <c r="AZ30" s="604"/>
      <c r="BA30" s="604"/>
      <c r="BB30" s="604"/>
      <c r="BC30" s="604"/>
      <c r="BD30" s="604"/>
      <c r="BE30" s="604"/>
      <c r="BF30" s="605"/>
      <c r="BG30" s="603" t="s">
        <v>313</v>
      </c>
      <c r="BH30" s="657"/>
      <c r="BI30" s="657"/>
      <c r="BJ30" s="657"/>
      <c r="BK30" s="657"/>
      <c r="BL30" s="657"/>
      <c r="BM30" s="657"/>
      <c r="BN30" s="657"/>
      <c r="BO30" s="657"/>
      <c r="BP30" s="657"/>
      <c r="BQ30" s="658"/>
      <c r="BR30" s="603" t="s">
        <v>314</v>
      </c>
      <c r="BS30" s="657"/>
      <c r="BT30" s="657"/>
      <c r="BU30" s="657"/>
      <c r="BV30" s="657"/>
      <c r="BW30" s="657"/>
      <c r="BX30" s="657"/>
      <c r="BY30" s="657"/>
      <c r="BZ30" s="657"/>
      <c r="CA30" s="657"/>
      <c r="CB30" s="658"/>
      <c r="CD30" s="661"/>
      <c r="CE30" s="662"/>
      <c r="CF30" s="618" t="s">
        <v>315</v>
      </c>
      <c r="CG30" s="619"/>
      <c r="CH30" s="619"/>
      <c r="CI30" s="619"/>
      <c r="CJ30" s="619"/>
      <c r="CK30" s="619"/>
      <c r="CL30" s="619"/>
      <c r="CM30" s="619"/>
      <c r="CN30" s="619"/>
      <c r="CO30" s="619"/>
      <c r="CP30" s="619"/>
      <c r="CQ30" s="620"/>
      <c r="CR30" s="621">
        <v>581373</v>
      </c>
      <c r="CS30" s="622"/>
      <c r="CT30" s="622"/>
      <c r="CU30" s="622"/>
      <c r="CV30" s="622"/>
      <c r="CW30" s="622"/>
      <c r="CX30" s="622"/>
      <c r="CY30" s="623"/>
      <c r="CZ30" s="626">
        <v>7.6</v>
      </c>
      <c r="DA30" s="654"/>
      <c r="DB30" s="654"/>
      <c r="DC30" s="656"/>
      <c r="DD30" s="630">
        <v>581373</v>
      </c>
      <c r="DE30" s="622"/>
      <c r="DF30" s="622"/>
      <c r="DG30" s="622"/>
      <c r="DH30" s="622"/>
      <c r="DI30" s="622"/>
      <c r="DJ30" s="622"/>
      <c r="DK30" s="623"/>
      <c r="DL30" s="630">
        <v>581373</v>
      </c>
      <c r="DM30" s="622"/>
      <c r="DN30" s="622"/>
      <c r="DO30" s="622"/>
      <c r="DP30" s="622"/>
      <c r="DQ30" s="622"/>
      <c r="DR30" s="622"/>
      <c r="DS30" s="622"/>
      <c r="DT30" s="622"/>
      <c r="DU30" s="622"/>
      <c r="DV30" s="623"/>
      <c r="DW30" s="626">
        <v>11.6</v>
      </c>
      <c r="DX30" s="654"/>
      <c r="DY30" s="654"/>
      <c r="DZ30" s="654"/>
      <c r="EA30" s="654"/>
      <c r="EB30" s="654"/>
      <c r="EC30" s="655"/>
    </row>
    <row r="31" spans="2:133" ht="11.25" customHeight="1" x14ac:dyDescent="0.2">
      <c r="B31" s="634" t="s">
        <v>316</v>
      </c>
      <c r="C31" s="635"/>
      <c r="D31" s="635"/>
      <c r="E31" s="635"/>
      <c r="F31" s="635"/>
      <c r="G31" s="635"/>
      <c r="H31" s="635"/>
      <c r="I31" s="635"/>
      <c r="J31" s="635"/>
      <c r="K31" s="635"/>
      <c r="L31" s="635"/>
      <c r="M31" s="635"/>
      <c r="N31" s="635"/>
      <c r="O31" s="635"/>
      <c r="P31" s="635"/>
      <c r="Q31" s="636"/>
      <c r="R31" s="621" t="s">
        <v>234</v>
      </c>
      <c r="S31" s="622"/>
      <c r="T31" s="622"/>
      <c r="U31" s="622"/>
      <c r="V31" s="622"/>
      <c r="W31" s="622"/>
      <c r="X31" s="622"/>
      <c r="Y31" s="623"/>
      <c r="Z31" s="624" t="s">
        <v>133</v>
      </c>
      <c r="AA31" s="624"/>
      <c r="AB31" s="624"/>
      <c r="AC31" s="624"/>
      <c r="AD31" s="625" t="s">
        <v>234</v>
      </c>
      <c r="AE31" s="625"/>
      <c r="AF31" s="625"/>
      <c r="AG31" s="625"/>
      <c r="AH31" s="625"/>
      <c r="AI31" s="625"/>
      <c r="AJ31" s="625"/>
      <c r="AK31" s="625"/>
      <c r="AL31" s="626" t="s">
        <v>133</v>
      </c>
      <c r="AM31" s="627"/>
      <c r="AN31" s="627"/>
      <c r="AO31" s="628"/>
      <c r="AP31" s="669" t="s">
        <v>317</v>
      </c>
      <c r="AQ31" s="670"/>
      <c r="AR31" s="670"/>
      <c r="AS31" s="670"/>
      <c r="AT31" s="675" t="s">
        <v>318</v>
      </c>
      <c r="AU31" s="216"/>
      <c r="AV31" s="216"/>
      <c r="AW31" s="216"/>
      <c r="AX31" s="607" t="s">
        <v>193</v>
      </c>
      <c r="AY31" s="608"/>
      <c r="AZ31" s="608"/>
      <c r="BA31" s="608"/>
      <c r="BB31" s="608"/>
      <c r="BC31" s="608"/>
      <c r="BD31" s="608"/>
      <c r="BE31" s="608"/>
      <c r="BF31" s="609"/>
      <c r="BG31" s="668">
        <v>99.2</v>
      </c>
      <c r="BH31" s="665"/>
      <c r="BI31" s="665"/>
      <c r="BJ31" s="665"/>
      <c r="BK31" s="665"/>
      <c r="BL31" s="665"/>
      <c r="BM31" s="616">
        <v>97.6</v>
      </c>
      <c r="BN31" s="665"/>
      <c r="BO31" s="665"/>
      <c r="BP31" s="665"/>
      <c r="BQ31" s="666"/>
      <c r="BR31" s="668">
        <v>99.3</v>
      </c>
      <c r="BS31" s="665"/>
      <c r="BT31" s="665"/>
      <c r="BU31" s="665"/>
      <c r="BV31" s="665"/>
      <c r="BW31" s="665"/>
      <c r="BX31" s="616">
        <v>97.6</v>
      </c>
      <c r="BY31" s="665"/>
      <c r="BZ31" s="665"/>
      <c r="CA31" s="665"/>
      <c r="CB31" s="666"/>
      <c r="CD31" s="661"/>
      <c r="CE31" s="662"/>
      <c r="CF31" s="618" t="s">
        <v>319</v>
      </c>
      <c r="CG31" s="619"/>
      <c r="CH31" s="619"/>
      <c r="CI31" s="619"/>
      <c r="CJ31" s="619"/>
      <c r="CK31" s="619"/>
      <c r="CL31" s="619"/>
      <c r="CM31" s="619"/>
      <c r="CN31" s="619"/>
      <c r="CO31" s="619"/>
      <c r="CP31" s="619"/>
      <c r="CQ31" s="620"/>
      <c r="CR31" s="621">
        <v>22392</v>
      </c>
      <c r="CS31" s="642"/>
      <c r="CT31" s="642"/>
      <c r="CU31" s="642"/>
      <c r="CV31" s="642"/>
      <c r="CW31" s="642"/>
      <c r="CX31" s="642"/>
      <c r="CY31" s="643"/>
      <c r="CZ31" s="626">
        <v>0.3</v>
      </c>
      <c r="DA31" s="654"/>
      <c r="DB31" s="654"/>
      <c r="DC31" s="656"/>
      <c r="DD31" s="630">
        <v>22392</v>
      </c>
      <c r="DE31" s="642"/>
      <c r="DF31" s="642"/>
      <c r="DG31" s="642"/>
      <c r="DH31" s="642"/>
      <c r="DI31" s="642"/>
      <c r="DJ31" s="642"/>
      <c r="DK31" s="643"/>
      <c r="DL31" s="630">
        <v>22392</v>
      </c>
      <c r="DM31" s="642"/>
      <c r="DN31" s="642"/>
      <c r="DO31" s="642"/>
      <c r="DP31" s="642"/>
      <c r="DQ31" s="642"/>
      <c r="DR31" s="642"/>
      <c r="DS31" s="642"/>
      <c r="DT31" s="642"/>
      <c r="DU31" s="642"/>
      <c r="DV31" s="643"/>
      <c r="DW31" s="626">
        <v>0.4</v>
      </c>
      <c r="DX31" s="654"/>
      <c r="DY31" s="654"/>
      <c r="DZ31" s="654"/>
      <c r="EA31" s="654"/>
      <c r="EB31" s="654"/>
      <c r="EC31" s="655"/>
    </row>
    <row r="32" spans="2:133" ht="11.25" customHeight="1" x14ac:dyDescent="0.2">
      <c r="B32" s="618" t="s">
        <v>320</v>
      </c>
      <c r="C32" s="619"/>
      <c r="D32" s="619"/>
      <c r="E32" s="619"/>
      <c r="F32" s="619"/>
      <c r="G32" s="619"/>
      <c r="H32" s="619"/>
      <c r="I32" s="619"/>
      <c r="J32" s="619"/>
      <c r="K32" s="619"/>
      <c r="L32" s="619"/>
      <c r="M32" s="619"/>
      <c r="N32" s="619"/>
      <c r="O32" s="619"/>
      <c r="P32" s="619"/>
      <c r="Q32" s="620"/>
      <c r="R32" s="621">
        <v>605799</v>
      </c>
      <c r="S32" s="622"/>
      <c r="T32" s="622"/>
      <c r="U32" s="622"/>
      <c r="V32" s="622"/>
      <c r="W32" s="622"/>
      <c r="X32" s="622"/>
      <c r="Y32" s="623"/>
      <c r="Z32" s="624">
        <v>7.4</v>
      </c>
      <c r="AA32" s="624"/>
      <c r="AB32" s="624"/>
      <c r="AC32" s="624"/>
      <c r="AD32" s="625" t="s">
        <v>133</v>
      </c>
      <c r="AE32" s="625"/>
      <c r="AF32" s="625"/>
      <c r="AG32" s="625"/>
      <c r="AH32" s="625"/>
      <c r="AI32" s="625"/>
      <c r="AJ32" s="625"/>
      <c r="AK32" s="625"/>
      <c r="AL32" s="626" t="s">
        <v>234</v>
      </c>
      <c r="AM32" s="627"/>
      <c r="AN32" s="627"/>
      <c r="AO32" s="628"/>
      <c r="AP32" s="671"/>
      <c r="AQ32" s="672"/>
      <c r="AR32" s="672"/>
      <c r="AS32" s="672"/>
      <c r="AT32" s="676"/>
      <c r="AU32" s="212" t="s">
        <v>321</v>
      </c>
      <c r="AX32" s="618" t="s">
        <v>322</v>
      </c>
      <c r="AY32" s="619"/>
      <c r="AZ32" s="619"/>
      <c r="BA32" s="619"/>
      <c r="BB32" s="619"/>
      <c r="BC32" s="619"/>
      <c r="BD32" s="619"/>
      <c r="BE32" s="619"/>
      <c r="BF32" s="620"/>
      <c r="BG32" s="678">
        <v>99.2</v>
      </c>
      <c r="BH32" s="642"/>
      <c r="BI32" s="642"/>
      <c r="BJ32" s="642"/>
      <c r="BK32" s="642"/>
      <c r="BL32" s="642"/>
      <c r="BM32" s="627">
        <v>97.9</v>
      </c>
      <c r="BN32" s="642"/>
      <c r="BO32" s="642"/>
      <c r="BP32" s="642"/>
      <c r="BQ32" s="667"/>
      <c r="BR32" s="678">
        <v>99.4</v>
      </c>
      <c r="BS32" s="642"/>
      <c r="BT32" s="642"/>
      <c r="BU32" s="642"/>
      <c r="BV32" s="642"/>
      <c r="BW32" s="642"/>
      <c r="BX32" s="627">
        <v>98.1</v>
      </c>
      <c r="BY32" s="642"/>
      <c r="BZ32" s="642"/>
      <c r="CA32" s="642"/>
      <c r="CB32" s="667"/>
      <c r="CD32" s="663"/>
      <c r="CE32" s="664"/>
      <c r="CF32" s="618" t="s">
        <v>323</v>
      </c>
      <c r="CG32" s="619"/>
      <c r="CH32" s="619"/>
      <c r="CI32" s="619"/>
      <c r="CJ32" s="619"/>
      <c r="CK32" s="619"/>
      <c r="CL32" s="619"/>
      <c r="CM32" s="619"/>
      <c r="CN32" s="619"/>
      <c r="CO32" s="619"/>
      <c r="CP32" s="619"/>
      <c r="CQ32" s="620"/>
      <c r="CR32" s="621" t="s">
        <v>133</v>
      </c>
      <c r="CS32" s="622"/>
      <c r="CT32" s="622"/>
      <c r="CU32" s="622"/>
      <c r="CV32" s="622"/>
      <c r="CW32" s="622"/>
      <c r="CX32" s="622"/>
      <c r="CY32" s="623"/>
      <c r="CZ32" s="626" t="s">
        <v>234</v>
      </c>
      <c r="DA32" s="654"/>
      <c r="DB32" s="654"/>
      <c r="DC32" s="656"/>
      <c r="DD32" s="630" t="s">
        <v>234</v>
      </c>
      <c r="DE32" s="622"/>
      <c r="DF32" s="622"/>
      <c r="DG32" s="622"/>
      <c r="DH32" s="622"/>
      <c r="DI32" s="622"/>
      <c r="DJ32" s="622"/>
      <c r="DK32" s="623"/>
      <c r="DL32" s="630" t="s">
        <v>234</v>
      </c>
      <c r="DM32" s="622"/>
      <c r="DN32" s="622"/>
      <c r="DO32" s="622"/>
      <c r="DP32" s="622"/>
      <c r="DQ32" s="622"/>
      <c r="DR32" s="622"/>
      <c r="DS32" s="622"/>
      <c r="DT32" s="622"/>
      <c r="DU32" s="622"/>
      <c r="DV32" s="623"/>
      <c r="DW32" s="626" t="s">
        <v>133</v>
      </c>
      <c r="DX32" s="654"/>
      <c r="DY32" s="654"/>
      <c r="DZ32" s="654"/>
      <c r="EA32" s="654"/>
      <c r="EB32" s="654"/>
      <c r="EC32" s="655"/>
    </row>
    <row r="33" spans="2:133" ht="11.25" customHeight="1" x14ac:dyDescent="0.2">
      <c r="B33" s="618" t="s">
        <v>324</v>
      </c>
      <c r="C33" s="619"/>
      <c r="D33" s="619"/>
      <c r="E33" s="619"/>
      <c r="F33" s="619"/>
      <c r="G33" s="619"/>
      <c r="H33" s="619"/>
      <c r="I33" s="619"/>
      <c r="J33" s="619"/>
      <c r="K33" s="619"/>
      <c r="L33" s="619"/>
      <c r="M33" s="619"/>
      <c r="N33" s="619"/>
      <c r="O33" s="619"/>
      <c r="P33" s="619"/>
      <c r="Q33" s="620"/>
      <c r="R33" s="621">
        <v>24769</v>
      </c>
      <c r="S33" s="622"/>
      <c r="T33" s="622"/>
      <c r="U33" s="622"/>
      <c r="V33" s="622"/>
      <c r="W33" s="622"/>
      <c r="X33" s="622"/>
      <c r="Y33" s="623"/>
      <c r="Z33" s="624">
        <v>0.3</v>
      </c>
      <c r="AA33" s="624"/>
      <c r="AB33" s="624"/>
      <c r="AC33" s="624"/>
      <c r="AD33" s="625">
        <v>13658</v>
      </c>
      <c r="AE33" s="625"/>
      <c r="AF33" s="625"/>
      <c r="AG33" s="625"/>
      <c r="AH33" s="625"/>
      <c r="AI33" s="625"/>
      <c r="AJ33" s="625"/>
      <c r="AK33" s="625"/>
      <c r="AL33" s="626">
        <v>0.3</v>
      </c>
      <c r="AM33" s="627"/>
      <c r="AN33" s="627"/>
      <c r="AO33" s="628"/>
      <c r="AP33" s="673"/>
      <c r="AQ33" s="674"/>
      <c r="AR33" s="674"/>
      <c r="AS33" s="674"/>
      <c r="AT33" s="677"/>
      <c r="AU33" s="217"/>
      <c r="AV33" s="217"/>
      <c r="AW33" s="217"/>
      <c r="AX33" s="644" t="s">
        <v>325</v>
      </c>
      <c r="AY33" s="645"/>
      <c r="AZ33" s="645"/>
      <c r="BA33" s="645"/>
      <c r="BB33" s="645"/>
      <c r="BC33" s="645"/>
      <c r="BD33" s="645"/>
      <c r="BE33" s="645"/>
      <c r="BF33" s="646"/>
      <c r="BG33" s="679">
        <v>99.2</v>
      </c>
      <c r="BH33" s="680"/>
      <c r="BI33" s="680"/>
      <c r="BJ33" s="680"/>
      <c r="BK33" s="680"/>
      <c r="BL33" s="680"/>
      <c r="BM33" s="681">
        <v>97.2</v>
      </c>
      <c r="BN33" s="680"/>
      <c r="BO33" s="680"/>
      <c r="BP33" s="680"/>
      <c r="BQ33" s="682"/>
      <c r="BR33" s="679">
        <v>99.1</v>
      </c>
      <c r="BS33" s="680"/>
      <c r="BT33" s="680"/>
      <c r="BU33" s="680"/>
      <c r="BV33" s="680"/>
      <c r="BW33" s="680"/>
      <c r="BX33" s="681">
        <v>97</v>
      </c>
      <c r="BY33" s="680"/>
      <c r="BZ33" s="680"/>
      <c r="CA33" s="680"/>
      <c r="CB33" s="682"/>
      <c r="CD33" s="618" t="s">
        <v>326</v>
      </c>
      <c r="CE33" s="619"/>
      <c r="CF33" s="619"/>
      <c r="CG33" s="619"/>
      <c r="CH33" s="619"/>
      <c r="CI33" s="619"/>
      <c r="CJ33" s="619"/>
      <c r="CK33" s="619"/>
      <c r="CL33" s="619"/>
      <c r="CM33" s="619"/>
      <c r="CN33" s="619"/>
      <c r="CO33" s="619"/>
      <c r="CP33" s="619"/>
      <c r="CQ33" s="620"/>
      <c r="CR33" s="621">
        <v>3745526</v>
      </c>
      <c r="CS33" s="642"/>
      <c r="CT33" s="642"/>
      <c r="CU33" s="642"/>
      <c r="CV33" s="642"/>
      <c r="CW33" s="642"/>
      <c r="CX33" s="642"/>
      <c r="CY33" s="643"/>
      <c r="CZ33" s="626">
        <v>49.2</v>
      </c>
      <c r="DA33" s="654"/>
      <c r="DB33" s="654"/>
      <c r="DC33" s="656"/>
      <c r="DD33" s="630">
        <v>3201428</v>
      </c>
      <c r="DE33" s="642"/>
      <c r="DF33" s="642"/>
      <c r="DG33" s="642"/>
      <c r="DH33" s="642"/>
      <c r="DI33" s="642"/>
      <c r="DJ33" s="642"/>
      <c r="DK33" s="643"/>
      <c r="DL33" s="630">
        <v>2352131</v>
      </c>
      <c r="DM33" s="642"/>
      <c r="DN33" s="642"/>
      <c r="DO33" s="642"/>
      <c r="DP33" s="642"/>
      <c r="DQ33" s="642"/>
      <c r="DR33" s="642"/>
      <c r="DS33" s="642"/>
      <c r="DT33" s="642"/>
      <c r="DU33" s="642"/>
      <c r="DV33" s="643"/>
      <c r="DW33" s="626">
        <v>46.8</v>
      </c>
      <c r="DX33" s="654"/>
      <c r="DY33" s="654"/>
      <c r="DZ33" s="654"/>
      <c r="EA33" s="654"/>
      <c r="EB33" s="654"/>
      <c r="EC33" s="655"/>
    </row>
    <row r="34" spans="2:133" ht="11.25" customHeight="1" x14ac:dyDescent="0.2">
      <c r="B34" s="618" t="s">
        <v>327</v>
      </c>
      <c r="C34" s="619"/>
      <c r="D34" s="619"/>
      <c r="E34" s="619"/>
      <c r="F34" s="619"/>
      <c r="G34" s="619"/>
      <c r="H34" s="619"/>
      <c r="I34" s="619"/>
      <c r="J34" s="619"/>
      <c r="K34" s="619"/>
      <c r="L34" s="619"/>
      <c r="M34" s="619"/>
      <c r="N34" s="619"/>
      <c r="O34" s="619"/>
      <c r="P34" s="619"/>
      <c r="Q34" s="620"/>
      <c r="R34" s="621">
        <v>11023</v>
      </c>
      <c r="S34" s="622"/>
      <c r="T34" s="622"/>
      <c r="U34" s="622"/>
      <c r="V34" s="622"/>
      <c r="W34" s="622"/>
      <c r="X34" s="622"/>
      <c r="Y34" s="623"/>
      <c r="Z34" s="624">
        <v>0.1</v>
      </c>
      <c r="AA34" s="624"/>
      <c r="AB34" s="624"/>
      <c r="AC34" s="624"/>
      <c r="AD34" s="625" t="s">
        <v>133</v>
      </c>
      <c r="AE34" s="625"/>
      <c r="AF34" s="625"/>
      <c r="AG34" s="625"/>
      <c r="AH34" s="625"/>
      <c r="AI34" s="625"/>
      <c r="AJ34" s="625"/>
      <c r="AK34" s="625"/>
      <c r="AL34" s="626" t="s">
        <v>234</v>
      </c>
      <c r="AM34" s="627"/>
      <c r="AN34" s="627"/>
      <c r="AO34" s="628"/>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18" t="s">
        <v>328</v>
      </c>
      <c r="CE34" s="619"/>
      <c r="CF34" s="619"/>
      <c r="CG34" s="619"/>
      <c r="CH34" s="619"/>
      <c r="CI34" s="619"/>
      <c r="CJ34" s="619"/>
      <c r="CK34" s="619"/>
      <c r="CL34" s="619"/>
      <c r="CM34" s="619"/>
      <c r="CN34" s="619"/>
      <c r="CO34" s="619"/>
      <c r="CP34" s="619"/>
      <c r="CQ34" s="620"/>
      <c r="CR34" s="621">
        <v>1264954</v>
      </c>
      <c r="CS34" s="622"/>
      <c r="CT34" s="622"/>
      <c r="CU34" s="622"/>
      <c r="CV34" s="622"/>
      <c r="CW34" s="622"/>
      <c r="CX34" s="622"/>
      <c r="CY34" s="623"/>
      <c r="CZ34" s="626">
        <v>16.600000000000001</v>
      </c>
      <c r="DA34" s="654"/>
      <c r="DB34" s="654"/>
      <c r="DC34" s="656"/>
      <c r="DD34" s="630">
        <v>1097518</v>
      </c>
      <c r="DE34" s="622"/>
      <c r="DF34" s="622"/>
      <c r="DG34" s="622"/>
      <c r="DH34" s="622"/>
      <c r="DI34" s="622"/>
      <c r="DJ34" s="622"/>
      <c r="DK34" s="623"/>
      <c r="DL34" s="630">
        <v>1004373</v>
      </c>
      <c r="DM34" s="622"/>
      <c r="DN34" s="622"/>
      <c r="DO34" s="622"/>
      <c r="DP34" s="622"/>
      <c r="DQ34" s="622"/>
      <c r="DR34" s="622"/>
      <c r="DS34" s="622"/>
      <c r="DT34" s="622"/>
      <c r="DU34" s="622"/>
      <c r="DV34" s="623"/>
      <c r="DW34" s="626">
        <v>20</v>
      </c>
      <c r="DX34" s="654"/>
      <c r="DY34" s="654"/>
      <c r="DZ34" s="654"/>
      <c r="EA34" s="654"/>
      <c r="EB34" s="654"/>
      <c r="EC34" s="655"/>
    </row>
    <row r="35" spans="2:133" ht="11.25" customHeight="1" x14ac:dyDescent="0.2">
      <c r="B35" s="618" t="s">
        <v>329</v>
      </c>
      <c r="C35" s="619"/>
      <c r="D35" s="619"/>
      <c r="E35" s="619"/>
      <c r="F35" s="619"/>
      <c r="G35" s="619"/>
      <c r="H35" s="619"/>
      <c r="I35" s="619"/>
      <c r="J35" s="619"/>
      <c r="K35" s="619"/>
      <c r="L35" s="619"/>
      <c r="M35" s="619"/>
      <c r="N35" s="619"/>
      <c r="O35" s="619"/>
      <c r="P35" s="619"/>
      <c r="Q35" s="620"/>
      <c r="R35" s="621">
        <v>46001</v>
      </c>
      <c r="S35" s="622"/>
      <c r="T35" s="622"/>
      <c r="U35" s="622"/>
      <c r="V35" s="622"/>
      <c r="W35" s="622"/>
      <c r="X35" s="622"/>
      <c r="Y35" s="623"/>
      <c r="Z35" s="624">
        <v>0.6</v>
      </c>
      <c r="AA35" s="624"/>
      <c r="AB35" s="624"/>
      <c r="AC35" s="624"/>
      <c r="AD35" s="625" t="s">
        <v>234</v>
      </c>
      <c r="AE35" s="625"/>
      <c r="AF35" s="625"/>
      <c r="AG35" s="625"/>
      <c r="AH35" s="625"/>
      <c r="AI35" s="625"/>
      <c r="AJ35" s="625"/>
      <c r="AK35" s="625"/>
      <c r="AL35" s="626" t="s">
        <v>133</v>
      </c>
      <c r="AM35" s="627"/>
      <c r="AN35" s="627"/>
      <c r="AO35" s="628"/>
      <c r="AP35" s="220"/>
      <c r="AQ35" s="603" t="s">
        <v>330</v>
      </c>
      <c r="AR35" s="604"/>
      <c r="AS35" s="604"/>
      <c r="AT35" s="604"/>
      <c r="AU35" s="604"/>
      <c r="AV35" s="604"/>
      <c r="AW35" s="604"/>
      <c r="AX35" s="604"/>
      <c r="AY35" s="604"/>
      <c r="AZ35" s="604"/>
      <c r="BA35" s="604"/>
      <c r="BB35" s="604"/>
      <c r="BC35" s="604"/>
      <c r="BD35" s="604"/>
      <c r="BE35" s="604"/>
      <c r="BF35" s="605"/>
      <c r="BG35" s="603" t="s">
        <v>331</v>
      </c>
      <c r="BH35" s="604"/>
      <c r="BI35" s="604"/>
      <c r="BJ35" s="604"/>
      <c r="BK35" s="604"/>
      <c r="BL35" s="604"/>
      <c r="BM35" s="604"/>
      <c r="BN35" s="604"/>
      <c r="BO35" s="604"/>
      <c r="BP35" s="604"/>
      <c r="BQ35" s="604"/>
      <c r="BR35" s="604"/>
      <c r="BS35" s="604"/>
      <c r="BT35" s="604"/>
      <c r="BU35" s="604"/>
      <c r="BV35" s="604"/>
      <c r="BW35" s="604"/>
      <c r="BX35" s="604"/>
      <c r="BY35" s="604"/>
      <c r="BZ35" s="604"/>
      <c r="CA35" s="604"/>
      <c r="CB35" s="605"/>
      <c r="CD35" s="618" t="s">
        <v>332</v>
      </c>
      <c r="CE35" s="619"/>
      <c r="CF35" s="619"/>
      <c r="CG35" s="619"/>
      <c r="CH35" s="619"/>
      <c r="CI35" s="619"/>
      <c r="CJ35" s="619"/>
      <c r="CK35" s="619"/>
      <c r="CL35" s="619"/>
      <c r="CM35" s="619"/>
      <c r="CN35" s="619"/>
      <c r="CO35" s="619"/>
      <c r="CP35" s="619"/>
      <c r="CQ35" s="620"/>
      <c r="CR35" s="621">
        <v>48027</v>
      </c>
      <c r="CS35" s="642"/>
      <c r="CT35" s="642"/>
      <c r="CU35" s="642"/>
      <c r="CV35" s="642"/>
      <c r="CW35" s="642"/>
      <c r="CX35" s="642"/>
      <c r="CY35" s="643"/>
      <c r="CZ35" s="626">
        <v>0.6</v>
      </c>
      <c r="DA35" s="654"/>
      <c r="DB35" s="654"/>
      <c r="DC35" s="656"/>
      <c r="DD35" s="630">
        <v>45862</v>
      </c>
      <c r="DE35" s="642"/>
      <c r="DF35" s="642"/>
      <c r="DG35" s="642"/>
      <c r="DH35" s="642"/>
      <c r="DI35" s="642"/>
      <c r="DJ35" s="642"/>
      <c r="DK35" s="643"/>
      <c r="DL35" s="630">
        <v>36986</v>
      </c>
      <c r="DM35" s="642"/>
      <c r="DN35" s="642"/>
      <c r="DO35" s="642"/>
      <c r="DP35" s="642"/>
      <c r="DQ35" s="642"/>
      <c r="DR35" s="642"/>
      <c r="DS35" s="642"/>
      <c r="DT35" s="642"/>
      <c r="DU35" s="642"/>
      <c r="DV35" s="643"/>
      <c r="DW35" s="626">
        <v>0.7</v>
      </c>
      <c r="DX35" s="654"/>
      <c r="DY35" s="654"/>
      <c r="DZ35" s="654"/>
      <c r="EA35" s="654"/>
      <c r="EB35" s="654"/>
      <c r="EC35" s="655"/>
    </row>
    <row r="36" spans="2:133" ht="11.25" customHeight="1" x14ac:dyDescent="0.2">
      <c r="B36" s="618" t="s">
        <v>333</v>
      </c>
      <c r="C36" s="619"/>
      <c r="D36" s="619"/>
      <c r="E36" s="619"/>
      <c r="F36" s="619"/>
      <c r="G36" s="619"/>
      <c r="H36" s="619"/>
      <c r="I36" s="619"/>
      <c r="J36" s="619"/>
      <c r="K36" s="619"/>
      <c r="L36" s="619"/>
      <c r="M36" s="619"/>
      <c r="N36" s="619"/>
      <c r="O36" s="619"/>
      <c r="P36" s="619"/>
      <c r="Q36" s="620"/>
      <c r="R36" s="621">
        <v>585200</v>
      </c>
      <c r="S36" s="622"/>
      <c r="T36" s="622"/>
      <c r="U36" s="622"/>
      <c r="V36" s="622"/>
      <c r="W36" s="622"/>
      <c r="X36" s="622"/>
      <c r="Y36" s="623"/>
      <c r="Z36" s="624">
        <v>7.2</v>
      </c>
      <c r="AA36" s="624"/>
      <c r="AB36" s="624"/>
      <c r="AC36" s="624"/>
      <c r="AD36" s="625" t="s">
        <v>234</v>
      </c>
      <c r="AE36" s="625"/>
      <c r="AF36" s="625"/>
      <c r="AG36" s="625"/>
      <c r="AH36" s="625"/>
      <c r="AI36" s="625"/>
      <c r="AJ36" s="625"/>
      <c r="AK36" s="625"/>
      <c r="AL36" s="626" t="s">
        <v>133</v>
      </c>
      <c r="AM36" s="627"/>
      <c r="AN36" s="627"/>
      <c r="AO36" s="628"/>
      <c r="AP36" s="220"/>
      <c r="AQ36" s="687" t="s">
        <v>334</v>
      </c>
      <c r="AR36" s="688"/>
      <c r="AS36" s="688"/>
      <c r="AT36" s="688"/>
      <c r="AU36" s="688"/>
      <c r="AV36" s="688"/>
      <c r="AW36" s="688"/>
      <c r="AX36" s="688"/>
      <c r="AY36" s="689"/>
      <c r="AZ36" s="610">
        <v>738330</v>
      </c>
      <c r="BA36" s="611"/>
      <c r="BB36" s="611"/>
      <c r="BC36" s="611"/>
      <c r="BD36" s="611"/>
      <c r="BE36" s="611"/>
      <c r="BF36" s="683"/>
      <c r="BG36" s="607" t="s">
        <v>335</v>
      </c>
      <c r="BH36" s="608"/>
      <c r="BI36" s="608"/>
      <c r="BJ36" s="608"/>
      <c r="BK36" s="608"/>
      <c r="BL36" s="608"/>
      <c r="BM36" s="608"/>
      <c r="BN36" s="608"/>
      <c r="BO36" s="608"/>
      <c r="BP36" s="608"/>
      <c r="BQ36" s="608"/>
      <c r="BR36" s="608"/>
      <c r="BS36" s="608"/>
      <c r="BT36" s="608"/>
      <c r="BU36" s="609"/>
      <c r="BV36" s="610">
        <v>25185</v>
      </c>
      <c r="BW36" s="611"/>
      <c r="BX36" s="611"/>
      <c r="BY36" s="611"/>
      <c r="BZ36" s="611"/>
      <c r="CA36" s="611"/>
      <c r="CB36" s="683"/>
      <c r="CD36" s="618" t="s">
        <v>336</v>
      </c>
      <c r="CE36" s="619"/>
      <c r="CF36" s="619"/>
      <c r="CG36" s="619"/>
      <c r="CH36" s="619"/>
      <c r="CI36" s="619"/>
      <c r="CJ36" s="619"/>
      <c r="CK36" s="619"/>
      <c r="CL36" s="619"/>
      <c r="CM36" s="619"/>
      <c r="CN36" s="619"/>
      <c r="CO36" s="619"/>
      <c r="CP36" s="619"/>
      <c r="CQ36" s="620"/>
      <c r="CR36" s="621">
        <v>1362644</v>
      </c>
      <c r="CS36" s="622"/>
      <c r="CT36" s="622"/>
      <c r="CU36" s="622"/>
      <c r="CV36" s="622"/>
      <c r="CW36" s="622"/>
      <c r="CX36" s="622"/>
      <c r="CY36" s="623"/>
      <c r="CZ36" s="626">
        <v>17.899999999999999</v>
      </c>
      <c r="DA36" s="654"/>
      <c r="DB36" s="654"/>
      <c r="DC36" s="656"/>
      <c r="DD36" s="630">
        <v>1079511</v>
      </c>
      <c r="DE36" s="622"/>
      <c r="DF36" s="622"/>
      <c r="DG36" s="622"/>
      <c r="DH36" s="622"/>
      <c r="DI36" s="622"/>
      <c r="DJ36" s="622"/>
      <c r="DK36" s="623"/>
      <c r="DL36" s="630">
        <v>911285</v>
      </c>
      <c r="DM36" s="622"/>
      <c r="DN36" s="622"/>
      <c r="DO36" s="622"/>
      <c r="DP36" s="622"/>
      <c r="DQ36" s="622"/>
      <c r="DR36" s="622"/>
      <c r="DS36" s="622"/>
      <c r="DT36" s="622"/>
      <c r="DU36" s="622"/>
      <c r="DV36" s="623"/>
      <c r="DW36" s="626">
        <v>18.100000000000001</v>
      </c>
      <c r="DX36" s="654"/>
      <c r="DY36" s="654"/>
      <c r="DZ36" s="654"/>
      <c r="EA36" s="654"/>
      <c r="EB36" s="654"/>
      <c r="EC36" s="655"/>
    </row>
    <row r="37" spans="2:133" ht="11.25" customHeight="1" x14ac:dyDescent="0.2">
      <c r="B37" s="618" t="s">
        <v>337</v>
      </c>
      <c r="C37" s="619"/>
      <c r="D37" s="619"/>
      <c r="E37" s="619"/>
      <c r="F37" s="619"/>
      <c r="G37" s="619"/>
      <c r="H37" s="619"/>
      <c r="I37" s="619"/>
      <c r="J37" s="619"/>
      <c r="K37" s="619"/>
      <c r="L37" s="619"/>
      <c r="M37" s="619"/>
      <c r="N37" s="619"/>
      <c r="O37" s="619"/>
      <c r="P37" s="619"/>
      <c r="Q37" s="620"/>
      <c r="R37" s="621">
        <v>54971</v>
      </c>
      <c r="S37" s="622"/>
      <c r="T37" s="622"/>
      <c r="U37" s="622"/>
      <c r="V37" s="622"/>
      <c r="W37" s="622"/>
      <c r="X37" s="622"/>
      <c r="Y37" s="623"/>
      <c r="Z37" s="624">
        <v>0.7</v>
      </c>
      <c r="AA37" s="624"/>
      <c r="AB37" s="624"/>
      <c r="AC37" s="624"/>
      <c r="AD37" s="625">
        <v>24397</v>
      </c>
      <c r="AE37" s="625"/>
      <c r="AF37" s="625"/>
      <c r="AG37" s="625"/>
      <c r="AH37" s="625"/>
      <c r="AI37" s="625"/>
      <c r="AJ37" s="625"/>
      <c r="AK37" s="625"/>
      <c r="AL37" s="626">
        <v>0.5</v>
      </c>
      <c r="AM37" s="627"/>
      <c r="AN37" s="627"/>
      <c r="AO37" s="628"/>
      <c r="AQ37" s="684" t="s">
        <v>338</v>
      </c>
      <c r="AR37" s="685"/>
      <c r="AS37" s="685"/>
      <c r="AT37" s="685"/>
      <c r="AU37" s="685"/>
      <c r="AV37" s="685"/>
      <c r="AW37" s="685"/>
      <c r="AX37" s="685"/>
      <c r="AY37" s="686"/>
      <c r="AZ37" s="621">
        <v>202200</v>
      </c>
      <c r="BA37" s="622"/>
      <c r="BB37" s="622"/>
      <c r="BC37" s="622"/>
      <c r="BD37" s="642"/>
      <c r="BE37" s="642"/>
      <c r="BF37" s="667"/>
      <c r="BG37" s="618" t="s">
        <v>339</v>
      </c>
      <c r="BH37" s="619"/>
      <c r="BI37" s="619"/>
      <c r="BJ37" s="619"/>
      <c r="BK37" s="619"/>
      <c r="BL37" s="619"/>
      <c r="BM37" s="619"/>
      <c r="BN37" s="619"/>
      <c r="BO37" s="619"/>
      <c r="BP37" s="619"/>
      <c r="BQ37" s="619"/>
      <c r="BR37" s="619"/>
      <c r="BS37" s="619"/>
      <c r="BT37" s="619"/>
      <c r="BU37" s="620"/>
      <c r="BV37" s="621">
        <v>19142</v>
      </c>
      <c r="BW37" s="622"/>
      <c r="BX37" s="622"/>
      <c r="BY37" s="622"/>
      <c r="BZ37" s="622"/>
      <c r="CA37" s="622"/>
      <c r="CB37" s="631"/>
      <c r="CD37" s="618" t="s">
        <v>340</v>
      </c>
      <c r="CE37" s="619"/>
      <c r="CF37" s="619"/>
      <c r="CG37" s="619"/>
      <c r="CH37" s="619"/>
      <c r="CI37" s="619"/>
      <c r="CJ37" s="619"/>
      <c r="CK37" s="619"/>
      <c r="CL37" s="619"/>
      <c r="CM37" s="619"/>
      <c r="CN37" s="619"/>
      <c r="CO37" s="619"/>
      <c r="CP37" s="619"/>
      <c r="CQ37" s="620"/>
      <c r="CR37" s="621">
        <v>634835</v>
      </c>
      <c r="CS37" s="642"/>
      <c r="CT37" s="642"/>
      <c r="CU37" s="642"/>
      <c r="CV37" s="642"/>
      <c r="CW37" s="642"/>
      <c r="CX37" s="642"/>
      <c r="CY37" s="643"/>
      <c r="CZ37" s="626">
        <v>8.3000000000000007</v>
      </c>
      <c r="DA37" s="654"/>
      <c r="DB37" s="654"/>
      <c r="DC37" s="656"/>
      <c r="DD37" s="630">
        <v>634835</v>
      </c>
      <c r="DE37" s="642"/>
      <c r="DF37" s="642"/>
      <c r="DG37" s="642"/>
      <c r="DH37" s="642"/>
      <c r="DI37" s="642"/>
      <c r="DJ37" s="642"/>
      <c r="DK37" s="643"/>
      <c r="DL37" s="630">
        <v>596475</v>
      </c>
      <c r="DM37" s="642"/>
      <c r="DN37" s="642"/>
      <c r="DO37" s="642"/>
      <c r="DP37" s="642"/>
      <c r="DQ37" s="642"/>
      <c r="DR37" s="642"/>
      <c r="DS37" s="642"/>
      <c r="DT37" s="642"/>
      <c r="DU37" s="642"/>
      <c r="DV37" s="643"/>
      <c r="DW37" s="626">
        <v>11.9</v>
      </c>
      <c r="DX37" s="654"/>
      <c r="DY37" s="654"/>
      <c r="DZ37" s="654"/>
      <c r="EA37" s="654"/>
      <c r="EB37" s="654"/>
      <c r="EC37" s="655"/>
    </row>
    <row r="38" spans="2:133" ht="11.25" customHeight="1" x14ac:dyDescent="0.2">
      <c r="B38" s="618" t="s">
        <v>341</v>
      </c>
      <c r="C38" s="619"/>
      <c r="D38" s="619"/>
      <c r="E38" s="619"/>
      <c r="F38" s="619"/>
      <c r="G38" s="619"/>
      <c r="H38" s="619"/>
      <c r="I38" s="619"/>
      <c r="J38" s="619"/>
      <c r="K38" s="619"/>
      <c r="L38" s="619"/>
      <c r="M38" s="619"/>
      <c r="N38" s="619"/>
      <c r="O38" s="619"/>
      <c r="P38" s="619"/>
      <c r="Q38" s="620"/>
      <c r="R38" s="621">
        <v>271052</v>
      </c>
      <c r="S38" s="622"/>
      <c r="T38" s="622"/>
      <c r="U38" s="622"/>
      <c r="V38" s="622"/>
      <c r="W38" s="622"/>
      <c r="X38" s="622"/>
      <c r="Y38" s="623"/>
      <c r="Z38" s="624">
        <v>3.3</v>
      </c>
      <c r="AA38" s="624"/>
      <c r="AB38" s="624"/>
      <c r="AC38" s="624"/>
      <c r="AD38" s="625" t="s">
        <v>234</v>
      </c>
      <c r="AE38" s="625"/>
      <c r="AF38" s="625"/>
      <c r="AG38" s="625"/>
      <c r="AH38" s="625"/>
      <c r="AI38" s="625"/>
      <c r="AJ38" s="625"/>
      <c r="AK38" s="625"/>
      <c r="AL38" s="626" t="s">
        <v>133</v>
      </c>
      <c r="AM38" s="627"/>
      <c r="AN38" s="627"/>
      <c r="AO38" s="628"/>
      <c r="AQ38" s="684" t="s">
        <v>342</v>
      </c>
      <c r="AR38" s="685"/>
      <c r="AS38" s="685"/>
      <c r="AT38" s="685"/>
      <c r="AU38" s="685"/>
      <c r="AV38" s="685"/>
      <c r="AW38" s="685"/>
      <c r="AX38" s="685"/>
      <c r="AY38" s="686"/>
      <c r="AZ38" s="621">
        <v>50637</v>
      </c>
      <c r="BA38" s="622"/>
      <c r="BB38" s="622"/>
      <c r="BC38" s="622"/>
      <c r="BD38" s="642"/>
      <c r="BE38" s="642"/>
      <c r="BF38" s="667"/>
      <c r="BG38" s="618" t="s">
        <v>343</v>
      </c>
      <c r="BH38" s="619"/>
      <c r="BI38" s="619"/>
      <c r="BJ38" s="619"/>
      <c r="BK38" s="619"/>
      <c r="BL38" s="619"/>
      <c r="BM38" s="619"/>
      <c r="BN38" s="619"/>
      <c r="BO38" s="619"/>
      <c r="BP38" s="619"/>
      <c r="BQ38" s="619"/>
      <c r="BR38" s="619"/>
      <c r="BS38" s="619"/>
      <c r="BT38" s="619"/>
      <c r="BU38" s="620"/>
      <c r="BV38" s="621">
        <v>2207</v>
      </c>
      <c r="BW38" s="622"/>
      <c r="BX38" s="622"/>
      <c r="BY38" s="622"/>
      <c r="BZ38" s="622"/>
      <c r="CA38" s="622"/>
      <c r="CB38" s="631"/>
      <c r="CD38" s="618" t="s">
        <v>344</v>
      </c>
      <c r="CE38" s="619"/>
      <c r="CF38" s="619"/>
      <c r="CG38" s="619"/>
      <c r="CH38" s="619"/>
      <c r="CI38" s="619"/>
      <c r="CJ38" s="619"/>
      <c r="CK38" s="619"/>
      <c r="CL38" s="619"/>
      <c r="CM38" s="619"/>
      <c r="CN38" s="619"/>
      <c r="CO38" s="619"/>
      <c r="CP38" s="619"/>
      <c r="CQ38" s="620"/>
      <c r="CR38" s="621">
        <v>687693</v>
      </c>
      <c r="CS38" s="622"/>
      <c r="CT38" s="622"/>
      <c r="CU38" s="622"/>
      <c r="CV38" s="622"/>
      <c r="CW38" s="622"/>
      <c r="CX38" s="622"/>
      <c r="CY38" s="623"/>
      <c r="CZ38" s="626">
        <v>9</v>
      </c>
      <c r="DA38" s="654"/>
      <c r="DB38" s="654"/>
      <c r="DC38" s="656"/>
      <c r="DD38" s="630">
        <v>605145</v>
      </c>
      <c r="DE38" s="622"/>
      <c r="DF38" s="622"/>
      <c r="DG38" s="622"/>
      <c r="DH38" s="622"/>
      <c r="DI38" s="622"/>
      <c r="DJ38" s="622"/>
      <c r="DK38" s="623"/>
      <c r="DL38" s="630">
        <v>399487</v>
      </c>
      <c r="DM38" s="622"/>
      <c r="DN38" s="622"/>
      <c r="DO38" s="622"/>
      <c r="DP38" s="622"/>
      <c r="DQ38" s="622"/>
      <c r="DR38" s="622"/>
      <c r="DS38" s="622"/>
      <c r="DT38" s="622"/>
      <c r="DU38" s="622"/>
      <c r="DV38" s="623"/>
      <c r="DW38" s="626">
        <v>8</v>
      </c>
      <c r="DX38" s="654"/>
      <c r="DY38" s="654"/>
      <c r="DZ38" s="654"/>
      <c r="EA38" s="654"/>
      <c r="EB38" s="654"/>
      <c r="EC38" s="655"/>
    </row>
    <row r="39" spans="2:133" ht="11.25" customHeight="1" x14ac:dyDescent="0.2">
      <c r="B39" s="618" t="s">
        <v>345</v>
      </c>
      <c r="C39" s="619"/>
      <c r="D39" s="619"/>
      <c r="E39" s="619"/>
      <c r="F39" s="619"/>
      <c r="G39" s="619"/>
      <c r="H39" s="619"/>
      <c r="I39" s="619"/>
      <c r="J39" s="619"/>
      <c r="K39" s="619"/>
      <c r="L39" s="619"/>
      <c r="M39" s="619"/>
      <c r="N39" s="619"/>
      <c r="O39" s="619"/>
      <c r="P39" s="619"/>
      <c r="Q39" s="620"/>
      <c r="R39" s="621" t="s">
        <v>234</v>
      </c>
      <c r="S39" s="622"/>
      <c r="T39" s="622"/>
      <c r="U39" s="622"/>
      <c r="V39" s="622"/>
      <c r="W39" s="622"/>
      <c r="X39" s="622"/>
      <c r="Y39" s="623"/>
      <c r="Z39" s="624" t="s">
        <v>133</v>
      </c>
      <c r="AA39" s="624"/>
      <c r="AB39" s="624"/>
      <c r="AC39" s="624"/>
      <c r="AD39" s="625" t="s">
        <v>133</v>
      </c>
      <c r="AE39" s="625"/>
      <c r="AF39" s="625"/>
      <c r="AG39" s="625"/>
      <c r="AH39" s="625"/>
      <c r="AI39" s="625"/>
      <c r="AJ39" s="625"/>
      <c r="AK39" s="625"/>
      <c r="AL39" s="626" t="s">
        <v>234</v>
      </c>
      <c r="AM39" s="627"/>
      <c r="AN39" s="627"/>
      <c r="AO39" s="628"/>
      <c r="AQ39" s="684" t="s">
        <v>346</v>
      </c>
      <c r="AR39" s="685"/>
      <c r="AS39" s="685"/>
      <c r="AT39" s="685"/>
      <c r="AU39" s="685"/>
      <c r="AV39" s="685"/>
      <c r="AW39" s="685"/>
      <c r="AX39" s="685"/>
      <c r="AY39" s="686"/>
      <c r="AZ39" s="621" t="s">
        <v>133</v>
      </c>
      <c r="BA39" s="622"/>
      <c r="BB39" s="622"/>
      <c r="BC39" s="622"/>
      <c r="BD39" s="642"/>
      <c r="BE39" s="642"/>
      <c r="BF39" s="667"/>
      <c r="BG39" s="618" t="s">
        <v>347</v>
      </c>
      <c r="BH39" s="619"/>
      <c r="BI39" s="619"/>
      <c r="BJ39" s="619"/>
      <c r="BK39" s="619"/>
      <c r="BL39" s="619"/>
      <c r="BM39" s="619"/>
      <c r="BN39" s="619"/>
      <c r="BO39" s="619"/>
      <c r="BP39" s="619"/>
      <c r="BQ39" s="619"/>
      <c r="BR39" s="619"/>
      <c r="BS39" s="619"/>
      <c r="BT39" s="619"/>
      <c r="BU39" s="620"/>
      <c r="BV39" s="621">
        <v>3370</v>
      </c>
      <c r="BW39" s="622"/>
      <c r="BX39" s="622"/>
      <c r="BY39" s="622"/>
      <c r="BZ39" s="622"/>
      <c r="CA39" s="622"/>
      <c r="CB39" s="631"/>
      <c r="CD39" s="618" t="s">
        <v>348</v>
      </c>
      <c r="CE39" s="619"/>
      <c r="CF39" s="619"/>
      <c r="CG39" s="619"/>
      <c r="CH39" s="619"/>
      <c r="CI39" s="619"/>
      <c r="CJ39" s="619"/>
      <c r="CK39" s="619"/>
      <c r="CL39" s="619"/>
      <c r="CM39" s="619"/>
      <c r="CN39" s="619"/>
      <c r="CO39" s="619"/>
      <c r="CP39" s="619"/>
      <c r="CQ39" s="620"/>
      <c r="CR39" s="621">
        <v>382208</v>
      </c>
      <c r="CS39" s="642"/>
      <c r="CT39" s="642"/>
      <c r="CU39" s="642"/>
      <c r="CV39" s="642"/>
      <c r="CW39" s="642"/>
      <c r="CX39" s="642"/>
      <c r="CY39" s="643"/>
      <c r="CZ39" s="626">
        <v>5</v>
      </c>
      <c r="DA39" s="654"/>
      <c r="DB39" s="654"/>
      <c r="DC39" s="656"/>
      <c r="DD39" s="630">
        <v>373392</v>
      </c>
      <c r="DE39" s="642"/>
      <c r="DF39" s="642"/>
      <c r="DG39" s="642"/>
      <c r="DH39" s="642"/>
      <c r="DI39" s="642"/>
      <c r="DJ39" s="642"/>
      <c r="DK39" s="643"/>
      <c r="DL39" s="630" t="s">
        <v>133</v>
      </c>
      <c r="DM39" s="642"/>
      <c r="DN39" s="642"/>
      <c r="DO39" s="642"/>
      <c r="DP39" s="642"/>
      <c r="DQ39" s="642"/>
      <c r="DR39" s="642"/>
      <c r="DS39" s="642"/>
      <c r="DT39" s="642"/>
      <c r="DU39" s="642"/>
      <c r="DV39" s="643"/>
      <c r="DW39" s="626" t="s">
        <v>234</v>
      </c>
      <c r="DX39" s="654"/>
      <c r="DY39" s="654"/>
      <c r="DZ39" s="654"/>
      <c r="EA39" s="654"/>
      <c r="EB39" s="654"/>
      <c r="EC39" s="655"/>
    </row>
    <row r="40" spans="2:133" ht="11.25" customHeight="1" x14ac:dyDescent="0.2">
      <c r="B40" s="618" t="s">
        <v>349</v>
      </c>
      <c r="C40" s="619"/>
      <c r="D40" s="619"/>
      <c r="E40" s="619"/>
      <c r="F40" s="619"/>
      <c r="G40" s="619"/>
      <c r="H40" s="619"/>
      <c r="I40" s="619"/>
      <c r="J40" s="619"/>
      <c r="K40" s="619"/>
      <c r="L40" s="619"/>
      <c r="M40" s="619"/>
      <c r="N40" s="619"/>
      <c r="O40" s="619"/>
      <c r="P40" s="619"/>
      <c r="Q40" s="620"/>
      <c r="R40" s="621">
        <v>134452</v>
      </c>
      <c r="S40" s="622"/>
      <c r="T40" s="622"/>
      <c r="U40" s="622"/>
      <c r="V40" s="622"/>
      <c r="W40" s="622"/>
      <c r="X40" s="622"/>
      <c r="Y40" s="623"/>
      <c r="Z40" s="624">
        <v>1.6</v>
      </c>
      <c r="AA40" s="624"/>
      <c r="AB40" s="624"/>
      <c r="AC40" s="624"/>
      <c r="AD40" s="625" t="s">
        <v>133</v>
      </c>
      <c r="AE40" s="625"/>
      <c r="AF40" s="625"/>
      <c r="AG40" s="625"/>
      <c r="AH40" s="625"/>
      <c r="AI40" s="625"/>
      <c r="AJ40" s="625"/>
      <c r="AK40" s="625"/>
      <c r="AL40" s="626" t="s">
        <v>234</v>
      </c>
      <c r="AM40" s="627"/>
      <c r="AN40" s="627"/>
      <c r="AO40" s="628"/>
      <c r="AQ40" s="684" t="s">
        <v>350</v>
      </c>
      <c r="AR40" s="685"/>
      <c r="AS40" s="685"/>
      <c r="AT40" s="685"/>
      <c r="AU40" s="685"/>
      <c r="AV40" s="685"/>
      <c r="AW40" s="685"/>
      <c r="AX40" s="685"/>
      <c r="AY40" s="686"/>
      <c r="AZ40" s="621" t="s">
        <v>133</v>
      </c>
      <c r="BA40" s="622"/>
      <c r="BB40" s="622"/>
      <c r="BC40" s="622"/>
      <c r="BD40" s="642"/>
      <c r="BE40" s="642"/>
      <c r="BF40" s="667"/>
      <c r="BG40" s="671" t="s">
        <v>351</v>
      </c>
      <c r="BH40" s="672"/>
      <c r="BI40" s="672"/>
      <c r="BJ40" s="672"/>
      <c r="BK40" s="672"/>
      <c r="BL40" s="221"/>
      <c r="BM40" s="619" t="s">
        <v>352</v>
      </c>
      <c r="BN40" s="619"/>
      <c r="BO40" s="619"/>
      <c r="BP40" s="619"/>
      <c r="BQ40" s="619"/>
      <c r="BR40" s="619"/>
      <c r="BS40" s="619"/>
      <c r="BT40" s="619"/>
      <c r="BU40" s="620"/>
      <c r="BV40" s="621">
        <v>99</v>
      </c>
      <c r="BW40" s="622"/>
      <c r="BX40" s="622"/>
      <c r="BY40" s="622"/>
      <c r="BZ40" s="622"/>
      <c r="CA40" s="622"/>
      <c r="CB40" s="631"/>
      <c r="CD40" s="618" t="s">
        <v>353</v>
      </c>
      <c r="CE40" s="619"/>
      <c r="CF40" s="619"/>
      <c r="CG40" s="619"/>
      <c r="CH40" s="619"/>
      <c r="CI40" s="619"/>
      <c r="CJ40" s="619"/>
      <c r="CK40" s="619"/>
      <c r="CL40" s="619"/>
      <c r="CM40" s="619"/>
      <c r="CN40" s="619"/>
      <c r="CO40" s="619"/>
      <c r="CP40" s="619"/>
      <c r="CQ40" s="620"/>
      <c r="CR40" s="621" t="s">
        <v>234</v>
      </c>
      <c r="CS40" s="622"/>
      <c r="CT40" s="622"/>
      <c r="CU40" s="622"/>
      <c r="CV40" s="622"/>
      <c r="CW40" s="622"/>
      <c r="CX40" s="622"/>
      <c r="CY40" s="623"/>
      <c r="CZ40" s="626" t="s">
        <v>234</v>
      </c>
      <c r="DA40" s="654"/>
      <c r="DB40" s="654"/>
      <c r="DC40" s="656"/>
      <c r="DD40" s="630" t="s">
        <v>133</v>
      </c>
      <c r="DE40" s="622"/>
      <c r="DF40" s="622"/>
      <c r="DG40" s="622"/>
      <c r="DH40" s="622"/>
      <c r="DI40" s="622"/>
      <c r="DJ40" s="622"/>
      <c r="DK40" s="623"/>
      <c r="DL40" s="630" t="s">
        <v>234</v>
      </c>
      <c r="DM40" s="622"/>
      <c r="DN40" s="622"/>
      <c r="DO40" s="622"/>
      <c r="DP40" s="622"/>
      <c r="DQ40" s="622"/>
      <c r="DR40" s="622"/>
      <c r="DS40" s="622"/>
      <c r="DT40" s="622"/>
      <c r="DU40" s="622"/>
      <c r="DV40" s="623"/>
      <c r="DW40" s="626" t="s">
        <v>234</v>
      </c>
      <c r="DX40" s="654"/>
      <c r="DY40" s="654"/>
      <c r="DZ40" s="654"/>
      <c r="EA40" s="654"/>
      <c r="EB40" s="654"/>
      <c r="EC40" s="655"/>
    </row>
    <row r="41" spans="2:133" ht="11.25" customHeight="1" x14ac:dyDescent="0.2">
      <c r="B41" s="644" t="s">
        <v>354</v>
      </c>
      <c r="C41" s="645"/>
      <c r="D41" s="645"/>
      <c r="E41" s="645"/>
      <c r="F41" s="645"/>
      <c r="G41" s="645"/>
      <c r="H41" s="645"/>
      <c r="I41" s="645"/>
      <c r="J41" s="645"/>
      <c r="K41" s="645"/>
      <c r="L41" s="645"/>
      <c r="M41" s="645"/>
      <c r="N41" s="645"/>
      <c r="O41" s="645"/>
      <c r="P41" s="645"/>
      <c r="Q41" s="646"/>
      <c r="R41" s="693">
        <v>8154742</v>
      </c>
      <c r="S41" s="694"/>
      <c r="T41" s="694"/>
      <c r="U41" s="694"/>
      <c r="V41" s="694"/>
      <c r="W41" s="694"/>
      <c r="X41" s="694"/>
      <c r="Y41" s="698"/>
      <c r="Z41" s="699">
        <v>100</v>
      </c>
      <c r="AA41" s="699"/>
      <c r="AB41" s="699"/>
      <c r="AC41" s="699"/>
      <c r="AD41" s="700">
        <v>4889097</v>
      </c>
      <c r="AE41" s="700"/>
      <c r="AF41" s="700"/>
      <c r="AG41" s="700"/>
      <c r="AH41" s="700"/>
      <c r="AI41" s="700"/>
      <c r="AJ41" s="700"/>
      <c r="AK41" s="700"/>
      <c r="AL41" s="701">
        <v>100</v>
      </c>
      <c r="AM41" s="681"/>
      <c r="AN41" s="681"/>
      <c r="AO41" s="702"/>
      <c r="AQ41" s="684" t="s">
        <v>355</v>
      </c>
      <c r="AR41" s="685"/>
      <c r="AS41" s="685"/>
      <c r="AT41" s="685"/>
      <c r="AU41" s="685"/>
      <c r="AV41" s="685"/>
      <c r="AW41" s="685"/>
      <c r="AX41" s="685"/>
      <c r="AY41" s="686"/>
      <c r="AZ41" s="621">
        <v>102207</v>
      </c>
      <c r="BA41" s="622"/>
      <c r="BB41" s="622"/>
      <c r="BC41" s="622"/>
      <c r="BD41" s="642"/>
      <c r="BE41" s="642"/>
      <c r="BF41" s="667"/>
      <c r="BG41" s="671"/>
      <c r="BH41" s="672"/>
      <c r="BI41" s="672"/>
      <c r="BJ41" s="672"/>
      <c r="BK41" s="672"/>
      <c r="BL41" s="221"/>
      <c r="BM41" s="619" t="s">
        <v>356</v>
      </c>
      <c r="BN41" s="619"/>
      <c r="BO41" s="619"/>
      <c r="BP41" s="619"/>
      <c r="BQ41" s="619"/>
      <c r="BR41" s="619"/>
      <c r="BS41" s="619"/>
      <c r="BT41" s="619"/>
      <c r="BU41" s="620"/>
      <c r="BV41" s="621" t="s">
        <v>234</v>
      </c>
      <c r="BW41" s="622"/>
      <c r="BX41" s="622"/>
      <c r="BY41" s="622"/>
      <c r="BZ41" s="622"/>
      <c r="CA41" s="622"/>
      <c r="CB41" s="631"/>
      <c r="CD41" s="618" t="s">
        <v>357</v>
      </c>
      <c r="CE41" s="619"/>
      <c r="CF41" s="619"/>
      <c r="CG41" s="619"/>
      <c r="CH41" s="619"/>
      <c r="CI41" s="619"/>
      <c r="CJ41" s="619"/>
      <c r="CK41" s="619"/>
      <c r="CL41" s="619"/>
      <c r="CM41" s="619"/>
      <c r="CN41" s="619"/>
      <c r="CO41" s="619"/>
      <c r="CP41" s="619"/>
      <c r="CQ41" s="620"/>
      <c r="CR41" s="621" t="s">
        <v>234</v>
      </c>
      <c r="CS41" s="642"/>
      <c r="CT41" s="642"/>
      <c r="CU41" s="642"/>
      <c r="CV41" s="642"/>
      <c r="CW41" s="642"/>
      <c r="CX41" s="642"/>
      <c r="CY41" s="643"/>
      <c r="CZ41" s="626" t="s">
        <v>234</v>
      </c>
      <c r="DA41" s="654"/>
      <c r="DB41" s="654"/>
      <c r="DC41" s="656"/>
      <c r="DD41" s="630" t="s">
        <v>234</v>
      </c>
      <c r="DE41" s="642"/>
      <c r="DF41" s="642"/>
      <c r="DG41" s="642"/>
      <c r="DH41" s="642"/>
      <c r="DI41" s="642"/>
      <c r="DJ41" s="642"/>
      <c r="DK41" s="643"/>
      <c r="DL41" s="704"/>
      <c r="DM41" s="705"/>
      <c r="DN41" s="705"/>
      <c r="DO41" s="705"/>
      <c r="DP41" s="705"/>
      <c r="DQ41" s="705"/>
      <c r="DR41" s="705"/>
      <c r="DS41" s="705"/>
      <c r="DT41" s="705"/>
      <c r="DU41" s="705"/>
      <c r="DV41" s="706"/>
      <c r="DW41" s="695"/>
      <c r="DX41" s="696"/>
      <c r="DY41" s="696"/>
      <c r="DZ41" s="696"/>
      <c r="EA41" s="696"/>
      <c r="EB41" s="696"/>
      <c r="EC41" s="697"/>
    </row>
    <row r="42" spans="2:133" ht="11.25" customHeight="1" x14ac:dyDescent="0.2">
      <c r="AQ42" s="690" t="s">
        <v>358</v>
      </c>
      <c r="AR42" s="691"/>
      <c r="AS42" s="691"/>
      <c r="AT42" s="691"/>
      <c r="AU42" s="691"/>
      <c r="AV42" s="691"/>
      <c r="AW42" s="691"/>
      <c r="AX42" s="691"/>
      <c r="AY42" s="692"/>
      <c r="AZ42" s="693">
        <v>383286</v>
      </c>
      <c r="BA42" s="694"/>
      <c r="BB42" s="694"/>
      <c r="BC42" s="694"/>
      <c r="BD42" s="680"/>
      <c r="BE42" s="680"/>
      <c r="BF42" s="682"/>
      <c r="BG42" s="673"/>
      <c r="BH42" s="674"/>
      <c r="BI42" s="674"/>
      <c r="BJ42" s="674"/>
      <c r="BK42" s="674"/>
      <c r="BL42" s="222"/>
      <c r="BM42" s="645" t="s">
        <v>359</v>
      </c>
      <c r="BN42" s="645"/>
      <c r="BO42" s="645"/>
      <c r="BP42" s="645"/>
      <c r="BQ42" s="645"/>
      <c r="BR42" s="645"/>
      <c r="BS42" s="645"/>
      <c r="BT42" s="645"/>
      <c r="BU42" s="646"/>
      <c r="BV42" s="693">
        <v>317</v>
      </c>
      <c r="BW42" s="694"/>
      <c r="BX42" s="694"/>
      <c r="BY42" s="694"/>
      <c r="BZ42" s="694"/>
      <c r="CA42" s="694"/>
      <c r="CB42" s="703"/>
      <c r="CD42" s="618" t="s">
        <v>360</v>
      </c>
      <c r="CE42" s="619"/>
      <c r="CF42" s="619"/>
      <c r="CG42" s="619"/>
      <c r="CH42" s="619"/>
      <c r="CI42" s="619"/>
      <c r="CJ42" s="619"/>
      <c r="CK42" s="619"/>
      <c r="CL42" s="619"/>
      <c r="CM42" s="619"/>
      <c r="CN42" s="619"/>
      <c r="CO42" s="619"/>
      <c r="CP42" s="619"/>
      <c r="CQ42" s="620"/>
      <c r="CR42" s="621">
        <v>371314</v>
      </c>
      <c r="CS42" s="642"/>
      <c r="CT42" s="642"/>
      <c r="CU42" s="642"/>
      <c r="CV42" s="642"/>
      <c r="CW42" s="642"/>
      <c r="CX42" s="642"/>
      <c r="CY42" s="643"/>
      <c r="CZ42" s="626">
        <v>4.9000000000000004</v>
      </c>
      <c r="DA42" s="654"/>
      <c r="DB42" s="654"/>
      <c r="DC42" s="656"/>
      <c r="DD42" s="630">
        <v>92633</v>
      </c>
      <c r="DE42" s="642"/>
      <c r="DF42" s="642"/>
      <c r="DG42" s="642"/>
      <c r="DH42" s="642"/>
      <c r="DI42" s="642"/>
      <c r="DJ42" s="642"/>
      <c r="DK42" s="643"/>
      <c r="DL42" s="704"/>
      <c r="DM42" s="705"/>
      <c r="DN42" s="705"/>
      <c r="DO42" s="705"/>
      <c r="DP42" s="705"/>
      <c r="DQ42" s="705"/>
      <c r="DR42" s="705"/>
      <c r="DS42" s="705"/>
      <c r="DT42" s="705"/>
      <c r="DU42" s="705"/>
      <c r="DV42" s="706"/>
      <c r="DW42" s="695"/>
      <c r="DX42" s="696"/>
      <c r="DY42" s="696"/>
      <c r="DZ42" s="696"/>
      <c r="EA42" s="696"/>
      <c r="EB42" s="696"/>
      <c r="EC42" s="697"/>
    </row>
    <row r="43" spans="2:133" ht="11.25" customHeight="1" x14ac:dyDescent="0.2">
      <c r="B43" s="212" t="s">
        <v>361</v>
      </c>
      <c r="CD43" s="618" t="s">
        <v>362</v>
      </c>
      <c r="CE43" s="619"/>
      <c r="CF43" s="619"/>
      <c r="CG43" s="619"/>
      <c r="CH43" s="619"/>
      <c r="CI43" s="619"/>
      <c r="CJ43" s="619"/>
      <c r="CK43" s="619"/>
      <c r="CL43" s="619"/>
      <c r="CM43" s="619"/>
      <c r="CN43" s="619"/>
      <c r="CO43" s="619"/>
      <c r="CP43" s="619"/>
      <c r="CQ43" s="620"/>
      <c r="CR43" s="621">
        <v>5746</v>
      </c>
      <c r="CS43" s="642"/>
      <c r="CT43" s="642"/>
      <c r="CU43" s="642"/>
      <c r="CV43" s="642"/>
      <c r="CW43" s="642"/>
      <c r="CX43" s="642"/>
      <c r="CY43" s="643"/>
      <c r="CZ43" s="626">
        <v>0.1</v>
      </c>
      <c r="DA43" s="654"/>
      <c r="DB43" s="654"/>
      <c r="DC43" s="656"/>
      <c r="DD43" s="630">
        <v>5746</v>
      </c>
      <c r="DE43" s="642"/>
      <c r="DF43" s="642"/>
      <c r="DG43" s="642"/>
      <c r="DH43" s="642"/>
      <c r="DI43" s="642"/>
      <c r="DJ43" s="642"/>
      <c r="DK43" s="643"/>
      <c r="DL43" s="704"/>
      <c r="DM43" s="705"/>
      <c r="DN43" s="705"/>
      <c r="DO43" s="705"/>
      <c r="DP43" s="705"/>
      <c r="DQ43" s="705"/>
      <c r="DR43" s="705"/>
      <c r="DS43" s="705"/>
      <c r="DT43" s="705"/>
      <c r="DU43" s="705"/>
      <c r="DV43" s="706"/>
      <c r="DW43" s="695"/>
      <c r="DX43" s="696"/>
      <c r="DY43" s="696"/>
      <c r="DZ43" s="696"/>
      <c r="EA43" s="696"/>
      <c r="EB43" s="696"/>
      <c r="EC43" s="697"/>
    </row>
    <row r="44" spans="2:133" ht="11.25" customHeight="1" x14ac:dyDescent="0.2">
      <c r="B44" s="707" t="s">
        <v>363</v>
      </c>
      <c r="C44" s="707"/>
      <c r="D44" s="707"/>
      <c r="E44" s="707"/>
      <c r="F44" s="707"/>
      <c r="G44" s="707"/>
      <c r="H44" s="707"/>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707"/>
      <c r="AN44" s="707"/>
      <c r="AO44" s="707"/>
      <c r="AP44" s="707"/>
      <c r="AQ44" s="707"/>
      <c r="AR44" s="707"/>
      <c r="AS44" s="707"/>
      <c r="AT44" s="707"/>
      <c r="AU44" s="707"/>
      <c r="AV44" s="707"/>
      <c r="AW44" s="707"/>
      <c r="AX44" s="707"/>
      <c r="AY44" s="707"/>
      <c r="AZ44" s="707"/>
      <c r="BA44" s="707"/>
      <c r="BB44" s="707"/>
      <c r="BC44" s="707"/>
      <c r="BD44" s="707"/>
      <c r="BE44" s="707"/>
      <c r="BF44" s="707"/>
      <c r="BG44" s="707"/>
      <c r="BH44" s="707"/>
      <c r="BI44" s="707"/>
      <c r="BJ44" s="707"/>
      <c r="BK44" s="707"/>
      <c r="BL44" s="707"/>
      <c r="BM44" s="707"/>
      <c r="BN44" s="707"/>
      <c r="BO44" s="707"/>
      <c r="BP44" s="707"/>
      <c r="BQ44" s="707"/>
      <c r="BR44" s="707"/>
      <c r="BS44" s="707"/>
      <c r="BT44" s="707"/>
      <c r="BU44" s="707"/>
      <c r="BV44" s="707"/>
      <c r="BW44" s="707"/>
      <c r="BX44" s="707"/>
      <c r="BY44" s="707"/>
      <c r="BZ44" s="707"/>
      <c r="CA44" s="707"/>
      <c r="CB44" s="707"/>
      <c r="CC44" s="708"/>
      <c r="CD44" s="659" t="s">
        <v>310</v>
      </c>
      <c r="CE44" s="660"/>
      <c r="CF44" s="618" t="s">
        <v>364</v>
      </c>
      <c r="CG44" s="619"/>
      <c r="CH44" s="619"/>
      <c r="CI44" s="619"/>
      <c r="CJ44" s="619"/>
      <c r="CK44" s="619"/>
      <c r="CL44" s="619"/>
      <c r="CM44" s="619"/>
      <c r="CN44" s="619"/>
      <c r="CO44" s="619"/>
      <c r="CP44" s="619"/>
      <c r="CQ44" s="620"/>
      <c r="CR44" s="621">
        <v>371193</v>
      </c>
      <c r="CS44" s="622"/>
      <c r="CT44" s="622"/>
      <c r="CU44" s="622"/>
      <c r="CV44" s="622"/>
      <c r="CW44" s="622"/>
      <c r="CX44" s="622"/>
      <c r="CY44" s="623"/>
      <c r="CZ44" s="626">
        <v>4.9000000000000004</v>
      </c>
      <c r="DA44" s="627"/>
      <c r="DB44" s="627"/>
      <c r="DC44" s="633"/>
      <c r="DD44" s="630">
        <v>92512</v>
      </c>
      <c r="DE44" s="622"/>
      <c r="DF44" s="622"/>
      <c r="DG44" s="622"/>
      <c r="DH44" s="622"/>
      <c r="DI44" s="622"/>
      <c r="DJ44" s="622"/>
      <c r="DK44" s="623"/>
      <c r="DL44" s="704"/>
      <c r="DM44" s="705"/>
      <c r="DN44" s="705"/>
      <c r="DO44" s="705"/>
      <c r="DP44" s="705"/>
      <c r="DQ44" s="705"/>
      <c r="DR44" s="705"/>
      <c r="DS44" s="705"/>
      <c r="DT44" s="705"/>
      <c r="DU44" s="705"/>
      <c r="DV44" s="706"/>
      <c r="DW44" s="695"/>
      <c r="DX44" s="696"/>
      <c r="DY44" s="696"/>
      <c r="DZ44" s="696"/>
      <c r="EA44" s="696"/>
      <c r="EB44" s="696"/>
      <c r="EC44" s="697"/>
    </row>
    <row r="45" spans="2:133" ht="11.25" customHeight="1" x14ac:dyDescent="0.2">
      <c r="B45" s="707" t="s">
        <v>365</v>
      </c>
      <c r="C45" s="707"/>
      <c r="D45" s="707"/>
      <c r="E45" s="707"/>
      <c r="F45" s="707"/>
      <c r="G45" s="707"/>
      <c r="H45" s="707"/>
      <c r="I45" s="707"/>
      <c r="J45" s="707"/>
      <c r="K45" s="707"/>
      <c r="L45" s="707"/>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707"/>
      <c r="AN45" s="707"/>
      <c r="AO45" s="707"/>
      <c r="AP45" s="707"/>
      <c r="AQ45" s="707"/>
      <c r="AR45" s="707"/>
      <c r="AS45" s="707"/>
      <c r="AT45" s="707"/>
      <c r="AU45" s="707"/>
      <c r="AV45" s="707"/>
      <c r="AW45" s="707"/>
      <c r="AX45" s="707"/>
      <c r="AY45" s="707"/>
      <c r="AZ45" s="707"/>
      <c r="BA45" s="707"/>
      <c r="BB45" s="707"/>
      <c r="BC45" s="707"/>
      <c r="BD45" s="707"/>
      <c r="BE45" s="707"/>
      <c r="BF45" s="707"/>
      <c r="BG45" s="707"/>
      <c r="BH45" s="707"/>
      <c r="BI45" s="707"/>
      <c r="BJ45" s="707"/>
      <c r="BK45" s="707"/>
      <c r="BL45" s="707"/>
      <c r="BM45" s="707"/>
      <c r="BN45" s="707"/>
      <c r="BO45" s="707"/>
      <c r="BP45" s="707"/>
      <c r="BQ45" s="707"/>
      <c r="BR45" s="707"/>
      <c r="BS45" s="707"/>
      <c r="BT45" s="707"/>
      <c r="BU45" s="707"/>
      <c r="BV45" s="707"/>
      <c r="BW45" s="707"/>
      <c r="BX45" s="707"/>
      <c r="BY45" s="707"/>
      <c r="BZ45" s="707"/>
      <c r="CA45" s="707"/>
      <c r="CB45" s="707"/>
      <c r="CC45" s="708"/>
      <c r="CD45" s="661"/>
      <c r="CE45" s="662"/>
      <c r="CF45" s="618" t="s">
        <v>366</v>
      </c>
      <c r="CG45" s="619"/>
      <c r="CH45" s="619"/>
      <c r="CI45" s="619"/>
      <c r="CJ45" s="619"/>
      <c r="CK45" s="619"/>
      <c r="CL45" s="619"/>
      <c r="CM45" s="619"/>
      <c r="CN45" s="619"/>
      <c r="CO45" s="619"/>
      <c r="CP45" s="619"/>
      <c r="CQ45" s="620"/>
      <c r="CR45" s="621">
        <v>169820</v>
      </c>
      <c r="CS45" s="642"/>
      <c r="CT45" s="642"/>
      <c r="CU45" s="642"/>
      <c r="CV45" s="642"/>
      <c r="CW45" s="642"/>
      <c r="CX45" s="642"/>
      <c r="CY45" s="643"/>
      <c r="CZ45" s="626">
        <v>2.2000000000000002</v>
      </c>
      <c r="DA45" s="654"/>
      <c r="DB45" s="654"/>
      <c r="DC45" s="656"/>
      <c r="DD45" s="630">
        <v>9298</v>
      </c>
      <c r="DE45" s="642"/>
      <c r="DF45" s="642"/>
      <c r="DG45" s="642"/>
      <c r="DH45" s="642"/>
      <c r="DI45" s="642"/>
      <c r="DJ45" s="642"/>
      <c r="DK45" s="643"/>
      <c r="DL45" s="704"/>
      <c r="DM45" s="705"/>
      <c r="DN45" s="705"/>
      <c r="DO45" s="705"/>
      <c r="DP45" s="705"/>
      <c r="DQ45" s="705"/>
      <c r="DR45" s="705"/>
      <c r="DS45" s="705"/>
      <c r="DT45" s="705"/>
      <c r="DU45" s="705"/>
      <c r="DV45" s="706"/>
      <c r="DW45" s="695"/>
      <c r="DX45" s="696"/>
      <c r="DY45" s="696"/>
      <c r="DZ45" s="696"/>
      <c r="EA45" s="696"/>
      <c r="EB45" s="696"/>
      <c r="EC45" s="697"/>
    </row>
    <row r="46" spans="2:133" ht="11.25" customHeight="1" x14ac:dyDescent="0.2">
      <c r="B46" s="223"/>
      <c r="CD46" s="661"/>
      <c r="CE46" s="662"/>
      <c r="CF46" s="618" t="s">
        <v>367</v>
      </c>
      <c r="CG46" s="619"/>
      <c r="CH46" s="619"/>
      <c r="CI46" s="619"/>
      <c r="CJ46" s="619"/>
      <c r="CK46" s="619"/>
      <c r="CL46" s="619"/>
      <c r="CM46" s="619"/>
      <c r="CN46" s="619"/>
      <c r="CO46" s="619"/>
      <c r="CP46" s="619"/>
      <c r="CQ46" s="620"/>
      <c r="CR46" s="621">
        <v>201373</v>
      </c>
      <c r="CS46" s="622"/>
      <c r="CT46" s="622"/>
      <c r="CU46" s="622"/>
      <c r="CV46" s="622"/>
      <c r="CW46" s="622"/>
      <c r="CX46" s="622"/>
      <c r="CY46" s="623"/>
      <c r="CZ46" s="626">
        <v>2.6</v>
      </c>
      <c r="DA46" s="627"/>
      <c r="DB46" s="627"/>
      <c r="DC46" s="633"/>
      <c r="DD46" s="630">
        <v>83214</v>
      </c>
      <c r="DE46" s="622"/>
      <c r="DF46" s="622"/>
      <c r="DG46" s="622"/>
      <c r="DH46" s="622"/>
      <c r="DI46" s="622"/>
      <c r="DJ46" s="622"/>
      <c r="DK46" s="623"/>
      <c r="DL46" s="704"/>
      <c r="DM46" s="705"/>
      <c r="DN46" s="705"/>
      <c r="DO46" s="705"/>
      <c r="DP46" s="705"/>
      <c r="DQ46" s="705"/>
      <c r="DR46" s="705"/>
      <c r="DS46" s="705"/>
      <c r="DT46" s="705"/>
      <c r="DU46" s="705"/>
      <c r="DV46" s="706"/>
      <c r="DW46" s="695"/>
      <c r="DX46" s="696"/>
      <c r="DY46" s="696"/>
      <c r="DZ46" s="696"/>
      <c r="EA46" s="696"/>
      <c r="EB46" s="696"/>
      <c r="EC46" s="697"/>
    </row>
    <row r="47" spans="2:133" ht="11.25" customHeight="1" x14ac:dyDescent="0.2">
      <c r="B47" s="223"/>
      <c r="CD47" s="661"/>
      <c r="CE47" s="662"/>
      <c r="CF47" s="618" t="s">
        <v>368</v>
      </c>
      <c r="CG47" s="619"/>
      <c r="CH47" s="619"/>
      <c r="CI47" s="619"/>
      <c r="CJ47" s="619"/>
      <c r="CK47" s="619"/>
      <c r="CL47" s="619"/>
      <c r="CM47" s="619"/>
      <c r="CN47" s="619"/>
      <c r="CO47" s="619"/>
      <c r="CP47" s="619"/>
      <c r="CQ47" s="620"/>
      <c r="CR47" s="621">
        <v>121</v>
      </c>
      <c r="CS47" s="642"/>
      <c r="CT47" s="642"/>
      <c r="CU47" s="642"/>
      <c r="CV47" s="642"/>
      <c r="CW47" s="642"/>
      <c r="CX47" s="642"/>
      <c r="CY47" s="643"/>
      <c r="CZ47" s="626">
        <v>0</v>
      </c>
      <c r="DA47" s="654"/>
      <c r="DB47" s="654"/>
      <c r="DC47" s="656"/>
      <c r="DD47" s="630">
        <v>121</v>
      </c>
      <c r="DE47" s="642"/>
      <c r="DF47" s="642"/>
      <c r="DG47" s="642"/>
      <c r="DH47" s="642"/>
      <c r="DI47" s="642"/>
      <c r="DJ47" s="642"/>
      <c r="DK47" s="643"/>
      <c r="DL47" s="704"/>
      <c r="DM47" s="705"/>
      <c r="DN47" s="705"/>
      <c r="DO47" s="705"/>
      <c r="DP47" s="705"/>
      <c r="DQ47" s="705"/>
      <c r="DR47" s="705"/>
      <c r="DS47" s="705"/>
      <c r="DT47" s="705"/>
      <c r="DU47" s="705"/>
      <c r="DV47" s="706"/>
      <c r="DW47" s="695"/>
      <c r="DX47" s="696"/>
      <c r="DY47" s="696"/>
      <c r="DZ47" s="696"/>
      <c r="EA47" s="696"/>
      <c r="EB47" s="696"/>
      <c r="EC47" s="697"/>
    </row>
    <row r="48" spans="2:133" ht="11" x14ac:dyDescent="0.2">
      <c r="B48" s="223"/>
      <c r="CD48" s="663"/>
      <c r="CE48" s="664"/>
      <c r="CF48" s="618" t="s">
        <v>369</v>
      </c>
      <c r="CG48" s="619"/>
      <c r="CH48" s="619"/>
      <c r="CI48" s="619"/>
      <c r="CJ48" s="619"/>
      <c r="CK48" s="619"/>
      <c r="CL48" s="619"/>
      <c r="CM48" s="619"/>
      <c r="CN48" s="619"/>
      <c r="CO48" s="619"/>
      <c r="CP48" s="619"/>
      <c r="CQ48" s="620"/>
      <c r="CR48" s="621" t="s">
        <v>234</v>
      </c>
      <c r="CS48" s="622"/>
      <c r="CT48" s="622"/>
      <c r="CU48" s="622"/>
      <c r="CV48" s="622"/>
      <c r="CW48" s="622"/>
      <c r="CX48" s="622"/>
      <c r="CY48" s="623"/>
      <c r="CZ48" s="626" t="s">
        <v>234</v>
      </c>
      <c r="DA48" s="627"/>
      <c r="DB48" s="627"/>
      <c r="DC48" s="633"/>
      <c r="DD48" s="630" t="s">
        <v>133</v>
      </c>
      <c r="DE48" s="622"/>
      <c r="DF48" s="622"/>
      <c r="DG48" s="622"/>
      <c r="DH48" s="622"/>
      <c r="DI48" s="622"/>
      <c r="DJ48" s="622"/>
      <c r="DK48" s="623"/>
      <c r="DL48" s="704"/>
      <c r="DM48" s="705"/>
      <c r="DN48" s="705"/>
      <c r="DO48" s="705"/>
      <c r="DP48" s="705"/>
      <c r="DQ48" s="705"/>
      <c r="DR48" s="705"/>
      <c r="DS48" s="705"/>
      <c r="DT48" s="705"/>
      <c r="DU48" s="705"/>
      <c r="DV48" s="706"/>
      <c r="DW48" s="695"/>
      <c r="DX48" s="696"/>
      <c r="DY48" s="696"/>
      <c r="DZ48" s="696"/>
      <c r="EA48" s="696"/>
      <c r="EB48" s="696"/>
      <c r="EC48" s="697"/>
    </row>
    <row r="49" spans="2:133" ht="11.25" customHeight="1" x14ac:dyDescent="0.2">
      <c r="B49" s="223"/>
      <c r="CD49" s="644" t="s">
        <v>370</v>
      </c>
      <c r="CE49" s="645"/>
      <c r="CF49" s="645"/>
      <c r="CG49" s="645"/>
      <c r="CH49" s="645"/>
      <c r="CI49" s="645"/>
      <c r="CJ49" s="645"/>
      <c r="CK49" s="645"/>
      <c r="CL49" s="645"/>
      <c r="CM49" s="645"/>
      <c r="CN49" s="645"/>
      <c r="CO49" s="645"/>
      <c r="CP49" s="645"/>
      <c r="CQ49" s="646"/>
      <c r="CR49" s="693">
        <v>7614790</v>
      </c>
      <c r="CS49" s="680"/>
      <c r="CT49" s="680"/>
      <c r="CU49" s="680"/>
      <c r="CV49" s="680"/>
      <c r="CW49" s="680"/>
      <c r="CX49" s="680"/>
      <c r="CY49" s="709"/>
      <c r="CZ49" s="701">
        <v>100</v>
      </c>
      <c r="DA49" s="710"/>
      <c r="DB49" s="710"/>
      <c r="DC49" s="711"/>
      <c r="DD49" s="712">
        <v>5388404</v>
      </c>
      <c r="DE49" s="680"/>
      <c r="DF49" s="680"/>
      <c r="DG49" s="680"/>
      <c r="DH49" s="680"/>
      <c r="DI49" s="680"/>
      <c r="DJ49" s="680"/>
      <c r="DK49" s="709"/>
      <c r="DL49" s="713"/>
      <c r="DM49" s="714"/>
      <c r="DN49" s="714"/>
      <c r="DO49" s="714"/>
      <c r="DP49" s="714"/>
      <c r="DQ49" s="714"/>
      <c r="DR49" s="714"/>
      <c r="DS49" s="714"/>
      <c r="DT49" s="714"/>
      <c r="DU49" s="714"/>
      <c r="DV49" s="715"/>
      <c r="DW49" s="716"/>
      <c r="DX49" s="717"/>
      <c r="DY49" s="717"/>
      <c r="DZ49" s="717"/>
      <c r="EA49" s="717"/>
      <c r="EB49" s="717"/>
      <c r="EC49" s="718"/>
    </row>
  </sheetData>
  <sheetProtection algorithmName="SHA-512" hashValue="Fs2a9R38L0xGrDjt8Hf7aryqAEvjrx370WAImP9hmbAFDB6mjyD6616nMrlyNA2EGpdJtL94lA2QQJSnWla28A==" saltValue="tNGK6JfLfEtBa0S7pF1db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719" t="s">
        <v>371</v>
      </c>
      <c r="B2" s="719"/>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c r="AG2" s="719"/>
      <c r="AH2" s="719"/>
      <c r="AI2" s="719"/>
      <c r="AJ2" s="719"/>
      <c r="AK2" s="719"/>
      <c r="AL2" s="719"/>
      <c r="AM2" s="719"/>
      <c r="AN2" s="719"/>
      <c r="AO2" s="719"/>
      <c r="AP2" s="719"/>
      <c r="AQ2" s="719"/>
      <c r="AR2" s="719"/>
      <c r="AS2" s="719"/>
      <c r="AT2" s="719"/>
      <c r="AU2" s="719"/>
      <c r="AV2" s="719"/>
      <c r="AW2" s="719"/>
      <c r="AX2" s="719"/>
      <c r="AY2" s="719"/>
      <c r="AZ2" s="719"/>
      <c r="BA2" s="719"/>
      <c r="BB2" s="719"/>
      <c r="BC2" s="719"/>
      <c r="BD2" s="719"/>
      <c r="BE2" s="719"/>
      <c r="BF2" s="719"/>
      <c r="BG2" s="719"/>
      <c r="BH2" s="719"/>
      <c r="BI2" s="719"/>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720" t="s">
        <v>372</v>
      </c>
      <c r="DK2" s="721"/>
      <c r="DL2" s="721"/>
      <c r="DM2" s="721"/>
      <c r="DN2" s="721"/>
      <c r="DO2" s="722"/>
      <c r="DP2" s="226"/>
      <c r="DQ2" s="720" t="s">
        <v>373</v>
      </c>
      <c r="DR2" s="721"/>
      <c r="DS2" s="721"/>
      <c r="DT2" s="721"/>
      <c r="DU2" s="721"/>
      <c r="DV2" s="721"/>
      <c r="DW2" s="721"/>
      <c r="DX2" s="721"/>
      <c r="DY2" s="721"/>
      <c r="DZ2" s="722"/>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723" t="s">
        <v>374</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c r="AW4" s="723"/>
      <c r="AX4" s="723"/>
      <c r="AY4" s="723"/>
      <c r="AZ4" s="230"/>
      <c r="BA4" s="230"/>
      <c r="BB4" s="230"/>
      <c r="BC4" s="230"/>
      <c r="BD4" s="230"/>
      <c r="BE4" s="231"/>
      <c r="BF4" s="231"/>
      <c r="BG4" s="231"/>
      <c r="BH4" s="231"/>
      <c r="BI4" s="231"/>
      <c r="BJ4" s="231"/>
      <c r="BK4" s="231"/>
      <c r="BL4" s="231"/>
      <c r="BM4" s="231"/>
      <c r="BN4" s="231"/>
      <c r="BO4" s="231"/>
      <c r="BP4" s="231"/>
      <c r="BQ4" s="724" t="s">
        <v>375</v>
      </c>
      <c r="BR4" s="724"/>
      <c r="BS4" s="724"/>
      <c r="BT4" s="724"/>
      <c r="BU4" s="724"/>
      <c r="BV4" s="724"/>
      <c r="BW4" s="724"/>
      <c r="BX4" s="724"/>
      <c r="BY4" s="724"/>
      <c r="BZ4" s="724"/>
      <c r="CA4" s="724"/>
      <c r="CB4" s="724"/>
      <c r="CC4" s="724"/>
      <c r="CD4" s="724"/>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232"/>
    </row>
    <row r="5" spans="1:131" s="233" customFormat="1" ht="26.25" customHeight="1" x14ac:dyDescent="0.2">
      <c r="A5" s="725" t="s">
        <v>376</v>
      </c>
      <c r="B5" s="726"/>
      <c r="C5" s="726"/>
      <c r="D5" s="726"/>
      <c r="E5" s="726"/>
      <c r="F5" s="726"/>
      <c r="G5" s="726"/>
      <c r="H5" s="726"/>
      <c r="I5" s="726"/>
      <c r="J5" s="726"/>
      <c r="K5" s="726"/>
      <c r="L5" s="726"/>
      <c r="M5" s="726"/>
      <c r="N5" s="726"/>
      <c r="O5" s="726"/>
      <c r="P5" s="727"/>
      <c r="Q5" s="731" t="s">
        <v>377</v>
      </c>
      <c r="R5" s="732"/>
      <c r="S5" s="732"/>
      <c r="T5" s="732"/>
      <c r="U5" s="733"/>
      <c r="V5" s="731" t="s">
        <v>378</v>
      </c>
      <c r="W5" s="732"/>
      <c r="X5" s="732"/>
      <c r="Y5" s="732"/>
      <c r="Z5" s="733"/>
      <c r="AA5" s="731" t="s">
        <v>379</v>
      </c>
      <c r="AB5" s="732"/>
      <c r="AC5" s="732"/>
      <c r="AD5" s="732"/>
      <c r="AE5" s="732"/>
      <c r="AF5" s="737" t="s">
        <v>380</v>
      </c>
      <c r="AG5" s="732"/>
      <c r="AH5" s="732"/>
      <c r="AI5" s="732"/>
      <c r="AJ5" s="738"/>
      <c r="AK5" s="732" t="s">
        <v>381</v>
      </c>
      <c r="AL5" s="732"/>
      <c r="AM5" s="732"/>
      <c r="AN5" s="732"/>
      <c r="AO5" s="733"/>
      <c r="AP5" s="731" t="s">
        <v>382</v>
      </c>
      <c r="AQ5" s="732"/>
      <c r="AR5" s="732"/>
      <c r="AS5" s="732"/>
      <c r="AT5" s="733"/>
      <c r="AU5" s="731" t="s">
        <v>383</v>
      </c>
      <c r="AV5" s="732"/>
      <c r="AW5" s="732"/>
      <c r="AX5" s="732"/>
      <c r="AY5" s="738"/>
      <c r="AZ5" s="230"/>
      <c r="BA5" s="230"/>
      <c r="BB5" s="230"/>
      <c r="BC5" s="230"/>
      <c r="BD5" s="230"/>
      <c r="BE5" s="231"/>
      <c r="BF5" s="231"/>
      <c r="BG5" s="231"/>
      <c r="BH5" s="231"/>
      <c r="BI5" s="231"/>
      <c r="BJ5" s="231"/>
      <c r="BK5" s="231"/>
      <c r="BL5" s="231"/>
      <c r="BM5" s="231"/>
      <c r="BN5" s="231"/>
      <c r="BO5" s="231"/>
      <c r="BP5" s="231"/>
      <c r="BQ5" s="725" t="s">
        <v>384</v>
      </c>
      <c r="BR5" s="726"/>
      <c r="BS5" s="726"/>
      <c r="BT5" s="726"/>
      <c r="BU5" s="726"/>
      <c r="BV5" s="726"/>
      <c r="BW5" s="726"/>
      <c r="BX5" s="726"/>
      <c r="BY5" s="726"/>
      <c r="BZ5" s="726"/>
      <c r="CA5" s="726"/>
      <c r="CB5" s="726"/>
      <c r="CC5" s="726"/>
      <c r="CD5" s="726"/>
      <c r="CE5" s="726"/>
      <c r="CF5" s="726"/>
      <c r="CG5" s="727"/>
      <c r="CH5" s="731" t="s">
        <v>385</v>
      </c>
      <c r="CI5" s="732"/>
      <c r="CJ5" s="732"/>
      <c r="CK5" s="732"/>
      <c r="CL5" s="733"/>
      <c r="CM5" s="731" t="s">
        <v>386</v>
      </c>
      <c r="CN5" s="732"/>
      <c r="CO5" s="732"/>
      <c r="CP5" s="732"/>
      <c r="CQ5" s="733"/>
      <c r="CR5" s="731" t="s">
        <v>387</v>
      </c>
      <c r="CS5" s="732"/>
      <c r="CT5" s="732"/>
      <c r="CU5" s="732"/>
      <c r="CV5" s="733"/>
      <c r="CW5" s="731" t="s">
        <v>388</v>
      </c>
      <c r="CX5" s="732"/>
      <c r="CY5" s="732"/>
      <c r="CZ5" s="732"/>
      <c r="DA5" s="733"/>
      <c r="DB5" s="731" t="s">
        <v>389</v>
      </c>
      <c r="DC5" s="732"/>
      <c r="DD5" s="732"/>
      <c r="DE5" s="732"/>
      <c r="DF5" s="733"/>
      <c r="DG5" s="761" t="s">
        <v>390</v>
      </c>
      <c r="DH5" s="762"/>
      <c r="DI5" s="762"/>
      <c r="DJ5" s="762"/>
      <c r="DK5" s="763"/>
      <c r="DL5" s="761" t="s">
        <v>391</v>
      </c>
      <c r="DM5" s="762"/>
      <c r="DN5" s="762"/>
      <c r="DO5" s="762"/>
      <c r="DP5" s="763"/>
      <c r="DQ5" s="731" t="s">
        <v>392</v>
      </c>
      <c r="DR5" s="732"/>
      <c r="DS5" s="732"/>
      <c r="DT5" s="732"/>
      <c r="DU5" s="733"/>
      <c r="DV5" s="731" t="s">
        <v>383</v>
      </c>
      <c r="DW5" s="732"/>
      <c r="DX5" s="732"/>
      <c r="DY5" s="732"/>
      <c r="DZ5" s="738"/>
      <c r="EA5" s="232"/>
    </row>
    <row r="6" spans="1:131" s="233" customFormat="1" ht="26.25" customHeight="1" thickBot="1" x14ac:dyDescent="0.25">
      <c r="A6" s="728"/>
      <c r="B6" s="729"/>
      <c r="C6" s="729"/>
      <c r="D6" s="729"/>
      <c r="E6" s="729"/>
      <c r="F6" s="729"/>
      <c r="G6" s="729"/>
      <c r="H6" s="729"/>
      <c r="I6" s="729"/>
      <c r="J6" s="729"/>
      <c r="K6" s="729"/>
      <c r="L6" s="729"/>
      <c r="M6" s="729"/>
      <c r="N6" s="729"/>
      <c r="O6" s="729"/>
      <c r="P6" s="730"/>
      <c r="Q6" s="734"/>
      <c r="R6" s="735"/>
      <c r="S6" s="735"/>
      <c r="T6" s="735"/>
      <c r="U6" s="736"/>
      <c r="V6" s="734"/>
      <c r="W6" s="735"/>
      <c r="X6" s="735"/>
      <c r="Y6" s="735"/>
      <c r="Z6" s="736"/>
      <c r="AA6" s="734"/>
      <c r="AB6" s="735"/>
      <c r="AC6" s="735"/>
      <c r="AD6" s="735"/>
      <c r="AE6" s="735"/>
      <c r="AF6" s="739"/>
      <c r="AG6" s="735"/>
      <c r="AH6" s="735"/>
      <c r="AI6" s="735"/>
      <c r="AJ6" s="740"/>
      <c r="AK6" s="735"/>
      <c r="AL6" s="735"/>
      <c r="AM6" s="735"/>
      <c r="AN6" s="735"/>
      <c r="AO6" s="736"/>
      <c r="AP6" s="734"/>
      <c r="AQ6" s="735"/>
      <c r="AR6" s="735"/>
      <c r="AS6" s="735"/>
      <c r="AT6" s="736"/>
      <c r="AU6" s="734"/>
      <c r="AV6" s="735"/>
      <c r="AW6" s="735"/>
      <c r="AX6" s="735"/>
      <c r="AY6" s="740"/>
      <c r="AZ6" s="230"/>
      <c r="BA6" s="230"/>
      <c r="BB6" s="230"/>
      <c r="BC6" s="230"/>
      <c r="BD6" s="230"/>
      <c r="BE6" s="231"/>
      <c r="BF6" s="231"/>
      <c r="BG6" s="231"/>
      <c r="BH6" s="231"/>
      <c r="BI6" s="231"/>
      <c r="BJ6" s="231"/>
      <c r="BK6" s="231"/>
      <c r="BL6" s="231"/>
      <c r="BM6" s="231"/>
      <c r="BN6" s="231"/>
      <c r="BO6" s="231"/>
      <c r="BP6" s="231"/>
      <c r="BQ6" s="728"/>
      <c r="BR6" s="729"/>
      <c r="BS6" s="729"/>
      <c r="BT6" s="729"/>
      <c r="BU6" s="729"/>
      <c r="BV6" s="729"/>
      <c r="BW6" s="729"/>
      <c r="BX6" s="729"/>
      <c r="BY6" s="729"/>
      <c r="BZ6" s="729"/>
      <c r="CA6" s="729"/>
      <c r="CB6" s="729"/>
      <c r="CC6" s="729"/>
      <c r="CD6" s="729"/>
      <c r="CE6" s="729"/>
      <c r="CF6" s="729"/>
      <c r="CG6" s="730"/>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64"/>
      <c r="DH6" s="765"/>
      <c r="DI6" s="765"/>
      <c r="DJ6" s="765"/>
      <c r="DK6" s="766"/>
      <c r="DL6" s="764"/>
      <c r="DM6" s="765"/>
      <c r="DN6" s="765"/>
      <c r="DO6" s="765"/>
      <c r="DP6" s="766"/>
      <c r="DQ6" s="734"/>
      <c r="DR6" s="735"/>
      <c r="DS6" s="735"/>
      <c r="DT6" s="735"/>
      <c r="DU6" s="736"/>
      <c r="DV6" s="734"/>
      <c r="DW6" s="735"/>
      <c r="DX6" s="735"/>
      <c r="DY6" s="735"/>
      <c r="DZ6" s="740"/>
      <c r="EA6" s="232"/>
    </row>
    <row r="7" spans="1:131" s="233" customFormat="1" ht="26.25" customHeight="1" thickTop="1" x14ac:dyDescent="0.2">
      <c r="A7" s="234">
        <v>1</v>
      </c>
      <c r="B7" s="747" t="s">
        <v>393</v>
      </c>
      <c r="C7" s="748"/>
      <c r="D7" s="748"/>
      <c r="E7" s="748"/>
      <c r="F7" s="748"/>
      <c r="G7" s="748"/>
      <c r="H7" s="748"/>
      <c r="I7" s="748"/>
      <c r="J7" s="748"/>
      <c r="K7" s="748"/>
      <c r="L7" s="748"/>
      <c r="M7" s="748"/>
      <c r="N7" s="748"/>
      <c r="O7" s="748"/>
      <c r="P7" s="749"/>
      <c r="Q7" s="750">
        <v>8156</v>
      </c>
      <c r="R7" s="751"/>
      <c r="S7" s="751"/>
      <c r="T7" s="751"/>
      <c r="U7" s="751"/>
      <c r="V7" s="751">
        <v>7616</v>
      </c>
      <c r="W7" s="751"/>
      <c r="X7" s="751"/>
      <c r="Y7" s="751"/>
      <c r="Z7" s="751"/>
      <c r="AA7" s="751">
        <v>540</v>
      </c>
      <c r="AB7" s="751"/>
      <c r="AC7" s="751"/>
      <c r="AD7" s="751"/>
      <c r="AE7" s="752"/>
      <c r="AF7" s="753">
        <v>533</v>
      </c>
      <c r="AG7" s="754"/>
      <c r="AH7" s="754"/>
      <c r="AI7" s="754"/>
      <c r="AJ7" s="755"/>
      <c r="AK7" s="756">
        <v>46</v>
      </c>
      <c r="AL7" s="757"/>
      <c r="AM7" s="757"/>
      <c r="AN7" s="757"/>
      <c r="AO7" s="757"/>
      <c r="AP7" s="757">
        <v>5093</v>
      </c>
      <c r="AQ7" s="757"/>
      <c r="AR7" s="757"/>
      <c r="AS7" s="757"/>
      <c r="AT7" s="757"/>
      <c r="AU7" s="758"/>
      <c r="AV7" s="758"/>
      <c r="AW7" s="758"/>
      <c r="AX7" s="758"/>
      <c r="AY7" s="759"/>
      <c r="AZ7" s="230"/>
      <c r="BA7" s="230"/>
      <c r="BB7" s="230"/>
      <c r="BC7" s="230"/>
      <c r="BD7" s="230"/>
      <c r="BE7" s="231"/>
      <c r="BF7" s="231"/>
      <c r="BG7" s="231"/>
      <c r="BH7" s="231"/>
      <c r="BI7" s="231"/>
      <c r="BJ7" s="231"/>
      <c r="BK7" s="231"/>
      <c r="BL7" s="231"/>
      <c r="BM7" s="231"/>
      <c r="BN7" s="231"/>
      <c r="BO7" s="231"/>
      <c r="BP7" s="231"/>
      <c r="BQ7" s="234">
        <v>1</v>
      </c>
      <c r="BR7" s="235"/>
      <c r="BS7" s="744"/>
      <c r="BT7" s="745"/>
      <c r="BU7" s="745"/>
      <c r="BV7" s="745"/>
      <c r="BW7" s="745"/>
      <c r="BX7" s="745"/>
      <c r="BY7" s="745"/>
      <c r="BZ7" s="745"/>
      <c r="CA7" s="745"/>
      <c r="CB7" s="745"/>
      <c r="CC7" s="745"/>
      <c r="CD7" s="745"/>
      <c r="CE7" s="745"/>
      <c r="CF7" s="745"/>
      <c r="CG7" s="760"/>
      <c r="CH7" s="741"/>
      <c r="CI7" s="742"/>
      <c r="CJ7" s="742"/>
      <c r="CK7" s="742"/>
      <c r="CL7" s="743"/>
      <c r="CM7" s="741"/>
      <c r="CN7" s="742"/>
      <c r="CO7" s="742"/>
      <c r="CP7" s="742"/>
      <c r="CQ7" s="743"/>
      <c r="CR7" s="741"/>
      <c r="CS7" s="742"/>
      <c r="CT7" s="742"/>
      <c r="CU7" s="742"/>
      <c r="CV7" s="743"/>
      <c r="CW7" s="741"/>
      <c r="CX7" s="742"/>
      <c r="CY7" s="742"/>
      <c r="CZ7" s="742"/>
      <c r="DA7" s="743"/>
      <c r="DB7" s="741"/>
      <c r="DC7" s="742"/>
      <c r="DD7" s="742"/>
      <c r="DE7" s="742"/>
      <c r="DF7" s="743"/>
      <c r="DG7" s="741"/>
      <c r="DH7" s="742"/>
      <c r="DI7" s="742"/>
      <c r="DJ7" s="742"/>
      <c r="DK7" s="743"/>
      <c r="DL7" s="741"/>
      <c r="DM7" s="742"/>
      <c r="DN7" s="742"/>
      <c r="DO7" s="742"/>
      <c r="DP7" s="743"/>
      <c r="DQ7" s="741"/>
      <c r="DR7" s="742"/>
      <c r="DS7" s="742"/>
      <c r="DT7" s="742"/>
      <c r="DU7" s="743"/>
      <c r="DV7" s="744"/>
      <c r="DW7" s="745"/>
      <c r="DX7" s="745"/>
      <c r="DY7" s="745"/>
      <c r="DZ7" s="746"/>
      <c r="EA7" s="232"/>
    </row>
    <row r="8" spans="1:131" s="233" customFormat="1" ht="26.25" customHeight="1" x14ac:dyDescent="0.2">
      <c r="A8" s="236">
        <v>2</v>
      </c>
      <c r="B8" s="778"/>
      <c r="C8" s="779"/>
      <c r="D8" s="779"/>
      <c r="E8" s="779"/>
      <c r="F8" s="779"/>
      <c r="G8" s="779"/>
      <c r="H8" s="779"/>
      <c r="I8" s="779"/>
      <c r="J8" s="779"/>
      <c r="K8" s="779"/>
      <c r="L8" s="779"/>
      <c r="M8" s="779"/>
      <c r="N8" s="779"/>
      <c r="O8" s="779"/>
      <c r="P8" s="780"/>
      <c r="Q8" s="781"/>
      <c r="R8" s="782"/>
      <c r="S8" s="782"/>
      <c r="T8" s="782"/>
      <c r="U8" s="782"/>
      <c r="V8" s="782"/>
      <c r="W8" s="782"/>
      <c r="X8" s="782"/>
      <c r="Y8" s="782"/>
      <c r="Z8" s="782"/>
      <c r="AA8" s="782"/>
      <c r="AB8" s="782"/>
      <c r="AC8" s="782"/>
      <c r="AD8" s="782"/>
      <c r="AE8" s="783"/>
      <c r="AF8" s="784"/>
      <c r="AG8" s="785"/>
      <c r="AH8" s="785"/>
      <c r="AI8" s="785"/>
      <c r="AJ8" s="786"/>
      <c r="AK8" s="767"/>
      <c r="AL8" s="768"/>
      <c r="AM8" s="768"/>
      <c r="AN8" s="768"/>
      <c r="AO8" s="768"/>
      <c r="AP8" s="768"/>
      <c r="AQ8" s="768"/>
      <c r="AR8" s="768"/>
      <c r="AS8" s="768"/>
      <c r="AT8" s="768"/>
      <c r="AU8" s="769"/>
      <c r="AV8" s="769"/>
      <c r="AW8" s="769"/>
      <c r="AX8" s="769"/>
      <c r="AY8" s="770"/>
      <c r="AZ8" s="230"/>
      <c r="BA8" s="230"/>
      <c r="BB8" s="230"/>
      <c r="BC8" s="230"/>
      <c r="BD8" s="230"/>
      <c r="BE8" s="231"/>
      <c r="BF8" s="231"/>
      <c r="BG8" s="231"/>
      <c r="BH8" s="231"/>
      <c r="BI8" s="231"/>
      <c r="BJ8" s="231"/>
      <c r="BK8" s="231"/>
      <c r="BL8" s="231"/>
      <c r="BM8" s="231"/>
      <c r="BN8" s="231"/>
      <c r="BO8" s="231"/>
      <c r="BP8" s="231"/>
      <c r="BQ8" s="236">
        <v>2</v>
      </c>
      <c r="BR8" s="237"/>
      <c r="BS8" s="771"/>
      <c r="BT8" s="772"/>
      <c r="BU8" s="772"/>
      <c r="BV8" s="772"/>
      <c r="BW8" s="772"/>
      <c r="BX8" s="772"/>
      <c r="BY8" s="772"/>
      <c r="BZ8" s="772"/>
      <c r="CA8" s="772"/>
      <c r="CB8" s="772"/>
      <c r="CC8" s="772"/>
      <c r="CD8" s="772"/>
      <c r="CE8" s="772"/>
      <c r="CF8" s="772"/>
      <c r="CG8" s="773"/>
      <c r="CH8" s="774"/>
      <c r="CI8" s="775"/>
      <c r="CJ8" s="775"/>
      <c r="CK8" s="775"/>
      <c r="CL8" s="776"/>
      <c r="CM8" s="774"/>
      <c r="CN8" s="775"/>
      <c r="CO8" s="775"/>
      <c r="CP8" s="775"/>
      <c r="CQ8" s="776"/>
      <c r="CR8" s="774"/>
      <c r="CS8" s="775"/>
      <c r="CT8" s="775"/>
      <c r="CU8" s="775"/>
      <c r="CV8" s="776"/>
      <c r="CW8" s="774"/>
      <c r="CX8" s="775"/>
      <c r="CY8" s="775"/>
      <c r="CZ8" s="775"/>
      <c r="DA8" s="776"/>
      <c r="DB8" s="774"/>
      <c r="DC8" s="775"/>
      <c r="DD8" s="775"/>
      <c r="DE8" s="775"/>
      <c r="DF8" s="776"/>
      <c r="DG8" s="774"/>
      <c r="DH8" s="775"/>
      <c r="DI8" s="775"/>
      <c r="DJ8" s="775"/>
      <c r="DK8" s="776"/>
      <c r="DL8" s="774"/>
      <c r="DM8" s="775"/>
      <c r="DN8" s="775"/>
      <c r="DO8" s="775"/>
      <c r="DP8" s="776"/>
      <c r="DQ8" s="774"/>
      <c r="DR8" s="775"/>
      <c r="DS8" s="775"/>
      <c r="DT8" s="775"/>
      <c r="DU8" s="776"/>
      <c r="DV8" s="771"/>
      <c r="DW8" s="772"/>
      <c r="DX8" s="772"/>
      <c r="DY8" s="772"/>
      <c r="DZ8" s="777"/>
      <c r="EA8" s="232"/>
    </row>
    <row r="9" spans="1:131" s="233" customFormat="1" ht="26.25" customHeight="1" x14ac:dyDescent="0.2">
      <c r="A9" s="236">
        <v>3</v>
      </c>
      <c r="B9" s="778"/>
      <c r="C9" s="779"/>
      <c r="D9" s="779"/>
      <c r="E9" s="779"/>
      <c r="F9" s="779"/>
      <c r="G9" s="779"/>
      <c r="H9" s="779"/>
      <c r="I9" s="779"/>
      <c r="J9" s="779"/>
      <c r="K9" s="779"/>
      <c r="L9" s="779"/>
      <c r="M9" s="779"/>
      <c r="N9" s="779"/>
      <c r="O9" s="779"/>
      <c r="P9" s="780"/>
      <c r="Q9" s="781"/>
      <c r="R9" s="782"/>
      <c r="S9" s="782"/>
      <c r="T9" s="782"/>
      <c r="U9" s="782"/>
      <c r="V9" s="782"/>
      <c r="W9" s="782"/>
      <c r="X9" s="782"/>
      <c r="Y9" s="782"/>
      <c r="Z9" s="782"/>
      <c r="AA9" s="782"/>
      <c r="AB9" s="782"/>
      <c r="AC9" s="782"/>
      <c r="AD9" s="782"/>
      <c r="AE9" s="783"/>
      <c r="AF9" s="784"/>
      <c r="AG9" s="785"/>
      <c r="AH9" s="785"/>
      <c r="AI9" s="785"/>
      <c r="AJ9" s="786"/>
      <c r="AK9" s="767"/>
      <c r="AL9" s="768"/>
      <c r="AM9" s="768"/>
      <c r="AN9" s="768"/>
      <c r="AO9" s="768"/>
      <c r="AP9" s="768"/>
      <c r="AQ9" s="768"/>
      <c r="AR9" s="768"/>
      <c r="AS9" s="768"/>
      <c r="AT9" s="768"/>
      <c r="AU9" s="769"/>
      <c r="AV9" s="769"/>
      <c r="AW9" s="769"/>
      <c r="AX9" s="769"/>
      <c r="AY9" s="770"/>
      <c r="AZ9" s="230"/>
      <c r="BA9" s="230"/>
      <c r="BB9" s="230"/>
      <c r="BC9" s="230"/>
      <c r="BD9" s="230"/>
      <c r="BE9" s="231"/>
      <c r="BF9" s="231"/>
      <c r="BG9" s="231"/>
      <c r="BH9" s="231"/>
      <c r="BI9" s="231"/>
      <c r="BJ9" s="231"/>
      <c r="BK9" s="231"/>
      <c r="BL9" s="231"/>
      <c r="BM9" s="231"/>
      <c r="BN9" s="231"/>
      <c r="BO9" s="231"/>
      <c r="BP9" s="231"/>
      <c r="BQ9" s="236">
        <v>3</v>
      </c>
      <c r="BR9" s="237"/>
      <c r="BS9" s="771"/>
      <c r="BT9" s="772"/>
      <c r="BU9" s="772"/>
      <c r="BV9" s="772"/>
      <c r="BW9" s="772"/>
      <c r="BX9" s="772"/>
      <c r="BY9" s="772"/>
      <c r="BZ9" s="772"/>
      <c r="CA9" s="772"/>
      <c r="CB9" s="772"/>
      <c r="CC9" s="772"/>
      <c r="CD9" s="772"/>
      <c r="CE9" s="772"/>
      <c r="CF9" s="772"/>
      <c r="CG9" s="773"/>
      <c r="CH9" s="774"/>
      <c r="CI9" s="775"/>
      <c r="CJ9" s="775"/>
      <c r="CK9" s="775"/>
      <c r="CL9" s="776"/>
      <c r="CM9" s="774"/>
      <c r="CN9" s="775"/>
      <c r="CO9" s="775"/>
      <c r="CP9" s="775"/>
      <c r="CQ9" s="776"/>
      <c r="CR9" s="774"/>
      <c r="CS9" s="775"/>
      <c r="CT9" s="775"/>
      <c r="CU9" s="775"/>
      <c r="CV9" s="776"/>
      <c r="CW9" s="774"/>
      <c r="CX9" s="775"/>
      <c r="CY9" s="775"/>
      <c r="CZ9" s="775"/>
      <c r="DA9" s="776"/>
      <c r="DB9" s="774"/>
      <c r="DC9" s="775"/>
      <c r="DD9" s="775"/>
      <c r="DE9" s="775"/>
      <c r="DF9" s="776"/>
      <c r="DG9" s="774"/>
      <c r="DH9" s="775"/>
      <c r="DI9" s="775"/>
      <c r="DJ9" s="775"/>
      <c r="DK9" s="776"/>
      <c r="DL9" s="774"/>
      <c r="DM9" s="775"/>
      <c r="DN9" s="775"/>
      <c r="DO9" s="775"/>
      <c r="DP9" s="776"/>
      <c r="DQ9" s="774"/>
      <c r="DR9" s="775"/>
      <c r="DS9" s="775"/>
      <c r="DT9" s="775"/>
      <c r="DU9" s="776"/>
      <c r="DV9" s="771"/>
      <c r="DW9" s="772"/>
      <c r="DX9" s="772"/>
      <c r="DY9" s="772"/>
      <c r="DZ9" s="777"/>
      <c r="EA9" s="232"/>
    </row>
    <row r="10" spans="1:131" s="233" customFormat="1" ht="26.25" customHeight="1" x14ac:dyDescent="0.2">
      <c r="A10" s="236">
        <v>4</v>
      </c>
      <c r="B10" s="778"/>
      <c r="C10" s="779"/>
      <c r="D10" s="779"/>
      <c r="E10" s="779"/>
      <c r="F10" s="779"/>
      <c r="G10" s="779"/>
      <c r="H10" s="779"/>
      <c r="I10" s="779"/>
      <c r="J10" s="779"/>
      <c r="K10" s="779"/>
      <c r="L10" s="779"/>
      <c r="M10" s="779"/>
      <c r="N10" s="779"/>
      <c r="O10" s="779"/>
      <c r="P10" s="780"/>
      <c r="Q10" s="781"/>
      <c r="R10" s="782"/>
      <c r="S10" s="782"/>
      <c r="T10" s="782"/>
      <c r="U10" s="782"/>
      <c r="V10" s="782"/>
      <c r="W10" s="782"/>
      <c r="X10" s="782"/>
      <c r="Y10" s="782"/>
      <c r="Z10" s="782"/>
      <c r="AA10" s="782"/>
      <c r="AB10" s="782"/>
      <c r="AC10" s="782"/>
      <c r="AD10" s="782"/>
      <c r="AE10" s="783"/>
      <c r="AF10" s="784"/>
      <c r="AG10" s="785"/>
      <c r="AH10" s="785"/>
      <c r="AI10" s="785"/>
      <c r="AJ10" s="786"/>
      <c r="AK10" s="767"/>
      <c r="AL10" s="768"/>
      <c r="AM10" s="768"/>
      <c r="AN10" s="768"/>
      <c r="AO10" s="768"/>
      <c r="AP10" s="768"/>
      <c r="AQ10" s="768"/>
      <c r="AR10" s="768"/>
      <c r="AS10" s="768"/>
      <c r="AT10" s="768"/>
      <c r="AU10" s="769"/>
      <c r="AV10" s="769"/>
      <c r="AW10" s="769"/>
      <c r="AX10" s="769"/>
      <c r="AY10" s="770"/>
      <c r="AZ10" s="230"/>
      <c r="BA10" s="230"/>
      <c r="BB10" s="230"/>
      <c r="BC10" s="230"/>
      <c r="BD10" s="230"/>
      <c r="BE10" s="231"/>
      <c r="BF10" s="231"/>
      <c r="BG10" s="231"/>
      <c r="BH10" s="231"/>
      <c r="BI10" s="231"/>
      <c r="BJ10" s="231"/>
      <c r="BK10" s="231"/>
      <c r="BL10" s="231"/>
      <c r="BM10" s="231"/>
      <c r="BN10" s="231"/>
      <c r="BO10" s="231"/>
      <c r="BP10" s="231"/>
      <c r="BQ10" s="236">
        <v>4</v>
      </c>
      <c r="BR10" s="237"/>
      <c r="BS10" s="771"/>
      <c r="BT10" s="772"/>
      <c r="BU10" s="772"/>
      <c r="BV10" s="772"/>
      <c r="BW10" s="772"/>
      <c r="BX10" s="772"/>
      <c r="BY10" s="772"/>
      <c r="BZ10" s="772"/>
      <c r="CA10" s="772"/>
      <c r="CB10" s="772"/>
      <c r="CC10" s="772"/>
      <c r="CD10" s="772"/>
      <c r="CE10" s="772"/>
      <c r="CF10" s="772"/>
      <c r="CG10" s="773"/>
      <c r="CH10" s="774"/>
      <c r="CI10" s="775"/>
      <c r="CJ10" s="775"/>
      <c r="CK10" s="775"/>
      <c r="CL10" s="776"/>
      <c r="CM10" s="774"/>
      <c r="CN10" s="775"/>
      <c r="CO10" s="775"/>
      <c r="CP10" s="775"/>
      <c r="CQ10" s="776"/>
      <c r="CR10" s="774"/>
      <c r="CS10" s="775"/>
      <c r="CT10" s="775"/>
      <c r="CU10" s="775"/>
      <c r="CV10" s="776"/>
      <c r="CW10" s="774"/>
      <c r="CX10" s="775"/>
      <c r="CY10" s="775"/>
      <c r="CZ10" s="775"/>
      <c r="DA10" s="776"/>
      <c r="DB10" s="774"/>
      <c r="DC10" s="775"/>
      <c r="DD10" s="775"/>
      <c r="DE10" s="775"/>
      <c r="DF10" s="776"/>
      <c r="DG10" s="774"/>
      <c r="DH10" s="775"/>
      <c r="DI10" s="775"/>
      <c r="DJ10" s="775"/>
      <c r="DK10" s="776"/>
      <c r="DL10" s="774"/>
      <c r="DM10" s="775"/>
      <c r="DN10" s="775"/>
      <c r="DO10" s="775"/>
      <c r="DP10" s="776"/>
      <c r="DQ10" s="774"/>
      <c r="DR10" s="775"/>
      <c r="DS10" s="775"/>
      <c r="DT10" s="775"/>
      <c r="DU10" s="776"/>
      <c r="DV10" s="771"/>
      <c r="DW10" s="772"/>
      <c r="DX10" s="772"/>
      <c r="DY10" s="772"/>
      <c r="DZ10" s="777"/>
      <c r="EA10" s="232"/>
    </row>
    <row r="11" spans="1:131" s="233" customFormat="1" ht="26.25" customHeight="1" x14ac:dyDescent="0.2">
      <c r="A11" s="236">
        <v>5</v>
      </c>
      <c r="B11" s="778"/>
      <c r="C11" s="779"/>
      <c r="D11" s="779"/>
      <c r="E11" s="779"/>
      <c r="F11" s="779"/>
      <c r="G11" s="779"/>
      <c r="H11" s="779"/>
      <c r="I11" s="779"/>
      <c r="J11" s="779"/>
      <c r="K11" s="779"/>
      <c r="L11" s="779"/>
      <c r="M11" s="779"/>
      <c r="N11" s="779"/>
      <c r="O11" s="779"/>
      <c r="P11" s="780"/>
      <c r="Q11" s="781"/>
      <c r="R11" s="782"/>
      <c r="S11" s="782"/>
      <c r="T11" s="782"/>
      <c r="U11" s="782"/>
      <c r="V11" s="782"/>
      <c r="W11" s="782"/>
      <c r="X11" s="782"/>
      <c r="Y11" s="782"/>
      <c r="Z11" s="782"/>
      <c r="AA11" s="782"/>
      <c r="AB11" s="782"/>
      <c r="AC11" s="782"/>
      <c r="AD11" s="782"/>
      <c r="AE11" s="783"/>
      <c r="AF11" s="784"/>
      <c r="AG11" s="785"/>
      <c r="AH11" s="785"/>
      <c r="AI11" s="785"/>
      <c r="AJ11" s="786"/>
      <c r="AK11" s="767"/>
      <c r="AL11" s="768"/>
      <c r="AM11" s="768"/>
      <c r="AN11" s="768"/>
      <c r="AO11" s="768"/>
      <c r="AP11" s="768"/>
      <c r="AQ11" s="768"/>
      <c r="AR11" s="768"/>
      <c r="AS11" s="768"/>
      <c r="AT11" s="768"/>
      <c r="AU11" s="769"/>
      <c r="AV11" s="769"/>
      <c r="AW11" s="769"/>
      <c r="AX11" s="769"/>
      <c r="AY11" s="770"/>
      <c r="AZ11" s="230"/>
      <c r="BA11" s="230"/>
      <c r="BB11" s="230"/>
      <c r="BC11" s="230"/>
      <c r="BD11" s="230"/>
      <c r="BE11" s="231"/>
      <c r="BF11" s="231"/>
      <c r="BG11" s="231"/>
      <c r="BH11" s="231"/>
      <c r="BI11" s="231"/>
      <c r="BJ11" s="231"/>
      <c r="BK11" s="231"/>
      <c r="BL11" s="231"/>
      <c r="BM11" s="231"/>
      <c r="BN11" s="231"/>
      <c r="BO11" s="231"/>
      <c r="BP11" s="231"/>
      <c r="BQ11" s="236">
        <v>5</v>
      </c>
      <c r="BR11" s="237"/>
      <c r="BS11" s="771"/>
      <c r="BT11" s="772"/>
      <c r="BU11" s="772"/>
      <c r="BV11" s="772"/>
      <c r="BW11" s="772"/>
      <c r="BX11" s="772"/>
      <c r="BY11" s="772"/>
      <c r="BZ11" s="772"/>
      <c r="CA11" s="772"/>
      <c r="CB11" s="772"/>
      <c r="CC11" s="772"/>
      <c r="CD11" s="772"/>
      <c r="CE11" s="772"/>
      <c r="CF11" s="772"/>
      <c r="CG11" s="773"/>
      <c r="CH11" s="774"/>
      <c r="CI11" s="775"/>
      <c r="CJ11" s="775"/>
      <c r="CK11" s="775"/>
      <c r="CL11" s="776"/>
      <c r="CM11" s="774"/>
      <c r="CN11" s="775"/>
      <c r="CO11" s="775"/>
      <c r="CP11" s="775"/>
      <c r="CQ11" s="776"/>
      <c r="CR11" s="774"/>
      <c r="CS11" s="775"/>
      <c r="CT11" s="775"/>
      <c r="CU11" s="775"/>
      <c r="CV11" s="776"/>
      <c r="CW11" s="774"/>
      <c r="CX11" s="775"/>
      <c r="CY11" s="775"/>
      <c r="CZ11" s="775"/>
      <c r="DA11" s="776"/>
      <c r="DB11" s="774"/>
      <c r="DC11" s="775"/>
      <c r="DD11" s="775"/>
      <c r="DE11" s="775"/>
      <c r="DF11" s="776"/>
      <c r="DG11" s="774"/>
      <c r="DH11" s="775"/>
      <c r="DI11" s="775"/>
      <c r="DJ11" s="775"/>
      <c r="DK11" s="776"/>
      <c r="DL11" s="774"/>
      <c r="DM11" s="775"/>
      <c r="DN11" s="775"/>
      <c r="DO11" s="775"/>
      <c r="DP11" s="776"/>
      <c r="DQ11" s="774"/>
      <c r="DR11" s="775"/>
      <c r="DS11" s="775"/>
      <c r="DT11" s="775"/>
      <c r="DU11" s="776"/>
      <c r="DV11" s="771"/>
      <c r="DW11" s="772"/>
      <c r="DX11" s="772"/>
      <c r="DY11" s="772"/>
      <c r="DZ11" s="777"/>
      <c r="EA11" s="232"/>
    </row>
    <row r="12" spans="1:131" s="233" customFormat="1" ht="26.25" customHeight="1" x14ac:dyDescent="0.2">
      <c r="A12" s="236">
        <v>6</v>
      </c>
      <c r="B12" s="778"/>
      <c r="C12" s="779"/>
      <c r="D12" s="779"/>
      <c r="E12" s="779"/>
      <c r="F12" s="779"/>
      <c r="G12" s="779"/>
      <c r="H12" s="779"/>
      <c r="I12" s="779"/>
      <c r="J12" s="779"/>
      <c r="K12" s="779"/>
      <c r="L12" s="779"/>
      <c r="M12" s="779"/>
      <c r="N12" s="779"/>
      <c r="O12" s="779"/>
      <c r="P12" s="780"/>
      <c r="Q12" s="781"/>
      <c r="R12" s="782"/>
      <c r="S12" s="782"/>
      <c r="T12" s="782"/>
      <c r="U12" s="782"/>
      <c r="V12" s="782"/>
      <c r="W12" s="782"/>
      <c r="X12" s="782"/>
      <c r="Y12" s="782"/>
      <c r="Z12" s="782"/>
      <c r="AA12" s="782"/>
      <c r="AB12" s="782"/>
      <c r="AC12" s="782"/>
      <c r="AD12" s="782"/>
      <c r="AE12" s="783"/>
      <c r="AF12" s="784"/>
      <c r="AG12" s="785"/>
      <c r="AH12" s="785"/>
      <c r="AI12" s="785"/>
      <c r="AJ12" s="786"/>
      <c r="AK12" s="767"/>
      <c r="AL12" s="768"/>
      <c r="AM12" s="768"/>
      <c r="AN12" s="768"/>
      <c r="AO12" s="768"/>
      <c r="AP12" s="768"/>
      <c r="AQ12" s="768"/>
      <c r="AR12" s="768"/>
      <c r="AS12" s="768"/>
      <c r="AT12" s="768"/>
      <c r="AU12" s="769"/>
      <c r="AV12" s="769"/>
      <c r="AW12" s="769"/>
      <c r="AX12" s="769"/>
      <c r="AY12" s="770"/>
      <c r="AZ12" s="230"/>
      <c r="BA12" s="230"/>
      <c r="BB12" s="230"/>
      <c r="BC12" s="230"/>
      <c r="BD12" s="230"/>
      <c r="BE12" s="231"/>
      <c r="BF12" s="231"/>
      <c r="BG12" s="231"/>
      <c r="BH12" s="231"/>
      <c r="BI12" s="231"/>
      <c r="BJ12" s="231"/>
      <c r="BK12" s="231"/>
      <c r="BL12" s="231"/>
      <c r="BM12" s="231"/>
      <c r="BN12" s="231"/>
      <c r="BO12" s="231"/>
      <c r="BP12" s="231"/>
      <c r="BQ12" s="236">
        <v>6</v>
      </c>
      <c r="BR12" s="237"/>
      <c r="BS12" s="771"/>
      <c r="BT12" s="772"/>
      <c r="BU12" s="772"/>
      <c r="BV12" s="772"/>
      <c r="BW12" s="772"/>
      <c r="BX12" s="772"/>
      <c r="BY12" s="772"/>
      <c r="BZ12" s="772"/>
      <c r="CA12" s="772"/>
      <c r="CB12" s="772"/>
      <c r="CC12" s="772"/>
      <c r="CD12" s="772"/>
      <c r="CE12" s="772"/>
      <c r="CF12" s="772"/>
      <c r="CG12" s="773"/>
      <c r="CH12" s="774"/>
      <c r="CI12" s="775"/>
      <c r="CJ12" s="775"/>
      <c r="CK12" s="775"/>
      <c r="CL12" s="776"/>
      <c r="CM12" s="774"/>
      <c r="CN12" s="775"/>
      <c r="CO12" s="775"/>
      <c r="CP12" s="775"/>
      <c r="CQ12" s="776"/>
      <c r="CR12" s="774"/>
      <c r="CS12" s="775"/>
      <c r="CT12" s="775"/>
      <c r="CU12" s="775"/>
      <c r="CV12" s="776"/>
      <c r="CW12" s="774"/>
      <c r="CX12" s="775"/>
      <c r="CY12" s="775"/>
      <c r="CZ12" s="775"/>
      <c r="DA12" s="776"/>
      <c r="DB12" s="774"/>
      <c r="DC12" s="775"/>
      <c r="DD12" s="775"/>
      <c r="DE12" s="775"/>
      <c r="DF12" s="776"/>
      <c r="DG12" s="774"/>
      <c r="DH12" s="775"/>
      <c r="DI12" s="775"/>
      <c r="DJ12" s="775"/>
      <c r="DK12" s="776"/>
      <c r="DL12" s="774"/>
      <c r="DM12" s="775"/>
      <c r="DN12" s="775"/>
      <c r="DO12" s="775"/>
      <c r="DP12" s="776"/>
      <c r="DQ12" s="774"/>
      <c r="DR12" s="775"/>
      <c r="DS12" s="775"/>
      <c r="DT12" s="775"/>
      <c r="DU12" s="776"/>
      <c r="DV12" s="771"/>
      <c r="DW12" s="772"/>
      <c r="DX12" s="772"/>
      <c r="DY12" s="772"/>
      <c r="DZ12" s="777"/>
      <c r="EA12" s="232"/>
    </row>
    <row r="13" spans="1:131" s="233" customFormat="1" ht="26.25" customHeight="1" x14ac:dyDescent="0.2">
      <c r="A13" s="236">
        <v>7</v>
      </c>
      <c r="B13" s="778"/>
      <c r="C13" s="779"/>
      <c r="D13" s="779"/>
      <c r="E13" s="779"/>
      <c r="F13" s="779"/>
      <c r="G13" s="779"/>
      <c r="H13" s="779"/>
      <c r="I13" s="779"/>
      <c r="J13" s="779"/>
      <c r="K13" s="779"/>
      <c r="L13" s="779"/>
      <c r="M13" s="779"/>
      <c r="N13" s="779"/>
      <c r="O13" s="779"/>
      <c r="P13" s="780"/>
      <c r="Q13" s="781"/>
      <c r="R13" s="782"/>
      <c r="S13" s="782"/>
      <c r="T13" s="782"/>
      <c r="U13" s="782"/>
      <c r="V13" s="782"/>
      <c r="W13" s="782"/>
      <c r="X13" s="782"/>
      <c r="Y13" s="782"/>
      <c r="Z13" s="782"/>
      <c r="AA13" s="782"/>
      <c r="AB13" s="782"/>
      <c r="AC13" s="782"/>
      <c r="AD13" s="782"/>
      <c r="AE13" s="783"/>
      <c r="AF13" s="784"/>
      <c r="AG13" s="785"/>
      <c r="AH13" s="785"/>
      <c r="AI13" s="785"/>
      <c r="AJ13" s="786"/>
      <c r="AK13" s="767"/>
      <c r="AL13" s="768"/>
      <c r="AM13" s="768"/>
      <c r="AN13" s="768"/>
      <c r="AO13" s="768"/>
      <c r="AP13" s="768"/>
      <c r="AQ13" s="768"/>
      <c r="AR13" s="768"/>
      <c r="AS13" s="768"/>
      <c r="AT13" s="768"/>
      <c r="AU13" s="769"/>
      <c r="AV13" s="769"/>
      <c r="AW13" s="769"/>
      <c r="AX13" s="769"/>
      <c r="AY13" s="770"/>
      <c r="AZ13" s="230"/>
      <c r="BA13" s="230"/>
      <c r="BB13" s="230"/>
      <c r="BC13" s="230"/>
      <c r="BD13" s="230"/>
      <c r="BE13" s="231"/>
      <c r="BF13" s="231"/>
      <c r="BG13" s="231"/>
      <c r="BH13" s="231"/>
      <c r="BI13" s="231"/>
      <c r="BJ13" s="231"/>
      <c r="BK13" s="231"/>
      <c r="BL13" s="231"/>
      <c r="BM13" s="231"/>
      <c r="BN13" s="231"/>
      <c r="BO13" s="231"/>
      <c r="BP13" s="231"/>
      <c r="BQ13" s="236">
        <v>7</v>
      </c>
      <c r="BR13" s="237"/>
      <c r="BS13" s="771"/>
      <c r="BT13" s="772"/>
      <c r="BU13" s="772"/>
      <c r="BV13" s="772"/>
      <c r="BW13" s="772"/>
      <c r="BX13" s="772"/>
      <c r="BY13" s="772"/>
      <c r="BZ13" s="772"/>
      <c r="CA13" s="772"/>
      <c r="CB13" s="772"/>
      <c r="CC13" s="772"/>
      <c r="CD13" s="772"/>
      <c r="CE13" s="772"/>
      <c r="CF13" s="772"/>
      <c r="CG13" s="773"/>
      <c r="CH13" s="774"/>
      <c r="CI13" s="775"/>
      <c r="CJ13" s="775"/>
      <c r="CK13" s="775"/>
      <c r="CL13" s="776"/>
      <c r="CM13" s="774"/>
      <c r="CN13" s="775"/>
      <c r="CO13" s="775"/>
      <c r="CP13" s="775"/>
      <c r="CQ13" s="776"/>
      <c r="CR13" s="774"/>
      <c r="CS13" s="775"/>
      <c r="CT13" s="775"/>
      <c r="CU13" s="775"/>
      <c r="CV13" s="776"/>
      <c r="CW13" s="774"/>
      <c r="CX13" s="775"/>
      <c r="CY13" s="775"/>
      <c r="CZ13" s="775"/>
      <c r="DA13" s="776"/>
      <c r="DB13" s="774"/>
      <c r="DC13" s="775"/>
      <c r="DD13" s="775"/>
      <c r="DE13" s="775"/>
      <c r="DF13" s="776"/>
      <c r="DG13" s="774"/>
      <c r="DH13" s="775"/>
      <c r="DI13" s="775"/>
      <c r="DJ13" s="775"/>
      <c r="DK13" s="776"/>
      <c r="DL13" s="774"/>
      <c r="DM13" s="775"/>
      <c r="DN13" s="775"/>
      <c r="DO13" s="775"/>
      <c r="DP13" s="776"/>
      <c r="DQ13" s="774"/>
      <c r="DR13" s="775"/>
      <c r="DS13" s="775"/>
      <c r="DT13" s="775"/>
      <c r="DU13" s="776"/>
      <c r="DV13" s="771"/>
      <c r="DW13" s="772"/>
      <c r="DX13" s="772"/>
      <c r="DY13" s="772"/>
      <c r="DZ13" s="777"/>
      <c r="EA13" s="232"/>
    </row>
    <row r="14" spans="1:131" s="233" customFormat="1" ht="26.25" customHeight="1" x14ac:dyDescent="0.2">
      <c r="A14" s="236">
        <v>8</v>
      </c>
      <c r="B14" s="778"/>
      <c r="C14" s="779"/>
      <c r="D14" s="779"/>
      <c r="E14" s="779"/>
      <c r="F14" s="779"/>
      <c r="G14" s="779"/>
      <c r="H14" s="779"/>
      <c r="I14" s="779"/>
      <c r="J14" s="779"/>
      <c r="K14" s="779"/>
      <c r="L14" s="779"/>
      <c r="M14" s="779"/>
      <c r="N14" s="779"/>
      <c r="O14" s="779"/>
      <c r="P14" s="780"/>
      <c r="Q14" s="781"/>
      <c r="R14" s="782"/>
      <c r="S14" s="782"/>
      <c r="T14" s="782"/>
      <c r="U14" s="782"/>
      <c r="V14" s="782"/>
      <c r="W14" s="782"/>
      <c r="X14" s="782"/>
      <c r="Y14" s="782"/>
      <c r="Z14" s="782"/>
      <c r="AA14" s="782"/>
      <c r="AB14" s="782"/>
      <c r="AC14" s="782"/>
      <c r="AD14" s="782"/>
      <c r="AE14" s="783"/>
      <c r="AF14" s="784"/>
      <c r="AG14" s="785"/>
      <c r="AH14" s="785"/>
      <c r="AI14" s="785"/>
      <c r="AJ14" s="786"/>
      <c r="AK14" s="767"/>
      <c r="AL14" s="768"/>
      <c r="AM14" s="768"/>
      <c r="AN14" s="768"/>
      <c r="AO14" s="768"/>
      <c r="AP14" s="768"/>
      <c r="AQ14" s="768"/>
      <c r="AR14" s="768"/>
      <c r="AS14" s="768"/>
      <c r="AT14" s="768"/>
      <c r="AU14" s="769"/>
      <c r="AV14" s="769"/>
      <c r="AW14" s="769"/>
      <c r="AX14" s="769"/>
      <c r="AY14" s="770"/>
      <c r="AZ14" s="230"/>
      <c r="BA14" s="230"/>
      <c r="BB14" s="230"/>
      <c r="BC14" s="230"/>
      <c r="BD14" s="230"/>
      <c r="BE14" s="231"/>
      <c r="BF14" s="231"/>
      <c r="BG14" s="231"/>
      <c r="BH14" s="231"/>
      <c r="BI14" s="231"/>
      <c r="BJ14" s="231"/>
      <c r="BK14" s="231"/>
      <c r="BL14" s="231"/>
      <c r="BM14" s="231"/>
      <c r="BN14" s="231"/>
      <c r="BO14" s="231"/>
      <c r="BP14" s="231"/>
      <c r="BQ14" s="236">
        <v>8</v>
      </c>
      <c r="BR14" s="237"/>
      <c r="BS14" s="771"/>
      <c r="BT14" s="772"/>
      <c r="BU14" s="772"/>
      <c r="BV14" s="772"/>
      <c r="BW14" s="772"/>
      <c r="BX14" s="772"/>
      <c r="BY14" s="772"/>
      <c r="BZ14" s="772"/>
      <c r="CA14" s="772"/>
      <c r="CB14" s="772"/>
      <c r="CC14" s="772"/>
      <c r="CD14" s="772"/>
      <c r="CE14" s="772"/>
      <c r="CF14" s="772"/>
      <c r="CG14" s="773"/>
      <c r="CH14" s="774"/>
      <c r="CI14" s="775"/>
      <c r="CJ14" s="775"/>
      <c r="CK14" s="775"/>
      <c r="CL14" s="776"/>
      <c r="CM14" s="774"/>
      <c r="CN14" s="775"/>
      <c r="CO14" s="775"/>
      <c r="CP14" s="775"/>
      <c r="CQ14" s="776"/>
      <c r="CR14" s="774"/>
      <c r="CS14" s="775"/>
      <c r="CT14" s="775"/>
      <c r="CU14" s="775"/>
      <c r="CV14" s="776"/>
      <c r="CW14" s="774"/>
      <c r="CX14" s="775"/>
      <c r="CY14" s="775"/>
      <c r="CZ14" s="775"/>
      <c r="DA14" s="776"/>
      <c r="DB14" s="774"/>
      <c r="DC14" s="775"/>
      <c r="DD14" s="775"/>
      <c r="DE14" s="775"/>
      <c r="DF14" s="776"/>
      <c r="DG14" s="774"/>
      <c r="DH14" s="775"/>
      <c r="DI14" s="775"/>
      <c r="DJ14" s="775"/>
      <c r="DK14" s="776"/>
      <c r="DL14" s="774"/>
      <c r="DM14" s="775"/>
      <c r="DN14" s="775"/>
      <c r="DO14" s="775"/>
      <c r="DP14" s="776"/>
      <c r="DQ14" s="774"/>
      <c r="DR14" s="775"/>
      <c r="DS14" s="775"/>
      <c r="DT14" s="775"/>
      <c r="DU14" s="776"/>
      <c r="DV14" s="771"/>
      <c r="DW14" s="772"/>
      <c r="DX14" s="772"/>
      <c r="DY14" s="772"/>
      <c r="DZ14" s="777"/>
      <c r="EA14" s="232"/>
    </row>
    <row r="15" spans="1:131" s="233" customFormat="1" ht="26.25" customHeight="1" x14ac:dyDescent="0.2">
      <c r="A15" s="236">
        <v>9</v>
      </c>
      <c r="B15" s="778"/>
      <c r="C15" s="779"/>
      <c r="D15" s="779"/>
      <c r="E15" s="779"/>
      <c r="F15" s="779"/>
      <c r="G15" s="779"/>
      <c r="H15" s="779"/>
      <c r="I15" s="779"/>
      <c r="J15" s="779"/>
      <c r="K15" s="779"/>
      <c r="L15" s="779"/>
      <c r="M15" s="779"/>
      <c r="N15" s="779"/>
      <c r="O15" s="779"/>
      <c r="P15" s="780"/>
      <c r="Q15" s="781"/>
      <c r="R15" s="782"/>
      <c r="S15" s="782"/>
      <c r="T15" s="782"/>
      <c r="U15" s="782"/>
      <c r="V15" s="782"/>
      <c r="W15" s="782"/>
      <c r="X15" s="782"/>
      <c r="Y15" s="782"/>
      <c r="Z15" s="782"/>
      <c r="AA15" s="782"/>
      <c r="AB15" s="782"/>
      <c r="AC15" s="782"/>
      <c r="AD15" s="782"/>
      <c r="AE15" s="783"/>
      <c r="AF15" s="784"/>
      <c r="AG15" s="785"/>
      <c r="AH15" s="785"/>
      <c r="AI15" s="785"/>
      <c r="AJ15" s="786"/>
      <c r="AK15" s="767"/>
      <c r="AL15" s="768"/>
      <c r="AM15" s="768"/>
      <c r="AN15" s="768"/>
      <c r="AO15" s="768"/>
      <c r="AP15" s="768"/>
      <c r="AQ15" s="768"/>
      <c r="AR15" s="768"/>
      <c r="AS15" s="768"/>
      <c r="AT15" s="768"/>
      <c r="AU15" s="769"/>
      <c r="AV15" s="769"/>
      <c r="AW15" s="769"/>
      <c r="AX15" s="769"/>
      <c r="AY15" s="770"/>
      <c r="AZ15" s="230"/>
      <c r="BA15" s="230"/>
      <c r="BB15" s="230"/>
      <c r="BC15" s="230"/>
      <c r="BD15" s="230"/>
      <c r="BE15" s="231"/>
      <c r="BF15" s="231"/>
      <c r="BG15" s="231"/>
      <c r="BH15" s="231"/>
      <c r="BI15" s="231"/>
      <c r="BJ15" s="231"/>
      <c r="BK15" s="231"/>
      <c r="BL15" s="231"/>
      <c r="BM15" s="231"/>
      <c r="BN15" s="231"/>
      <c r="BO15" s="231"/>
      <c r="BP15" s="231"/>
      <c r="BQ15" s="236">
        <v>9</v>
      </c>
      <c r="BR15" s="237"/>
      <c r="BS15" s="771"/>
      <c r="BT15" s="772"/>
      <c r="BU15" s="772"/>
      <c r="BV15" s="772"/>
      <c r="BW15" s="772"/>
      <c r="BX15" s="772"/>
      <c r="BY15" s="772"/>
      <c r="BZ15" s="772"/>
      <c r="CA15" s="772"/>
      <c r="CB15" s="772"/>
      <c r="CC15" s="772"/>
      <c r="CD15" s="772"/>
      <c r="CE15" s="772"/>
      <c r="CF15" s="772"/>
      <c r="CG15" s="773"/>
      <c r="CH15" s="774"/>
      <c r="CI15" s="775"/>
      <c r="CJ15" s="775"/>
      <c r="CK15" s="775"/>
      <c r="CL15" s="776"/>
      <c r="CM15" s="774"/>
      <c r="CN15" s="775"/>
      <c r="CO15" s="775"/>
      <c r="CP15" s="775"/>
      <c r="CQ15" s="776"/>
      <c r="CR15" s="774"/>
      <c r="CS15" s="775"/>
      <c r="CT15" s="775"/>
      <c r="CU15" s="775"/>
      <c r="CV15" s="776"/>
      <c r="CW15" s="774"/>
      <c r="CX15" s="775"/>
      <c r="CY15" s="775"/>
      <c r="CZ15" s="775"/>
      <c r="DA15" s="776"/>
      <c r="DB15" s="774"/>
      <c r="DC15" s="775"/>
      <c r="DD15" s="775"/>
      <c r="DE15" s="775"/>
      <c r="DF15" s="776"/>
      <c r="DG15" s="774"/>
      <c r="DH15" s="775"/>
      <c r="DI15" s="775"/>
      <c r="DJ15" s="775"/>
      <c r="DK15" s="776"/>
      <c r="DL15" s="774"/>
      <c r="DM15" s="775"/>
      <c r="DN15" s="775"/>
      <c r="DO15" s="775"/>
      <c r="DP15" s="776"/>
      <c r="DQ15" s="774"/>
      <c r="DR15" s="775"/>
      <c r="DS15" s="775"/>
      <c r="DT15" s="775"/>
      <c r="DU15" s="776"/>
      <c r="DV15" s="771"/>
      <c r="DW15" s="772"/>
      <c r="DX15" s="772"/>
      <c r="DY15" s="772"/>
      <c r="DZ15" s="777"/>
      <c r="EA15" s="232"/>
    </row>
    <row r="16" spans="1:131" s="233" customFormat="1" ht="26.25" customHeight="1" x14ac:dyDescent="0.2">
      <c r="A16" s="236">
        <v>10</v>
      </c>
      <c r="B16" s="778"/>
      <c r="C16" s="779"/>
      <c r="D16" s="779"/>
      <c r="E16" s="779"/>
      <c r="F16" s="779"/>
      <c r="G16" s="779"/>
      <c r="H16" s="779"/>
      <c r="I16" s="779"/>
      <c r="J16" s="779"/>
      <c r="K16" s="779"/>
      <c r="L16" s="779"/>
      <c r="M16" s="779"/>
      <c r="N16" s="779"/>
      <c r="O16" s="779"/>
      <c r="P16" s="780"/>
      <c r="Q16" s="781"/>
      <c r="R16" s="782"/>
      <c r="S16" s="782"/>
      <c r="T16" s="782"/>
      <c r="U16" s="782"/>
      <c r="V16" s="782"/>
      <c r="W16" s="782"/>
      <c r="X16" s="782"/>
      <c r="Y16" s="782"/>
      <c r="Z16" s="782"/>
      <c r="AA16" s="782"/>
      <c r="AB16" s="782"/>
      <c r="AC16" s="782"/>
      <c r="AD16" s="782"/>
      <c r="AE16" s="783"/>
      <c r="AF16" s="784"/>
      <c r="AG16" s="785"/>
      <c r="AH16" s="785"/>
      <c r="AI16" s="785"/>
      <c r="AJ16" s="786"/>
      <c r="AK16" s="767"/>
      <c r="AL16" s="768"/>
      <c r="AM16" s="768"/>
      <c r="AN16" s="768"/>
      <c r="AO16" s="768"/>
      <c r="AP16" s="768"/>
      <c r="AQ16" s="768"/>
      <c r="AR16" s="768"/>
      <c r="AS16" s="768"/>
      <c r="AT16" s="768"/>
      <c r="AU16" s="769"/>
      <c r="AV16" s="769"/>
      <c r="AW16" s="769"/>
      <c r="AX16" s="769"/>
      <c r="AY16" s="770"/>
      <c r="AZ16" s="230"/>
      <c r="BA16" s="230"/>
      <c r="BB16" s="230"/>
      <c r="BC16" s="230"/>
      <c r="BD16" s="230"/>
      <c r="BE16" s="231"/>
      <c r="BF16" s="231"/>
      <c r="BG16" s="231"/>
      <c r="BH16" s="231"/>
      <c r="BI16" s="231"/>
      <c r="BJ16" s="231"/>
      <c r="BK16" s="231"/>
      <c r="BL16" s="231"/>
      <c r="BM16" s="231"/>
      <c r="BN16" s="231"/>
      <c r="BO16" s="231"/>
      <c r="BP16" s="231"/>
      <c r="BQ16" s="236">
        <v>10</v>
      </c>
      <c r="BR16" s="237"/>
      <c r="BS16" s="771"/>
      <c r="BT16" s="772"/>
      <c r="BU16" s="772"/>
      <c r="BV16" s="772"/>
      <c r="BW16" s="772"/>
      <c r="BX16" s="772"/>
      <c r="BY16" s="772"/>
      <c r="BZ16" s="772"/>
      <c r="CA16" s="772"/>
      <c r="CB16" s="772"/>
      <c r="CC16" s="772"/>
      <c r="CD16" s="772"/>
      <c r="CE16" s="772"/>
      <c r="CF16" s="772"/>
      <c r="CG16" s="773"/>
      <c r="CH16" s="774"/>
      <c r="CI16" s="775"/>
      <c r="CJ16" s="775"/>
      <c r="CK16" s="775"/>
      <c r="CL16" s="776"/>
      <c r="CM16" s="774"/>
      <c r="CN16" s="775"/>
      <c r="CO16" s="775"/>
      <c r="CP16" s="775"/>
      <c r="CQ16" s="776"/>
      <c r="CR16" s="774"/>
      <c r="CS16" s="775"/>
      <c r="CT16" s="775"/>
      <c r="CU16" s="775"/>
      <c r="CV16" s="776"/>
      <c r="CW16" s="774"/>
      <c r="CX16" s="775"/>
      <c r="CY16" s="775"/>
      <c r="CZ16" s="775"/>
      <c r="DA16" s="776"/>
      <c r="DB16" s="774"/>
      <c r="DC16" s="775"/>
      <c r="DD16" s="775"/>
      <c r="DE16" s="775"/>
      <c r="DF16" s="776"/>
      <c r="DG16" s="774"/>
      <c r="DH16" s="775"/>
      <c r="DI16" s="775"/>
      <c r="DJ16" s="775"/>
      <c r="DK16" s="776"/>
      <c r="DL16" s="774"/>
      <c r="DM16" s="775"/>
      <c r="DN16" s="775"/>
      <c r="DO16" s="775"/>
      <c r="DP16" s="776"/>
      <c r="DQ16" s="774"/>
      <c r="DR16" s="775"/>
      <c r="DS16" s="775"/>
      <c r="DT16" s="775"/>
      <c r="DU16" s="776"/>
      <c r="DV16" s="771"/>
      <c r="DW16" s="772"/>
      <c r="DX16" s="772"/>
      <c r="DY16" s="772"/>
      <c r="DZ16" s="777"/>
      <c r="EA16" s="232"/>
    </row>
    <row r="17" spans="1:131" s="233" customFormat="1" ht="26.25" customHeight="1" x14ac:dyDescent="0.2">
      <c r="A17" s="236">
        <v>11</v>
      </c>
      <c r="B17" s="778"/>
      <c r="C17" s="779"/>
      <c r="D17" s="779"/>
      <c r="E17" s="779"/>
      <c r="F17" s="779"/>
      <c r="G17" s="779"/>
      <c r="H17" s="779"/>
      <c r="I17" s="779"/>
      <c r="J17" s="779"/>
      <c r="K17" s="779"/>
      <c r="L17" s="779"/>
      <c r="M17" s="779"/>
      <c r="N17" s="779"/>
      <c r="O17" s="779"/>
      <c r="P17" s="780"/>
      <c r="Q17" s="781"/>
      <c r="R17" s="782"/>
      <c r="S17" s="782"/>
      <c r="T17" s="782"/>
      <c r="U17" s="782"/>
      <c r="V17" s="782"/>
      <c r="W17" s="782"/>
      <c r="X17" s="782"/>
      <c r="Y17" s="782"/>
      <c r="Z17" s="782"/>
      <c r="AA17" s="782"/>
      <c r="AB17" s="782"/>
      <c r="AC17" s="782"/>
      <c r="AD17" s="782"/>
      <c r="AE17" s="783"/>
      <c r="AF17" s="784"/>
      <c r="AG17" s="785"/>
      <c r="AH17" s="785"/>
      <c r="AI17" s="785"/>
      <c r="AJ17" s="786"/>
      <c r="AK17" s="767"/>
      <c r="AL17" s="768"/>
      <c r="AM17" s="768"/>
      <c r="AN17" s="768"/>
      <c r="AO17" s="768"/>
      <c r="AP17" s="768"/>
      <c r="AQ17" s="768"/>
      <c r="AR17" s="768"/>
      <c r="AS17" s="768"/>
      <c r="AT17" s="768"/>
      <c r="AU17" s="769"/>
      <c r="AV17" s="769"/>
      <c r="AW17" s="769"/>
      <c r="AX17" s="769"/>
      <c r="AY17" s="770"/>
      <c r="AZ17" s="230"/>
      <c r="BA17" s="230"/>
      <c r="BB17" s="230"/>
      <c r="BC17" s="230"/>
      <c r="BD17" s="230"/>
      <c r="BE17" s="231"/>
      <c r="BF17" s="231"/>
      <c r="BG17" s="231"/>
      <c r="BH17" s="231"/>
      <c r="BI17" s="231"/>
      <c r="BJ17" s="231"/>
      <c r="BK17" s="231"/>
      <c r="BL17" s="231"/>
      <c r="BM17" s="231"/>
      <c r="BN17" s="231"/>
      <c r="BO17" s="231"/>
      <c r="BP17" s="231"/>
      <c r="BQ17" s="236">
        <v>11</v>
      </c>
      <c r="BR17" s="237"/>
      <c r="BS17" s="771"/>
      <c r="BT17" s="772"/>
      <c r="BU17" s="772"/>
      <c r="BV17" s="772"/>
      <c r="BW17" s="772"/>
      <c r="BX17" s="772"/>
      <c r="BY17" s="772"/>
      <c r="BZ17" s="772"/>
      <c r="CA17" s="772"/>
      <c r="CB17" s="772"/>
      <c r="CC17" s="772"/>
      <c r="CD17" s="772"/>
      <c r="CE17" s="772"/>
      <c r="CF17" s="772"/>
      <c r="CG17" s="773"/>
      <c r="CH17" s="774"/>
      <c r="CI17" s="775"/>
      <c r="CJ17" s="775"/>
      <c r="CK17" s="775"/>
      <c r="CL17" s="776"/>
      <c r="CM17" s="774"/>
      <c r="CN17" s="775"/>
      <c r="CO17" s="775"/>
      <c r="CP17" s="775"/>
      <c r="CQ17" s="776"/>
      <c r="CR17" s="774"/>
      <c r="CS17" s="775"/>
      <c r="CT17" s="775"/>
      <c r="CU17" s="775"/>
      <c r="CV17" s="776"/>
      <c r="CW17" s="774"/>
      <c r="CX17" s="775"/>
      <c r="CY17" s="775"/>
      <c r="CZ17" s="775"/>
      <c r="DA17" s="776"/>
      <c r="DB17" s="774"/>
      <c r="DC17" s="775"/>
      <c r="DD17" s="775"/>
      <c r="DE17" s="775"/>
      <c r="DF17" s="776"/>
      <c r="DG17" s="774"/>
      <c r="DH17" s="775"/>
      <c r="DI17" s="775"/>
      <c r="DJ17" s="775"/>
      <c r="DK17" s="776"/>
      <c r="DL17" s="774"/>
      <c r="DM17" s="775"/>
      <c r="DN17" s="775"/>
      <c r="DO17" s="775"/>
      <c r="DP17" s="776"/>
      <c r="DQ17" s="774"/>
      <c r="DR17" s="775"/>
      <c r="DS17" s="775"/>
      <c r="DT17" s="775"/>
      <c r="DU17" s="776"/>
      <c r="DV17" s="771"/>
      <c r="DW17" s="772"/>
      <c r="DX17" s="772"/>
      <c r="DY17" s="772"/>
      <c r="DZ17" s="777"/>
      <c r="EA17" s="232"/>
    </row>
    <row r="18" spans="1:131" s="233" customFormat="1" ht="26.25" customHeight="1" x14ac:dyDescent="0.2">
      <c r="A18" s="236">
        <v>12</v>
      </c>
      <c r="B18" s="778"/>
      <c r="C18" s="779"/>
      <c r="D18" s="779"/>
      <c r="E18" s="779"/>
      <c r="F18" s="779"/>
      <c r="G18" s="779"/>
      <c r="H18" s="779"/>
      <c r="I18" s="779"/>
      <c r="J18" s="779"/>
      <c r="K18" s="779"/>
      <c r="L18" s="779"/>
      <c r="M18" s="779"/>
      <c r="N18" s="779"/>
      <c r="O18" s="779"/>
      <c r="P18" s="780"/>
      <c r="Q18" s="781"/>
      <c r="R18" s="782"/>
      <c r="S18" s="782"/>
      <c r="T18" s="782"/>
      <c r="U18" s="782"/>
      <c r="V18" s="782"/>
      <c r="W18" s="782"/>
      <c r="X18" s="782"/>
      <c r="Y18" s="782"/>
      <c r="Z18" s="782"/>
      <c r="AA18" s="782"/>
      <c r="AB18" s="782"/>
      <c r="AC18" s="782"/>
      <c r="AD18" s="782"/>
      <c r="AE18" s="783"/>
      <c r="AF18" s="784"/>
      <c r="AG18" s="785"/>
      <c r="AH18" s="785"/>
      <c r="AI18" s="785"/>
      <c r="AJ18" s="786"/>
      <c r="AK18" s="767"/>
      <c r="AL18" s="768"/>
      <c r="AM18" s="768"/>
      <c r="AN18" s="768"/>
      <c r="AO18" s="768"/>
      <c r="AP18" s="768"/>
      <c r="AQ18" s="768"/>
      <c r="AR18" s="768"/>
      <c r="AS18" s="768"/>
      <c r="AT18" s="768"/>
      <c r="AU18" s="769"/>
      <c r="AV18" s="769"/>
      <c r="AW18" s="769"/>
      <c r="AX18" s="769"/>
      <c r="AY18" s="770"/>
      <c r="AZ18" s="230"/>
      <c r="BA18" s="230"/>
      <c r="BB18" s="230"/>
      <c r="BC18" s="230"/>
      <c r="BD18" s="230"/>
      <c r="BE18" s="231"/>
      <c r="BF18" s="231"/>
      <c r="BG18" s="231"/>
      <c r="BH18" s="231"/>
      <c r="BI18" s="231"/>
      <c r="BJ18" s="231"/>
      <c r="BK18" s="231"/>
      <c r="BL18" s="231"/>
      <c r="BM18" s="231"/>
      <c r="BN18" s="231"/>
      <c r="BO18" s="231"/>
      <c r="BP18" s="231"/>
      <c r="BQ18" s="236">
        <v>12</v>
      </c>
      <c r="BR18" s="237"/>
      <c r="BS18" s="771"/>
      <c r="BT18" s="772"/>
      <c r="BU18" s="772"/>
      <c r="BV18" s="772"/>
      <c r="BW18" s="772"/>
      <c r="BX18" s="772"/>
      <c r="BY18" s="772"/>
      <c r="BZ18" s="772"/>
      <c r="CA18" s="772"/>
      <c r="CB18" s="772"/>
      <c r="CC18" s="772"/>
      <c r="CD18" s="772"/>
      <c r="CE18" s="772"/>
      <c r="CF18" s="772"/>
      <c r="CG18" s="773"/>
      <c r="CH18" s="774"/>
      <c r="CI18" s="775"/>
      <c r="CJ18" s="775"/>
      <c r="CK18" s="775"/>
      <c r="CL18" s="776"/>
      <c r="CM18" s="774"/>
      <c r="CN18" s="775"/>
      <c r="CO18" s="775"/>
      <c r="CP18" s="775"/>
      <c r="CQ18" s="776"/>
      <c r="CR18" s="774"/>
      <c r="CS18" s="775"/>
      <c r="CT18" s="775"/>
      <c r="CU18" s="775"/>
      <c r="CV18" s="776"/>
      <c r="CW18" s="774"/>
      <c r="CX18" s="775"/>
      <c r="CY18" s="775"/>
      <c r="CZ18" s="775"/>
      <c r="DA18" s="776"/>
      <c r="DB18" s="774"/>
      <c r="DC18" s="775"/>
      <c r="DD18" s="775"/>
      <c r="DE18" s="775"/>
      <c r="DF18" s="776"/>
      <c r="DG18" s="774"/>
      <c r="DH18" s="775"/>
      <c r="DI18" s="775"/>
      <c r="DJ18" s="775"/>
      <c r="DK18" s="776"/>
      <c r="DL18" s="774"/>
      <c r="DM18" s="775"/>
      <c r="DN18" s="775"/>
      <c r="DO18" s="775"/>
      <c r="DP18" s="776"/>
      <c r="DQ18" s="774"/>
      <c r="DR18" s="775"/>
      <c r="DS18" s="775"/>
      <c r="DT18" s="775"/>
      <c r="DU18" s="776"/>
      <c r="DV18" s="771"/>
      <c r="DW18" s="772"/>
      <c r="DX18" s="772"/>
      <c r="DY18" s="772"/>
      <c r="DZ18" s="777"/>
      <c r="EA18" s="232"/>
    </row>
    <row r="19" spans="1:131" s="233" customFormat="1" ht="26.25" customHeight="1" x14ac:dyDescent="0.2">
      <c r="A19" s="236">
        <v>13</v>
      </c>
      <c r="B19" s="778"/>
      <c r="C19" s="779"/>
      <c r="D19" s="779"/>
      <c r="E19" s="779"/>
      <c r="F19" s="779"/>
      <c r="G19" s="779"/>
      <c r="H19" s="779"/>
      <c r="I19" s="779"/>
      <c r="J19" s="779"/>
      <c r="K19" s="779"/>
      <c r="L19" s="779"/>
      <c r="M19" s="779"/>
      <c r="N19" s="779"/>
      <c r="O19" s="779"/>
      <c r="P19" s="780"/>
      <c r="Q19" s="781"/>
      <c r="R19" s="782"/>
      <c r="S19" s="782"/>
      <c r="T19" s="782"/>
      <c r="U19" s="782"/>
      <c r="V19" s="782"/>
      <c r="W19" s="782"/>
      <c r="X19" s="782"/>
      <c r="Y19" s="782"/>
      <c r="Z19" s="782"/>
      <c r="AA19" s="782"/>
      <c r="AB19" s="782"/>
      <c r="AC19" s="782"/>
      <c r="AD19" s="782"/>
      <c r="AE19" s="783"/>
      <c r="AF19" s="784"/>
      <c r="AG19" s="785"/>
      <c r="AH19" s="785"/>
      <c r="AI19" s="785"/>
      <c r="AJ19" s="786"/>
      <c r="AK19" s="767"/>
      <c r="AL19" s="768"/>
      <c r="AM19" s="768"/>
      <c r="AN19" s="768"/>
      <c r="AO19" s="768"/>
      <c r="AP19" s="768"/>
      <c r="AQ19" s="768"/>
      <c r="AR19" s="768"/>
      <c r="AS19" s="768"/>
      <c r="AT19" s="768"/>
      <c r="AU19" s="769"/>
      <c r="AV19" s="769"/>
      <c r="AW19" s="769"/>
      <c r="AX19" s="769"/>
      <c r="AY19" s="770"/>
      <c r="AZ19" s="230"/>
      <c r="BA19" s="230"/>
      <c r="BB19" s="230"/>
      <c r="BC19" s="230"/>
      <c r="BD19" s="230"/>
      <c r="BE19" s="231"/>
      <c r="BF19" s="231"/>
      <c r="BG19" s="231"/>
      <c r="BH19" s="231"/>
      <c r="BI19" s="231"/>
      <c r="BJ19" s="231"/>
      <c r="BK19" s="231"/>
      <c r="BL19" s="231"/>
      <c r="BM19" s="231"/>
      <c r="BN19" s="231"/>
      <c r="BO19" s="231"/>
      <c r="BP19" s="231"/>
      <c r="BQ19" s="236">
        <v>13</v>
      </c>
      <c r="BR19" s="237"/>
      <c r="BS19" s="771"/>
      <c r="BT19" s="772"/>
      <c r="BU19" s="772"/>
      <c r="BV19" s="772"/>
      <c r="BW19" s="772"/>
      <c r="BX19" s="772"/>
      <c r="BY19" s="772"/>
      <c r="BZ19" s="772"/>
      <c r="CA19" s="772"/>
      <c r="CB19" s="772"/>
      <c r="CC19" s="772"/>
      <c r="CD19" s="772"/>
      <c r="CE19" s="772"/>
      <c r="CF19" s="772"/>
      <c r="CG19" s="773"/>
      <c r="CH19" s="774"/>
      <c r="CI19" s="775"/>
      <c r="CJ19" s="775"/>
      <c r="CK19" s="775"/>
      <c r="CL19" s="776"/>
      <c r="CM19" s="774"/>
      <c r="CN19" s="775"/>
      <c r="CO19" s="775"/>
      <c r="CP19" s="775"/>
      <c r="CQ19" s="776"/>
      <c r="CR19" s="774"/>
      <c r="CS19" s="775"/>
      <c r="CT19" s="775"/>
      <c r="CU19" s="775"/>
      <c r="CV19" s="776"/>
      <c r="CW19" s="774"/>
      <c r="CX19" s="775"/>
      <c r="CY19" s="775"/>
      <c r="CZ19" s="775"/>
      <c r="DA19" s="776"/>
      <c r="DB19" s="774"/>
      <c r="DC19" s="775"/>
      <c r="DD19" s="775"/>
      <c r="DE19" s="775"/>
      <c r="DF19" s="776"/>
      <c r="DG19" s="774"/>
      <c r="DH19" s="775"/>
      <c r="DI19" s="775"/>
      <c r="DJ19" s="775"/>
      <c r="DK19" s="776"/>
      <c r="DL19" s="774"/>
      <c r="DM19" s="775"/>
      <c r="DN19" s="775"/>
      <c r="DO19" s="775"/>
      <c r="DP19" s="776"/>
      <c r="DQ19" s="774"/>
      <c r="DR19" s="775"/>
      <c r="DS19" s="775"/>
      <c r="DT19" s="775"/>
      <c r="DU19" s="776"/>
      <c r="DV19" s="771"/>
      <c r="DW19" s="772"/>
      <c r="DX19" s="772"/>
      <c r="DY19" s="772"/>
      <c r="DZ19" s="777"/>
      <c r="EA19" s="232"/>
    </row>
    <row r="20" spans="1:131" s="233" customFormat="1" ht="26.25" customHeight="1" x14ac:dyDescent="0.2">
      <c r="A20" s="236">
        <v>14</v>
      </c>
      <c r="B20" s="778"/>
      <c r="C20" s="779"/>
      <c r="D20" s="779"/>
      <c r="E20" s="779"/>
      <c r="F20" s="779"/>
      <c r="G20" s="779"/>
      <c r="H20" s="779"/>
      <c r="I20" s="779"/>
      <c r="J20" s="779"/>
      <c r="K20" s="779"/>
      <c r="L20" s="779"/>
      <c r="M20" s="779"/>
      <c r="N20" s="779"/>
      <c r="O20" s="779"/>
      <c r="P20" s="780"/>
      <c r="Q20" s="781"/>
      <c r="R20" s="782"/>
      <c r="S20" s="782"/>
      <c r="T20" s="782"/>
      <c r="U20" s="782"/>
      <c r="V20" s="782"/>
      <c r="W20" s="782"/>
      <c r="X20" s="782"/>
      <c r="Y20" s="782"/>
      <c r="Z20" s="782"/>
      <c r="AA20" s="782"/>
      <c r="AB20" s="782"/>
      <c r="AC20" s="782"/>
      <c r="AD20" s="782"/>
      <c r="AE20" s="783"/>
      <c r="AF20" s="784"/>
      <c r="AG20" s="785"/>
      <c r="AH20" s="785"/>
      <c r="AI20" s="785"/>
      <c r="AJ20" s="786"/>
      <c r="AK20" s="767"/>
      <c r="AL20" s="768"/>
      <c r="AM20" s="768"/>
      <c r="AN20" s="768"/>
      <c r="AO20" s="768"/>
      <c r="AP20" s="768"/>
      <c r="AQ20" s="768"/>
      <c r="AR20" s="768"/>
      <c r="AS20" s="768"/>
      <c r="AT20" s="768"/>
      <c r="AU20" s="769"/>
      <c r="AV20" s="769"/>
      <c r="AW20" s="769"/>
      <c r="AX20" s="769"/>
      <c r="AY20" s="770"/>
      <c r="AZ20" s="230"/>
      <c r="BA20" s="230"/>
      <c r="BB20" s="230"/>
      <c r="BC20" s="230"/>
      <c r="BD20" s="230"/>
      <c r="BE20" s="231"/>
      <c r="BF20" s="231"/>
      <c r="BG20" s="231"/>
      <c r="BH20" s="231"/>
      <c r="BI20" s="231"/>
      <c r="BJ20" s="231"/>
      <c r="BK20" s="231"/>
      <c r="BL20" s="231"/>
      <c r="BM20" s="231"/>
      <c r="BN20" s="231"/>
      <c r="BO20" s="231"/>
      <c r="BP20" s="231"/>
      <c r="BQ20" s="236">
        <v>14</v>
      </c>
      <c r="BR20" s="237"/>
      <c r="BS20" s="771"/>
      <c r="BT20" s="772"/>
      <c r="BU20" s="772"/>
      <c r="BV20" s="772"/>
      <c r="BW20" s="772"/>
      <c r="BX20" s="772"/>
      <c r="BY20" s="772"/>
      <c r="BZ20" s="772"/>
      <c r="CA20" s="772"/>
      <c r="CB20" s="772"/>
      <c r="CC20" s="772"/>
      <c r="CD20" s="772"/>
      <c r="CE20" s="772"/>
      <c r="CF20" s="772"/>
      <c r="CG20" s="773"/>
      <c r="CH20" s="774"/>
      <c r="CI20" s="775"/>
      <c r="CJ20" s="775"/>
      <c r="CK20" s="775"/>
      <c r="CL20" s="776"/>
      <c r="CM20" s="774"/>
      <c r="CN20" s="775"/>
      <c r="CO20" s="775"/>
      <c r="CP20" s="775"/>
      <c r="CQ20" s="776"/>
      <c r="CR20" s="774"/>
      <c r="CS20" s="775"/>
      <c r="CT20" s="775"/>
      <c r="CU20" s="775"/>
      <c r="CV20" s="776"/>
      <c r="CW20" s="774"/>
      <c r="CX20" s="775"/>
      <c r="CY20" s="775"/>
      <c r="CZ20" s="775"/>
      <c r="DA20" s="776"/>
      <c r="DB20" s="774"/>
      <c r="DC20" s="775"/>
      <c r="DD20" s="775"/>
      <c r="DE20" s="775"/>
      <c r="DF20" s="776"/>
      <c r="DG20" s="774"/>
      <c r="DH20" s="775"/>
      <c r="DI20" s="775"/>
      <c r="DJ20" s="775"/>
      <c r="DK20" s="776"/>
      <c r="DL20" s="774"/>
      <c r="DM20" s="775"/>
      <c r="DN20" s="775"/>
      <c r="DO20" s="775"/>
      <c r="DP20" s="776"/>
      <c r="DQ20" s="774"/>
      <c r="DR20" s="775"/>
      <c r="DS20" s="775"/>
      <c r="DT20" s="775"/>
      <c r="DU20" s="776"/>
      <c r="DV20" s="771"/>
      <c r="DW20" s="772"/>
      <c r="DX20" s="772"/>
      <c r="DY20" s="772"/>
      <c r="DZ20" s="777"/>
      <c r="EA20" s="232"/>
    </row>
    <row r="21" spans="1:131" s="233" customFormat="1" ht="26.25" customHeight="1" thickBot="1" x14ac:dyDescent="0.25">
      <c r="A21" s="236">
        <v>15</v>
      </c>
      <c r="B21" s="778"/>
      <c r="C21" s="779"/>
      <c r="D21" s="779"/>
      <c r="E21" s="779"/>
      <c r="F21" s="779"/>
      <c r="G21" s="779"/>
      <c r="H21" s="779"/>
      <c r="I21" s="779"/>
      <c r="J21" s="779"/>
      <c r="K21" s="779"/>
      <c r="L21" s="779"/>
      <c r="M21" s="779"/>
      <c r="N21" s="779"/>
      <c r="O21" s="779"/>
      <c r="P21" s="780"/>
      <c r="Q21" s="781"/>
      <c r="R21" s="782"/>
      <c r="S21" s="782"/>
      <c r="T21" s="782"/>
      <c r="U21" s="782"/>
      <c r="V21" s="782"/>
      <c r="W21" s="782"/>
      <c r="X21" s="782"/>
      <c r="Y21" s="782"/>
      <c r="Z21" s="782"/>
      <c r="AA21" s="782"/>
      <c r="AB21" s="782"/>
      <c r="AC21" s="782"/>
      <c r="AD21" s="782"/>
      <c r="AE21" s="783"/>
      <c r="AF21" s="784"/>
      <c r="AG21" s="785"/>
      <c r="AH21" s="785"/>
      <c r="AI21" s="785"/>
      <c r="AJ21" s="786"/>
      <c r="AK21" s="767"/>
      <c r="AL21" s="768"/>
      <c r="AM21" s="768"/>
      <c r="AN21" s="768"/>
      <c r="AO21" s="768"/>
      <c r="AP21" s="768"/>
      <c r="AQ21" s="768"/>
      <c r="AR21" s="768"/>
      <c r="AS21" s="768"/>
      <c r="AT21" s="768"/>
      <c r="AU21" s="769"/>
      <c r="AV21" s="769"/>
      <c r="AW21" s="769"/>
      <c r="AX21" s="769"/>
      <c r="AY21" s="770"/>
      <c r="AZ21" s="230"/>
      <c r="BA21" s="230"/>
      <c r="BB21" s="230"/>
      <c r="BC21" s="230"/>
      <c r="BD21" s="230"/>
      <c r="BE21" s="231"/>
      <c r="BF21" s="231"/>
      <c r="BG21" s="231"/>
      <c r="BH21" s="231"/>
      <c r="BI21" s="231"/>
      <c r="BJ21" s="231"/>
      <c r="BK21" s="231"/>
      <c r="BL21" s="231"/>
      <c r="BM21" s="231"/>
      <c r="BN21" s="231"/>
      <c r="BO21" s="231"/>
      <c r="BP21" s="231"/>
      <c r="BQ21" s="236">
        <v>15</v>
      </c>
      <c r="BR21" s="237"/>
      <c r="BS21" s="771"/>
      <c r="BT21" s="772"/>
      <c r="BU21" s="772"/>
      <c r="BV21" s="772"/>
      <c r="BW21" s="772"/>
      <c r="BX21" s="772"/>
      <c r="BY21" s="772"/>
      <c r="BZ21" s="772"/>
      <c r="CA21" s="772"/>
      <c r="CB21" s="772"/>
      <c r="CC21" s="772"/>
      <c r="CD21" s="772"/>
      <c r="CE21" s="772"/>
      <c r="CF21" s="772"/>
      <c r="CG21" s="773"/>
      <c r="CH21" s="774"/>
      <c r="CI21" s="775"/>
      <c r="CJ21" s="775"/>
      <c r="CK21" s="775"/>
      <c r="CL21" s="776"/>
      <c r="CM21" s="774"/>
      <c r="CN21" s="775"/>
      <c r="CO21" s="775"/>
      <c r="CP21" s="775"/>
      <c r="CQ21" s="776"/>
      <c r="CR21" s="774"/>
      <c r="CS21" s="775"/>
      <c r="CT21" s="775"/>
      <c r="CU21" s="775"/>
      <c r="CV21" s="776"/>
      <c r="CW21" s="774"/>
      <c r="CX21" s="775"/>
      <c r="CY21" s="775"/>
      <c r="CZ21" s="775"/>
      <c r="DA21" s="776"/>
      <c r="DB21" s="774"/>
      <c r="DC21" s="775"/>
      <c r="DD21" s="775"/>
      <c r="DE21" s="775"/>
      <c r="DF21" s="776"/>
      <c r="DG21" s="774"/>
      <c r="DH21" s="775"/>
      <c r="DI21" s="775"/>
      <c r="DJ21" s="775"/>
      <c r="DK21" s="776"/>
      <c r="DL21" s="774"/>
      <c r="DM21" s="775"/>
      <c r="DN21" s="775"/>
      <c r="DO21" s="775"/>
      <c r="DP21" s="776"/>
      <c r="DQ21" s="774"/>
      <c r="DR21" s="775"/>
      <c r="DS21" s="775"/>
      <c r="DT21" s="775"/>
      <c r="DU21" s="776"/>
      <c r="DV21" s="771"/>
      <c r="DW21" s="772"/>
      <c r="DX21" s="772"/>
      <c r="DY21" s="772"/>
      <c r="DZ21" s="777"/>
      <c r="EA21" s="232"/>
    </row>
    <row r="22" spans="1:131" s="233" customFormat="1" ht="26.25" customHeight="1" x14ac:dyDescent="0.2">
      <c r="A22" s="236">
        <v>16</v>
      </c>
      <c r="B22" s="778"/>
      <c r="C22" s="779"/>
      <c r="D22" s="779"/>
      <c r="E22" s="779"/>
      <c r="F22" s="779"/>
      <c r="G22" s="779"/>
      <c r="H22" s="779"/>
      <c r="I22" s="779"/>
      <c r="J22" s="779"/>
      <c r="K22" s="779"/>
      <c r="L22" s="779"/>
      <c r="M22" s="779"/>
      <c r="N22" s="779"/>
      <c r="O22" s="779"/>
      <c r="P22" s="780"/>
      <c r="Q22" s="796"/>
      <c r="R22" s="797"/>
      <c r="S22" s="797"/>
      <c r="T22" s="797"/>
      <c r="U22" s="797"/>
      <c r="V22" s="797"/>
      <c r="W22" s="797"/>
      <c r="X22" s="797"/>
      <c r="Y22" s="797"/>
      <c r="Z22" s="797"/>
      <c r="AA22" s="797"/>
      <c r="AB22" s="797"/>
      <c r="AC22" s="797"/>
      <c r="AD22" s="797"/>
      <c r="AE22" s="798"/>
      <c r="AF22" s="784"/>
      <c r="AG22" s="785"/>
      <c r="AH22" s="785"/>
      <c r="AI22" s="785"/>
      <c r="AJ22" s="786"/>
      <c r="AK22" s="799"/>
      <c r="AL22" s="800"/>
      <c r="AM22" s="800"/>
      <c r="AN22" s="800"/>
      <c r="AO22" s="800"/>
      <c r="AP22" s="800"/>
      <c r="AQ22" s="800"/>
      <c r="AR22" s="800"/>
      <c r="AS22" s="800"/>
      <c r="AT22" s="800"/>
      <c r="AU22" s="801"/>
      <c r="AV22" s="801"/>
      <c r="AW22" s="801"/>
      <c r="AX22" s="801"/>
      <c r="AY22" s="802"/>
      <c r="AZ22" s="803" t="s">
        <v>394</v>
      </c>
      <c r="BA22" s="803"/>
      <c r="BB22" s="803"/>
      <c r="BC22" s="803"/>
      <c r="BD22" s="804"/>
      <c r="BE22" s="231"/>
      <c r="BF22" s="231"/>
      <c r="BG22" s="231"/>
      <c r="BH22" s="231"/>
      <c r="BI22" s="231"/>
      <c r="BJ22" s="231"/>
      <c r="BK22" s="231"/>
      <c r="BL22" s="231"/>
      <c r="BM22" s="231"/>
      <c r="BN22" s="231"/>
      <c r="BO22" s="231"/>
      <c r="BP22" s="231"/>
      <c r="BQ22" s="236">
        <v>16</v>
      </c>
      <c r="BR22" s="237"/>
      <c r="BS22" s="771"/>
      <c r="BT22" s="772"/>
      <c r="BU22" s="772"/>
      <c r="BV22" s="772"/>
      <c r="BW22" s="772"/>
      <c r="BX22" s="772"/>
      <c r="BY22" s="772"/>
      <c r="BZ22" s="772"/>
      <c r="CA22" s="772"/>
      <c r="CB22" s="772"/>
      <c r="CC22" s="772"/>
      <c r="CD22" s="772"/>
      <c r="CE22" s="772"/>
      <c r="CF22" s="772"/>
      <c r="CG22" s="773"/>
      <c r="CH22" s="774"/>
      <c r="CI22" s="775"/>
      <c r="CJ22" s="775"/>
      <c r="CK22" s="775"/>
      <c r="CL22" s="776"/>
      <c r="CM22" s="774"/>
      <c r="CN22" s="775"/>
      <c r="CO22" s="775"/>
      <c r="CP22" s="775"/>
      <c r="CQ22" s="776"/>
      <c r="CR22" s="774"/>
      <c r="CS22" s="775"/>
      <c r="CT22" s="775"/>
      <c r="CU22" s="775"/>
      <c r="CV22" s="776"/>
      <c r="CW22" s="774"/>
      <c r="CX22" s="775"/>
      <c r="CY22" s="775"/>
      <c r="CZ22" s="775"/>
      <c r="DA22" s="776"/>
      <c r="DB22" s="774"/>
      <c r="DC22" s="775"/>
      <c r="DD22" s="775"/>
      <c r="DE22" s="775"/>
      <c r="DF22" s="776"/>
      <c r="DG22" s="774"/>
      <c r="DH22" s="775"/>
      <c r="DI22" s="775"/>
      <c r="DJ22" s="775"/>
      <c r="DK22" s="776"/>
      <c r="DL22" s="774"/>
      <c r="DM22" s="775"/>
      <c r="DN22" s="775"/>
      <c r="DO22" s="775"/>
      <c r="DP22" s="776"/>
      <c r="DQ22" s="774"/>
      <c r="DR22" s="775"/>
      <c r="DS22" s="775"/>
      <c r="DT22" s="775"/>
      <c r="DU22" s="776"/>
      <c r="DV22" s="771"/>
      <c r="DW22" s="772"/>
      <c r="DX22" s="772"/>
      <c r="DY22" s="772"/>
      <c r="DZ22" s="777"/>
      <c r="EA22" s="232"/>
    </row>
    <row r="23" spans="1:131" s="233" customFormat="1" ht="26.25" customHeight="1" thickBot="1" x14ac:dyDescent="0.25">
      <c r="A23" s="238" t="s">
        <v>395</v>
      </c>
      <c r="B23" s="787" t="s">
        <v>396</v>
      </c>
      <c r="C23" s="788"/>
      <c r="D23" s="788"/>
      <c r="E23" s="788"/>
      <c r="F23" s="788"/>
      <c r="G23" s="788"/>
      <c r="H23" s="788"/>
      <c r="I23" s="788"/>
      <c r="J23" s="788"/>
      <c r="K23" s="788"/>
      <c r="L23" s="788"/>
      <c r="M23" s="788"/>
      <c r="N23" s="788"/>
      <c r="O23" s="788"/>
      <c r="P23" s="789"/>
      <c r="Q23" s="790">
        <f>SUM(Q7:U22)</f>
        <v>8156</v>
      </c>
      <c r="R23" s="791"/>
      <c r="S23" s="791"/>
      <c r="T23" s="791"/>
      <c r="U23" s="791"/>
      <c r="V23" s="790">
        <f t="shared" ref="V23" si="0">SUM(V7:Z22)</f>
        <v>7616</v>
      </c>
      <c r="W23" s="791"/>
      <c r="X23" s="791"/>
      <c r="Y23" s="791"/>
      <c r="Z23" s="791"/>
      <c r="AA23" s="790">
        <f>SUM(AA7:AE22)</f>
        <v>540</v>
      </c>
      <c r="AB23" s="791"/>
      <c r="AC23" s="791"/>
      <c r="AD23" s="791"/>
      <c r="AE23" s="791"/>
      <c r="AF23" s="792">
        <v>533</v>
      </c>
      <c r="AG23" s="791"/>
      <c r="AH23" s="791"/>
      <c r="AI23" s="791"/>
      <c r="AJ23" s="793"/>
      <c r="AK23" s="794"/>
      <c r="AL23" s="795"/>
      <c r="AM23" s="795"/>
      <c r="AN23" s="795"/>
      <c r="AO23" s="795"/>
      <c r="AP23" s="791">
        <f>SUM(AP7:AT22)</f>
        <v>5093</v>
      </c>
      <c r="AQ23" s="791"/>
      <c r="AR23" s="791"/>
      <c r="AS23" s="791"/>
      <c r="AT23" s="791"/>
      <c r="AU23" s="806"/>
      <c r="AV23" s="806"/>
      <c r="AW23" s="806"/>
      <c r="AX23" s="806"/>
      <c r="AY23" s="807"/>
      <c r="AZ23" s="808" t="s">
        <v>133</v>
      </c>
      <c r="BA23" s="809"/>
      <c r="BB23" s="809"/>
      <c r="BC23" s="809"/>
      <c r="BD23" s="810"/>
      <c r="BE23" s="231"/>
      <c r="BF23" s="231"/>
      <c r="BG23" s="231"/>
      <c r="BH23" s="231"/>
      <c r="BI23" s="231"/>
      <c r="BJ23" s="231"/>
      <c r="BK23" s="231"/>
      <c r="BL23" s="231"/>
      <c r="BM23" s="231"/>
      <c r="BN23" s="231"/>
      <c r="BO23" s="231"/>
      <c r="BP23" s="231"/>
      <c r="BQ23" s="236">
        <v>17</v>
      </c>
      <c r="BR23" s="237"/>
      <c r="BS23" s="771"/>
      <c r="BT23" s="772"/>
      <c r="BU23" s="772"/>
      <c r="BV23" s="772"/>
      <c r="BW23" s="772"/>
      <c r="BX23" s="772"/>
      <c r="BY23" s="772"/>
      <c r="BZ23" s="772"/>
      <c r="CA23" s="772"/>
      <c r="CB23" s="772"/>
      <c r="CC23" s="772"/>
      <c r="CD23" s="772"/>
      <c r="CE23" s="772"/>
      <c r="CF23" s="772"/>
      <c r="CG23" s="773"/>
      <c r="CH23" s="774"/>
      <c r="CI23" s="775"/>
      <c r="CJ23" s="775"/>
      <c r="CK23" s="775"/>
      <c r="CL23" s="776"/>
      <c r="CM23" s="774"/>
      <c r="CN23" s="775"/>
      <c r="CO23" s="775"/>
      <c r="CP23" s="775"/>
      <c r="CQ23" s="776"/>
      <c r="CR23" s="774"/>
      <c r="CS23" s="775"/>
      <c r="CT23" s="775"/>
      <c r="CU23" s="775"/>
      <c r="CV23" s="776"/>
      <c r="CW23" s="774"/>
      <c r="CX23" s="775"/>
      <c r="CY23" s="775"/>
      <c r="CZ23" s="775"/>
      <c r="DA23" s="776"/>
      <c r="DB23" s="774"/>
      <c r="DC23" s="775"/>
      <c r="DD23" s="775"/>
      <c r="DE23" s="775"/>
      <c r="DF23" s="776"/>
      <c r="DG23" s="774"/>
      <c r="DH23" s="775"/>
      <c r="DI23" s="775"/>
      <c r="DJ23" s="775"/>
      <c r="DK23" s="776"/>
      <c r="DL23" s="774"/>
      <c r="DM23" s="775"/>
      <c r="DN23" s="775"/>
      <c r="DO23" s="775"/>
      <c r="DP23" s="776"/>
      <c r="DQ23" s="774"/>
      <c r="DR23" s="775"/>
      <c r="DS23" s="775"/>
      <c r="DT23" s="775"/>
      <c r="DU23" s="776"/>
      <c r="DV23" s="771"/>
      <c r="DW23" s="772"/>
      <c r="DX23" s="772"/>
      <c r="DY23" s="772"/>
      <c r="DZ23" s="777"/>
      <c r="EA23" s="232"/>
    </row>
    <row r="24" spans="1:131" s="233" customFormat="1" ht="26.25" customHeight="1" x14ac:dyDescent="0.2">
      <c r="A24" s="805" t="s">
        <v>397</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30"/>
      <c r="BA24" s="230"/>
      <c r="BB24" s="230"/>
      <c r="BC24" s="230"/>
      <c r="BD24" s="230"/>
      <c r="BE24" s="231"/>
      <c r="BF24" s="231"/>
      <c r="BG24" s="231"/>
      <c r="BH24" s="231"/>
      <c r="BI24" s="231"/>
      <c r="BJ24" s="231"/>
      <c r="BK24" s="231"/>
      <c r="BL24" s="231"/>
      <c r="BM24" s="231"/>
      <c r="BN24" s="231"/>
      <c r="BO24" s="231"/>
      <c r="BP24" s="231"/>
      <c r="BQ24" s="236">
        <v>18</v>
      </c>
      <c r="BR24" s="237"/>
      <c r="BS24" s="771"/>
      <c r="BT24" s="772"/>
      <c r="BU24" s="772"/>
      <c r="BV24" s="772"/>
      <c r="BW24" s="772"/>
      <c r="BX24" s="772"/>
      <c r="BY24" s="772"/>
      <c r="BZ24" s="772"/>
      <c r="CA24" s="772"/>
      <c r="CB24" s="772"/>
      <c r="CC24" s="772"/>
      <c r="CD24" s="772"/>
      <c r="CE24" s="772"/>
      <c r="CF24" s="772"/>
      <c r="CG24" s="773"/>
      <c r="CH24" s="774"/>
      <c r="CI24" s="775"/>
      <c r="CJ24" s="775"/>
      <c r="CK24" s="775"/>
      <c r="CL24" s="776"/>
      <c r="CM24" s="774"/>
      <c r="CN24" s="775"/>
      <c r="CO24" s="775"/>
      <c r="CP24" s="775"/>
      <c r="CQ24" s="776"/>
      <c r="CR24" s="774"/>
      <c r="CS24" s="775"/>
      <c r="CT24" s="775"/>
      <c r="CU24" s="775"/>
      <c r="CV24" s="776"/>
      <c r="CW24" s="774"/>
      <c r="CX24" s="775"/>
      <c r="CY24" s="775"/>
      <c r="CZ24" s="775"/>
      <c r="DA24" s="776"/>
      <c r="DB24" s="774"/>
      <c r="DC24" s="775"/>
      <c r="DD24" s="775"/>
      <c r="DE24" s="775"/>
      <c r="DF24" s="776"/>
      <c r="DG24" s="774"/>
      <c r="DH24" s="775"/>
      <c r="DI24" s="775"/>
      <c r="DJ24" s="775"/>
      <c r="DK24" s="776"/>
      <c r="DL24" s="774"/>
      <c r="DM24" s="775"/>
      <c r="DN24" s="775"/>
      <c r="DO24" s="775"/>
      <c r="DP24" s="776"/>
      <c r="DQ24" s="774"/>
      <c r="DR24" s="775"/>
      <c r="DS24" s="775"/>
      <c r="DT24" s="775"/>
      <c r="DU24" s="776"/>
      <c r="DV24" s="771"/>
      <c r="DW24" s="772"/>
      <c r="DX24" s="772"/>
      <c r="DY24" s="772"/>
      <c r="DZ24" s="777"/>
      <c r="EA24" s="232"/>
    </row>
    <row r="25" spans="1:131" ht="26.25" customHeight="1" thickBot="1" x14ac:dyDescent="0.25">
      <c r="A25" s="723" t="s">
        <v>398</v>
      </c>
      <c r="B25" s="723"/>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3"/>
      <c r="AZ25" s="723"/>
      <c r="BA25" s="723"/>
      <c r="BB25" s="723"/>
      <c r="BC25" s="723"/>
      <c r="BD25" s="723"/>
      <c r="BE25" s="723"/>
      <c r="BF25" s="723"/>
      <c r="BG25" s="723"/>
      <c r="BH25" s="723"/>
      <c r="BI25" s="723"/>
      <c r="BJ25" s="230"/>
      <c r="BK25" s="230"/>
      <c r="BL25" s="230"/>
      <c r="BM25" s="230"/>
      <c r="BN25" s="230"/>
      <c r="BO25" s="239"/>
      <c r="BP25" s="239"/>
      <c r="BQ25" s="236">
        <v>19</v>
      </c>
      <c r="BR25" s="237"/>
      <c r="BS25" s="771"/>
      <c r="BT25" s="772"/>
      <c r="BU25" s="772"/>
      <c r="BV25" s="772"/>
      <c r="BW25" s="772"/>
      <c r="BX25" s="772"/>
      <c r="BY25" s="772"/>
      <c r="BZ25" s="772"/>
      <c r="CA25" s="772"/>
      <c r="CB25" s="772"/>
      <c r="CC25" s="772"/>
      <c r="CD25" s="772"/>
      <c r="CE25" s="772"/>
      <c r="CF25" s="772"/>
      <c r="CG25" s="773"/>
      <c r="CH25" s="774"/>
      <c r="CI25" s="775"/>
      <c r="CJ25" s="775"/>
      <c r="CK25" s="775"/>
      <c r="CL25" s="776"/>
      <c r="CM25" s="774"/>
      <c r="CN25" s="775"/>
      <c r="CO25" s="775"/>
      <c r="CP25" s="775"/>
      <c r="CQ25" s="776"/>
      <c r="CR25" s="774"/>
      <c r="CS25" s="775"/>
      <c r="CT25" s="775"/>
      <c r="CU25" s="775"/>
      <c r="CV25" s="776"/>
      <c r="CW25" s="774"/>
      <c r="CX25" s="775"/>
      <c r="CY25" s="775"/>
      <c r="CZ25" s="775"/>
      <c r="DA25" s="776"/>
      <c r="DB25" s="774"/>
      <c r="DC25" s="775"/>
      <c r="DD25" s="775"/>
      <c r="DE25" s="775"/>
      <c r="DF25" s="776"/>
      <c r="DG25" s="774"/>
      <c r="DH25" s="775"/>
      <c r="DI25" s="775"/>
      <c r="DJ25" s="775"/>
      <c r="DK25" s="776"/>
      <c r="DL25" s="774"/>
      <c r="DM25" s="775"/>
      <c r="DN25" s="775"/>
      <c r="DO25" s="775"/>
      <c r="DP25" s="776"/>
      <c r="DQ25" s="774"/>
      <c r="DR25" s="775"/>
      <c r="DS25" s="775"/>
      <c r="DT25" s="775"/>
      <c r="DU25" s="776"/>
      <c r="DV25" s="771"/>
      <c r="DW25" s="772"/>
      <c r="DX25" s="772"/>
      <c r="DY25" s="772"/>
      <c r="DZ25" s="777"/>
      <c r="EA25" s="228"/>
    </row>
    <row r="26" spans="1:131" ht="26.25" customHeight="1" x14ac:dyDescent="0.2">
      <c r="A26" s="725" t="s">
        <v>376</v>
      </c>
      <c r="B26" s="726"/>
      <c r="C26" s="726"/>
      <c r="D26" s="726"/>
      <c r="E26" s="726"/>
      <c r="F26" s="726"/>
      <c r="G26" s="726"/>
      <c r="H26" s="726"/>
      <c r="I26" s="726"/>
      <c r="J26" s="726"/>
      <c r="K26" s="726"/>
      <c r="L26" s="726"/>
      <c r="M26" s="726"/>
      <c r="N26" s="726"/>
      <c r="O26" s="726"/>
      <c r="P26" s="727"/>
      <c r="Q26" s="731" t="s">
        <v>399</v>
      </c>
      <c r="R26" s="732"/>
      <c r="S26" s="732"/>
      <c r="T26" s="732"/>
      <c r="U26" s="733"/>
      <c r="V26" s="731" t="s">
        <v>400</v>
      </c>
      <c r="W26" s="732"/>
      <c r="X26" s="732"/>
      <c r="Y26" s="732"/>
      <c r="Z26" s="733"/>
      <c r="AA26" s="731" t="s">
        <v>401</v>
      </c>
      <c r="AB26" s="732"/>
      <c r="AC26" s="732"/>
      <c r="AD26" s="732"/>
      <c r="AE26" s="732"/>
      <c r="AF26" s="811" t="s">
        <v>402</v>
      </c>
      <c r="AG26" s="812"/>
      <c r="AH26" s="812"/>
      <c r="AI26" s="812"/>
      <c r="AJ26" s="813"/>
      <c r="AK26" s="732" t="s">
        <v>403</v>
      </c>
      <c r="AL26" s="732"/>
      <c r="AM26" s="732"/>
      <c r="AN26" s="732"/>
      <c r="AO26" s="733"/>
      <c r="AP26" s="731" t="s">
        <v>404</v>
      </c>
      <c r="AQ26" s="732"/>
      <c r="AR26" s="732"/>
      <c r="AS26" s="732"/>
      <c r="AT26" s="733"/>
      <c r="AU26" s="731" t="s">
        <v>405</v>
      </c>
      <c r="AV26" s="732"/>
      <c r="AW26" s="732"/>
      <c r="AX26" s="732"/>
      <c r="AY26" s="733"/>
      <c r="AZ26" s="731" t="s">
        <v>406</v>
      </c>
      <c r="BA26" s="732"/>
      <c r="BB26" s="732"/>
      <c r="BC26" s="732"/>
      <c r="BD26" s="733"/>
      <c r="BE26" s="731" t="s">
        <v>383</v>
      </c>
      <c r="BF26" s="732"/>
      <c r="BG26" s="732"/>
      <c r="BH26" s="732"/>
      <c r="BI26" s="738"/>
      <c r="BJ26" s="230"/>
      <c r="BK26" s="230"/>
      <c r="BL26" s="230"/>
      <c r="BM26" s="230"/>
      <c r="BN26" s="230"/>
      <c r="BO26" s="239"/>
      <c r="BP26" s="239"/>
      <c r="BQ26" s="236">
        <v>20</v>
      </c>
      <c r="BR26" s="237"/>
      <c r="BS26" s="771"/>
      <c r="BT26" s="772"/>
      <c r="BU26" s="772"/>
      <c r="BV26" s="772"/>
      <c r="BW26" s="772"/>
      <c r="BX26" s="772"/>
      <c r="BY26" s="772"/>
      <c r="BZ26" s="772"/>
      <c r="CA26" s="772"/>
      <c r="CB26" s="772"/>
      <c r="CC26" s="772"/>
      <c r="CD26" s="772"/>
      <c r="CE26" s="772"/>
      <c r="CF26" s="772"/>
      <c r="CG26" s="773"/>
      <c r="CH26" s="774"/>
      <c r="CI26" s="775"/>
      <c r="CJ26" s="775"/>
      <c r="CK26" s="775"/>
      <c r="CL26" s="776"/>
      <c r="CM26" s="774"/>
      <c r="CN26" s="775"/>
      <c r="CO26" s="775"/>
      <c r="CP26" s="775"/>
      <c r="CQ26" s="776"/>
      <c r="CR26" s="774"/>
      <c r="CS26" s="775"/>
      <c r="CT26" s="775"/>
      <c r="CU26" s="775"/>
      <c r="CV26" s="776"/>
      <c r="CW26" s="774"/>
      <c r="CX26" s="775"/>
      <c r="CY26" s="775"/>
      <c r="CZ26" s="775"/>
      <c r="DA26" s="776"/>
      <c r="DB26" s="774"/>
      <c r="DC26" s="775"/>
      <c r="DD26" s="775"/>
      <c r="DE26" s="775"/>
      <c r="DF26" s="776"/>
      <c r="DG26" s="774"/>
      <c r="DH26" s="775"/>
      <c r="DI26" s="775"/>
      <c r="DJ26" s="775"/>
      <c r="DK26" s="776"/>
      <c r="DL26" s="774"/>
      <c r="DM26" s="775"/>
      <c r="DN26" s="775"/>
      <c r="DO26" s="775"/>
      <c r="DP26" s="776"/>
      <c r="DQ26" s="774"/>
      <c r="DR26" s="775"/>
      <c r="DS26" s="775"/>
      <c r="DT26" s="775"/>
      <c r="DU26" s="776"/>
      <c r="DV26" s="771"/>
      <c r="DW26" s="772"/>
      <c r="DX26" s="772"/>
      <c r="DY26" s="772"/>
      <c r="DZ26" s="777"/>
      <c r="EA26" s="228"/>
    </row>
    <row r="27" spans="1:131" ht="26.25" customHeight="1" thickBot="1" x14ac:dyDescent="0.25">
      <c r="A27" s="728"/>
      <c r="B27" s="729"/>
      <c r="C27" s="729"/>
      <c r="D27" s="729"/>
      <c r="E27" s="729"/>
      <c r="F27" s="729"/>
      <c r="G27" s="729"/>
      <c r="H27" s="729"/>
      <c r="I27" s="729"/>
      <c r="J27" s="729"/>
      <c r="K27" s="729"/>
      <c r="L27" s="729"/>
      <c r="M27" s="729"/>
      <c r="N27" s="729"/>
      <c r="O27" s="729"/>
      <c r="P27" s="730"/>
      <c r="Q27" s="734"/>
      <c r="R27" s="735"/>
      <c r="S27" s="735"/>
      <c r="T27" s="735"/>
      <c r="U27" s="736"/>
      <c r="V27" s="734"/>
      <c r="W27" s="735"/>
      <c r="X27" s="735"/>
      <c r="Y27" s="735"/>
      <c r="Z27" s="736"/>
      <c r="AA27" s="734"/>
      <c r="AB27" s="735"/>
      <c r="AC27" s="735"/>
      <c r="AD27" s="735"/>
      <c r="AE27" s="735"/>
      <c r="AF27" s="814"/>
      <c r="AG27" s="815"/>
      <c r="AH27" s="815"/>
      <c r="AI27" s="815"/>
      <c r="AJ27" s="816"/>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0"/>
      <c r="BJ27" s="230"/>
      <c r="BK27" s="230"/>
      <c r="BL27" s="230"/>
      <c r="BM27" s="230"/>
      <c r="BN27" s="230"/>
      <c r="BO27" s="239"/>
      <c r="BP27" s="239"/>
      <c r="BQ27" s="236">
        <v>21</v>
      </c>
      <c r="BR27" s="237"/>
      <c r="BS27" s="771"/>
      <c r="BT27" s="772"/>
      <c r="BU27" s="772"/>
      <c r="BV27" s="772"/>
      <c r="BW27" s="772"/>
      <c r="BX27" s="772"/>
      <c r="BY27" s="772"/>
      <c r="BZ27" s="772"/>
      <c r="CA27" s="772"/>
      <c r="CB27" s="772"/>
      <c r="CC27" s="772"/>
      <c r="CD27" s="772"/>
      <c r="CE27" s="772"/>
      <c r="CF27" s="772"/>
      <c r="CG27" s="773"/>
      <c r="CH27" s="774"/>
      <c r="CI27" s="775"/>
      <c r="CJ27" s="775"/>
      <c r="CK27" s="775"/>
      <c r="CL27" s="776"/>
      <c r="CM27" s="774"/>
      <c r="CN27" s="775"/>
      <c r="CO27" s="775"/>
      <c r="CP27" s="775"/>
      <c r="CQ27" s="776"/>
      <c r="CR27" s="774"/>
      <c r="CS27" s="775"/>
      <c r="CT27" s="775"/>
      <c r="CU27" s="775"/>
      <c r="CV27" s="776"/>
      <c r="CW27" s="774"/>
      <c r="CX27" s="775"/>
      <c r="CY27" s="775"/>
      <c r="CZ27" s="775"/>
      <c r="DA27" s="776"/>
      <c r="DB27" s="774"/>
      <c r="DC27" s="775"/>
      <c r="DD27" s="775"/>
      <c r="DE27" s="775"/>
      <c r="DF27" s="776"/>
      <c r="DG27" s="774"/>
      <c r="DH27" s="775"/>
      <c r="DI27" s="775"/>
      <c r="DJ27" s="775"/>
      <c r="DK27" s="776"/>
      <c r="DL27" s="774"/>
      <c r="DM27" s="775"/>
      <c r="DN27" s="775"/>
      <c r="DO27" s="775"/>
      <c r="DP27" s="776"/>
      <c r="DQ27" s="774"/>
      <c r="DR27" s="775"/>
      <c r="DS27" s="775"/>
      <c r="DT27" s="775"/>
      <c r="DU27" s="776"/>
      <c r="DV27" s="771"/>
      <c r="DW27" s="772"/>
      <c r="DX27" s="772"/>
      <c r="DY27" s="772"/>
      <c r="DZ27" s="777"/>
      <c r="EA27" s="228"/>
    </row>
    <row r="28" spans="1:131" ht="26.25" customHeight="1" thickTop="1" x14ac:dyDescent="0.2">
      <c r="A28" s="240">
        <v>1</v>
      </c>
      <c r="B28" s="747" t="s">
        <v>407</v>
      </c>
      <c r="C28" s="748"/>
      <c r="D28" s="748"/>
      <c r="E28" s="748"/>
      <c r="F28" s="748"/>
      <c r="G28" s="748"/>
      <c r="H28" s="748"/>
      <c r="I28" s="748"/>
      <c r="J28" s="748"/>
      <c r="K28" s="748"/>
      <c r="L28" s="748"/>
      <c r="M28" s="748"/>
      <c r="N28" s="748"/>
      <c r="O28" s="748"/>
      <c r="P28" s="749"/>
      <c r="Q28" s="819">
        <v>1579</v>
      </c>
      <c r="R28" s="820"/>
      <c r="S28" s="820"/>
      <c r="T28" s="820"/>
      <c r="U28" s="820"/>
      <c r="V28" s="820">
        <v>1554</v>
      </c>
      <c r="W28" s="820"/>
      <c r="X28" s="820"/>
      <c r="Y28" s="820"/>
      <c r="Z28" s="820"/>
      <c r="AA28" s="820">
        <v>25</v>
      </c>
      <c r="AB28" s="820"/>
      <c r="AC28" s="820"/>
      <c r="AD28" s="820"/>
      <c r="AE28" s="821"/>
      <c r="AF28" s="822">
        <v>25</v>
      </c>
      <c r="AG28" s="820"/>
      <c r="AH28" s="820"/>
      <c r="AI28" s="820"/>
      <c r="AJ28" s="823"/>
      <c r="AK28" s="824">
        <v>102</v>
      </c>
      <c r="AL28" s="825"/>
      <c r="AM28" s="825"/>
      <c r="AN28" s="825"/>
      <c r="AO28" s="825"/>
      <c r="AP28" s="825"/>
      <c r="AQ28" s="825"/>
      <c r="AR28" s="825"/>
      <c r="AS28" s="825"/>
      <c r="AT28" s="825"/>
      <c r="AU28" s="825"/>
      <c r="AV28" s="825"/>
      <c r="AW28" s="825"/>
      <c r="AX28" s="825"/>
      <c r="AY28" s="825"/>
      <c r="AZ28" s="826"/>
      <c r="BA28" s="826"/>
      <c r="BB28" s="826"/>
      <c r="BC28" s="826"/>
      <c r="BD28" s="826"/>
      <c r="BE28" s="817"/>
      <c r="BF28" s="817"/>
      <c r="BG28" s="817"/>
      <c r="BH28" s="817"/>
      <c r="BI28" s="818"/>
      <c r="BJ28" s="230"/>
      <c r="BK28" s="230"/>
      <c r="BL28" s="230"/>
      <c r="BM28" s="230"/>
      <c r="BN28" s="230"/>
      <c r="BO28" s="239"/>
      <c r="BP28" s="239"/>
      <c r="BQ28" s="236">
        <v>22</v>
      </c>
      <c r="BR28" s="237"/>
      <c r="BS28" s="771"/>
      <c r="BT28" s="772"/>
      <c r="BU28" s="772"/>
      <c r="BV28" s="772"/>
      <c r="BW28" s="772"/>
      <c r="BX28" s="772"/>
      <c r="BY28" s="772"/>
      <c r="BZ28" s="772"/>
      <c r="CA28" s="772"/>
      <c r="CB28" s="772"/>
      <c r="CC28" s="772"/>
      <c r="CD28" s="772"/>
      <c r="CE28" s="772"/>
      <c r="CF28" s="772"/>
      <c r="CG28" s="773"/>
      <c r="CH28" s="774"/>
      <c r="CI28" s="775"/>
      <c r="CJ28" s="775"/>
      <c r="CK28" s="775"/>
      <c r="CL28" s="776"/>
      <c r="CM28" s="774"/>
      <c r="CN28" s="775"/>
      <c r="CO28" s="775"/>
      <c r="CP28" s="775"/>
      <c r="CQ28" s="776"/>
      <c r="CR28" s="774"/>
      <c r="CS28" s="775"/>
      <c r="CT28" s="775"/>
      <c r="CU28" s="775"/>
      <c r="CV28" s="776"/>
      <c r="CW28" s="774"/>
      <c r="CX28" s="775"/>
      <c r="CY28" s="775"/>
      <c r="CZ28" s="775"/>
      <c r="DA28" s="776"/>
      <c r="DB28" s="774"/>
      <c r="DC28" s="775"/>
      <c r="DD28" s="775"/>
      <c r="DE28" s="775"/>
      <c r="DF28" s="776"/>
      <c r="DG28" s="774"/>
      <c r="DH28" s="775"/>
      <c r="DI28" s="775"/>
      <c r="DJ28" s="775"/>
      <c r="DK28" s="776"/>
      <c r="DL28" s="774"/>
      <c r="DM28" s="775"/>
      <c r="DN28" s="775"/>
      <c r="DO28" s="775"/>
      <c r="DP28" s="776"/>
      <c r="DQ28" s="774"/>
      <c r="DR28" s="775"/>
      <c r="DS28" s="775"/>
      <c r="DT28" s="775"/>
      <c r="DU28" s="776"/>
      <c r="DV28" s="771"/>
      <c r="DW28" s="772"/>
      <c r="DX28" s="772"/>
      <c r="DY28" s="772"/>
      <c r="DZ28" s="777"/>
      <c r="EA28" s="228"/>
    </row>
    <row r="29" spans="1:131" ht="26.25" customHeight="1" x14ac:dyDescent="0.2">
      <c r="A29" s="240">
        <v>2</v>
      </c>
      <c r="B29" s="778" t="s">
        <v>408</v>
      </c>
      <c r="C29" s="779"/>
      <c r="D29" s="779"/>
      <c r="E29" s="779"/>
      <c r="F29" s="779"/>
      <c r="G29" s="779"/>
      <c r="H29" s="779"/>
      <c r="I29" s="779"/>
      <c r="J29" s="779"/>
      <c r="K29" s="779"/>
      <c r="L29" s="779"/>
      <c r="M29" s="779"/>
      <c r="N29" s="779"/>
      <c r="O29" s="779"/>
      <c r="P29" s="780"/>
      <c r="Q29" s="781">
        <v>1196</v>
      </c>
      <c r="R29" s="782"/>
      <c r="S29" s="782"/>
      <c r="T29" s="782"/>
      <c r="U29" s="782"/>
      <c r="V29" s="782">
        <v>1061</v>
      </c>
      <c r="W29" s="782"/>
      <c r="X29" s="782"/>
      <c r="Y29" s="782"/>
      <c r="Z29" s="782"/>
      <c r="AA29" s="782">
        <v>135</v>
      </c>
      <c r="AB29" s="782"/>
      <c r="AC29" s="782"/>
      <c r="AD29" s="782"/>
      <c r="AE29" s="783"/>
      <c r="AF29" s="784">
        <v>135</v>
      </c>
      <c r="AG29" s="785"/>
      <c r="AH29" s="785"/>
      <c r="AI29" s="785"/>
      <c r="AJ29" s="786"/>
      <c r="AK29" s="831">
        <v>209</v>
      </c>
      <c r="AL29" s="827"/>
      <c r="AM29" s="827"/>
      <c r="AN29" s="827"/>
      <c r="AO29" s="827"/>
      <c r="AP29" s="827"/>
      <c r="AQ29" s="827"/>
      <c r="AR29" s="827"/>
      <c r="AS29" s="827"/>
      <c r="AT29" s="827"/>
      <c r="AU29" s="827"/>
      <c r="AV29" s="827"/>
      <c r="AW29" s="827"/>
      <c r="AX29" s="827"/>
      <c r="AY29" s="827"/>
      <c r="AZ29" s="828"/>
      <c r="BA29" s="828"/>
      <c r="BB29" s="828"/>
      <c r="BC29" s="828"/>
      <c r="BD29" s="828"/>
      <c r="BE29" s="829"/>
      <c r="BF29" s="829"/>
      <c r="BG29" s="829"/>
      <c r="BH29" s="829"/>
      <c r="BI29" s="830"/>
      <c r="BJ29" s="230"/>
      <c r="BK29" s="230"/>
      <c r="BL29" s="230"/>
      <c r="BM29" s="230"/>
      <c r="BN29" s="230"/>
      <c r="BO29" s="239"/>
      <c r="BP29" s="239"/>
      <c r="BQ29" s="236">
        <v>23</v>
      </c>
      <c r="BR29" s="237"/>
      <c r="BS29" s="771"/>
      <c r="BT29" s="772"/>
      <c r="BU29" s="772"/>
      <c r="BV29" s="772"/>
      <c r="BW29" s="772"/>
      <c r="BX29" s="772"/>
      <c r="BY29" s="772"/>
      <c r="BZ29" s="772"/>
      <c r="CA29" s="772"/>
      <c r="CB29" s="772"/>
      <c r="CC29" s="772"/>
      <c r="CD29" s="772"/>
      <c r="CE29" s="772"/>
      <c r="CF29" s="772"/>
      <c r="CG29" s="773"/>
      <c r="CH29" s="774"/>
      <c r="CI29" s="775"/>
      <c r="CJ29" s="775"/>
      <c r="CK29" s="775"/>
      <c r="CL29" s="776"/>
      <c r="CM29" s="774"/>
      <c r="CN29" s="775"/>
      <c r="CO29" s="775"/>
      <c r="CP29" s="775"/>
      <c r="CQ29" s="776"/>
      <c r="CR29" s="774"/>
      <c r="CS29" s="775"/>
      <c r="CT29" s="775"/>
      <c r="CU29" s="775"/>
      <c r="CV29" s="776"/>
      <c r="CW29" s="774"/>
      <c r="CX29" s="775"/>
      <c r="CY29" s="775"/>
      <c r="CZ29" s="775"/>
      <c r="DA29" s="776"/>
      <c r="DB29" s="774"/>
      <c r="DC29" s="775"/>
      <c r="DD29" s="775"/>
      <c r="DE29" s="775"/>
      <c r="DF29" s="776"/>
      <c r="DG29" s="774"/>
      <c r="DH29" s="775"/>
      <c r="DI29" s="775"/>
      <c r="DJ29" s="775"/>
      <c r="DK29" s="776"/>
      <c r="DL29" s="774"/>
      <c r="DM29" s="775"/>
      <c r="DN29" s="775"/>
      <c r="DO29" s="775"/>
      <c r="DP29" s="776"/>
      <c r="DQ29" s="774"/>
      <c r="DR29" s="775"/>
      <c r="DS29" s="775"/>
      <c r="DT29" s="775"/>
      <c r="DU29" s="776"/>
      <c r="DV29" s="771"/>
      <c r="DW29" s="772"/>
      <c r="DX29" s="772"/>
      <c r="DY29" s="772"/>
      <c r="DZ29" s="777"/>
      <c r="EA29" s="228"/>
    </row>
    <row r="30" spans="1:131" ht="26.25" customHeight="1" x14ac:dyDescent="0.2">
      <c r="A30" s="240">
        <v>3</v>
      </c>
      <c r="B30" s="778" t="s">
        <v>409</v>
      </c>
      <c r="C30" s="779"/>
      <c r="D30" s="779"/>
      <c r="E30" s="779"/>
      <c r="F30" s="779"/>
      <c r="G30" s="779"/>
      <c r="H30" s="779"/>
      <c r="I30" s="779"/>
      <c r="J30" s="779"/>
      <c r="K30" s="779"/>
      <c r="L30" s="779"/>
      <c r="M30" s="779"/>
      <c r="N30" s="779"/>
      <c r="O30" s="779"/>
      <c r="P30" s="780"/>
      <c r="Q30" s="781">
        <v>205</v>
      </c>
      <c r="R30" s="782"/>
      <c r="S30" s="782"/>
      <c r="T30" s="782"/>
      <c r="U30" s="782"/>
      <c r="V30" s="782">
        <v>191</v>
      </c>
      <c r="W30" s="782"/>
      <c r="X30" s="782"/>
      <c r="Y30" s="782"/>
      <c r="Z30" s="782"/>
      <c r="AA30" s="782">
        <v>13</v>
      </c>
      <c r="AB30" s="782"/>
      <c r="AC30" s="782"/>
      <c r="AD30" s="782"/>
      <c r="AE30" s="783"/>
      <c r="AF30" s="784">
        <v>13</v>
      </c>
      <c r="AG30" s="785"/>
      <c r="AH30" s="785"/>
      <c r="AI30" s="785"/>
      <c r="AJ30" s="786"/>
      <c r="AK30" s="831">
        <v>47</v>
      </c>
      <c r="AL30" s="827"/>
      <c r="AM30" s="827"/>
      <c r="AN30" s="827"/>
      <c r="AO30" s="827"/>
      <c r="AP30" s="827"/>
      <c r="AQ30" s="827"/>
      <c r="AR30" s="827"/>
      <c r="AS30" s="827"/>
      <c r="AT30" s="827"/>
      <c r="AU30" s="827"/>
      <c r="AV30" s="827"/>
      <c r="AW30" s="827"/>
      <c r="AX30" s="827"/>
      <c r="AY30" s="827"/>
      <c r="AZ30" s="828"/>
      <c r="BA30" s="828"/>
      <c r="BB30" s="828"/>
      <c r="BC30" s="828"/>
      <c r="BD30" s="828"/>
      <c r="BE30" s="829"/>
      <c r="BF30" s="829"/>
      <c r="BG30" s="829"/>
      <c r="BH30" s="829"/>
      <c r="BI30" s="830"/>
      <c r="BJ30" s="230"/>
      <c r="BK30" s="230"/>
      <c r="BL30" s="230"/>
      <c r="BM30" s="230"/>
      <c r="BN30" s="230"/>
      <c r="BO30" s="239"/>
      <c r="BP30" s="239"/>
      <c r="BQ30" s="236">
        <v>24</v>
      </c>
      <c r="BR30" s="237"/>
      <c r="BS30" s="771"/>
      <c r="BT30" s="772"/>
      <c r="BU30" s="772"/>
      <c r="BV30" s="772"/>
      <c r="BW30" s="772"/>
      <c r="BX30" s="772"/>
      <c r="BY30" s="772"/>
      <c r="BZ30" s="772"/>
      <c r="CA30" s="772"/>
      <c r="CB30" s="772"/>
      <c r="CC30" s="772"/>
      <c r="CD30" s="772"/>
      <c r="CE30" s="772"/>
      <c r="CF30" s="772"/>
      <c r="CG30" s="773"/>
      <c r="CH30" s="774"/>
      <c r="CI30" s="775"/>
      <c r="CJ30" s="775"/>
      <c r="CK30" s="775"/>
      <c r="CL30" s="776"/>
      <c r="CM30" s="774"/>
      <c r="CN30" s="775"/>
      <c r="CO30" s="775"/>
      <c r="CP30" s="775"/>
      <c r="CQ30" s="776"/>
      <c r="CR30" s="774"/>
      <c r="CS30" s="775"/>
      <c r="CT30" s="775"/>
      <c r="CU30" s="775"/>
      <c r="CV30" s="776"/>
      <c r="CW30" s="774"/>
      <c r="CX30" s="775"/>
      <c r="CY30" s="775"/>
      <c r="CZ30" s="775"/>
      <c r="DA30" s="776"/>
      <c r="DB30" s="774"/>
      <c r="DC30" s="775"/>
      <c r="DD30" s="775"/>
      <c r="DE30" s="775"/>
      <c r="DF30" s="776"/>
      <c r="DG30" s="774"/>
      <c r="DH30" s="775"/>
      <c r="DI30" s="775"/>
      <c r="DJ30" s="775"/>
      <c r="DK30" s="776"/>
      <c r="DL30" s="774"/>
      <c r="DM30" s="775"/>
      <c r="DN30" s="775"/>
      <c r="DO30" s="775"/>
      <c r="DP30" s="776"/>
      <c r="DQ30" s="774"/>
      <c r="DR30" s="775"/>
      <c r="DS30" s="775"/>
      <c r="DT30" s="775"/>
      <c r="DU30" s="776"/>
      <c r="DV30" s="771"/>
      <c r="DW30" s="772"/>
      <c r="DX30" s="772"/>
      <c r="DY30" s="772"/>
      <c r="DZ30" s="777"/>
      <c r="EA30" s="228"/>
    </row>
    <row r="31" spans="1:131" ht="26.25" customHeight="1" x14ac:dyDescent="0.2">
      <c r="A31" s="240">
        <v>4</v>
      </c>
      <c r="B31" s="778" t="s">
        <v>410</v>
      </c>
      <c r="C31" s="779"/>
      <c r="D31" s="779"/>
      <c r="E31" s="779"/>
      <c r="F31" s="779"/>
      <c r="G31" s="779"/>
      <c r="H31" s="779"/>
      <c r="I31" s="779"/>
      <c r="J31" s="779"/>
      <c r="K31" s="779"/>
      <c r="L31" s="779"/>
      <c r="M31" s="779"/>
      <c r="N31" s="779"/>
      <c r="O31" s="779"/>
      <c r="P31" s="780"/>
      <c r="Q31" s="781">
        <v>349</v>
      </c>
      <c r="R31" s="782"/>
      <c r="S31" s="782"/>
      <c r="T31" s="782"/>
      <c r="U31" s="782"/>
      <c r="V31" s="782">
        <v>317</v>
      </c>
      <c r="W31" s="782"/>
      <c r="X31" s="782"/>
      <c r="Y31" s="782"/>
      <c r="Z31" s="782"/>
      <c r="AA31" s="782">
        <v>32</v>
      </c>
      <c r="AB31" s="782"/>
      <c r="AC31" s="782"/>
      <c r="AD31" s="782"/>
      <c r="AE31" s="783"/>
      <c r="AF31" s="784">
        <v>1028</v>
      </c>
      <c r="AG31" s="785"/>
      <c r="AH31" s="785"/>
      <c r="AI31" s="785"/>
      <c r="AJ31" s="786"/>
      <c r="AK31" s="831">
        <v>10</v>
      </c>
      <c r="AL31" s="827"/>
      <c r="AM31" s="827"/>
      <c r="AN31" s="827"/>
      <c r="AO31" s="827"/>
      <c r="AP31" s="827">
        <v>186</v>
      </c>
      <c r="AQ31" s="827"/>
      <c r="AR31" s="827"/>
      <c r="AS31" s="827"/>
      <c r="AT31" s="827"/>
      <c r="AU31" s="827">
        <v>3</v>
      </c>
      <c r="AV31" s="827"/>
      <c r="AW31" s="827"/>
      <c r="AX31" s="827"/>
      <c r="AY31" s="827"/>
      <c r="AZ31" s="828"/>
      <c r="BA31" s="828"/>
      <c r="BB31" s="828"/>
      <c r="BC31" s="828"/>
      <c r="BD31" s="828"/>
      <c r="BE31" s="829" t="s">
        <v>411</v>
      </c>
      <c r="BF31" s="829"/>
      <c r="BG31" s="829"/>
      <c r="BH31" s="829"/>
      <c r="BI31" s="830"/>
      <c r="BJ31" s="230"/>
      <c r="BK31" s="230"/>
      <c r="BL31" s="230"/>
      <c r="BM31" s="230"/>
      <c r="BN31" s="230"/>
      <c r="BO31" s="239"/>
      <c r="BP31" s="239"/>
      <c r="BQ31" s="236">
        <v>25</v>
      </c>
      <c r="BR31" s="237"/>
      <c r="BS31" s="771"/>
      <c r="BT31" s="772"/>
      <c r="BU31" s="772"/>
      <c r="BV31" s="772"/>
      <c r="BW31" s="772"/>
      <c r="BX31" s="772"/>
      <c r="BY31" s="772"/>
      <c r="BZ31" s="772"/>
      <c r="CA31" s="772"/>
      <c r="CB31" s="772"/>
      <c r="CC31" s="772"/>
      <c r="CD31" s="772"/>
      <c r="CE31" s="772"/>
      <c r="CF31" s="772"/>
      <c r="CG31" s="773"/>
      <c r="CH31" s="774"/>
      <c r="CI31" s="775"/>
      <c r="CJ31" s="775"/>
      <c r="CK31" s="775"/>
      <c r="CL31" s="776"/>
      <c r="CM31" s="774"/>
      <c r="CN31" s="775"/>
      <c r="CO31" s="775"/>
      <c r="CP31" s="775"/>
      <c r="CQ31" s="776"/>
      <c r="CR31" s="774"/>
      <c r="CS31" s="775"/>
      <c r="CT31" s="775"/>
      <c r="CU31" s="775"/>
      <c r="CV31" s="776"/>
      <c r="CW31" s="774"/>
      <c r="CX31" s="775"/>
      <c r="CY31" s="775"/>
      <c r="CZ31" s="775"/>
      <c r="DA31" s="776"/>
      <c r="DB31" s="774"/>
      <c r="DC31" s="775"/>
      <c r="DD31" s="775"/>
      <c r="DE31" s="775"/>
      <c r="DF31" s="776"/>
      <c r="DG31" s="774"/>
      <c r="DH31" s="775"/>
      <c r="DI31" s="775"/>
      <c r="DJ31" s="775"/>
      <c r="DK31" s="776"/>
      <c r="DL31" s="774"/>
      <c r="DM31" s="775"/>
      <c r="DN31" s="775"/>
      <c r="DO31" s="775"/>
      <c r="DP31" s="776"/>
      <c r="DQ31" s="774"/>
      <c r="DR31" s="775"/>
      <c r="DS31" s="775"/>
      <c r="DT31" s="775"/>
      <c r="DU31" s="776"/>
      <c r="DV31" s="771"/>
      <c r="DW31" s="772"/>
      <c r="DX31" s="772"/>
      <c r="DY31" s="772"/>
      <c r="DZ31" s="777"/>
      <c r="EA31" s="228"/>
    </row>
    <row r="32" spans="1:131" ht="26.25" customHeight="1" x14ac:dyDescent="0.2">
      <c r="A32" s="240">
        <v>5</v>
      </c>
      <c r="B32" s="778" t="s">
        <v>412</v>
      </c>
      <c r="C32" s="779"/>
      <c r="D32" s="779"/>
      <c r="E32" s="779"/>
      <c r="F32" s="779"/>
      <c r="G32" s="779"/>
      <c r="H32" s="779"/>
      <c r="I32" s="779"/>
      <c r="J32" s="779"/>
      <c r="K32" s="779"/>
      <c r="L32" s="779"/>
      <c r="M32" s="779"/>
      <c r="N32" s="779"/>
      <c r="O32" s="779"/>
      <c r="P32" s="780"/>
      <c r="Q32" s="781">
        <v>393</v>
      </c>
      <c r="R32" s="782"/>
      <c r="S32" s="782"/>
      <c r="T32" s="782"/>
      <c r="U32" s="782"/>
      <c r="V32" s="782">
        <v>334</v>
      </c>
      <c r="W32" s="782"/>
      <c r="X32" s="782"/>
      <c r="Y32" s="782"/>
      <c r="Z32" s="782"/>
      <c r="AA32" s="782">
        <v>59</v>
      </c>
      <c r="AB32" s="782"/>
      <c r="AC32" s="782"/>
      <c r="AD32" s="782"/>
      <c r="AE32" s="783"/>
      <c r="AF32" s="784">
        <v>59</v>
      </c>
      <c r="AG32" s="785"/>
      <c r="AH32" s="785"/>
      <c r="AI32" s="785"/>
      <c r="AJ32" s="786"/>
      <c r="AK32" s="831">
        <v>118</v>
      </c>
      <c r="AL32" s="827"/>
      <c r="AM32" s="827"/>
      <c r="AN32" s="827"/>
      <c r="AO32" s="827"/>
      <c r="AP32" s="827">
        <v>1192</v>
      </c>
      <c r="AQ32" s="827"/>
      <c r="AR32" s="827"/>
      <c r="AS32" s="827"/>
      <c r="AT32" s="827"/>
      <c r="AU32" s="827">
        <v>806</v>
      </c>
      <c r="AV32" s="827"/>
      <c r="AW32" s="827"/>
      <c r="AX32" s="827"/>
      <c r="AY32" s="827"/>
      <c r="AZ32" s="828"/>
      <c r="BA32" s="828"/>
      <c r="BB32" s="828"/>
      <c r="BC32" s="828"/>
      <c r="BD32" s="828"/>
      <c r="BE32" s="829" t="s">
        <v>413</v>
      </c>
      <c r="BF32" s="829"/>
      <c r="BG32" s="829"/>
      <c r="BH32" s="829"/>
      <c r="BI32" s="830"/>
      <c r="BJ32" s="230"/>
      <c r="BK32" s="230"/>
      <c r="BL32" s="230"/>
      <c r="BM32" s="230"/>
      <c r="BN32" s="230"/>
      <c r="BO32" s="239"/>
      <c r="BP32" s="239"/>
      <c r="BQ32" s="236">
        <v>26</v>
      </c>
      <c r="BR32" s="237"/>
      <c r="BS32" s="771"/>
      <c r="BT32" s="772"/>
      <c r="BU32" s="772"/>
      <c r="BV32" s="772"/>
      <c r="BW32" s="772"/>
      <c r="BX32" s="772"/>
      <c r="BY32" s="772"/>
      <c r="BZ32" s="772"/>
      <c r="CA32" s="772"/>
      <c r="CB32" s="772"/>
      <c r="CC32" s="772"/>
      <c r="CD32" s="772"/>
      <c r="CE32" s="772"/>
      <c r="CF32" s="772"/>
      <c r="CG32" s="773"/>
      <c r="CH32" s="774"/>
      <c r="CI32" s="775"/>
      <c r="CJ32" s="775"/>
      <c r="CK32" s="775"/>
      <c r="CL32" s="776"/>
      <c r="CM32" s="774"/>
      <c r="CN32" s="775"/>
      <c r="CO32" s="775"/>
      <c r="CP32" s="775"/>
      <c r="CQ32" s="776"/>
      <c r="CR32" s="774"/>
      <c r="CS32" s="775"/>
      <c r="CT32" s="775"/>
      <c r="CU32" s="775"/>
      <c r="CV32" s="776"/>
      <c r="CW32" s="774"/>
      <c r="CX32" s="775"/>
      <c r="CY32" s="775"/>
      <c r="CZ32" s="775"/>
      <c r="DA32" s="776"/>
      <c r="DB32" s="774"/>
      <c r="DC32" s="775"/>
      <c r="DD32" s="775"/>
      <c r="DE32" s="775"/>
      <c r="DF32" s="776"/>
      <c r="DG32" s="774"/>
      <c r="DH32" s="775"/>
      <c r="DI32" s="775"/>
      <c r="DJ32" s="775"/>
      <c r="DK32" s="776"/>
      <c r="DL32" s="774"/>
      <c r="DM32" s="775"/>
      <c r="DN32" s="775"/>
      <c r="DO32" s="775"/>
      <c r="DP32" s="776"/>
      <c r="DQ32" s="774"/>
      <c r="DR32" s="775"/>
      <c r="DS32" s="775"/>
      <c r="DT32" s="775"/>
      <c r="DU32" s="776"/>
      <c r="DV32" s="771"/>
      <c r="DW32" s="772"/>
      <c r="DX32" s="772"/>
      <c r="DY32" s="772"/>
      <c r="DZ32" s="777"/>
      <c r="EA32" s="228"/>
    </row>
    <row r="33" spans="1:131" ht="26.25" customHeight="1" x14ac:dyDescent="0.2">
      <c r="A33" s="240">
        <v>6</v>
      </c>
      <c r="B33" s="778" t="s">
        <v>414</v>
      </c>
      <c r="C33" s="779"/>
      <c r="D33" s="779"/>
      <c r="E33" s="779"/>
      <c r="F33" s="779"/>
      <c r="G33" s="779"/>
      <c r="H33" s="779"/>
      <c r="I33" s="779"/>
      <c r="J33" s="779"/>
      <c r="K33" s="779"/>
      <c r="L33" s="779"/>
      <c r="M33" s="779"/>
      <c r="N33" s="779"/>
      <c r="O33" s="779"/>
      <c r="P33" s="780"/>
      <c r="Q33" s="781">
        <v>104</v>
      </c>
      <c r="R33" s="782"/>
      <c r="S33" s="782"/>
      <c r="T33" s="782"/>
      <c r="U33" s="782"/>
      <c r="V33" s="782">
        <v>91</v>
      </c>
      <c r="W33" s="782"/>
      <c r="X33" s="782"/>
      <c r="Y33" s="782"/>
      <c r="Z33" s="782"/>
      <c r="AA33" s="782">
        <v>14</v>
      </c>
      <c r="AB33" s="782"/>
      <c r="AC33" s="782"/>
      <c r="AD33" s="782"/>
      <c r="AE33" s="783"/>
      <c r="AF33" s="784">
        <v>14</v>
      </c>
      <c r="AG33" s="785"/>
      <c r="AH33" s="785"/>
      <c r="AI33" s="785"/>
      <c r="AJ33" s="786"/>
      <c r="AK33" s="831">
        <v>72</v>
      </c>
      <c r="AL33" s="827"/>
      <c r="AM33" s="827"/>
      <c r="AN33" s="827"/>
      <c r="AO33" s="827"/>
      <c r="AP33" s="827">
        <v>423</v>
      </c>
      <c r="AQ33" s="827"/>
      <c r="AR33" s="827"/>
      <c r="AS33" s="827"/>
      <c r="AT33" s="827"/>
      <c r="AU33" s="827">
        <v>423</v>
      </c>
      <c r="AV33" s="827"/>
      <c r="AW33" s="827"/>
      <c r="AX33" s="827"/>
      <c r="AY33" s="827"/>
      <c r="AZ33" s="828"/>
      <c r="BA33" s="828"/>
      <c r="BB33" s="828"/>
      <c r="BC33" s="828"/>
      <c r="BD33" s="828"/>
      <c r="BE33" s="829" t="s">
        <v>415</v>
      </c>
      <c r="BF33" s="829"/>
      <c r="BG33" s="829"/>
      <c r="BH33" s="829"/>
      <c r="BI33" s="830"/>
      <c r="BJ33" s="230"/>
      <c r="BK33" s="230"/>
      <c r="BL33" s="230"/>
      <c r="BM33" s="230"/>
      <c r="BN33" s="230"/>
      <c r="BO33" s="239"/>
      <c r="BP33" s="239"/>
      <c r="BQ33" s="236">
        <v>27</v>
      </c>
      <c r="BR33" s="237"/>
      <c r="BS33" s="771"/>
      <c r="BT33" s="772"/>
      <c r="BU33" s="772"/>
      <c r="BV33" s="772"/>
      <c r="BW33" s="772"/>
      <c r="BX33" s="772"/>
      <c r="BY33" s="772"/>
      <c r="BZ33" s="772"/>
      <c r="CA33" s="772"/>
      <c r="CB33" s="772"/>
      <c r="CC33" s="772"/>
      <c r="CD33" s="772"/>
      <c r="CE33" s="772"/>
      <c r="CF33" s="772"/>
      <c r="CG33" s="773"/>
      <c r="CH33" s="774"/>
      <c r="CI33" s="775"/>
      <c r="CJ33" s="775"/>
      <c r="CK33" s="775"/>
      <c r="CL33" s="776"/>
      <c r="CM33" s="774"/>
      <c r="CN33" s="775"/>
      <c r="CO33" s="775"/>
      <c r="CP33" s="775"/>
      <c r="CQ33" s="776"/>
      <c r="CR33" s="774"/>
      <c r="CS33" s="775"/>
      <c r="CT33" s="775"/>
      <c r="CU33" s="775"/>
      <c r="CV33" s="776"/>
      <c r="CW33" s="774"/>
      <c r="CX33" s="775"/>
      <c r="CY33" s="775"/>
      <c r="CZ33" s="775"/>
      <c r="DA33" s="776"/>
      <c r="DB33" s="774"/>
      <c r="DC33" s="775"/>
      <c r="DD33" s="775"/>
      <c r="DE33" s="775"/>
      <c r="DF33" s="776"/>
      <c r="DG33" s="774"/>
      <c r="DH33" s="775"/>
      <c r="DI33" s="775"/>
      <c r="DJ33" s="775"/>
      <c r="DK33" s="776"/>
      <c r="DL33" s="774"/>
      <c r="DM33" s="775"/>
      <c r="DN33" s="775"/>
      <c r="DO33" s="775"/>
      <c r="DP33" s="776"/>
      <c r="DQ33" s="774"/>
      <c r="DR33" s="775"/>
      <c r="DS33" s="775"/>
      <c r="DT33" s="775"/>
      <c r="DU33" s="776"/>
      <c r="DV33" s="771"/>
      <c r="DW33" s="772"/>
      <c r="DX33" s="772"/>
      <c r="DY33" s="772"/>
      <c r="DZ33" s="777"/>
      <c r="EA33" s="228"/>
    </row>
    <row r="34" spans="1:131" ht="26.25" customHeight="1" x14ac:dyDescent="0.2">
      <c r="A34" s="240">
        <v>7</v>
      </c>
      <c r="B34" s="778" t="s">
        <v>416</v>
      </c>
      <c r="C34" s="779"/>
      <c r="D34" s="779"/>
      <c r="E34" s="779"/>
      <c r="F34" s="779"/>
      <c r="G34" s="779"/>
      <c r="H34" s="779"/>
      <c r="I34" s="779"/>
      <c r="J34" s="779"/>
      <c r="K34" s="779"/>
      <c r="L34" s="779"/>
      <c r="M34" s="779"/>
      <c r="N34" s="779"/>
      <c r="O34" s="779"/>
      <c r="P34" s="780"/>
      <c r="Q34" s="781">
        <v>31</v>
      </c>
      <c r="R34" s="782"/>
      <c r="S34" s="782"/>
      <c r="T34" s="782"/>
      <c r="U34" s="782"/>
      <c r="V34" s="782">
        <v>28</v>
      </c>
      <c r="W34" s="782"/>
      <c r="X34" s="782"/>
      <c r="Y34" s="782"/>
      <c r="Z34" s="782"/>
      <c r="AA34" s="782">
        <v>3</v>
      </c>
      <c r="AB34" s="782"/>
      <c r="AC34" s="782"/>
      <c r="AD34" s="782"/>
      <c r="AE34" s="783"/>
      <c r="AF34" s="784">
        <v>3</v>
      </c>
      <c r="AG34" s="785"/>
      <c r="AH34" s="785"/>
      <c r="AI34" s="785"/>
      <c r="AJ34" s="786"/>
      <c r="AK34" s="831">
        <v>12</v>
      </c>
      <c r="AL34" s="827"/>
      <c r="AM34" s="827"/>
      <c r="AN34" s="827"/>
      <c r="AO34" s="827"/>
      <c r="AP34" s="827">
        <v>55</v>
      </c>
      <c r="AQ34" s="827"/>
      <c r="AR34" s="827"/>
      <c r="AS34" s="827"/>
      <c r="AT34" s="827"/>
      <c r="AU34" s="827">
        <v>45</v>
      </c>
      <c r="AV34" s="827"/>
      <c r="AW34" s="827"/>
      <c r="AX34" s="827"/>
      <c r="AY34" s="827"/>
      <c r="AZ34" s="828"/>
      <c r="BA34" s="828"/>
      <c r="BB34" s="828"/>
      <c r="BC34" s="828"/>
      <c r="BD34" s="828"/>
      <c r="BE34" s="829" t="s">
        <v>415</v>
      </c>
      <c r="BF34" s="829"/>
      <c r="BG34" s="829"/>
      <c r="BH34" s="829"/>
      <c r="BI34" s="830"/>
      <c r="BJ34" s="230"/>
      <c r="BK34" s="230"/>
      <c r="BL34" s="230"/>
      <c r="BM34" s="230"/>
      <c r="BN34" s="230"/>
      <c r="BO34" s="239"/>
      <c r="BP34" s="239"/>
      <c r="BQ34" s="236">
        <v>28</v>
      </c>
      <c r="BR34" s="237"/>
      <c r="BS34" s="771"/>
      <c r="BT34" s="772"/>
      <c r="BU34" s="772"/>
      <c r="BV34" s="772"/>
      <c r="BW34" s="772"/>
      <c r="BX34" s="772"/>
      <c r="BY34" s="772"/>
      <c r="BZ34" s="772"/>
      <c r="CA34" s="772"/>
      <c r="CB34" s="772"/>
      <c r="CC34" s="772"/>
      <c r="CD34" s="772"/>
      <c r="CE34" s="772"/>
      <c r="CF34" s="772"/>
      <c r="CG34" s="773"/>
      <c r="CH34" s="774"/>
      <c r="CI34" s="775"/>
      <c r="CJ34" s="775"/>
      <c r="CK34" s="775"/>
      <c r="CL34" s="776"/>
      <c r="CM34" s="774"/>
      <c r="CN34" s="775"/>
      <c r="CO34" s="775"/>
      <c r="CP34" s="775"/>
      <c r="CQ34" s="776"/>
      <c r="CR34" s="774"/>
      <c r="CS34" s="775"/>
      <c r="CT34" s="775"/>
      <c r="CU34" s="775"/>
      <c r="CV34" s="776"/>
      <c r="CW34" s="774"/>
      <c r="CX34" s="775"/>
      <c r="CY34" s="775"/>
      <c r="CZ34" s="775"/>
      <c r="DA34" s="776"/>
      <c r="DB34" s="774"/>
      <c r="DC34" s="775"/>
      <c r="DD34" s="775"/>
      <c r="DE34" s="775"/>
      <c r="DF34" s="776"/>
      <c r="DG34" s="774"/>
      <c r="DH34" s="775"/>
      <c r="DI34" s="775"/>
      <c r="DJ34" s="775"/>
      <c r="DK34" s="776"/>
      <c r="DL34" s="774"/>
      <c r="DM34" s="775"/>
      <c r="DN34" s="775"/>
      <c r="DO34" s="775"/>
      <c r="DP34" s="776"/>
      <c r="DQ34" s="774"/>
      <c r="DR34" s="775"/>
      <c r="DS34" s="775"/>
      <c r="DT34" s="775"/>
      <c r="DU34" s="776"/>
      <c r="DV34" s="771"/>
      <c r="DW34" s="772"/>
      <c r="DX34" s="772"/>
      <c r="DY34" s="772"/>
      <c r="DZ34" s="777"/>
      <c r="EA34" s="228"/>
    </row>
    <row r="35" spans="1:131" ht="26.25" customHeight="1" x14ac:dyDescent="0.2">
      <c r="A35" s="240">
        <v>8</v>
      </c>
      <c r="B35" s="778"/>
      <c r="C35" s="779"/>
      <c r="D35" s="779"/>
      <c r="E35" s="779"/>
      <c r="F35" s="779"/>
      <c r="G35" s="779"/>
      <c r="H35" s="779"/>
      <c r="I35" s="779"/>
      <c r="J35" s="779"/>
      <c r="K35" s="779"/>
      <c r="L35" s="779"/>
      <c r="M35" s="779"/>
      <c r="N35" s="779"/>
      <c r="O35" s="779"/>
      <c r="P35" s="780"/>
      <c r="Q35" s="781"/>
      <c r="R35" s="782"/>
      <c r="S35" s="782"/>
      <c r="T35" s="782"/>
      <c r="U35" s="782"/>
      <c r="V35" s="782"/>
      <c r="W35" s="782"/>
      <c r="X35" s="782"/>
      <c r="Y35" s="782"/>
      <c r="Z35" s="782"/>
      <c r="AA35" s="782"/>
      <c r="AB35" s="782"/>
      <c r="AC35" s="782"/>
      <c r="AD35" s="782"/>
      <c r="AE35" s="783"/>
      <c r="AF35" s="784"/>
      <c r="AG35" s="785"/>
      <c r="AH35" s="785"/>
      <c r="AI35" s="785"/>
      <c r="AJ35" s="786"/>
      <c r="AK35" s="831"/>
      <c r="AL35" s="827"/>
      <c r="AM35" s="827"/>
      <c r="AN35" s="827"/>
      <c r="AO35" s="827"/>
      <c r="AP35" s="827"/>
      <c r="AQ35" s="827"/>
      <c r="AR35" s="827"/>
      <c r="AS35" s="827"/>
      <c r="AT35" s="827"/>
      <c r="AU35" s="827"/>
      <c r="AV35" s="827"/>
      <c r="AW35" s="827"/>
      <c r="AX35" s="827"/>
      <c r="AY35" s="827"/>
      <c r="AZ35" s="828"/>
      <c r="BA35" s="828"/>
      <c r="BB35" s="828"/>
      <c r="BC35" s="828"/>
      <c r="BD35" s="828"/>
      <c r="BE35" s="829"/>
      <c r="BF35" s="829"/>
      <c r="BG35" s="829"/>
      <c r="BH35" s="829"/>
      <c r="BI35" s="830"/>
      <c r="BJ35" s="230"/>
      <c r="BK35" s="230"/>
      <c r="BL35" s="230"/>
      <c r="BM35" s="230"/>
      <c r="BN35" s="230"/>
      <c r="BO35" s="239"/>
      <c r="BP35" s="239"/>
      <c r="BQ35" s="236">
        <v>29</v>
      </c>
      <c r="BR35" s="237"/>
      <c r="BS35" s="771"/>
      <c r="BT35" s="772"/>
      <c r="BU35" s="772"/>
      <c r="BV35" s="772"/>
      <c r="BW35" s="772"/>
      <c r="BX35" s="772"/>
      <c r="BY35" s="772"/>
      <c r="BZ35" s="772"/>
      <c r="CA35" s="772"/>
      <c r="CB35" s="772"/>
      <c r="CC35" s="772"/>
      <c r="CD35" s="772"/>
      <c r="CE35" s="772"/>
      <c r="CF35" s="772"/>
      <c r="CG35" s="773"/>
      <c r="CH35" s="774"/>
      <c r="CI35" s="775"/>
      <c r="CJ35" s="775"/>
      <c r="CK35" s="775"/>
      <c r="CL35" s="776"/>
      <c r="CM35" s="774"/>
      <c r="CN35" s="775"/>
      <c r="CO35" s="775"/>
      <c r="CP35" s="775"/>
      <c r="CQ35" s="776"/>
      <c r="CR35" s="774"/>
      <c r="CS35" s="775"/>
      <c r="CT35" s="775"/>
      <c r="CU35" s="775"/>
      <c r="CV35" s="776"/>
      <c r="CW35" s="774"/>
      <c r="CX35" s="775"/>
      <c r="CY35" s="775"/>
      <c r="CZ35" s="775"/>
      <c r="DA35" s="776"/>
      <c r="DB35" s="774"/>
      <c r="DC35" s="775"/>
      <c r="DD35" s="775"/>
      <c r="DE35" s="775"/>
      <c r="DF35" s="776"/>
      <c r="DG35" s="774"/>
      <c r="DH35" s="775"/>
      <c r="DI35" s="775"/>
      <c r="DJ35" s="775"/>
      <c r="DK35" s="776"/>
      <c r="DL35" s="774"/>
      <c r="DM35" s="775"/>
      <c r="DN35" s="775"/>
      <c r="DO35" s="775"/>
      <c r="DP35" s="776"/>
      <c r="DQ35" s="774"/>
      <c r="DR35" s="775"/>
      <c r="DS35" s="775"/>
      <c r="DT35" s="775"/>
      <c r="DU35" s="776"/>
      <c r="DV35" s="771"/>
      <c r="DW35" s="772"/>
      <c r="DX35" s="772"/>
      <c r="DY35" s="772"/>
      <c r="DZ35" s="777"/>
      <c r="EA35" s="228"/>
    </row>
    <row r="36" spans="1:131" ht="26.25" customHeight="1" x14ac:dyDescent="0.2">
      <c r="A36" s="240">
        <v>9</v>
      </c>
      <c r="B36" s="778"/>
      <c r="C36" s="779"/>
      <c r="D36" s="779"/>
      <c r="E36" s="779"/>
      <c r="F36" s="779"/>
      <c r="G36" s="779"/>
      <c r="H36" s="779"/>
      <c r="I36" s="779"/>
      <c r="J36" s="779"/>
      <c r="K36" s="779"/>
      <c r="L36" s="779"/>
      <c r="M36" s="779"/>
      <c r="N36" s="779"/>
      <c r="O36" s="779"/>
      <c r="P36" s="780"/>
      <c r="Q36" s="781"/>
      <c r="R36" s="782"/>
      <c r="S36" s="782"/>
      <c r="T36" s="782"/>
      <c r="U36" s="782"/>
      <c r="V36" s="782"/>
      <c r="W36" s="782"/>
      <c r="X36" s="782"/>
      <c r="Y36" s="782"/>
      <c r="Z36" s="782"/>
      <c r="AA36" s="782"/>
      <c r="AB36" s="782"/>
      <c r="AC36" s="782"/>
      <c r="AD36" s="782"/>
      <c r="AE36" s="783"/>
      <c r="AF36" s="784"/>
      <c r="AG36" s="785"/>
      <c r="AH36" s="785"/>
      <c r="AI36" s="785"/>
      <c r="AJ36" s="786"/>
      <c r="AK36" s="831"/>
      <c r="AL36" s="827"/>
      <c r="AM36" s="827"/>
      <c r="AN36" s="827"/>
      <c r="AO36" s="827"/>
      <c r="AP36" s="827"/>
      <c r="AQ36" s="827"/>
      <c r="AR36" s="827"/>
      <c r="AS36" s="827"/>
      <c r="AT36" s="827"/>
      <c r="AU36" s="827"/>
      <c r="AV36" s="827"/>
      <c r="AW36" s="827"/>
      <c r="AX36" s="827"/>
      <c r="AY36" s="827"/>
      <c r="AZ36" s="828"/>
      <c r="BA36" s="828"/>
      <c r="BB36" s="828"/>
      <c r="BC36" s="828"/>
      <c r="BD36" s="828"/>
      <c r="BE36" s="829"/>
      <c r="BF36" s="829"/>
      <c r="BG36" s="829"/>
      <c r="BH36" s="829"/>
      <c r="BI36" s="830"/>
      <c r="BJ36" s="230"/>
      <c r="BK36" s="230"/>
      <c r="BL36" s="230"/>
      <c r="BM36" s="230"/>
      <c r="BN36" s="230"/>
      <c r="BO36" s="239"/>
      <c r="BP36" s="239"/>
      <c r="BQ36" s="236">
        <v>30</v>
      </c>
      <c r="BR36" s="237"/>
      <c r="BS36" s="771"/>
      <c r="BT36" s="772"/>
      <c r="BU36" s="772"/>
      <c r="BV36" s="772"/>
      <c r="BW36" s="772"/>
      <c r="BX36" s="772"/>
      <c r="BY36" s="772"/>
      <c r="BZ36" s="772"/>
      <c r="CA36" s="772"/>
      <c r="CB36" s="772"/>
      <c r="CC36" s="772"/>
      <c r="CD36" s="772"/>
      <c r="CE36" s="772"/>
      <c r="CF36" s="772"/>
      <c r="CG36" s="773"/>
      <c r="CH36" s="774"/>
      <c r="CI36" s="775"/>
      <c r="CJ36" s="775"/>
      <c r="CK36" s="775"/>
      <c r="CL36" s="776"/>
      <c r="CM36" s="774"/>
      <c r="CN36" s="775"/>
      <c r="CO36" s="775"/>
      <c r="CP36" s="775"/>
      <c r="CQ36" s="776"/>
      <c r="CR36" s="774"/>
      <c r="CS36" s="775"/>
      <c r="CT36" s="775"/>
      <c r="CU36" s="775"/>
      <c r="CV36" s="776"/>
      <c r="CW36" s="774"/>
      <c r="CX36" s="775"/>
      <c r="CY36" s="775"/>
      <c r="CZ36" s="775"/>
      <c r="DA36" s="776"/>
      <c r="DB36" s="774"/>
      <c r="DC36" s="775"/>
      <c r="DD36" s="775"/>
      <c r="DE36" s="775"/>
      <c r="DF36" s="776"/>
      <c r="DG36" s="774"/>
      <c r="DH36" s="775"/>
      <c r="DI36" s="775"/>
      <c r="DJ36" s="775"/>
      <c r="DK36" s="776"/>
      <c r="DL36" s="774"/>
      <c r="DM36" s="775"/>
      <c r="DN36" s="775"/>
      <c r="DO36" s="775"/>
      <c r="DP36" s="776"/>
      <c r="DQ36" s="774"/>
      <c r="DR36" s="775"/>
      <c r="DS36" s="775"/>
      <c r="DT36" s="775"/>
      <c r="DU36" s="776"/>
      <c r="DV36" s="771"/>
      <c r="DW36" s="772"/>
      <c r="DX36" s="772"/>
      <c r="DY36" s="772"/>
      <c r="DZ36" s="777"/>
      <c r="EA36" s="228"/>
    </row>
    <row r="37" spans="1:131" ht="26.25" customHeight="1" x14ac:dyDescent="0.2">
      <c r="A37" s="240">
        <v>10</v>
      </c>
      <c r="B37" s="778"/>
      <c r="C37" s="779"/>
      <c r="D37" s="779"/>
      <c r="E37" s="779"/>
      <c r="F37" s="779"/>
      <c r="G37" s="779"/>
      <c r="H37" s="779"/>
      <c r="I37" s="779"/>
      <c r="J37" s="779"/>
      <c r="K37" s="779"/>
      <c r="L37" s="779"/>
      <c r="M37" s="779"/>
      <c r="N37" s="779"/>
      <c r="O37" s="779"/>
      <c r="P37" s="780"/>
      <c r="Q37" s="781"/>
      <c r="R37" s="782"/>
      <c r="S37" s="782"/>
      <c r="T37" s="782"/>
      <c r="U37" s="782"/>
      <c r="V37" s="782"/>
      <c r="W37" s="782"/>
      <c r="X37" s="782"/>
      <c r="Y37" s="782"/>
      <c r="Z37" s="782"/>
      <c r="AA37" s="782"/>
      <c r="AB37" s="782"/>
      <c r="AC37" s="782"/>
      <c r="AD37" s="782"/>
      <c r="AE37" s="783"/>
      <c r="AF37" s="784"/>
      <c r="AG37" s="785"/>
      <c r="AH37" s="785"/>
      <c r="AI37" s="785"/>
      <c r="AJ37" s="786"/>
      <c r="AK37" s="831"/>
      <c r="AL37" s="827"/>
      <c r="AM37" s="827"/>
      <c r="AN37" s="827"/>
      <c r="AO37" s="827"/>
      <c r="AP37" s="827"/>
      <c r="AQ37" s="827"/>
      <c r="AR37" s="827"/>
      <c r="AS37" s="827"/>
      <c r="AT37" s="827"/>
      <c r="AU37" s="827"/>
      <c r="AV37" s="827"/>
      <c r="AW37" s="827"/>
      <c r="AX37" s="827"/>
      <c r="AY37" s="827"/>
      <c r="AZ37" s="828"/>
      <c r="BA37" s="828"/>
      <c r="BB37" s="828"/>
      <c r="BC37" s="828"/>
      <c r="BD37" s="828"/>
      <c r="BE37" s="829"/>
      <c r="BF37" s="829"/>
      <c r="BG37" s="829"/>
      <c r="BH37" s="829"/>
      <c r="BI37" s="830"/>
      <c r="BJ37" s="230"/>
      <c r="BK37" s="230"/>
      <c r="BL37" s="230"/>
      <c r="BM37" s="230"/>
      <c r="BN37" s="230"/>
      <c r="BO37" s="239"/>
      <c r="BP37" s="239"/>
      <c r="BQ37" s="236">
        <v>31</v>
      </c>
      <c r="BR37" s="237"/>
      <c r="BS37" s="771"/>
      <c r="BT37" s="772"/>
      <c r="BU37" s="772"/>
      <c r="BV37" s="772"/>
      <c r="BW37" s="772"/>
      <c r="BX37" s="772"/>
      <c r="BY37" s="772"/>
      <c r="BZ37" s="772"/>
      <c r="CA37" s="772"/>
      <c r="CB37" s="772"/>
      <c r="CC37" s="772"/>
      <c r="CD37" s="772"/>
      <c r="CE37" s="772"/>
      <c r="CF37" s="772"/>
      <c r="CG37" s="773"/>
      <c r="CH37" s="774"/>
      <c r="CI37" s="775"/>
      <c r="CJ37" s="775"/>
      <c r="CK37" s="775"/>
      <c r="CL37" s="776"/>
      <c r="CM37" s="774"/>
      <c r="CN37" s="775"/>
      <c r="CO37" s="775"/>
      <c r="CP37" s="775"/>
      <c r="CQ37" s="776"/>
      <c r="CR37" s="774"/>
      <c r="CS37" s="775"/>
      <c r="CT37" s="775"/>
      <c r="CU37" s="775"/>
      <c r="CV37" s="776"/>
      <c r="CW37" s="774"/>
      <c r="CX37" s="775"/>
      <c r="CY37" s="775"/>
      <c r="CZ37" s="775"/>
      <c r="DA37" s="776"/>
      <c r="DB37" s="774"/>
      <c r="DC37" s="775"/>
      <c r="DD37" s="775"/>
      <c r="DE37" s="775"/>
      <c r="DF37" s="776"/>
      <c r="DG37" s="774"/>
      <c r="DH37" s="775"/>
      <c r="DI37" s="775"/>
      <c r="DJ37" s="775"/>
      <c r="DK37" s="776"/>
      <c r="DL37" s="774"/>
      <c r="DM37" s="775"/>
      <c r="DN37" s="775"/>
      <c r="DO37" s="775"/>
      <c r="DP37" s="776"/>
      <c r="DQ37" s="774"/>
      <c r="DR37" s="775"/>
      <c r="DS37" s="775"/>
      <c r="DT37" s="775"/>
      <c r="DU37" s="776"/>
      <c r="DV37" s="771"/>
      <c r="DW37" s="772"/>
      <c r="DX37" s="772"/>
      <c r="DY37" s="772"/>
      <c r="DZ37" s="777"/>
      <c r="EA37" s="228"/>
    </row>
    <row r="38" spans="1:131" ht="26.25" customHeight="1" x14ac:dyDescent="0.2">
      <c r="A38" s="240">
        <v>11</v>
      </c>
      <c r="B38" s="778"/>
      <c r="C38" s="779"/>
      <c r="D38" s="779"/>
      <c r="E38" s="779"/>
      <c r="F38" s="779"/>
      <c r="G38" s="779"/>
      <c r="H38" s="779"/>
      <c r="I38" s="779"/>
      <c r="J38" s="779"/>
      <c r="K38" s="779"/>
      <c r="L38" s="779"/>
      <c r="M38" s="779"/>
      <c r="N38" s="779"/>
      <c r="O38" s="779"/>
      <c r="P38" s="780"/>
      <c r="Q38" s="781"/>
      <c r="R38" s="782"/>
      <c r="S38" s="782"/>
      <c r="T38" s="782"/>
      <c r="U38" s="782"/>
      <c r="V38" s="782"/>
      <c r="W38" s="782"/>
      <c r="X38" s="782"/>
      <c r="Y38" s="782"/>
      <c r="Z38" s="782"/>
      <c r="AA38" s="782"/>
      <c r="AB38" s="782"/>
      <c r="AC38" s="782"/>
      <c r="AD38" s="782"/>
      <c r="AE38" s="783"/>
      <c r="AF38" s="784"/>
      <c r="AG38" s="785"/>
      <c r="AH38" s="785"/>
      <c r="AI38" s="785"/>
      <c r="AJ38" s="786"/>
      <c r="AK38" s="831"/>
      <c r="AL38" s="827"/>
      <c r="AM38" s="827"/>
      <c r="AN38" s="827"/>
      <c r="AO38" s="827"/>
      <c r="AP38" s="827"/>
      <c r="AQ38" s="827"/>
      <c r="AR38" s="827"/>
      <c r="AS38" s="827"/>
      <c r="AT38" s="827"/>
      <c r="AU38" s="827"/>
      <c r="AV38" s="827"/>
      <c r="AW38" s="827"/>
      <c r="AX38" s="827"/>
      <c r="AY38" s="827"/>
      <c r="AZ38" s="828"/>
      <c r="BA38" s="828"/>
      <c r="BB38" s="828"/>
      <c r="BC38" s="828"/>
      <c r="BD38" s="828"/>
      <c r="BE38" s="829"/>
      <c r="BF38" s="829"/>
      <c r="BG38" s="829"/>
      <c r="BH38" s="829"/>
      <c r="BI38" s="830"/>
      <c r="BJ38" s="230"/>
      <c r="BK38" s="230"/>
      <c r="BL38" s="230"/>
      <c r="BM38" s="230"/>
      <c r="BN38" s="230"/>
      <c r="BO38" s="239"/>
      <c r="BP38" s="239"/>
      <c r="BQ38" s="236">
        <v>32</v>
      </c>
      <c r="BR38" s="237"/>
      <c r="BS38" s="771"/>
      <c r="BT38" s="772"/>
      <c r="BU38" s="772"/>
      <c r="BV38" s="772"/>
      <c r="BW38" s="772"/>
      <c r="BX38" s="772"/>
      <c r="BY38" s="772"/>
      <c r="BZ38" s="772"/>
      <c r="CA38" s="772"/>
      <c r="CB38" s="772"/>
      <c r="CC38" s="772"/>
      <c r="CD38" s="772"/>
      <c r="CE38" s="772"/>
      <c r="CF38" s="772"/>
      <c r="CG38" s="773"/>
      <c r="CH38" s="774"/>
      <c r="CI38" s="775"/>
      <c r="CJ38" s="775"/>
      <c r="CK38" s="775"/>
      <c r="CL38" s="776"/>
      <c r="CM38" s="774"/>
      <c r="CN38" s="775"/>
      <c r="CO38" s="775"/>
      <c r="CP38" s="775"/>
      <c r="CQ38" s="776"/>
      <c r="CR38" s="774"/>
      <c r="CS38" s="775"/>
      <c r="CT38" s="775"/>
      <c r="CU38" s="775"/>
      <c r="CV38" s="776"/>
      <c r="CW38" s="774"/>
      <c r="CX38" s="775"/>
      <c r="CY38" s="775"/>
      <c r="CZ38" s="775"/>
      <c r="DA38" s="776"/>
      <c r="DB38" s="774"/>
      <c r="DC38" s="775"/>
      <c r="DD38" s="775"/>
      <c r="DE38" s="775"/>
      <c r="DF38" s="776"/>
      <c r="DG38" s="774"/>
      <c r="DH38" s="775"/>
      <c r="DI38" s="775"/>
      <c r="DJ38" s="775"/>
      <c r="DK38" s="776"/>
      <c r="DL38" s="774"/>
      <c r="DM38" s="775"/>
      <c r="DN38" s="775"/>
      <c r="DO38" s="775"/>
      <c r="DP38" s="776"/>
      <c r="DQ38" s="774"/>
      <c r="DR38" s="775"/>
      <c r="DS38" s="775"/>
      <c r="DT38" s="775"/>
      <c r="DU38" s="776"/>
      <c r="DV38" s="771"/>
      <c r="DW38" s="772"/>
      <c r="DX38" s="772"/>
      <c r="DY38" s="772"/>
      <c r="DZ38" s="777"/>
      <c r="EA38" s="228"/>
    </row>
    <row r="39" spans="1:131" ht="26.25" customHeight="1" x14ac:dyDescent="0.2">
      <c r="A39" s="240">
        <v>12</v>
      </c>
      <c r="B39" s="778"/>
      <c r="C39" s="779"/>
      <c r="D39" s="779"/>
      <c r="E39" s="779"/>
      <c r="F39" s="779"/>
      <c r="G39" s="779"/>
      <c r="H39" s="779"/>
      <c r="I39" s="779"/>
      <c r="J39" s="779"/>
      <c r="K39" s="779"/>
      <c r="L39" s="779"/>
      <c r="M39" s="779"/>
      <c r="N39" s="779"/>
      <c r="O39" s="779"/>
      <c r="P39" s="780"/>
      <c r="Q39" s="781"/>
      <c r="R39" s="782"/>
      <c r="S39" s="782"/>
      <c r="T39" s="782"/>
      <c r="U39" s="782"/>
      <c r="V39" s="782"/>
      <c r="W39" s="782"/>
      <c r="X39" s="782"/>
      <c r="Y39" s="782"/>
      <c r="Z39" s="782"/>
      <c r="AA39" s="782"/>
      <c r="AB39" s="782"/>
      <c r="AC39" s="782"/>
      <c r="AD39" s="782"/>
      <c r="AE39" s="783"/>
      <c r="AF39" s="784"/>
      <c r="AG39" s="785"/>
      <c r="AH39" s="785"/>
      <c r="AI39" s="785"/>
      <c r="AJ39" s="786"/>
      <c r="AK39" s="831"/>
      <c r="AL39" s="827"/>
      <c r="AM39" s="827"/>
      <c r="AN39" s="827"/>
      <c r="AO39" s="827"/>
      <c r="AP39" s="827"/>
      <c r="AQ39" s="827"/>
      <c r="AR39" s="827"/>
      <c r="AS39" s="827"/>
      <c r="AT39" s="827"/>
      <c r="AU39" s="827"/>
      <c r="AV39" s="827"/>
      <c r="AW39" s="827"/>
      <c r="AX39" s="827"/>
      <c r="AY39" s="827"/>
      <c r="AZ39" s="828"/>
      <c r="BA39" s="828"/>
      <c r="BB39" s="828"/>
      <c r="BC39" s="828"/>
      <c r="BD39" s="828"/>
      <c r="BE39" s="829"/>
      <c r="BF39" s="829"/>
      <c r="BG39" s="829"/>
      <c r="BH39" s="829"/>
      <c r="BI39" s="830"/>
      <c r="BJ39" s="230"/>
      <c r="BK39" s="230"/>
      <c r="BL39" s="230"/>
      <c r="BM39" s="230"/>
      <c r="BN39" s="230"/>
      <c r="BO39" s="239"/>
      <c r="BP39" s="239"/>
      <c r="BQ39" s="236">
        <v>33</v>
      </c>
      <c r="BR39" s="237"/>
      <c r="BS39" s="771"/>
      <c r="BT39" s="772"/>
      <c r="BU39" s="772"/>
      <c r="BV39" s="772"/>
      <c r="BW39" s="772"/>
      <c r="BX39" s="772"/>
      <c r="BY39" s="772"/>
      <c r="BZ39" s="772"/>
      <c r="CA39" s="772"/>
      <c r="CB39" s="772"/>
      <c r="CC39" s="772"/>
      <c r="CD39" s="772"/>
      <c r="CE39" s="772"/>
      <c r="CF39" s="772"/>
      <c r="CG39" s="773"/>
      <c r="CH39" s="774"/>
      <c r="CI39" s="775"/>
      <c r="CJ39" s="775"/>
      <c r="CK39" s="775"/>
      <c r="CL39" s="776"/>
      <c r="CM39" s="774"/>
      <c r="CN39" s="775"/>
      <c r="CO39" s="775"/>
      <c r="CP39" s="775"/>
      <c r="CQ39" s="776"/>
      <c r="CR39" s="774"/>
      <c r="CS39" s="775"/>
      <c r="CT39" s="775"/>
      <c r="CU39" s="775"/>
      <c r="CV39" s="776"/>
      <c r="CW39" s="774"/>
      <c r="CX39" s="775"/>
      <c r="CY39" s="775"/>
      <c r="CZ39" s="775"/>
      <c r="DA39" s="776"/>
      <c r="DB39" s="774"/>
      <c r="DC39" s="775"/>
      <c r="DD39" s="775"/>
      <c r="DE39" s="775"/>
      <c r="DF39" s="776"/>
      <c r="DG39" s="774"/>
      <c r="DH39" s="775"/>
      <c r="DI39" s="775"/>
      <c r="DJ39" s="775"/>
      <c r="DK39" s="776"/>
      <c r="DL39" s="774"/>
      <c r="DM39" s="775"/>
      <c r="DN39" s="775"/>
      <c r="DO39" s="775"/>
      <c r="DP39" s="776"/>
      <c r="DQ39" s="774"/>
      <c r="DR39" s="775"/>
      <c r="DS39" s="775"/>
      <c r="DT39" s="775"/>
      <c r="DU39" s="776"/>
      <c r="DV39" s="771"/>
      <c r="DW39" s="772"/>
      <c r="DX39" s="772"/>
      <c r="DY39" s="772"/>
      <c r="DZ39" s="777"/>
      <c r="EA39" s="228"/>
    </row>
    <row r="40" spans="1:131" ht="26.25" customHeight="1" x14ac:dyDescent="0.2">
      <c r="A40" s="236">
        <v>13</v>
      </c>
      <c r="B40" s="778"/>
      <c r="C40" s="779"/>
      <c r="D40" s="779"/>
      <c r="E40" s="779"/>
      <c r="F40" s="779"/>
      <c r="G40" s="779"/>
      <c r="H40" s="779"/>
      <c r="I40" s="779"/>
      <c r="J40" s="779"/>
      <c r="K40" s="779"/>
      <c r="L40" s="779"/>
      <c r="M40" s="779"/>
      <c r="N40" s="779"/>
      <c r="O40" s="779"/>
      <c r="P40" s="780"/>
      <c r="Q40" s="781"/>
      <c r="R40" s="782"/>
      <c r="S40" s="782"/>
      <c r="T40" s="782"/>
      <c r="U40" s="782"/>
      <c r="V40" s="782"/>
      <c r="W40" s="782"/>
      <c r="X40" s="782"/>
      <c r="Y40" s="782"/>
      <c r="Z40" s="782"/>
      <c r="AA40" s="782"/>
      <c r="AB40" s="782"/>
      <c r="AC40" s="782"/>
      <c r="AD40" s="782"/>
      <c r="AE40" s="783"/>
      <c r="AF40" s="784"/>
      <c r="AG40" s="785"/>
      <c r="AH40" s="785"/>
      <c r="AI40" s="785"/>
      <c r="AJ40" s="786"/>
      <c r="AK40" s="831"/>
      <c r="AL40" s="827"/>
      <c r="AM40" s="827"/>
      <c r="AN40" s="827"/>
      <c r="AO40" s="827"/>
      <c r="AP40" s="827"/>
      <c r="AQ40" s="827"/>
      <c r="AR40" s="827"/>
      <c r="AS40" s="827"/>
      <c r="AT40" s="827"/>
      <c r="AU40" s="827"/>
      <c r="AV40" s="827"/>
      <c r="AW40" s="827"/>
      <c r="AX40" s="827"/>
      <c r="AY40" s="827"/>
      <c r="AZ40" s="828"/>
      <c r="BA40" s="828"/>
      <c r="BB40" s="828"/>
      <c r="BC40" s="828"/>
      <c r="BD40" s="828"/>
      <c r="BE40" s="829"/>
      <c r="BF40" s="829"/>
      <c r="BG40" s="829"/>
      <c r="BH40" s="829"/>
      <c r="BI40" s="830"/>
      <c r="BJ40" s="230"/>
      <c r="BK40" s="230"/>
      <c r="BL40" s="230"/>
      <c r="BM40" s="230"/>
      <c r="BN40" s="230"/>
      <c r="BO40" s="239"/>
      <c r="BP40" s="239"/>
      <c r="BQ40" s="236">
        <v>34</v>
      </c>
      <c r="BR40" s="237"/>
      <c r="BS40" s="771"/>
      <c r="BT40" s="772"/>
      <c r="BU40" s="772"/>
      <c r="BV40" s="772"/>
      <c r="BW40" s="772"/>
      <c r="BX40" s="772"/>
      <c r="BY40" s="772"/>
      <c r="BZ40" s="772"/>
      <c r="CA40" s="772"/>
      <c r="CB40" s="772"/>
      <c r="CC40" s="772"/>
      <c r="CD40" s="772"/>
      <c r="CE40" s="772"/>
      <c r="CF40" s="772"/>
      <c r="CG40" s="773"/>
      <c r="CH40" s="774"/>
      <c r="CI40" s="775"/>
      <c r="CJ40" s="775"/>
      <c r="CK40" s="775"/>
      <c r="CL40" s="776"/>
      <c r="CM40" s="774"/>
      <c r="CN40" s="775"/>
      <c r="CO40" s="775"/>
      <c r="CP40" s="775"/>
      <c r="CQ40" s="776"/>
      <c r="CR40" s="774"/>
      <c r="CS40" s="775"/>
      <c r="CT40" s="775"/>
      <c r="CU40" s="775"/>
      <c r="CV40" s="776"/>
      <c r="CW40" s="774"/>
      <c r="CX40" s="775"/>
      <c r="CY40" s="775"/>
      <c r="CZ40" s="775"/>
      <c r="DA40" s="776"/>
      <c r="DB40" s="774"/>
      <c r="DC40" s="775"/>
      <c r="DD40" s="775"/>
      <c r="DE40" s="775"/>
      <c r="DF40" s="776"/>
      <c r="DG40" s="774"/>
      <c r="DH40" s="775"/>
      <c r="DI40" s="775"/>
      <c r="DJ40" s="775"/>
      <c r="DK40" s="776"/>
      <c r="DL40" s="774"/>
      <c r="DM40" s="775"/>
      <c r="DN40" s="775"/>
      <c r="DO40" s="775"/>
      <c r="DP40" s="776"/>
      <c r="DQ40" s="774"/>
      <c r="DR40" s="775"/>
      <c r="DS40" s="775"/>
      <c r="DT40" s="775"/>
      <c r="DU40" s="776"/>
      <c r="DV40" s="771"/>
      <c r="DW40" s="772"/>
      <c r="DX40" s="772"/>
      <c r="DY40" s="772"/>
      <c r="DZ40" s="777"/>
      <c r="EA40" s="228"/>
    </row>
    <row r="41" spans="1:131" ht="26.25" customHeight="1" x14ac:dyDescent="0.2">
      <c r="A41" s="236">
        <v>14</v>
      </c>
      <c r="B41" s="778"/>
      <c r="C41" s="779"/>
      <c r="D41" s="779"/>
      <c r="E41" s="779"/>
      <c r="F41" s="779"/>
      <c r="G41" s="779"/>
      <c r="H41" s="779"/>
      <c r="I41" s="779"/>
      <c r="J41" s="779"/>
      <c r="K41" s="779"/>
      <c r="L41" s="779"/>
      <c r="M41" s="779"/>
      <c r="N41" s="779"/>
      <c r="O41" s="779"/>
      <c r="P41" s="780"/>
      <c r="Q41" s="781"/>
      <c r="R41" s="782"/>
      <c r="S41" s="782"/>
      <c r="T41" s="782"/>
      <c r="U41" s="782"/>
      <c r="V41" s="782"/>
      <c r="W41" s="782"/>
      <c r="X41" s="782"/>
      <c r="Y41" s="782"/>
      <c r="Z41" s="782"/>
      <c r="AA41" s="782"/>
      <c r="AB41" s="782"/>
      <c r="AC41" s="782"/>
      <c r="AD41" s="782"/>
      <c r="AE41" s="783"/>
      <c r="AF41" s="784"/>
      <c r="AG41" s="785"/>
      <c r="AH41" s="785"/>
      <c r="AI41" s="785"/>
      <c r="AJ41" s="786"/>
      <c r="AK41" s="831"/>
      <c r="AL41" s="827"/>
      <c r="AM41" s="827"/>
      <c r="AN41" s="827"/>
      <c r="AO41" s="827"/>
      <c r="AP41" s="827"/>
      <c r="AQ41" s="827"/>
      <c r="AR41" s="827"/>
      <c r="AS41" s="827"/>
      <c r="AT41" s="827"/>
      <c r="AU41" s="827"/>
      <c r="AV41" s="827"/>
      <c r="AW41" s="827"/>
      <c r="AX41" s="827"/>
      <c r="AY41" s="827"/>
      <c r="AZ41" s="828"/>
      <c r="BA41" s="828"/>
      <c r="BB41" s="828"/>
      <c r="BC41" s="828"/>
      <c r="BD41" s="828"/>
      <c r="BE41" s="829"/>
      <c r="BF41" s="829"/>
      <c r="BG41" s="829"/>
      <c r="BH41" s="829"/>
      <c r="BI41" s="830"/>
      <c r="BJ41" s="230"/>
      <c r="BK41" s="230"/>
      <c r="BL41" s="230"/>
      <c r="BM41" s="230"/>
      <c r="BN41" s="230"/>
      <c r="BO41" s="239"/>
      <c r="BP41" s="239"/>
      <c r="BQ41" s="236">
        <v>35</v>
      </c>
      <c r="BR41" s="237"/>
      <c r="BS41" s="771"/>
      <c r="BT41" s="772"/>
      <c r="BU41" s="772"/>
      <c r="BV41" s="772"/>
      <c r="BW41" s="772"/>
      <c r="BX41" s="772"/>
      <c r="BY41" s="772"/>
      <c r="BZ41" s="772"/>
      <c r="CA41" s="772"/>
      <c r="CB41" s="772"/>
      <c r="CC41" s="772"/>
      <c r="CD41" s="772"/>
      <c r="CE41" s="772"/>
      <c r="CF41" s="772"/>
      <c r="CG41" s="773"/>
      <c r="CH41" s="774"/>
      <c r="CI41" s="775"/>
      <c r="CJ41" s="775"/>
      <c r="CK41" s="775"/>
      <c r="CL41" s="776"/>
      <c r="CM41" s="774"/>
      <c r="CN41" s="775"/>
      <c r="CO41" s="775"/>
      <c r="CP41" s="775"/>
      <c r="CQ41" s="776"/>
      <c r="CR41" s="774"/>
      <c r="CS41" s="775"/>
      <c r="CT41" s="775"/>
      <c r="CU41" s="775"/>
      <c r="CV41" s="776"/>
      <c r="CW41" s="774"/>
      <c r="CX41" s="775"/>
      <c r="CY41" s="775"/>
      <c r="CZ41" s="775"/>
      <c r="DA41" s="776"/>
      <c r="DB41" s="774"/>
      <c r="DC41" s="775"/>
      <c r="DD41" s="775"/>
      <c r="DE41" s="775"/>
      <c r="DF41" s="776"/>
      <c r="DG41" s="774"/>
      <c r="DH41" s="775"/>
      <c r="DI41" s="775"/>
      <c r="DJ41" s="775"/>
      <c r="DK41" s="776"/>
      <c r="DL41" s="774"/>
      <c r="DM41" s="775"/>
      <c r="DN41" s="775"/>
      <c r="DO41" s="775"/>
      <c r="DP41" s="776"/>
      <c r="DQ41" s="774"/>
      <c r="DR41" s="775"/>
      <c r="DS41" s="775"/>
      <c r="DT41" s="775"/>
      <c r="DU41" s="776"/>
      <c r="DV41" s="771"/>
      <c r="DW41" s="772"/>
      <c r="DX41" s="772"/>
      <c r="DY41" s="772"/>
      <c r="DZ41" s="777"/>
      <c r="EA41" s="228"/>
    </row>
    <row r="42" spans="1:131" ht="26.25" customHeight="1" x14ac:dyDescent="0.2">
      <c r="A42" s="236">
        <v>15</v>
      </c>
      <c r="B42" s="778"/>
      <c r="C42" s="779"/>
      <c r="D42" s="779"/>
      <c r="E42" s="779"/>
      <c r="F42" s="779"/>
      <c r="G42" s="779"/>
      <c r="H42" s="779"/>
      <c r="I42" s="779"/>
      <c r="J42" s="779"/>
      <c r="K42" s="779"/>
      <c r="L42" s="779"/>
      <c r="M42" s="779"/>
      <c r="N42" s="779"/>
      <c r="O42" s="779"/>
      <c r="P42" s="780"/>
      <c r="Q42" s="781"/>
      <c r="R42" s="782"/>
      <c r="S42" s="782"/>
      <c r="T42" s="782"/>
      <c r="U42" s="782"/>
      <c r="V42" s="782"/>
      <c r="W42" s="782"/>
      <c r="X42" s="782"/>
      <c r="Y42" s="782"/>
      <c r="Z42" s="782"/>
      <c r="AA42" s="782"/>
      <c r="AB42" s="782"/>
      <c r="AC42" s="782"/>
      <c r="AD42" s="782"/>
      <c r="AE42" s="783"/>
      <c r="AF42" s="784"/>
      <c r="AG42" s="785"/>
      <c r="AH42" s="785"/>
      <c r="AI42" s="785"/>
      <c r="AJ42" s="786"/>
      <c r="AK42" s="831"/>
      <c r="AL42" s="827"/>
      <c r="AM42" s="827"/>
      <c r="AN42" s="827"/>
      <c r="AO42" s="827"/>
      <c r="AP42" s="827"/>
      <c r="AQ42" s="827"/>
      <c r="AR42" s="827"/>
      <c r="AS42" s="827"/>
      <c r="AT42" s="827"/>
      <c r="AU42" s="827"/>
      <c r="AV42" s="827"/>
      <c r="AW42" s="827"/>
      <c r="AX42" s="827"/>
      <c r="AY42" s="827"/>
      <c r="AZ42" s="828"/>
      <c r="BA42" s="828"/>
      <c r="BB42" s="828"/>
      <c r="BC42" s="828"/>
      <c r="BD42" s="828"/>
      <c r="BE42" s="829"/>
      <c r="BF42" s="829"/>
      <c r="BG42" s="829"/>
      <c r="BH42" s="829"/>
      <c r="BI42" s="830"/>
      <c r="BJ42" s="230"/>
      <c r="BK42" s="230"/>
      <c r="BL42" s="230"/>
      <c r="BM42" s="230"/>
      <c r="BN42" s="230"/>
      <c r="BO42" s="239"/>
      <c r="BP42" s="239"/>
      <c r="BQ42" s="236">
        <v>36</v>
      </c>
      <c r="BR42" s="237"/>
      <c r="BS42" s="771"/>
      <c r="BT42" s="772"/>
      <c r="BU42" s="772"/>
      <c r="BV42" s="772"/>
      <c r="BW42" s="772"/>
      <c r="BX42" s="772"/>
      <c r="BY42" s="772"/>
      <c r="BZ42" s="772"/>
      <c r="CA42" s="772"/>
      <c r="CB42" s="772"/>
      <c r="CC42" s="772"/>
      <c r="CD42" s="772"/>
      <c r="CE42" s="772"/>
      <c r="CF42" s="772"/>
      <c r="CG42" s="773"/>
      <c r="CH42" s="774"/>
      <c r="CI42" s="775"/>
      <c r="CJ42" s="775"/>
      <c r="CK42" s="775"/>
      <c r="CL42" s="776"/>
      <c r="CM42" s="774"/>
      <c r="CN42" s="775"/>
      <c r="CO42" s="775"/>
      <c r="CP42" s="775"/>
      <c r="CQ42" s="776"/>
      <c r="CR42" s="774"/>
      <c r="CS42" s="775"/>
      <c r="CT42" s="775"/>
      <c r="CU42" s="775"/>
      <c r="CV42" s="776"/>
      <c r="CW42" s="774"/>
      <c r="CX42" s="775"/>
      <c r="CY42" s="775"/>
      <c r="CZ42" s="775"/>
      <c r="DA42" s="776"/>
      <c r="DB42" s="774"/>
      <c r="DC42" s="775"/>
      <c r="DD42" s="775"/>
      <c r="DE42" s="775"/>
      <c r="DF42" s="776"/>
      <c r="DG42" s="774"/>
      <c r="DH42" s="775"/>
      <c r="DI42" s="775"/>
      <c r="DJ42" s="775"/>
      <c r="DK42" s="776"/>
      <c r="DL42" s="774"/>
      <c r="DM42" s="775"/>
      <c r="DN42" s="775"/>
      <c r="DO42" s="775"/>
      <c r="DP42" s="776"/>
      <c r="DQ42" s="774"/>
      <c r="DR42" s="775"/>
      <c r="DS42" s="775"/>
      <c r="DT42" s="775"/>
      <c r="DU42" s="776"/>
      <c r="DV42" s="771"/>
      <c r="DW42" s="772"/>
      <c r="DX42" s="772"/>
      <c r="DY42" s="772"/>
      <c r="DZ42" s="777"/>
      <c r="EA42" s="228"/>
    </row>
    <row r="43" spans="1:131" ht="26.25" customHeight="1" x14ac:dyDescent="0.2">
      <c r="A43" s="236">
        <v>16</v>
      </c>
      <c r="B43" s="778"/>
      <c r="C43" s="779"/>
      <c r="D43" s="779"/>
      <c r="E43" s="779"/>
      <c r="F43" s="779"/>
      <c r="G43" s="779"/>
      <c r="H43" s="779"/>
      <c r="I43" s="779"/>
      <c r="J43" s="779"/>
      <c r="K43" s="779"/>
      <c r="L43" s="779"/>
      <c r="M43" s="779"/>
      <c r="N43" s="779"/>
      <c r="O43" s="779"/>
      <c r="P43" s="780"/>
      <c r="Q43" s="781"/>
      <c r="R43" s="782"/>
      <c r="S43" s="782"/>
      <c r="T43" s="782"/>
      <c r="U43" s="782"/>
      <c r="V43" s="782"/>
      <c r="W43" s="782"/>
      <c r="X43" s="782"/>
      <c r="Y43" s="782"/>
      <c r="Z43" s="782"/>
      <c r="AA43" s="782"/>
      <c r="AB43" s="782"/>
      <c r="AC43" s="782"/>
      <c r="AD43" s="782"/>
      <c r="AE43" s="783"/>
      <c r="AF43" s="784"/>
      <c r="AG43" s="785"/>
      <c r="AH43" s="785"/>
      <c r="AI43" s="785"/>
      <c r="AJ43" s="786"/>
      <c r="AK43" s="831"/>
      <c r="AL43" s="827"/>
      <c r="AM43" s="827"/>
      <c r="AN43" s="827"/>
      <c r="AO43" s="827"/>
      <c r="AP43" s="827"/>
      <c r="AQ43" s="827"/>
      <c r="AR43" s="827"/>
      <c r="AS43" s="827"/>
      <c r="AT43" s="827"/>
      <c r="AU43" s="827"/>
      <c r="AV43" s="827"/>
      <c r="AW43" s="827"/>
      <c r="AX43" s="827"/>
      <c r="AY43" s="827"/>
      <c r="AZ43" s="828"/>
      <c r="BA43" s="828"/>
      <c r="BB43" s="828"/>
      <c r="BC43" s="828"/>
      <c r="BD43" s="828"/>
      <c r="BE43" s="829"/>
      <c r="BF43" s="829"/>
      <c r="BG43" s="829"/>
      <c r="BH43" s="829"/>
      <c r="BI43" s="830"/>
      <c r="BJ43" s="230"/>
      <c r="BK43" s="230"/>
      <c r="BL43" s="230"/>
      <c r="BM43" s="230"/>
      <c r="BN43" s="230"/>
      <c r="BO43" s="239"/>
      <c r="BP43" s="239"/>
      <c r="BQ43" s="236">
        <v>37</v>
      </c>
      <c r="BR43" s="237"/>
      <c r="BS43" s="771"/>
      <c r="BT43" s="772"/>
      <c r="BU43" s="772"/>
      <c r="BV43" s="772"/>
      <c r="BW43" s="772"/>
      <c r="BX43" s="772"/>
      <c r="BY43" s="772"/>
      <c r="BZ43" s="772"/>
      <c r="CA43" s="772"/>
      <c r="CB43" s="772"/>
      <c r="CC43" s="772"/>
      <c r="CD43" s="772"/>
      <c r="CE43" s="772"/>
      <c r="CF43" s="772"/>
      <c r="CG43" s="773"/>
      <c r="CH43" s="774"/>
      <c r="CI43" s="775"/>
      <c r="CJ43" s="775"/>
      <c r="CK43" s="775"/>
      <c r="CL43" s="776"/>
      <c r="CM43" s="774"/>
      <c r="CN43" s="775"/>
      <c r="CO43" s="775"/>
      <c r="CP43" s="775"/>
      <c r="CQ43" s="776"/>
      <c r="CR43" s="774"/>
      <c r="CS43" s="775"/>
      <c r="CT43" s="775"/>
      <c r="CU43" s="775"/>
      <c r="CV43" s="776"/>
      <c r="CW43" s="774"/>
      <c r="CX43" s="775"/>
      <c r="CY43" s="775"/>
      <c r="CZ43" s="775"/>
      <c r="DA43" s="776"/>
      <c r="DB43" s="774"/>
      <c r="DC43" s="775"/>
      <c r="DD43" s="775"/>
      <c r="DE43" s="775"/>
      <c r="DF43" s="776"/>
      <c r="DG43" s="774"/>
      <c r="DH43" s="775"/>
      <c r="DI43" s="775"/>
      <c r="DJ43" s="775"/>
      <c r="DK43" s="776"/>
      <c r="DL43" s="774"/>
      <c r="DM43" s="775"/>
      <c r="DN43" s="775"/>
      <c r="DO43" s="775"/>
      <c r="DP43" s="776"/>
      <c r="DQ43" s="774"/>
      <c r="DR43" s="775"/>
      <c r="DS43" s="775"/>
      <c r="DT43" s="775"/>
      <c r="DU43" s="776"/>
      <c r="DV43" s="771"/>
      <c r="DW43" s="772"/>
      <c r="DX43" s="772"/>
      <c r="DY43" s="772"/>
      <c r="DZ43" s="777"/>
      <c r="EA43" s="228"/>
    </row>
    <row r="44" spans="1:131" ht="26.25" customHeight="1" x14ac:dyDescent="0.2">
      <c r="A44" s="236">
        <v>17</v>
      </c>
      <c r="B44" s="778"/>
      <c r="C44" s="779"/>
      <c r="D44" s="779"/>
      <c r="E44" s="779"/>
      <c r="F44" s="779"/>
      <c r="G44" s="779"/>
      <c r="H44" s="779"/>
      <c r="I44" s="779"/>
      <c r="J44" s="779"/>
      <c r="K44" s="779"/>
      <c r="L44" s="779"/>
      <c r="M44" s="779"/>
      <c r="N44" s="779"/>
      <c r="O44" s="779"/>
      <c r="P44" s="780"/>
      <c r="Q44" s="781"/>
      <c r="R44" s="782"/>
      <c r="S44" s="782"/>
      <c r="T44" s="782"/>
      <c r="U44" s="782"/>
      <c r="V44" s="782"/>
      <c r="W44" s="782"/>
      <c r="X44" s="782"/>
      <c r="Y44" s="782"/>
      <c r="Z44" s="782"/>
      <c r="AA44" s="782"/>
      <c r="AB44" s="782"/>
      <c r="AC44" s="782"/>
      <c r="AD44" s="782"/>
      <c r="AE44" s="783"/>
      <c r="AF44" s="784"/>
      <c r="AG44" s="785"/>
      <c r="AH44" s="785"/>
      <c r="AI44" s="785"/>
      <c r="AJ44" s="786"/>
      <c r="AK44" s="831"/>
      <c r="AL44" s="827"/>
      <c r="AM44" s="827"/>
      <c r="AN44" s="827"/>
      <c r="AO44" s="827"/>
      <c r="AP44" s="827"/>
      <c r="AQ44" s="827"/>
      <c r="AR44" s="827"/>
      <c r="AS44" s="827"/>
      <c r="AT44" s="827"/>
      <c r="AU44" s="827"/>
      <c r="AV44" s="827"/>
      <c r="AW44" s="827"/>
      <c r="AX44" s="827"/>
      <c r="AY44" s="827"/>
      <c r="AZ44" s="828"/>
      <c r="BA44" s="828"/>
      <c r="BB44" s="828"/>
      <c r="BC44" s="828"/>
      <c r="BD44" s="828"/>
      <c r="BE44" s="829"/>
      <c r="BF44" s="829"/>
      <c r="BG44" s="829"/>
      <c r="BH44" s="829"/>
      <c r="BI44" s="830"/>
      <c r="BJ44" s="230"/>
      <c r="BK44" s="230"/>
      <c r="BL44" s="230"/>
      <c r="BM44" s="230"/>
      <c r="BN44" s="230"/>
      <c r="BO44" s="239"/>
      <c r="BP44" s="239"/>
      <c r="BQ44" s="236">
        <v>38</v>
      </c>
      <c r="BR44" s="237"/>
      <c r="BS44" s="771"/>
      <c r="BT44" s="772"/>
      <c r="BU44" s="772"/>
      <c r="BV44" s="772"/>
      <c r="BW44" s="772"/>
      <c r="BX44" s="772"/>
      <c r="BY44" s="772"/>
      <c r="BZ44" s="772"/>
      <c r="CA44" s="772"/>
      <c r="CB44" s="772"/>
      <c r="CC44" s="772"/>
      <c r="CD44" s="772"/>
      <c r="CE44" s="772"/>
      <c r="CF44" s="772"/>
      <c r="CG44" s="773"/>
      <c r="CH44" s="774"/>
      <c r="CI44" s="775"/>
      <c r="CJ44" s="775"/>
      <c r="CK44" s="775"/>
      <c r="CL44" s="776"/>
      <c r="CM44" s="774"/>
      <c r="CN44" s="775"/>
      <c r="CO44" s="775"/>
      <c r="CP44" s="775"/>
      <c r="CQ44" s="776"/>
      <c r="CR44" s="774"/>
      <c r="CS44" s="775"/>
      <c r="CT44" s="775"/>
      <c r="CU44" s="775"/>
      <c r="CV44" s="776"/>
      <c r="CW44" s="774"/>
      <c r="CX44" s="775"/>
      <c r="CY44" s="775"/>
      <c r="CZ44" s="775"/>
      <c r="DA44" s="776"/>
      <c r="DB44" s="774"/>
      <c r="DC44" s="775"/>
      <c r="DD44" s="775"/>
      <c r="DE44" s="775"/>
      <c r="DF44" s="776"/>
      <c r="DG44" s="774"/>
      <c r="DH44" s="775"/>
      <c r="DI44" s="775"/>
      <c r="DJ44" s="775"/>
      <c r="DK44" s="776"/>
      <c r="DL44" s="774"/>
      <c r="DM44" s="775"/>
      <c r="DN44" s="775"/>
      <c r="DO44" s="775"/>
      <c r="DP44" s="776"/>
      <c r="DQ44" s="774"/>
      <c r="DR44" s="775"/>
      <c r="DS44" s="775"/>
      <c r="DT44" s="775"/>
      <c r="DU44" s="776"/>
      <c r="DV44" s="771"/>
      <c r="DW44" s="772"/>
      <c r="DX44" s="772"/>
      <c r="DY44" s="772"/>
      <c r="DZ44" s="777"/>
      <c r="EA44" s="228"/>
    </row>
    <row r="45" spans="1:131" ht="26.25" customHeight="1" x14ac:dyDescent="0.2">
      <c r="A45" s="236">
        <v>18</v>
      </c>
      <c r="B45" s="778"/>
      <c r="C45" s="779"/>
      <c r="D45" s="779"/>
      <c r="E45" s="779"/>
      <c r="F45" s="779"/>
      <c r="G45" s="779"/>
      <c r="H45" s="779"/>
      <c r="I45" s="779"/>
      <c r="J45" s="779"/>
      <c r="K45" s="779"/>
      <c r="L45" s="779"/>
      <c r="M45" s="779"/>
      <c r="N45" s="779"/>
      <c r="O45" s="779"/>
      <c r="P45" s="780"/>
      <c r="Q45" s="781"/>
      <c r="R45" s="782"/>
      <c r="S45" s="782"/>
      <c r="T45" s="782"/>
      <c r="U45" s="782"/>
      <c r="V45" s="782"/>
      <c r="W45" s="782"/>
      <c r="X45" s="782"/>
      <c r="Y45" s="782"/>
      <c r="Z45" s="782"/>
      <c r="AA45" s="782"/>
      <c r="AB45" s="782"/>
      <c r="AC45" s="782"/>
      <c r="AD45" s="782"/>
      <c r="AE45" s="783"/>
      <c r="AF45" s="784"/>
      <c r="AG45" s="785"/>
      <c r="AH45" s="785"/>
      <c r="AI45" s="785"/>
      <c r="AJ45" s="786"/>
      <c r="AK45" s="831"/>
      <c r="AL45" s="827"/>
      <c r="AM45" s="827"/>
      <c r="AN45" s="827"/>
      <c r="AO45" s="827"/>
      <c r="AP45" s="827"/>
      <c r="AQ45" s="827"/>
      <c r="AR45" s="827"/>
      <c r="AS45" s="827"/>
      <c r="AT45" s="827"/>
      <c r="AU45" s="827"/>
      <c r="AV45" s="827"/>
      <c r="AW45" s="827"/>
      <c r="AX45" s="827"/>
      <c r="AY45" s="827"/>
      <c r="AZ45" s="828"/>
      <c r="BA45" s="828"/>
      <c r="BB45" s="828"/>
      <c r="BC45" s="828"/>
      <c r="BD45" s="828"/>
      <c r="BE45" s="829"/>
      <c r="BF45" s="829"/>
      <c r="BG45" s="829"/>
      <c r="BH45" s="829"/>
      <c r="BI45" s="830"/>
      <c r="BJ45" s="230"/>
      <c r="BK45" s="230"/>
      <c r="BL45" s="230"/>
      <c r="BM45" s="230"/>
      <c r="BN45" s="230"/>
      <c r="BO45" s="239"/>
      <c r="BP45" s="239"/>
      <c r="BQ45" s="236">
        <v>39</v>
      </c>
      <c r="BR45" s="237"/>
      <c r="BS45" s="771"/>
      <c r="BT45" s="772"/>
      <c r="BU45" s="772"/>
      <c r="BV45" s="772"/>
      <c r="BW45" s="772"/>
      <c r="BX45" s="772"/>
      <c r="BY45" s="772"/>
      <c r="BZ45" s="772"/>
      <c r="CA45" s="772"/>
      <c r="CB45" s="772"/>
      <c r="CC45" s="772"/>
      <c r="CD45" s="772"/>
      <c r="CE45" s="772"/>
      <c r="CF45" s="772"/>
      <c r="CG45" s="773"/>
      <c r="CH45" s="774"/>
      <c r="CI45" s="775"/>
      <c r="CJ45" s="775"/>
      <c r="CK45" s="775"/>
      <c r="CL45" s="776"/>
      <c r="CM45" s="774"/>
      <c r="CN45" s="775"/>
      <c r="CO45" s="775"/>
      <c r="CP45" s="775"/>
      <c r="CQ45" s="776"/>
      <c r="CR45" s="774"/>
      <c r="CS45" s="775"/>
      <c r="CT45" s="775"/>
      <c r="CU45" s="775"/>
      <c r="CV45" s="776"/>
      <c r="CW45" s="774"/>
      <c r="CX45" s="775"/>
      <c r="CY45" s="775"/>
      <c r="CZ45" s="775"/>
      <c r="DA45" s="776"/>
      <c r="DB45" s="774"/>
      <c r="DC45" s="775"/>
      <c r="DD45" s="775"/>
      <c r="DE45" s="775"/>
      <c r="DF45" s="776"/>
      <c r="DG45" s="774"/>
      <c r="DH45" s="775"/>
      <c r="DI45" s="775"/>
      <c r="DJ45" s="775"/>
      <c r="DK45" s="776"/>
      <c r="DL45" s="774"/>
      <c r="DM45" s="775"/>
      <c r="DN45" s="775"/>
      <c r="DO45" s="775"/>
      <c r="DP45" s="776"/>
      <c r="DQ45" s="774"/>
      <c r="DR45" s="775"/>
      <c r="DS45" s="775"/>
      <c r="DT45" s="775"/>
      <c r="DU45" s="776"/>
      <c r="DV45" s="771"/>
      <c r="DW45" s="772"/>
      <c r="DX45" s="772"/>
      <c r="DY45" s="772"/>
      <c r="DZ45" s="777"/>
      <c r="EA45" s="228"/>
    </row>
    <row r="46" spans="1:131" ht="26.25" customHeight="1" x14ac:dyDescent="0.2">
      <c r="A46" s="236">
        <v>19</v>
      </c>
      <c r="B46" s="778"/>
      <c r="C46" s="779"/>
      <c r="D46" s="779"/>
      <c r="E46" s="779"/>
      <c r="F46" s="779"/>
      <c r="G46" s="779"/>
      <c r="H46" s="779"/>
      <c r="I46" s="779"/>
      <c r="J46" s="779"/>
      <c r="K46" s="779"/>
      <c r="L46" s="779"/>
      <c r="M46" s="779"/>
      <c r="N46" s="779"/>
      <c r="O46" s="779"/>
      <c r="P46" s="780"/>
      <c r="Q46" s="781"/>
      <c r="R46" s="782"/>
      <c r="S46" s="782"/>
      <c r="T46" s="782"/>
      <c r="U46" s="782"/>
      <c r="V46" s="782"/>
      <c r="W46" s="782"/>
      <c r="X46" s="782"/>
      <c r="Y46" s="782"/>
      <c r="Z46" s="782"/>
      <c r="AA46" s="782"/>
      <c r="AB46" s="782"/>
      <c r="AC46" s="782"/>
      <c r="AD46" s="782"/>
      <c r="AE46" s="783"/>
      <c r="AF46" s="784"/>
      <c r="AG46" s="785"/>
      <c r="AH46" s="785"/>
      <c r="AI46" s="785"/>
      <c r="AJ46" s="786"/>
      <c r="AK46" s="831"/>
      <c r="AL46" s="827"/>
      <c r="AM46" s="827"/>
      <c r="AN46" s="827"/>
      <c r="AO46" s="827"/>
      <c r="AP46" s="827"/>
      <c r="AQ46" s="827"/>
      <c r="AR46" s="827"/>
      <c r="AS46" s="827"/>
      <c r="AT46" s="827"/>
      <c r="AU46" s="827"/>
      <c r="AV46" s="827"/>
      <c r="AW46" s="827"/>
      <c r="AX46" s="827"/>
      <c r="AY46" s="827"/>
      <c r="AZ46" s="828"/>
      <c r="BA46" s="828"/>
      <c r="BB46" s="828"/>
      <c r="BC46" s="828"/>
      <c r="BD46" s="828"/>
      <c r="BE46" s="829"/>
      <c r="BF46" s="829"/>
      <c r="BG46" s="829"/>
      <c r="BH46" s="829"/>
      <c r="BI46" s="830"/>
      <c r="BJ46" s="230"/>
      <c r="BK46" s="230"/>
      <c r="BL46" s="230"/>
      <c r="BM46" s="230"/>
      <c r="BN46" s="230"/>
      <c r="BO46" s="239"/>
      <c r="BP46" s="239"/>
      <c r="BQ46" s="236">
        <v>40</v>
      </c>
      <c r="BR46" s="237"/>
      <c r="BS46" s="771"/>
      <c r="BT46" s="772"/>
      <c r="BU46" s="772"/>
      <c r="BV46" s="772"/>
      <c r="BW46" s="772"/>
      <c r="BX46" s="772"/>
      <c r="BY46" s="772"/>
      <c r="BZ46" s="772"/>
      <c r="CA46" s="772"/>
      <c r="CB46" s="772"/>
      <c r="CC46" s="772"/>
      <c r="CD46" s="772"/>
      <c r="CE46" s="772"/>
      <c r="CF46" s="772"/>
      <c r="CG46" s="773"/>
      <c r="CH46" s="774"/>
      <c r="CI46" s="775"/>
      <c r="CJ46" s="775"/>
      <c r="CK46" s="775"/>
      <c r="CL46" s="776"/>
      <c r="CM46" s="774"/>
      <c r="CN46" s="775"/>
      <c r="CO46" s="775"/>
      <c r="CP46" s="775"/>
      <c r="CQ46" s="776"/>
      <c r="CR46" s="774"/>
      <c r="CS46" s="775"/>
      <c r="CT46" s="775"/>
      <c r="CU46" s="775"/>
      <c r="CV46" s="776"/>
      <c r="CW46" s="774"/>
      <c r="CX46" s="775"/>
      <c r="CY46" s="775"/>
      <c r="CZ46" s="775"/>
      <c r="DA46" s="776"/>
      <c r="DB46" s="774"/>
      <c r="DC46" s="775"/>
      <c r="DD46" s="775"/>
      <c r="DE46" s="775"/>
      <c r="DF46" s="776"/>
      <c r="DG46" s="774"/>
      <c r="DH46" s="775"/>
      <c r="DI46" s="775"/>
      <c r="DJ46" s="775"/>
      <c r="DK46" s="776"/>
      <c r="DL46" s="774"/>
      <c r="DM46" s="775"/>
      <c r="DN46" s="775"/>
      <c r="DO46" s="775"/>
      <c r="DP46" s="776"/>
      <c r="DQ46" s="774"/>
      <c r="DR46" s="775"/>
      <c r="DS46" s="775"/>
      <c r="DT46" s="775"/>
      <c r="DU46" s="776"/>
      <c r="DV46" s="771"/>
      <c r="DW46" s="772"/>
      <c r="DX46" s="772"/>
      <c r="DY46" s="772"/>
      <c r="DZ46" s="777"/>
      <c r="EA46" s="228"/>
    </row>
    <row r="47" spans="1:131" ht="26.25" customHeight="1" x14ac:dyDescent="0.2">
      <c r="A47" s="236">
        <v>20</v>
      </c>
      <c r="B47" s="778"/>
      <c r="C47" s="779"/>
      <c r="D47" s="779"/>
      <c r="E47" s="779"/>
      <c r="F47" s="779"/>
      <c r="G47" s="779"/>
      <c r="H47" s="779"/>
      <c r="I47" s="779"/>
      <c r="J47" s="779"/>
      <c r="K47" s="779"/>
      <c r="L47" s="779"/>
      <c r="M47" s="779"/>
      <c r="N47" s="779"/>
      <c r="O47" s="779"/>
      <c r="P47" s="780"/>
      <c r="Q47" s="781"/>
      <c r="R47" s="782"/>
      <c r="S47" s="782"/>
      <c r="T47" s="782"/>
      <c r="U47" s="782"/>
      <c r="V47" s="782"/>
      <c r="W47" s="782"/>
      <c r="X47" s="782"/>
      <c r="Y47" s="782"/>
      <c r="Z47" s="782"/>
      <c r="AA47" s="782"/>
      <c r="AB47" s="782"/>
      <c r="AC47" s="782"/>
      <c r="AD47" s="782"/>
      <c r="AE47" s="783"/>
      <c r="AF47" s="784"/>
      <c r="AG47" s="785"/>
      <c r="AH47" s="785"/>
      <c r="AI47" s="785"/>
      <c r="AJ47" s="786"/>
      <c r="AK47" s="831"/>
      <c r="AL47" s="827"/>
      <c r="AM47" s="827"/>
      <c r="AN47" s="827"/>
      <c r="AO47" s="827"/>
      <c r="AP47" s="827"/>
      <c r="AQ47" s="827"/>
      <c r="AR47" s="827"/>
      <c r="AS47" s="827"/>
      <c r="AT47" s="827"/>
      <c r="AU47" s="827"/>
      <c r="AV47" s="827"/>
      <c r="AW47" s="827"/>
      <c r="AX47" s="827"/>
      <c r="AY47" s="827"/>
      <c r="AZ47" s="828"/>
      <c r="BA47" s="828"/>
      <c r="BB47" s="828"/>
      <c r="BC47" s="828"/>
      <c r="BD47" s="828"/>
      <c r="BE47" s="829"/>
      <c r="BF47" s="829"/>
      <c r="BG47" s="829"/>
      <c r="BH47" s="829"/>
      <c r="BI47" s="830"/>
      <c r="BJ47" s="230"/>
      <c r="BK47" s="230"/>
      <c r="BL47" s="230"/>
      <c r="BM47" s="230"/>
      <c r="BN47" s="230"/>
      <c r="BO47" s="239"/>
      <c r="BP47" s="239"/>
      <c r="BQ47" s="236">
        <v>41</v>
      </c>
      <c r="BR47" s="237"/>
      <c r="BS47" s="771"/>
      <c r="BT47" s="772"/>
      <c r="BU47" s="772"/>
      <c r="BV47" s="772"/>
      <c r="BW47" s="772"/>
      <c r="BX47" s="772"/>
      <c r="BY47" s="772"/>
      <c r="BZ47" s="772"/>
      <c r="CA47" s="772"/>
      <c r="CB47" s="772"/>
      <c r="CC47" s="772"/>
      <c r="CD47" s="772"/>
      <c r="CE47" s="772"/>
      <c r="CF47" s="772"/>
      <c r="CG47" s="773"/>
      <c r="CH47" s="774"/>
      <c r="CI47" s="775"/>
      <c r="CJ47" s="775"/>
      <c r="CK47" s="775"/>
      <c r="CL47" s="776"/>
      <c r="CM47" s="774"/>
      <c r="CN47" s="775"/>
      <c r="CO47" s="775"/>
      <c r="CP47" s="775"/>
      <c r="CQ47" s="776"/>
      <c r="CR47" s="774"/>
      <c r="CS47" s="775"/>
      <c r="CT47" s="775"/>
      <c r="CU47" s="775"/>
      <c r="CV47" s="776"/>
      <c r="CW47" s="774"/>
      <c r="CX47" s="775"/>
      <c r="CY47" s="775"/>
      <c r="CZ47" s="775"/>
      <c r="DA47" s="776"/>
      <c r="DB47" s="774"/>
      <c r="DC47" s="775"/>
      <c r="DD47" s="775"/>
      <c r="DE47" s="775"/>
      <c r="DF47" s="776"/>
      <c r="DG47" s="774"/>
      <c r="DH47" s="775"/>
      <c r="DI47" s="775"/>
      <c r="DJ47" s="775"/>
      <c r="DK47" s="776"/>
      <c r="DL47" s="774"/>
      <c r="DM47" s="775"/>
      <c r="DN47" s="775"/>
      <c r="DO47" s="775"/>
      <c r="DP47" s="776"/>
      <c r="DQ47" s="774"/>
      <c r="DR47" s="775"/>
      <c r="DS47" s="775"/>
      <c r="DT47" s="775"/>
      <c r="DU47" s="776"/>
      <c r="DV47" s="771"/>
      <c r="DW47" s="772"/>
      <c r="DX47" s="772"/>
      <c r="DY47" s="772"/>
      <c r="DZ47" s="777"/>
      <c r="EA47" s="228"/>
    </row>
    <row r="48" spans="1:131" ht="26.25" customHeight="1" x14ac:dyDescent="0.2">
      <c r="A48" s="236">
        <v>21</v>
      </c>
      <c r="B48" s="778"/>
      <c r="C48" s="779"/>
      <c r="D48" s="779"/>
      <c r="E48" s="779"/>
      <c r="F48" s="779"/>
      <c r="G48" s="779"/>
      <c r="H48" s="779"/>
      <c r="I48" s="779"/>
      <c r="J48" s="779"/>
      <c r="K48" s="779"/>
      <c r="L48" s="779"/>
      <c r="M48" s="779"/>
      <c r="N48" s="779"/>
      <c r="O48" s="779"/>
      <c r="P48" s="780"/>
      <c r="Q48" s="781"/>
      <c r="R48" s="782"/>
      <c r="S48" s="782"/>
      <c r="T48" s="782"/>
      <c r="U48" s="782"/>
      <c r="V48" s="782"/>
      <c r="W48" s="782"/>
      <c r="X48" s="782"/>
      <c r="Y48" s="782"/>
      <c r="Z48" s="782"/>
      <c r="AA48" s="782"/>
      <c r="AB48" s="782"/>
      <c r="AC48" s="782"/>
      <c r="AD48" s="782"/>
      <c r="AE48" s="783"/>
      <c r="AF48" s="784"/>
      <c r="AG48" s="785"/>
      <c r="AH48" s="785"/>
      <c r="AI48" s="785"/>
      <c r="AJ48" s="786"/>
      <c r="AK48" s="831"/>
      <c r="AL48" s="827"/>
      <c r="AM48" s="827"/>
      <c r="AN48" s="827"/>
      <c r="AO48" s="827"/>
      <c r="AP48" s="827"/>
      <c r="AQ48" s="827"/>
      <c r="AR48" s="827"/>
      <c r="AS48" s="827"/>
      <c r="AT48" s="827"/>
      <c r="AU48" s="827"/>
      <c r="AV48" s="827"/>
      <c r="AW48" s="827"/>
      <c r="AX48" s="827"/>
      <c r="AY48" s="827"/>
      <c r="AZ48" s="828"/>
      <c r="BA48" s="828"/>
      <c r="BB48" s="828"/>
      <c r="BC48" s="828"/>
      <c r="BD48" s="828"/>
      <c r="BE48" s="829"/>
      <c r="BF48" s="829"/>
      <c r="BG48" s="829"/>
      <c r="BH48" s="829"/>
      <c r="BI48" s="830"/>
      <c r="BJ48" s="230"/>
      <c r="BK48" s="230"/>
      <c r="BL48" s="230"/>
      <c r="BM48" s="230"/>
      <c r="BN48" s="230"/>
      <c r="BO48" s="239"/>
      <c r="BP48" s="239"/>
      <c r="BQ48" s="236">
        <v>42</v>
      </c>
      <c r="BR48" s="237"/>
      <c r="BS48" s="771"/>
      <c r="BT48" s="772"/>
      <c r="BU48" s="772"/>
      <c r="BV48" s="772"/>
      <c r="BW48" s="772"/>
      <c r="BX48" s="772"/>
      <c r="BY48" s="772"/>
      <c r="BZ48" s="772"/>
      <c r="CA48" s="772"/>
      <c r="CB48" s="772"/>
      <c r="CC48" s="772"/>
      <c r="CD48" s="772"/>
      <c r="CE48" s="772"/>
      <c r="CF48" s="772"/>
      <c r="CG48" s="773"/>
      <c r="CH48" s="774"/>
      <c r="CI48" s="775"/>
      <c r="CJ48" s="775"/>
      <c r="CK48" s="775"/>
      <c r="CL48" s="776"/>
      <c r="CM48" s="774"/>
      <c r="CN48" s="775"/>
      <c r="CO48" s="775"/>
      <c r="CP48" s="775"/>
      <c r="CQ48" s="776"/>
      <c r="CR48" s="774"/>
      <c r="CS48" s="775"/>
      <c r="CT48" s="775"/>
      <c r="CU48" s="775"/>
      <c r="CV48" s="776"/>
      <c r="CW48" s="774"/>
      <c r="CX48" s="775"/>
      <c r="CY48" s="775"/>
      <c r="CZ48" s="775"/>
      <c r="DA48" s="776"/>
      <c r="DB48" s="774"/>
      <c r="DC48" s="775"/>
      <c r="DD48" s="775"/>
      <c r="DE48" s="775"/>
      <c r="DF48" s="776"/>
      <c r="DG48" s="774"/>
      <c r="DH48" s="775"/>
      <c r="DI48" s="775"/>
      <c r="DJ48" s="775"/>
      <c r="DK48" s="776"/>
      <c r="DL48" s="774"/>
      <c r="DM48" s="775"/>
      <c r="DN48" s="775"/>
      <c r="DO48" s="775"/>
      <c r="DP48" s="776"/>
      <c r="DQ48" s="774"/>
      <c r="DR48" s="775"/>
      <c r="DS48" s="775"/>
      <c r="DT48" s="775"/>
      <c r="DU48" s="776"/>
      <c r="DV48" s="771"/>
      <c r="DW48" s="772"/>
      <c r="DX48" s="772"/>
      <c r="DY48" s="772"/>
      <c r="DZ48" s="777"/>
      <c r="EA48" s="228"/>
    </row>
    <row r="49" spans="1:131" ht="26.25" customHeight="1" x14ac:dyDescent="0.2">
      <c r="A49" s="236">
        <v>22</v>
      </c>
      <c r="B49" s="778"/>
      <c r="C49" s="779"/>
      <c r="D49" s="779"/>
      <c r="E49" s="779"/>
      <c r="F49" s="779"/>
      <c r="G49" s="779"/>
      <c r="H49" s="779"/>
      <c r="I49" s="779"/>
      <c r="J49" s="779"/>
      <c r="K49" s="779"/>
      <c r="L49" s="779"/>
      <c r="M49" s="779"/>
      <c r="N49" s="779"/>
      <c r="O49" s="779"/>
      <c r="P49" s="780"/>
      <c r="Q49" s="781"/>
      <c r="R49" s="782"/>
      <c r="S49" s="782"/>
      <c r="T49" s="782"/>
      <c r="U49" s="782"/>
      <c r="V49" s="782"/>
      <c r="W49" s="782"/>
      <c r="X49" s="782"/>
      <c r="Y49" s="782"/>
      <c r="Z49" s="782"/>
      <c r="AA49" s="782"/>
      <c r="AB49" s="782"/>
      <c r="AC49" s="782"/>
      <c r="AD49" s="782"/>
      <c r="AE49" s="783"/>
      <c r="AF49" s="784"/>
      <c r="AG49" s="785"/>
      <c r="AH49" s="785"/>
      <c r="AI49" s="785"/>
      <c r="AJ49" s="786"/>
      <c r="AK49" s="831"/>
      <c r="AL49" s="827"/>
      <c r="AM49" s="827"/>
      <c r="AN49" s="827"/>
      <c r="AO49" s="827"/>
      <c r="AP49" s="827"/>
      <c r="AQ49" s="827"/>
      <c r="AR49" s="827"/>
      <c r="AS49" s="827"/>
      <c r="AT49" s="827"/>
      <c r="AU49" s="827"/>
      <c r="AV49" s="827"/>
      <c r="AW49" s="827"/>
      <c r="AX49" s="827"/>
      <c r="AY49" s="827"/>
      <c r="AZ49" s="828"/>
      <c r="BA49" s="828"/>
      <c r="BB49" s="828"/>
      <c r="BC49" s="828"/>
      <c r="BD49" s="828"/>
      <c r="BE49" s="829"/>
      <c r="BF49" s="829"/>
      <c r="BG49" s="829"/>
      <c r="BH49" s="829"/>
      <c r="BI49" s="830"/>
      <c r="BJ49" s="230"/>
      <c r="BK49" s="230"/>
      <c r="BL49" s="230"/>
      <c r="BM49" s="230"/>
      <c r="BN49" s="230"/>
      <c r="BO49" s="239"/>
      <c r="BP49" s="239"/>
      <c r="BQ49" s="236">
        <v>43</v>
      </c>
      <c r="BR49" s="237"/>
      <c r="BS49" s="771"/>
      <c r="BT49" s="772"/>
      <c r="BU49" s="772"/>
      <c r="BV49" s="772"/>
      <c r="BW49" s="772"/>
      <c r="BX49" s="772"/>
      <c r="BY49" s="772"/>
      <c r="BZ49" s="772"/>
      <c r="CA49" s="772"/>
      <c r="CB49" s="772"/>
      <c r="CC49" s="772"/>
      <c r="CD49" s="772"/>
      <c r="CE49" s="772"/>
      <c r="CF49" s="772"/>
      <c r="CG49" s="773"/>
      <c r="CH49" s="774"/>
      <c r="CI49" s="775"/>
      <c r="CJ49" s="775"/>
      <c r="CK49" s="775"/>
      <c r="CL49" s="776"/>
      <c r="CM49" s="774"/>
      <c r="CN49" s="775"/>
      <c r="CO49" s="775"/>
      <c r="CP49" s="775"/>
      <c r="CQ49" s="776"/>
      <c r="CR49" s="774"/>
      <c r="CS49" s="775"/>
      <c r="CT49" s="775"/>
      <c r="CU49" s="775"/>
      <c r="CV49" s="776"/>
      <c r="CW49" s="774"/>
      <c r="CX49" s="775"/>
      <c r="CY49" s="775"/>
      <c r="CZ49" s="775"/>
      <c r="DA49" s="776"/>
      <c r="DB49" s="774"/>
      <c r="DC49" s="775"/>
      <c r="DD49" s="775"/>
      <c r="DE49" s="775"/>
      <c r="DF49" s="776"/>
      <c r="DG49" s="774"/>
      <c r="DH49" s="775"/>
      <c r="DI49" s="775"/>
      <c r="DJ49" s="775"/>
      <c r="DK49" s="776"/>
      <c r="DL49" s="774"/>
      <c r="DM49" s="775"/>
      <c r="DN49" s="775"/>
      <c r="DO49" s="775"/>
      <c r="DP49" s="776"/>
      <c r="DQ49" s="774"/>
      <c r="DR49" s="775"/>
      <c r="DS49" s="775"/>
      <c r="DT49" s="775"/>
      <c r="DU49" s="776"/>
      <c r="DV49" s="771"/>
      <c r="DW49" s="772"/>
      <c r="DX49" s="772"/>
      <c r="DY49" s="772"/>
      <c r="DZ49" s="777"/>
      <c r="EA49" s="228"/>
    </row>
    <row r="50" spans="1:131" ht="26.25" customHeight="1" x14ac:dyDescent="0.2">
      <c r="A50" s="236">
        <v>23</v>
      </c>
      <c r="B50" s="778"/>
      <c r="C50" s="779"/>
      <c r="D50" s="779"/>
      <c r="E50" s="779"/>
      <c r="F50" s="779"/>
      <c r="G50" s="779"/>
      <c r="H50" s="779"/>
      <c r="I50" s="779"/>
      <c r="J50" s="779"/>
      <c r="K50" s="779"/>
      <c r="L50" s="779"/>
      <c r="M50" s="779"/>
      <c r="N50" s="779"/>
      <c r="O50" s="779"/>
      <c r="P50" s="780"/>
      <c r="Q50" s="832"/>
      <c r="R50" s="833"/>
      <c r="S50" s="833"/>
      <c r="T50" s="833"/>
      <c r="U50" s="833"/>
      <c r="V50" s="833"/>
      <c r="W50" s="833"/>
      <c r="X50" s="833"/>
      <c r="Y50" s="833"/>
      <c r="Z50" s="833"/>
      <c r="AA50" s="833"/>
      <c r="AB50" s="833"/>
      <c r="AC50" s="833"/>
      <c r="AD50" s="833"/>
      <c r="AE50" s="834"/>
      <c r="AF50" s="784"/>
      <c r="AG50" s="785"/>
      <c r="AH50" s="785"/>
      <c r="AI50" s="785"/>
      <c r="AJ50" s="786"/>
      <c r="AK50" s="836"/>
      <c r="AL50" s="833"/>
      <c r="AM50" s="833"/>
      <c r="AN50" s="833"/>
      <c r="AO50" s="833"/>
      <c r="AP50" s="833"/>
      <c r="AQ50" s="833"/>
      <c r="AR50" s="833"/>
      <c r="AS50" s="833"/>
      <c r="AT50" s="833"/>
      <c r="AU50" s="833"/>
      <c r="AV50" s="833"/>
      <c r="AW50" s="833"/>
      <c r="AX50" s="833"/>
      <c r="AY50" s="833"/>
      <c r="AZ50" s="835"/>
      <c r="BA50" s="835"/>
      <c r="BB50" s="835"/>
      <c r="BC50" s="835"/>
      <c r="BD50" s="835"/>
      <c r="BE50" s="829"/>
      <c r="BF50" s="829"/>
      <c r="BG50" s="829"/>
      <c r="BH50" s="829"/>
      <c r="BI50" s="830"/>
      <c r="BJ50" s="230"/>
      <c r="BK50" s="230"/>
      <c r="BL50" s="230"/>
      <c r="BM50" s="230"/>
      <c r="BN50" s="230"/>
      <c r="BO50" s="239"/>
      <c r="BP50" s="239"/>
      <c r="BQ50" s="236">
        <v>44</v>
      </c>
      <c r="BR50" s="237"/>
      <c r="BS50" s="771"/>
      <c r="BT50" s="772"/>
      <c r="BU50" s="772"/>
      <c r="BV50" s="772"/>
      <c r="BW50" s="772"/>
      <c r="BX50" s="772"/>
      <c r="BY50" s="772"/>
      <c r="BZ50" s="772"/>
      <c r="CA50" s="772"/>
      <c r="CB50" s="772"/>
      <c r="CC50" s="772"/>
      <c r="CD50" s="772"/>
      <c r="CE50" s="772"/>
      <c r="CF50" s="772"/>
      <c r="CG50" s="773"/>
      <c r="CH50" s="774"/>
      <c r="CI50" s="775"/>
      <c r="CJ50" s="775"/>
      <c r="CK50" s="775"/>
      <c r="CL50" s="776"/>
      <c r="CM50" s="774"/>
      <c r="CN50" s="775"/>
      <c r="CO50" s="775"/>
      <c r="CP50" s="775"/>
      <c r="CQ50" s="776"/>
      <c r="CR50" s="774"/>
      <c r="CS50" s="775"/>
      <c r="CT50" s="775"/>
      <c r="CU50" s="775"/>
      <c r="CV50" s="776"/>
      <c r="CW50" s="774"/>
      <c r="CX50" s="775"/>
      <c r="CY50" s="775"/>
      <c r="CZ50" s="775"/>
      <c r="DA50" s="776"/>
      <c r="DB50" s="774"/>
      <c r="DC50" s="775"/>
      <c r="DD50" s="775"/>
      <c r="DE50" s="775"/>
      <c r="DF50" s="776"/>
      <c r="DG50" s="774"/>
      <c r="DH50" s="775"/>
      <c r="DI50" s="775"/>
      <c r="DJ50" s="775"/>
      <c r="DK50" s="776"/>
      <c r="DL50" s="774"/>
      <c r="DM50" s="775"/>
      <c r="DN50" s="775"/>
      <c r="DO50" s="775"/>
      <c r="DP50" s="776"/>
      <c r="DQ50" s="774"/>
      <c r="DR50" s="775"/>
      <c r="DS50" s="775"/>
      <c r="DT50" s="775"/>
      <c r="DU50" s="776"/>
      <c r="DV50" s="771"/>
      <c r="DW50" s="772"/>
      <c r="DX50" s="772"/>
      <c r="DY50" s="772"/>
      <c r="DZ50" s="777"/>
      <c r="EA50" s="228"/>
    </row>
    <row r="51" spans="1:131" ht="26.25" customHeight="1" x14ac:dyDescent="0.2">
      <c r="A51" s="236">
        <v>24</v>
      </c>
      <c r="B51" s="778"/>
      <c r="C51" s="779"/>
      <c r="D51" s="779"/>
      <c r="E51" s="779"/>
      <c r="F51" s="779"/>
      <c r="G51" s="779"/>
      <c r="H51" s="779"/>
      <c r="I51" s="779"/>
      <c r="J51" s="779"/>
      <c r="K51" s="779"/>
      <c r="L51" s="779"/>
      <c r="M51" s="779"/>
      <c r="N51" s="779"/>
      <c r="O51" s="779"/>
      <c r="P51" s="780"/>
      <c r="Q51" s="832"/>
      <c r="R51" s="833"/>
      <c r="S51" s="833"/>
      <c r="T51" s="833"/>
      <c r="U51" s="833"/>
      <c r="V51" s="833"/>
      <c r="W51" s="833"/>
      <c r="X51" s="833"/>
      <c r="Y51" s="833"/>
      <c r="Z51" s="833"/>
      <c r="AA51" s="833"/>
      <c r="AB51" s="833"/>
      <c r="AC51" s="833"/>
      <c r="AD51" s="833"/>
      <c r="AE51" s="834"/>
      <c r="AF51" s="784"/>
      <c r="AG51" s="785"/>
      <c r="AH51" s="785"/>
      <c r="AI51" s="785"/>
      <c r="AJ51" s="786"/>
      <c r="AK51" s="836"/>
      <c r="AL51" s="833"/>
      <c r="AM51" s="833"/>
      <c r="AN51" s="833"/>
      <c r="AO51" s="833"/>
      <c r="AP51" s="833"/>
      <c r="AQ51" s="833"/>
      <c r="AR51" s="833"/>
      <c r="AS51" s="833"/>
      <c r="AT51" s="833"/>
      <c r="AU51" s="833"/>
      <c r="AV51" s="833"/>
      <c r="AW51" s="833"/>
      <c r="AX51" s="833"/>
      <c r="AY51" s="833"/>
      <c r="AZ51" s="835"/>
      <c r="BA51" s="835"/>
      <c r="BB51" s="835"/>
      <c r="BC51" s="835"/>
      <c r="BD51" s="835"/>
      <c r="BE51" s="829"/>
      <c r="BF51" s="829"/>
      <c r="BG51" s="829"/>
      <c r="BH51" s="829"/>
      <c r="BI51" s="830"/>
      <c r="BJ51" s="230"/>
      <c r="BK51" s="230"/>
      <c r="BL51" s="230"/>
      <c r="BM51" s="230"/>
      <c r="BN51" s="230"/>
      <c r="BO51" s="239"/>
      <c r="BP51" s="239"/>
      <c r="BQ51" s="236">
        <v>45</v>
      </c>
      <c r="BR51" s="237"/>
      <c r="BS51" s="771"/>
      <c r="BT51" s="772"/>
      <c r="BU51" s="772"/>
      <c r="BV51" s="772"/>
      <c r="BW51" s="772"/>
      <c r="BX51" s="772"/>
      <c r="BY51" s="772"/>
      <c r="BZ51" s="772"/>
      <c r="CA51" s="772"/>
      <c r="CB51" s="772"/>
      <c r="CC51" s="772"/>
      <c r="CD51" s="772"/>
      <c r="CE51" s="772"/>
      <c r="CF51" s="772"/>
      <c r="CG51" s="773"/>
      <c r="CH51" s="774"/>
      <c r="CI51" s="775"/>
      <c r="CJ51" s="775"/>
      <c r="CK51" s="775"/>
      <c r="CL51" s="776"/>
      <c r="CM51" s="774"/>
      <c r="CN51" s="775"/>
      <c r="CO51" s="775"/>
      <c r="CP51" s="775"/>
      <c r="CQ51" s="776"/>
      <c r="CR51" s="774"/>
      <c r="CS51" s="775"/>
      <c r="CT51" s="775"/>
      <c r="CU51" s="775"/>
      <c r="CV51" s="776"/>
      <c r="CW51" s="774"/>
      <c r="CX51" s="775"/>
      <c r="CY51" s="775"/>
      <c r="CZ51" s="775"/>
      <c r="DA51" s="776"/>
      <c r="DB51" s="774"/>
      <c r="DC51" s="775"/>
      <c r="DD51" s="775"/>
      <c r="DE51" s="775"/>
      <c r="DF51" s="776"/>
      <c r="DG51" s="774"/>
      <c r="DH51" s="775"/>
      <c r="DI51" s="775"/>
      <c r="DJ51" s="775"/>
      <c r="DK51" s="776"/>
      <c r="DL51" s="774"/>
      <c r="DM51" s="775"/>
      <c r="DN51" s="775"/>
      <c r="DO51" s="775"/>
      <c r="DP51" s="776"/>
      <c r="DQ51" s="774"/>
      <c r="DR51" s="775"/>
      <c r="DS51" s="775"/>
      <c r="DT51" s="775"/>
      <c r="DU51" s="776"/>
      <c r="DV51" s="771"/>
      <c r="DW51" s="772"/>
      <c r="DX51" s="772"/>
      <c r="DY51" s="772"/>
      <c r="DZ51" s="777"/>
      <c r="EA51" s="228"/>
    </row>
    <row r="52" spans="1:131" ht="26.25" customHeight="1" x14ac:dyDescent="0.2">
      <c r="A52" s="236">
        <v>25</v>
      </c>
      <c r="B52" s="778"/>
      <c r="C52" s="779"/>
      <c r="D52" s="779"/>
      <c r="E52" s="779"/>
      <c r="F52" s="779"/>
      <c r="G52" s="779"/>
      <c r="H52" s="779"/>
      <c r="I52" s="779"/>
      <c r="J52" s="779"/>
      <c r="K52" s="779"/>
      <c r="L52" s="779"/>
      <c r="M52" s="779"/>
      <c r="N52" s="779"/>
      <c r="O52" s="779"/>
      <c r="P52" s="780"/>
      <c r="Q52" s="832"/>
      <c r="R52" s="833"/>
      <c r="S52" s="833"/>
      <c r="T52" s="833"/>
      <c r="U52" s="833"/>
      <c r="V52" s="833"/>
      <c r="W52" s="833"/>
      <c r="X52" s="833"/>
      <c r="Y52" s="833"/>
      <c r="Z52" s="833"/>
      <c r="AA52" s="833"/>
      <c r="AB52" s="833"/>
      <c r="AC52" s="833"/>
      <c r="AD52" s="833"/>
      <c r="AE52" s="834"/>
      <c r="AF52" s="784"/>
      <c r="AG52" s="785"/>
      <c r="AH52" s="785"/>
      <c r="AI52" s="785"/>
      <c r="AJ52" s="786"/>
      <c r="AK52" s="836"/>
      <c r="AL52" s="833"/>
      <c r="AM52" s="833"/>
      <c r="AN52" s="833"/>
      <c r="AO52" s="833"/>
      <c r="AP52" s="833"/>
      <c r="AQ52" s="833"/>
      <c r="AR52" s="833"/>
      <c r="AS52" s="833"/>
      <c r="AT52" s="833"/>
      <c r="AU52" s="833"/>
      <c r="AV52" s="833"/>
      <c r="AW52" s="833"/>
      <c r="AX52" s="833"/>
      <c r="AY52" s="833"/>
      <c r="AZ52" s="835"/>
      <c r="BA52" s="835"/>
      <c r="BB52" s="835"/>
      <c r="BC52" s="835"/>
      <c r="BD52" s="835"/>
      <c r="BE52" s="829"/>
      <c r="BF52" s="829"/>
      <c r="BG52" s="829"/>
      <c r="BH52" s="829"/>
      <c r="BI52" s="830"/>
      <c r="BJ52" s="230"/>
      <c r="BK52" s="230"/>
      <c r="BL52" s="230"/>
      <c r="BM52" s="230"/>
      <c r="BN52" s="230"/>
      <c r="BO52" s="239"/>
      <c r="BP52" s="239"/>
      <c r="BQ52" s="236">
        <v>46</v>
      </c>
      <c r="BR52" s="237"/>
      <c r="BS52" s="771"/>
      <c r="BT52" s="772"/>
      <c r="BU52" s="772"/>
      <c r="BV52" s="772"/>
      <c r="BW52" s="772"/>
      <c r="BX52" s="772"/>
      <c r="BY52" s="772"/>
      <c r="BZ52" s="772"/>
      <c r="CA52" s="772"/>
      <c r="CB52" s="772"/>
      <c r="CC52" s="772"/>
      <c r="CD52" s="772"/>
      <c r="CE52" s="772"/>
      <c r="CF52" s="772"/>
      <c r="CG52" s="773"/>
      <c r="CH52" s="774"/>
      <c r="CI52" s="775"/>
      <c r="CJ52" s="775"/>
      <c r="CK52" s="775"/>
      <c r="CL52" s="776"/>
      <c r="CM52" s="774"/>
      <c r="CN52" s="775"/>
      <c r="CO52" s="775"/>
      <c r="CP52" s="775"/>
      <c r="CQ52" s="776"/>
      <c r="CR52" s="774"/>
      <c r="CS52" s="775"/>
      <c r="CT52" s="775"/>
      <c r="CU52" s="775"/>
      <c r="CV52" s="776"/>
      <c r="CW52" s="774"/>
      <c r="CX52" s="775"/>
      <c r="CY52" s="775"/>
      <c r="CZ52" s="775"/>
      <c r="DA52" s="776"/>
      <c r="DB52" s="774"/>
      <c r="DC52" s="775"/>
      <c r="DD52" s="775"/>
      <c r="DE52" s="775"/>
      <c r="DF52" s="776"/>
      <c r="DG52" s="774"/>
      <c r="DH52" s="775"/>
      <c r="DI52" s="775"/>
      <c r="DJ52" s="775"/>
      <c r="DK52" s="776"/>
      <c r="DL52" s="774"/>
      <c r="DM52" s="775"/>
      <c r="DN52" s="775"/>
      <c r="DO52" s="775"/>
      <c r="DP52" s="776"/>
      <c r="DQ52" s="774"/>
      <c r="DR52" s="775"/>
      <c r="DS52" s="775"/>
      <c r="DT52" s="775"/>
      <c r="DU52" s="776"/>
      <c r="DV52" s="771"/>
      <c r="DW52" s="772"/>
      <c r="DX52" s="772"/>
      <c r="DY52" s="772"/>
      <c r="DZ52" s="777"/>
      <c r="EA52" s="228"/>
    </row>
    <row r="53" spans="1:131" ht="26.25" customHeight="1" x14ac:dyDescent="0.2">
      <c r="A53" s="236">
        <v>26</v>
      </c>
      <c r="B53" s="778"/>
      <c r="C53" s="779"/>
      <c r="D53" s="779"/>
      <c r="E53" s="779"/>
      <c r="F53" s="779"/>
      <c r="G53" s="779"/>
      <c r="H53" s="779"/>
      <c r="I53" s="779"/>
      <c r="J53" s="779"/>
      <c r="K53" s="779"/>
      <c r="L53" s="779"/>
      <c r="M53" s="779"/>
      <c r="N53" s="779"/>
      <c r="O53" s="779"/>
      <c r="P53" s="780"/>
      <c r="Q53" s="832"/>
      <c r="R53" s="833"/>
      <c r="S53" s="833"/>
      <c r="T53" s="833"/>
      <c r="U53" s="833"/>
      <c r="V53" s="833"/>
      <c r="W53" s="833"/>
      <c r="X53" s="833"/>
      <c r="Y53" s="833"/>
      <c r="Z53" s="833"/>
      <c r="AA53" s="833"/>
      <c r="AB53" s="833"/>
      <c r="AC53" s="833"/>
      <c r="AD53" s="833"/>
      <c r="AE53" s="834"/>
      <c r="AF53" s="784"/>
      <c r="AG53" s="785"/>
      <c r="AH53" s="785"/>
      <c r="AI53" s="785"/>
      <c r="AJ53" s="786"/>
      <c r="AK53" s="836"/>
      <c r="AL53" s="833"/>
      <c r="AM53" s="833"/>
      <c r="AN53" s="833"/>
      <c r="AO53" s="833"/>
      <c r="AP53" s="833"/>
      <c r="AQ53" s="833"/>
      <c r="AR53" s="833"/>
      <c r="AS53" s="833"/>
      <c r="AT53" s="833"/>
      <c r="AU53" s="833"/>
      <c r="AV53" s="833"/>
      <c r="AW53" s="833"/>
      <c r="AX53" s="833"/>
      <c r="AY53" s="833"/>
      <c r="AZ53" s="835"/>
      <c r="BA53" s="835"/>
      <c r="BB53" s="835"/>
      <c r="BC53" s="835"/>
      <c r="BD53" s="835"/>
      <c r="BE53" s="829"/>
      <c r="BF53" s="829"/>
      <c r="BG53" s="829"/>
      <c r="BH53" s="829"/>
      <c r="BI53" s="830"/>
      <c r="BJ53" s="230"/>
      <c r="BK53" s="230"/>
      <c r="BL53" s="230"/>
      <c r="BM53" s="230"/>
      <c r="BN53" s="230"/>
      <c r="BO53" s="239"/>
      <c r="BP53" s="239"/>
      <c r="BQ53" s="236">
        <v>47</v>
      </c>
      <c r="BR53" s="237"/>
      <c r="BS53" s="771"/>
      <c r="BT53" s="772"/>
      <c r="BU53" s="772"/>
      <c r="BV53" s="772"/>
      <c r="BW53" s="772"/>
      <c r="BX53" s="772"/>
      <c r="BY53" s="772"/>
      <c r="BZ53" s="772"/>
      <c r="CA53" s="772"/>
      <c r="CB53" s="772"/>
      <c r="CC53" s="772"/>
      <c r="CD53" s="772"/>
      <c r="CE53" s="772"/>
      <c r="CF53" s="772"/>
      <c r="CG53" s="773"/>
      <c r="CH53" s="774"/>
      <c r="CI53" s="775"/>
      <c r="CJ53" s="775"/>
      <c r="CK53" s="775"/>
      <c r="CL53" s="776"/>
      <c r="CM53" s="774"/>
      <c r="CN53" s="775"/>
      <c r="CO53" s="775"/>
      <c r="CP53" s="775"/>
      <c r="CQ53" s="776"/>
      <c r="CR53" s="774"/>
      <c r="CS53" s="775"/>
      <c r="CT53" s="775"/>
      <c r="CU53" s="775"/>
      <c r="CV53" s="776"/>
      <c r="CW53" s="774"/>
      <c r="CX53" s="775"/>
      <c r="CY53" s="775"/>
      <c r="CZ53" s="775"/>
      <c r="DA53" s="776"/>
      <c r="DB53" s="774"/>
      <c r="DC53" s="775"/>
      <c r="DD53" s="775"/>
      <c r="DE53" s="775"/>
      <c r="DF53" s="776"/>
      <c r="DG53" s="774"/>
      <c r="DH53" s="775"/>
      <c r="DI53" s="775"/>
      <c r="DJ53" s="775"/>
      <c r="DK53" s="776"/>
      <c r="DL53" s="774"/>
      <c r="DM53" s="775"/>
      <c r="DN53" s="775"/>
      <c r="DO53" s="775"/>
      <c r="DP53" s="776"/>
      <c r="DQ53" s="774"/>
      <c r="DR53" s="775"/>
      <c r="DS53" s="775"/>
      <c r="DT53" s="775"/>
      <c r="DU53" s="776"/>
      <c r="DV53" s="771"/>
      <c r="DW53" s="772"/>
      <c r="DX53" s="772"/>
      <c r="DY53" s="772"/>
      <c r="DZ53" s="777"/>
      <c r="EA53" s="228"/>
    </row>
    <row r="54" spans="1:131" ht="26.25" customHeight="1" x14ac:dyDescent="0.2">
      <c r="A54" s="236">
        <v>27</v>
      </c>
      <c r="B54" s="778"/>
      <c r="C54" s="779"/>
      <c r="D54" s="779"/>
      <c r="E54" s="779"/>
      <c r="F54" s="779"/>
      <c r="G54" s="779"/>
      <c r="H54" s="779"/>
      <c r="I54" s="779"/>
      <c r="J54" s="779"/>
      <c r="K54" s="779"/>
      <c r="L54" s="779"/>
      <c r="M54" s="779"/>
      <c r="N54" s="779"/>
      <c r="O54" s="779"/>
      <c r="P54" s="780"/>
      <c r="Q54" s="832"/>
      <c r="R54" s="833"/>
      <c r="S54" s="833"/>
      <c r="T54" s="833"/>
      <c r="U54" s="833"/>
      <c r="V54" s="833"/>
      <c r="W54" s="833"/>
      <c r="X54" s="833"/>
      <c r="Y54" s="833"/>
      <c r="Z54" s="833"/>
      <c r="AA54" s="833"/>
      <c r="AB54" s="833"/>
      <c r="AC54" s="833"/>
      <c r="AD54" s="833"/>
      <c r="AE54" s="834"/>
      <c r="AF54" s="784"/>
      <c r="AG54" s="785"/>
      <c r="AH54" s="785"/>
      <c r="AI54" s="785"/>
      <c r="AJ54" s="786"/>
      <c r="AK54" s="836"/>
      <c r="AL54" s="833"/>
      <c r="AM54" s="833"/>
      <c r="AN54" s="833"/>
      <c r="AO54" s="833"/>
      <c r="AP54" s="833"/>
      <c r="AQ54" s="833"/>
      <c r="AR54" s="833"/>
      <c r="AS54" s="833"/>
      <c r="AT54" s="833"/>
      <c r="AU54" s="833"/>
      <c r="AV54" s="833"/>
      <c r="AW54" s="833"/>
      <c r="AX54" s="833"/>
      <c r="AY54" s="833"/>
      <c r="AZ54" s="835"/>
      <c r="BA54" s="835"/>
      <c r="BB54" s="835"/>
      <c r="BC54" s="835"/>
      <c r="BD54" s="835"/>
      <c r="BE54" s="829"/>
      <c r="BF54" s="829"/>
      <c r="BG54" s="829"/>
      <c r="BH54" s="829"/>
      <c r="BI54" s="830"/>
      <c r="BJ54" s="230"/>
      <c r="BK54" s="230"/>
      <c r="BL54" s="230"/>
      <c r="BM54" s="230"/>
      <c r="BN54" s="230"/>
      <c r="BO54" s="239"/>
      <c r="BP54" s="239"/>
      <c r="BQ54" s="236">
        <v>48</v>
      </c>
      <c r="BR54" s="237"/>
      <c r="BS54" s="771"/>
      <c r="BT54" s="772"/>
      <c r="BU54" s="772"/>
      <c r="BV54" s="772"/>
      <c r="BW54" s="772"/>
      <c r="BX54" s="772"/>
      <c r="BY54" s="772"/>
      <c r="BZ54" s="772"/>
      <c r="CA54" s="772"/>
      <c r="CB54" s="772"/>
      <c r="CC54" s="772"/>
      <c r="CD54" s="772"/>
      <c r="CE54" s="772"/>
      <c r="CF54" s="772"/>
      <c r="CG54" s="773"/>
      <c r="CH54" s="774"/>
      <c r="CI54" s="775"/>
      <c r="CJ54" s="775"/>
      <c r="CK54" s="775"/>
      <c r="CL54" s="776"/>
      <c r="CM54" s="774"/>
      <c r="CN54" s="775"/>
      <c r="CO54" s="775"/>
      <c r="CP54" s="775"/>
      <c r="CQ54" s="776"/>
      <c r="CR54" s="774"/>
      <c r="CS54" s="775"/>
      <c r="CT54" s="775"/>
      <c r="CU54" s="775"/>
      <c r="CV54" s="776"/>
      <c r="CW54" s="774"/>
      <c r="CX54" s="775"/>
      <c r="CY54" s="775"/>
      <c r="CZ54" s="775"/>
      <c r="DA54" s="776"/>
      <c r="DB54" s="774"/>
      <c r="DC54" s="775"/>
      <c r="DD54" s="775"/>
      <c r="DE54" s="775"/>
      <c r="DF54" s="776"/>
      <c r="DG54" s="774"/>
      <c r="DH54" s="775"/>
      <c r="DI54" s="775"/>
      <c r="DJ54" s="775"/>
      <c r="DK54" s="776"/>
      <c r="DL54" s="774"/>
      <c r="DM54" s="775"/>
      <c r="DN54" s="775"/>
      <c r="DO54" s="775"/>
      <c r="DP54" s="776"/>
      <c r="DQ54" s="774"/>
      <c r="DR54" s="775"/>
      <c r="DS54" s="775"/>
      <c r="DT54" s="775"/>
      <c r="DU54" s="776"/>
      <c r="DV54" s="771"/>
      <c r="DW54" s="772"/>
      <c r="DX54" s="772"/>
      <c r="DY54" s="772"/>
      <c r="DZ54" s="777"/>
      <c r="EA54" s="228"/>
    </row>
    <row r="55" spans="1:131" ht="26.25" customHeight="1" x14ac:dyDescent="0.2">
      <c r="A55" s="236">
        <v>28</v>
      </c>
      <c r="B55" s="778"/>
      <c r="C55" s="779"/>
      <c r="D55" s="779"/>
      <c r="E55" s="779"/>
      <c r="F55" s="779"/>
      <c r="G55" s="779"/>
      <c r="H55" s="779"/>
      <c r="I55" s="779"/>
      <c r="J55" s="779"/>
      <c r="K55" s="779"/>
      <c r="L55" s="779"/>
      <c r="M55" s="779"/>
      <c r="N55" s="779"/>
      <c r="O55" s="779"/>
      <c r="P55" s="780"/>
      <c r="Q55" s="832"/>
      <c r="R55" s="833"/>
      <c r="S55" s="833"/>
      <c r="T55" s="833"/>
      <c r="U55" s="833"/>
      <c r="V55" s="833"/>
      <c r="W55" s="833"/>
      <c r="X55" s="833"/>
      <c r="Y55" s="833"/>
      <c r="Z55" s="833"/>
      <c r="AA55" s="833"/>
      <c r="AB55" s="833"/>
      <c r="AC55" s="833"/>
      <c r="AD55" s="833"/>
      <c r="AE55" s="834"/>
      <c r="AF55" s="784"/>
      <c r="AG55" s="785"/>
      <c r="AH55" s="785"/>
      <c r="AI55" s="785"/>
      <c r="AJ55" s="786"/>
      <c r="AK55" s="836"/>
      <c r="AL55" s="833"/>
      <c r="AM55" s="833"/>
      <c r="AN55" s="833"/>
      <c r="AO55" s="833"/>
      <c r="AP55" s="833"/>
      <c r="AQ55" s="833"/>
      <c r="AR55" s="833"/>
      <c r="AS55" s="833"/>
      <c r="AT55" s="833"/>
      <c r="AU55" s="833"/>
      <c r="AV55" s="833"/>
      <c r="AW55" s="833"/>
      <c r="AX55" s="833"/>
      <c r="AY55" s="833"/>
      <c r="AZ55" s="835"/>
      <c r="BA55" s="835"/>
      <c r="BB55" s="835"/>
      <c r="BC55" s="835"/>
      <c r="BD55" s="835"/>
      <c r="BE55" s="829"/>
      <c r="BF55" s="829"/>
      <c r="BG55" s="829"/>
      <c r="BH55" s="829"/>
      <c r="BI55" s="830"/>
      <c r="BJ55" s="230"/>
      <c r="BK55" s="230"/>
      <c r="BL55" s="230"/>
      <c r="BM55" s="230"/>
      <c r="BN55" s="230"/>
      <c r="BO55" s="239"/>
      <c r="BP55" s="239"/>
      <c r="BQ55" s="236">
        <v>49</v>
      </c>
      <c r="BR55" s="237"/>
      <c r="BS55" s="771"/>
      <c r="BT55" s="772"/>
      <c r="BU55" s="772"/>
      <c r="BV55" s="772"/>
      <c r="BW55" s="772"/>
      <c r="BX55" s="772"/>
      <c r="BY55" s="772"/>
      <c r="BZ55" s="772"/>
      <c r="CA55" s="772"/>
      <c r="CB55" s="772"/>
      <c r="CC55" s="772"/>
      <c r="CD55" s="772"/>
      <c r="CE55" s="772"/>
      <c r="CF55" s="772"/>
      <c r="CG55" s="773"/>
      <c r="CH55" s="774"/>
      <c r="CI55" s="775"/>
      <c r="CJ55" s="775"/>
      <c r="CK55" s="775"/>
      <c r="CL55" s="776"/>
      <c r="CM55" s="774"/>
      <c r="CN55" s="775"/>
      <c r="CO55" s="775"/>
      <c r="CP55" s="775"/>
      <c r="CQ55" s="776"/>
      <c r="CR55" s="774"/>
      <c r="CS55" s="775"/>
      <c r="CT55" s="775"/>
      <c r="CU55" s="775"/>
      <c r="CV55" s="776"/>
      <c r="CW55" s="774"/>
      <c r="CX55" s="775"/>
      <c r="CY55" s="775"/>
      <c r="CZ55" s="775"/>
      <c r="DA55" s="776"/>
      <c r="DB55" s="774"/>
      <c r="DC55" s="775"/>
      <c r="DD55" s="775"/>
      <c r="DE55" s="775"/>
      <c r="DF55" s="776"/>
      <c r="DG55" s="774"/>
      <c r="DH55" s="775"/>
      <c r="DI55" s="775"/>
      <c r="DJ55" s="775"/>
      <c r="DK55" s="776"/>
      <c r="DL55" s="774"/>
      <c r="DM55" s="775"/>
      <c r="DN55" s="775"/>
      <c r="DO55" s="775"/>
      <c r="DP55" s="776"/>
      <c r="DQ55" s="774"/>
      <c r="DR55" s="775"/>
      <c r="DS55" s="775"/>
      <c r="DT55" s="775"/>
      <c r="DU55" s="776"/>
      <c r="DV55" s="771"/>
      <c r="DW55" s="772"/>
      <c r="DX55" s="772"/>
      <c r="DY55" s="772"/>
      <c r="DZ55" s="777"/>
      <c r="EA55" s="228"/>
    </row>
    <row r="56" spans="1:131" ht="26.25" customHeight="1" x14ac:dyDescent="0.2">
      <c r="A56" s="236">
        <v>29</v>
      </c>
      <c r="B56" s="778"/>
      <c r="C56" s="779"/>
      <c r="D56" s="779"/>
      <c r="E56" s="779"/>
      <c r="F56" s="779"/>
      <c r="G56" s="779"/>
      <c r="H56" s="779"/>
      <c r="I56" s="779"/>
      <c r="J56" s="779"/>
      <c r="K56" s="779"/>
      <c r="L56" s="779"/>
      <c r="M56" s="779"/>
      <c r="N56" s="779"/>
      <c r="O56" s="779"/>
      <c r="P56" s="780"/>
      <c r="Q56" s="832"/>
      <c r="R56" s="833"/>
      <c r="S56" s="833"/>
      <c r="T56" s="833"/>
      <c r="U56" s="833"/>
      <c r="V56" s="833"/>
      <c r="W56" s="833"/>
      <c r="X56" s="833"/>
      <c r="Y56" s="833"/>
      <c r="Z56" s="833"/>
      <c r="AA56" s="833"/>
      <c r="AB56" s="833"/>
      <c r="AC56" s="833"/>
      <c r="AD56" s="833"/>
      <c r="AE56" s="834"/>
      <c r="AF56" s="784"/>
      <c r="AG56" s="785"/>
      <c r="AH56" s="785"/>
      <c r="AI56" s="785"/>
      <c r="AJ56" s="786"/>
      <c r="AK56" s="836"/>
      <c r="AL56" s="833"/>
      <c r="AM56" s="833"/>
      <c r="AN56" s="833"/>
      <c r="AO56" s="833"/>
      <c r="AP56" s="833"/>
      <c r="AQ56" s="833"/>
      <c r="AR56" s="833"/>
      <c r="AS56" s="833"/>
      <c r="AT56" s="833"/>
      <c r="AU56" s="833"/>
      <c r="AV56" s="833"/>
      <c r="AW56" s="833"/>
      <c r="AX56" s="833"/>
      <c r="AY56" s="833"/>
      <c r="AZ56" s="835"/>
      <c r="BA56" s="835"/>
      <c r="BB56" s="835"/>
      <c r="BC56" s="835"/>
      <c r="BD56" s="835"/>
      <c r="BE56" s="829"/>
      <c r="BF56" s="829"/>
      <c r="BG56" s="829"/>
      <c r="BH56" s="829"/>
      <c r="BI56" s="830"/>
      <c r="BJ56" s="230"/>
      <c r="BK56" s="230"/>
      <c r="BL56" s="230"/>
      <c r="BM56" s="230"/>
      <c r="BN56" s="230"/>
      <c r="BO56" s="239"/>
      <c r="BP56" s="239"/>
      <c r="BQ56" s="236">
        <v>50</v>
      </c>
      <c r="BR56" s="237"/>
      <c r="BS56" s="771"/>
      <c r="BT56" s="772"/>
      <c r="BU56" s="772"/>
      <c r="BV56" s="772"/>
      <c r="BW56" s="772"/>
      <c r="BX56" s="772"/>
      <c r="BY56" s="772"/>
      <c r="BZ56" s="772"/>
      <c r="CA56" s="772"/>
      <c r="CB56" s="772"/>
      <c r="CC56" s="772"/>
      <c r="CD56" s="772"/>
      <c r="CE56" s="772"/>
      <c r="CF56" s="772"/>
      <c r="CG56" s="773"/>
      <c r="CH56" s="774"/>
      <c r="CI56" s="775"/>
      <c r="CJ56" s="775"/>
      <c r="CK56" s="775"/>
      <c r="CL56" s="776"/>
      <c r="CM56" s="774"/>
      <c r="CN56" s="775"/>
      <c r="CO56" s="775"/>
      <c r="CP56" s="775"/>
      <c r="CQ56" s="776"/>
      <c r="CR56" s="774"/>
      <c r="CS56" s="775"/>
      <c r="CT56" s="775"/>
      <c r="CU56" s="775"/>
      <c r="CV56" s="776"/>
      <c r="CW56" s="774"/>
      <c r="CX56" s="775"/>
      <c r="CY56" s="775"/>
      <c r="CZ56" s="775"/>
      <c r="DA56" s="776"/>
      <c r="DB56" s="774"/>
      <c r="DC56" s="775"/>
      <c r="DD56" s="775"/>
      <c r="DE56" s="775"/>
      <c r="DF56" s="776"/>
      <c r="DG56" s="774"/>
      <c r="DH56" s="775"/>
      <c r="DI56" s="775"/>
      <c r="DJ56" s="775"/>
      <c r="DK56" s="776"/>
      <c r="DL56" s="774"/>
      <c r="DM56" s="775"/>
      <c r="DN56" s="775"/>
      <c r="DO56" s="775"/>
      <c r="DP56" s="776"/>
      <c r="DQ56" s="774"/>
      <c r="DR56" s="775"/>
      <c r="DS56" s="775"/>
      <c r="DT56" s="775"/>
      <c r="DU56" s="776"/>
      <c r="DV56" s="771"/>
      <c r="DW56" s="772"/>
      <c r="DX56" s="772"/>
      <c r="DY56" s="772"/>
      <c r="DZ56" s="777"/>
      <c r="EA56" s="228"/>
    </row>
    <row r="57" spans="1:131" ht="26.25" customHeight="1" x14ac:dyDescent="0.2">
      <c r="A57" s="236">
        <v>30</v>
      </c>
      <c r="B57" s="778"/>
      <c r="C57" s="779"/>
      <c r="D57" s="779"/>
      <c r="E57" s="779"/>
      <c r="F57" s="779"/>
      <c r="G57" s="779"/>
      <c r="H57" s="779"/>
      <c r="I57" s="779"/>
      <c r="J57" s="779"/>
      <c r="K57" s="779"/>
      <c r="L57" s="779"/>
      <c r="M57" s="779"/>
      <c r="N57" s="779"/>
      <c r="O57" s="779"/>
      <c r="P57" s="780"/>
      <c r="Q57" s="832"/>
      <c r="R57" s="833"/>
      <c r="S57" s="833"/>
      <c r="T57" s="833"/>
      <c r="U57" s="833"/>
      <c r="V57" s="833"/>
      <c r="W57" s="833"/>
      <c r="X57" s="833"/>
      <c r="Y57" s="833"/>
      <c r="Z57" s="833"/>
      <c r="AA57" s="833"/>
      <c r="AB57" s="833"/>
      <c r="AC57" s="833"/>
      <c r="AD57" s="833"/>
      <c r="AE57" s="834"/>
      <c r="AF57" s="784"/>
      <c r="AG57" s="785"/>
      <c r="AH57" s="785"/>
      <c r="AI57" s="785"/>
      <c r="AJ57" s="786"/>
      <c r="AK57" s="836"/>
      <c r="AL57" s="833"/>
      <c r="AM57" s="833"/>
      <c r="AN57" s="833"/>
      <c r="AO57" s="833"/>
      <c r="AP57" s="833"/>
      <c r="AQ57" s="833"/>
      <c r="AR57" s="833"/>
      <c r="AS57" s="833"/>
      <c r="AT57" s="833"/>
      <c r="AU57" s="833"/>
      <c r="AV57" s="833"/>
      <c r="AW57" s="833"/>
      <c r="AX57" s="833"/>
      <c r="AY57" s="833"/>
      <c r="AZ57" s="835"/>
      <c r="BA57" s="835"/>
      <c r="BB57" s="835"/>
      <c r="BC57" s="835"/>
      <c r="BD57" s="835"/>
      <c r="BE57" s="829"/>
      <c r="BF57" s="829"/>
      <c r="BG57" s="829"/>
      <c r="BH57" s="829"/>
      <c r="BI57" s="830"/>
      <c r="BJ57" s="230"/>
      <c r="BK57" s="230"/>
      <c r="BL57" s="230"/>
      <c r="BM57" s="230"/>
      <c r="BN57" s="230"/>
      <c r="BO57" s="239"/>
      <c r="BP57" s="239"/>
      <c r="BQ57" s="236">
        <v>51</v>
      </c>
      <c r="BR57" s="237"/>
      <c r="BS57" s="771"/>
      <c r="BT57" s="772"/>
      <c r="BU57" s="772"/>
      <c r="BV57" s="772"/>
      <c r="BW57" s="772"/>
      <c r="BX57" s="772"/>
      <c r="BY57" s="772"/>
      <c r="BZ57" s="772"/>
      <c r="CA57" s="772"/>
      <c r="CB57" s="772"/>
      <c r="CC57" s="772"/>
      <c r="CD57" s="772"/>
      <c r="CE57" s="772"/>
      <c r="CF57" s="772"/>
      <c r="CG57" s="773"/>
      <c r="CH57" s="774"/>
      <c r="CI57" s="775"/>
      <c r="CJ57" s="775"/>
      <c r="CK57" s="775"/>
      <c r="CL57" s="776"/>
      <c r="CM57" s="774"/>
      <c r="CN57" s="775"/>
      <c r="CO57" s="775"/>
      <c r="CP57" s="775"/>
      <c r="CQ57" s="776"/>
      <c r="CR57" s="774"/>
      <c r="CS57" s="775"/>
      <c r="CT57" s="775"/>
      <c r="CU57" s="775"/>
      <c r="CV57" s="776"/>
      <c r="CW57" s="774"/>
      <c r="CX57" s="775"/>
      <c r="CY57" s="775"/>
      <c r="CZ57" s="775"/>
      <c r="DA57" s="776"/>
      <c r="DB57" s="774"/>
      <c r="DC57" s="775"/>
      <c r="DD57" s="775"/>
      <c r="DE57" s="775"/>
      <c r="DF57" s="776"/>
      <c r="DG57" s="774"/>
      <c r="DH57" s="775"/>
      <c r="DI57" s="775"/>
      <c r="DJ57" s="775"/>
      <c r="DK57" s="776"/>
      <c r="DL57" s="774"/>
      <c r="DM57" s="775"/>
      <c r="DN57" s="775"/>
      <c r="DO57" s="775"/>
      <c r="DP57" s="776"/>
      <c r="DQ57" s="774"/>
      <c r="DR57" s="775"/>
      <c r="DS57" s="775"/>
      <c r="DT57" s="775"/>
      <c r="DU57" s="776"/>
      <c r="DV57" s="771"/>
      <c r="DW57" s="772"/>
      <c r="DX57" s="772"/>
      <c r="DY57" s="772"/>
      <c r="DZ57" s="777"/>
      <c r="EA57" s="228"/>
    </row>
    <row r="58" spans="1:131" ht="26.25" customHeight="1" x14ac:dyDescent="0.2">
      <c r="A58" s="236">
        <v>31</v>
      </c>
      <c r="B58" s="778"/>
      <c r="C58" s="779"/>
      <c r="D58" s="779"/>
      <c r="E58" s="779"/>
      <c r="F58" s="779"/>
      <c r="G58" s="779"/>
      <c r="H58" s="779"/>
      <c r="I58" s="779"/>
      <c r="J58" s="779"/>
      <c r="K58" s="779"/>
      <c r="L58" s="779"/>
      <c r="M58" s="779"/>
      <c r="N58" s="779"/>
      <c r="O58" s="779"/>
      <c r="P58" s="780"/>
      <c r="Q58" s="832"/>
      <c r="R58" s="833"/>
      <c r="S58" s="833"/>
      <c r="T58" s="833"/>
      <c r="U58" s="833"/>
      <c r="V58" s="833"/>
      <c r="W58" s="833"/>
      <c r="X58" s="833"/>
      <c r="Y58" s="833"/>
      <c r="Z58" s="833"/>
      <c r="AA58" s="833"/>
      <c r="AB58" s="833"/>
      <c r="AC58" s="833"/>
      <c r="AD58" s="833"/>
      <c r="AE58" s="834"/>
      <c r="AF58" s="784"/>
      <c r="AG58" s="785"/>
      <c r="AH58" s="785"/>
      <c r="AI58" s="785"/>
      <c r="AJ58" s="786"/>
      <c r="AK58" s="836"/>
      <c r="AL58" s="833"/>
      <c r="AM58" s="833"/>
      <c r="AN58" s="833"/>
      <c r="AO58" s="833"/>
      <c r="AP58" s="833"/>
      <c r="AQ58" s="833"/>
      <c r="AR58" s="833"/>
      <c r="AS58" s="833"/>
      <c r="AT58" s="833"/>
      <c r="AU58" s="833"/>
      <c r="AV58" s="833"/>
      <c r="AW58" s="833"/>
      <c r="AX58" s="833"/>
      <c r="AY58" s="833"/>
      <c r="AZ58" s="835"/>
      <c r="BA58" s="835"/>
      <c r="BB58" s="835"/>
      <c r="BC58" s="835"/>
      <c r="BD58" s="835"/>
      <c r="BE58" s="829"/>
      <c r="BF58" s="829"/>
      <c r="BG58" s="829"/>
      <c r="BH58" s="829"/>
      <c r="BI58" s="830"/>
      <c r="BJ58" s="230"/>
      <c r="BK58" s="230"/>
      <c r="BL58" s="230"/>
      <c r="BM58" s="230"/>
      <c r="BN58" s="230"/>
      <c r="BO58" s="239"/>
      <c r="BP58" s="239"/>
      <c r="BQ58" s="236">
        <v>52</v>
      </c>
      <c r="BR58" s="237"/>
      <c r="BS58" s="771"/>
      <c r="BT58" s="772"/>
      <c r="BU58" s="772"/>
      <c r="BV58" s="772"/>
      <c r="BW58" s="772"/>
      <c r="BX58" s="772"/>
      <c r="BY58" s="772"/>
      <c r="BZ58" s="772"/>
      <c r="CA58" s="772"/>
      <c r="CB58" s="772"/>
      <c r="CC58" s="772"/>
      <c r="CD58" s="772"/>
      <c r="CE58" s="772"/>
      <c r="CF58" s="772"/>
      <c r="CG58" s="773"/>
      <c r="CH58" s="774"/>
      <c r="CI58" s="775"/>
      <c r="CJ58" s="775"/>
      <c r="CK58" s="775"/>
      <c r="CL58" s="776"/>
      <c r="CM58" s="774"/>
      <c r="CN58" s="775"/>
      <c r="CO58" s="775"/>
      <c r="CP58" s="775"/>
      <c r="CQ58" s="776"/>
      <c r="CR58" s="774"/>
      <c r="CS58" s="775"/>
      <c r="CT58" s="775"/>
      <c r="CU58" s="775"/>
      <c r="CV58" s="776"/>
      <c r="CW58" s="774"/>
      <c r="CX58" s="775"/>
      <c r="CY58" s="775"/>
      <c r="CZ58" s="775"/>
      <c r="DA58" s="776"/>
      <c r="DB58" s="774"/>
      <c r="DC58" s="775"/>
      <c r="DD58" s="775"/>
      <c r="DE58" s="775"/>
      <c r="DF58" s="776"/>
      <c r="DG58" s="774"/>
      <c r="DH58" s="775"/>
      <c r="DI58" s="775"/>
      <c r="DJ58" s="775"/>
      <c r="DK58" s="776"/>
      <c r="DL58" s="774"/>
      <c r="DM58" s="775"/>
      <c r="DN58" s="775"/>
      <c r="DO58" s="775"/>
      <c r="DP58" s="776"/>
      <c r="DQ58" s="774"/>
      <c r="DR58" s="775"/>
      <c r="DS58" s="775"/>
      <c r="DT58" s="775"/>
      <c r="DU58" s="776"/>
      <c r="DV58" s="771"/>
      <c r="DW58" s="772"/>
      <c r="DX58" s="772"/>
      <c r="DY58" s="772"/>
      <c r="DZ58" s="777"/>
      <c r="EA58" s="228"/>
    </row>
    <row r="59" spans="1:131" ht="26.25" customHeight="1" x14ac:dyDescent="0.2">
      <c r="A59" s="236">
        <v>32</v>
      </c>
      <c r="B59" s="778"/>
      <c r="C59" s="779"/>
      <c r="D59" s="779"/>
      <c r="E59" s="779"/>
      <c r="F59" s="779"/>
      <c r="G59" s="779"/>
      <c r="H59" s="779"/>
      <c r="I59" s="779"/>
      <c r="J59" s="779"/>
      <c r="K59" s="779"/>
      <c r="L59" s="779"/>
      <c r="M59" s="779"/>
      <c r="N59" s="779"/>
      <c r="O59" s="779"/>
      <c r="P59" s="780"/>
      <c r="Q59" s="832"/>
      <c r="R59" s="833"/>
      <c r="S59" s="833"/>
      <c r="T59" s="833"/>
      <c r="U59" s="833"/>
      <c r="V59" s="833"/>
      <c r="W59" s="833"/>
      <c r="X59" s="833"/>
      <c r="Y59" s="833"/>
      <c r="Z59" s="833"/>
      <c r="AA59" s="833"/>
      <c r="AB59" s="833"/>
      <c r="AC59" s="833"/>
      <c r="AD59" s="833"/>
      <c r="AE59" s="834"/>
      <c r="AF59" s="784"/>
      <c r="AG59" s="785"/>
      <c r="AH59" s="785"/>
      <c r="AI59" s="785"/>
      <c r="AJ59" s="786"/>
      <c r="AK59" s="836"/>
      <c r="AL59" s="833"/>
      <c r="AM59" s="833"/>
      <c r="AN59" s="833"/>
      <c r="AO59" s="833"/>
      <c r="AP59" s="833"/>
      <c r="AQ59" s="833"/>
      <c r="AR59" s="833"/>
      <c r="AS59" s="833"/>
      <c r="AT59" s="833"/>
      <c r="AU59" s="833"/>
      <c r="AV59" s="833"/>
      <c r="AW59" s="833"/>
      <c r="AX59" s="833"/>
      <c r="AY59" s="833"/>
      <c r="AZ59" s="835"/>
      <c r="BA59" s="835"/>
      <c r="BB59" s="835"/>
      <c r="BC59" s="835"/>
      <c r="BD59" s="835"/>
      <c r="BE59" s="829"/>
      <c r="BF59" s="829"/>
      <c r="BG59" s="829"/>
      <c r="BH59" s="829"/>
      <c r="BI59" s="830"/>
      <c r="BJ59" s="230"/>
      <c r="BK59" s="230"/>
      <c r="BL59" s="230"/>
      <c r="BM59" s="230"/>
      <c r="BN59" s="230"/>
      <c r="BO59" s="239"/>
      <c r="BP59" s="239"/>
      <c r="BQ59" s="236">
        <v>53</v>
      </c>
      <c r="BR59" s="237"/>
      <c r="BS59" s="771"/>
      <c r="BT59" s="772"/>
      <c r="BU59" s="772"/>
      <c r="BV59" s="772"/>
      <c r="BW59" s="772"/>
      <c r="BX59" s="772"/>
      <c r="BY59" s="772"/>
      <c r="BZ59" s="772"/>
      <c r="CA59" s="772"/>
      <c r="CB59" s="772"/>
      <c r="CC59" s="772"/>
      <c r="CD59" s="772"/>
      <c r="CE59" s="772"/>
      <c r="CF59" s="772"/>
      <c r="CG59" s="773"/>
      <c r="CH59" s="774"/>
      <c r="CI59" s="775"/>
      <c r="CJ59" s="775"/>
      <c r="CK59" s="775"/>
      <c r="CL59" s="776"/>
      <c r="CM59" s="774"/>
      <c r="CN59" s="775"/>
      <c r="CO59" s="775"/>
      <c r="CP59" s="775"/>
      <c r="CQ59" s="776"/>
      <c r="CR59" s="774"/>
      <c r="CS59" s="775"/>
      <c r="CT59" s="775"/>
      <c r="CU59" s="775"/>
      <c r="CV59" s="776"/>
      <c r="CW59" s="774"/>
      <c r="CX59" s="775"/>
      <c r="CY59" s="775"/>
      <c r="CZ59" s="775"/>
      <c r="DA59" s="776"/>
      <c r="DB59" s="774"/>
      <c r="DC59" s="775"/>
      <c r="DD59" s="775"/>
      <c r="DE59" s="775"/>
      <c r="DF59" s="776"/>
      <c r="DG59" s="774"/>
      <c r="DH59" s="775"/>
      <c r="DI59" s="775"/>
      <c r="DJ59" s="775"/>
      <c r="DK59" s="776"/>
      <c r="DL59" s="774"/>
      <c r="DM59" s="775"/>
      <c r="DN59" s="775"/>
      <c r="DO59" s="775"/>
      <c r="DP59" s="776"/>
      <c r="DQ59" s="774"/>
      <c r="DR59" s="775"/>
      <c r="DS59" s="775"/>
      <c r="DT59" s="775"/>
      <c r="DU59" s="776"/>
      <c r="DV59" s="771"/>
      <c r="DW59" s="772"/>
      <c r="DX59" s="772"/>
      <c r="DY59" s="772"/>
      <c r="DZ59" s="777"/>
      <c r="EA59" s="228"/>
    </row>
    <row r="60" spans="1:131" ht="26.25" customHeight="1" x14ac:dyDescent="0.2">
      <c r="A60" s="236">
        <v>33</v>
      </c>
      <c r="B60" s="778"/>
      <c r="C60" s="779"/>
      <c r="D60" s="779"/>
      <c r="E60" s="779"/>
      <c r="F60" s="779"/>
      <c r="G60" s="779"/>
      <c r="H60" s="779"/>
      <c r="I60" s="779"/>
      <c r="J60" s="779"/>
      <c r="K60" s="779"/>
      <c r="L60" s="779"/>
      <c r="M60" s="779"/>
      <c r="N60" s="779"/>
      <c r="O60" s="779"/>
      <c r="P60" s="780"/>
      <c r="Q60" s="832"/>
      <c r="R60" s="833"/>
      <c r="S60" s="833"/>
      <c r="T60" s="833"/>
      <c r="U60" s="833"/>
      <c r="V60" s="833"/>
      <c r="W60" s="833"/>
      <c r="X60" s="833"/>
      <c r="Y60" s="833"/>
      <c r="Z60" s="833"/>
      <c r="AA60" s="833"/>
      <c r="AB60" s="833"/>
      <c r="AC60" s="833"/>
      <c r="AD60" s="833"/>
      <c r="AE60" s="834"/>
      <c r="AF60" s="784"/>
      <c r="AG60" s="785"/>
      <c r="AH60" s="785"/>
      <c r="AI60" s="785"/>
      <c r="AJ60" s="786"/>
      <c r="AK60" s="836"/>
      <c r="AL60" s="833"/>
      <c r="AM60" s="833"/>
      <c r="AN60" s="833"/>
      <c r="AO60" s="833"/>
      <c r="AP60" s="833"/>
      <c r="AQ60" s="833"/>
      <c r="AR60" s="833"/>
      <c r="AS60" s="833"/>
      <c r="AT60" s="833"/>
      <c r="AU60" s="833"/>
      <c r="AV60" s="833"/>
      <c r="AW60" s="833"/>
      <c r="AX60" s="833"/>
      <c r="AY60" s="833"/>
      <c r="AZ60" s="835"/>
      <c r="BA60" s="835"/>
      <c r="BB60" s="835"/>
      <c r="BC60" s="835"/>
      <c r="BD60" s="835"/>
      <c r="BE60" s="829"/>
      <c r="BF60" s="829"/>
      <c r="BG60" s="829"/>
      <c r="BH60" s="829"/>
      <c r="BI60" s="830"/>
      <c r="BJ60" s="230"/>
      <c r="BK60" s="230"/>
      <c r="BL60" s="230"/>
      <c r="BM60" s="230"/>
      <c r="BN60" s="230"/>
      <c r="BO60" s="239"/>
      <c r="BP60" s="239"/>
      <c r="BQ60" s="236">
        <v>54</v>
      </c>
      <c r="BR60" s="237"/>
      <c r="BS60" s="771"/>
      <c r="BT60" s="772"/>
      <c r="BU60" s="772"/>
      <c r="BV60" s="772"/>
      <c r="BW60" s="772"/>
      <c r="BX60" s="772"/>
      <c r="BY60" s="772"/>
      <c r="BZ60" s="772"/>
      <c r="CA60" s="772"/>
      <c r="CB60" s="772"/>
      <c r="CC60" s="772"/>
      <c r="CD60" s="772"/>
      <c r="CE60" s="772"/>
      <c r="CF60" s="772"/>
      <c r="CG60" s="773"/>
      <c r="CH60" s="774"/>
      <c r="CI60" s="775"/>
      <c r="CJ60" s="775"/>
      <c r="CK60" s="775"/>
      <c r="CL60" s="776"/>
      <c r="CM60" s="774"/>
      <c r="CN60" s="775"/>
      <c r="CO60" s="775"/>
      <c r="CP60" s="775"/>
      <c r="CQ60" s="776"/>
      <c r="CR60" s="774"/>
      <c r="CS60" s="775"/>
      <c r="CT60" s="775"/>
      <c r="CU60" s="775"/>
      <c r="CV60" s="776"/>
      <c r="CW60" s="774"/>
      <c r="CX60" s="775"/>
      <c r="CY60" s="775"/>
      <c r="CZ60" s="775"/>
      <c r="DA60" s="776"/>
      <c r="DB60" s="774"/>
      <c r="DC60" s="775"/>
      <c r="DD60" s="775"/>
      <c r="DE60" s="775"/>
      <c r="DF60" s="776"/>
      <c r="DG60" s="774"/>
      <c r="DH60" s="775"/>
      <c r="DI60" s="775"/>
      <c r="DJ60" s="775"/>
      <c r="DK60" s="776"/>
      <c r="DL60" s="774"/>
      <c r="DM60" s="775"/>
      <c r="DN60" s="775"/>
      <c r="DO60" s="775"/>
      <c r="DP60" s="776"/>
      <c r="DQ60" s="774"/>
      <c r="DR60" s="775"/>
      <c r="DS60" s="775"/>
      <c r="DT60" s="775"/>
      <c r="DU60" s="776"/>
      <c r="DV60" s="771"/>
      <c r="DW60" s="772"/>
      <c r="DX60" s="772"/>
      <c r="DY60" s="772"/>
      <c r="DZ60" s="777"/>
      <c r="EA60" s="228"/>
    </row>
    <row r="61" spans="1:131" ht="26.25" customHeight="1" thickBot="1" x14ac:dyDescent="0.25">
      <c r="A61" s="236">
        <v>34</v>
      </c>
      <c r="B61" s="778"/>
      <c r="C61" s="779"/>
      <c r="D61" s="779"/>
      <c r="E61" s="779"/>
      <c r="F61" s="779"/>
      <c r="G61" s="779"/>
      <c r="H61" s="779"/>
      <c r="I61" s="779"/>
      <c r="J61" s="779"/>
      <c r="K61" s="779"/>
      <c r="L61" s="779"/>
      <c r="M61" s="779"/>
      <c r="N61" s="779"/>
      <c r="O61" s="779"/>
      <c r="P61" s="780"/>
      <c r="Q61" s="832"/>
      <c r="R61" s="833"/>
      <c r="S61" s="833"/>
      <c r="T61" s="833"/>
      <c r="U61" s="833"/>
      <c r="V61" s="833"/>
      <c r="W61" s="833"/>
      <c r="X61" s="833"/>
      <c r="Y61" s="833"/>
      <c r="Z61" s="833"/>
      <c r="AA61" s="833"/>
      <c r="AB61" s="833"/>
      <c r="AC61" s="833"/>
      <c r="AD61" s="833"/>
      <c r="AE61" s="834"/>
      <c r="AF61" s="784"/>
      <c r="AG61" s="785"/>
      <c r="AH61" s="785"/>
      <c r="AI61" s="785"/>
      <c r="AJ61" s="786"/>
      <c r="AK61" s="836"/>
      <c r="AL61" s="833"/>
      <c r="AM61" s="833"/>
      <c r="AN61" s="833"/>
      <c r="AO61" s="833"/>
      <c r="AP61" s="833"/>
      <c r="AQ61" s="833"/>
      <c r="AR61" s="833"/>
      <c r="AS61" s="833"/>
      <c r="AT61" s="833"/>
      <c r="AU61" s="833"/>
      <c r="AV61" s="833"/>
      <c r="AW61" s="833"/>
      <c r="AX61" s="833"/>
      <c r="AY61" s="833"/>
      <c r="AZ61" s="835"/>
      <c r="BA61" s="835"/>
      <c r="BB61" s="835"/>
      <c r="BC61" s="835"/>
      <c r="BD61" s="835"/>
      <c r="BE61" s="829"/>
      <c r="BF61" s="829"/>
      <c r="BG61" s="829"/>
      <c r="BH61" s="829"/>
      <c r="BI61" s="830"/>
      <c r="BJ61" s="230"/>
      <c r="BK61" s="230"/>
      <c r="BL61" s="230"/>
      <c r="BM61" s="230"/>
      <c r="BN61" s="230"/>
      <c r="BO61" s="239"/>
      <c r="BP61" s="239"/>
      <c r="BQ61" s="236">
        <v>55</v>
      </c>
      <c r="BR61" s="237"/>
      <c r="BS61" s="771"/>
      <c r="BT61" s="772"/>
      <c r="BU61" s="772"/>
      <c r="BV61" s="772"/>
      <c r="BW61" s="772"/>
      <c r="BX61" s="772"/>
      <c r="BY61" s="772"/>
      <c r="BZ61" s="772"/>
      <c r="CA61" s="772"/>
      <c r="CB61" s="772"/>
      <c r="CC61" s="772"/>
      <c r="CD61" s="772"/>
      <c r="CE61" s="772"/>
      <c r="CF61" s="772"/>
      <c r="CG61" s="773"/>
      <c r="CH61" s="774"/>
      <c r="CI61" s="775"/>
      <c r="CJ61" s="775"/>
      <c r="CK61" s="775"/>
      <c r="CL61" s="776"/>
      <c r="CM61" s="774"/>
      <c r="CN61" s="775"/>
      <c r="CO61" s="775"/>
      <c r="CP61" s="775"/>
      <c r="CQ61" s="776"/>
      <c r="CR61" s="774"/>
      <c r="CS61" s="775"/>
      <c r="CT61" s="775"/>
      <c r="CU61" s="775"/>
      <c r="CV61" s="776"/>
      <c r="CW61" s="774"/>
      <c r="CX61" s="775"/>
      <c r="CY61" s="775"/>
      <c r="CZ61" s="775"/>
      <c r="DA61" s="776"/>
      <c r="DB61" s="774"/>
      <c r="DC61" s="775"/>
      <c r="DD61" s="775"/>
      <c r="DE61" s="775"/>
      <c r="DF61" s="776"/>
      <c r="DG61" s="774"/>
      <c r="DH61" s="775"/>
      <c r="DI61" s="775"/>
      <c r="DJ61" s="775"/>
      <c r="DK61" s="776"/>
      <c r="DL61" s="774"/>
      <c r="DM61" s="775"/>
      <c r="DN61" s="775"/>
      <c r="DO61" s="775"/>
      <c r="DP61" s="776"/>
      <c r="DQ61" s="774"/>
      <c r="DR61" s="775"/>
      <c r="DS61" s="775"/>
      <c r="DT61" s="775"/>
      <c r="DU61" s="776"/>
      <c r="DV61" s="771"/>
      <c r="DW61" s="772"/>
      <c r="DX61" s="772"/>
      <c r="DY61" s="772"/>
      <c r="DZ61" s="777"/>
      <c r="EA61" s="228"/>
    </row>
    <row r="62" spans="1:131" ht="26.25" customHeight="1" x14ac:dyDescent="0.2">
      <c r="A62" s="236">
        <v>35</v>
      </c>
      <c r="B62" s="778"/>
      <c r="C62" s="779"/>
      <c r="D62" s="779"/>
      <c r="E62" s="779"/>
      <c r="F62" s="779"/>
      <c r="G62" s="779"/>
      <c r="H62" s="779"/>
      <c r="I62" s="779"/>
      <c r="J62" s="779"/>
      <c r="K62" s="779"/>
      <c r="L62" s="779"/>
      <c r="M62" s="779"/>
      <c r="N62" s="779"/>
      <c r="O62" s="779"/>
      <c r="P62" s="780"/>
      <c r="Q62" s="832"/>
      <c r="R62" s="833"/>
      <c r="S62" s="833"/>
      <c r="T62" s="833"/>
      <c r="U62" s="833"/>
      <c r="V62" s="833"/>
      <c r="W62" s="833"/>
      <c r="X62" s="833"/>
      <c r="Y62" s="833"/>
      <c r="Z62" s="833"/>
      <c r="AA62" s="833"/>
      <c r="AB62" s="833"/>
      <c r="AC62" s="833"/>
      <c r="AD62" s="833"/>
      <c r="AE62" s="834"/>
      <c r="AF62" s="784"/>
      <c r="AG62" s="785"/>
      <c r="AH62" s="785"/>
      <c r="AI62" s="785"/>
      <c r="AJ62" s="786"/>
      <c r="AK62" s="836"/>
      <c r="AL62" s="833"/>
      <c r="AM62" s="833"/>
      <c r="AN62" s="833"/>
      <c r="AO62" s="833"/>
      <c r="AP62" s="833"/>
      <c r="AQ62" s="833"/>
      <c r="AR62" s="833"/>
      <c r="AS62" s="833"/>
      <c r="AT62" s="833"/>
      <c r="AU62" s="833"/>
      <c r="AV62" s="833"/>
      <c r="AW62" s="833"/>
      <c r="AX62" s="833"/>
      <c r="AY62" s="833"/>
      <c r="AZ62" s="835"/>
      <c r="BA62" s="835"/>
      <c r="BB62" s="835"/>
      <c r="BC62" s="835"/>
      <c r="BD62" s="835"/>
      <c r="BE62" s="829"/>
      <c r="BF62" s="829"/>
      <c r="BG62" s="829"/>
      <c r="BH62" s="829"/>
      <c r="BI62" s="830"/>
      <c r="BJ62" s="844" t="s">
        <v>417</v>
      </c>
      <c r="BK62" s="803"/>
      <c r="BL62" s="803"/>
      <c r="BM62" s="803"/>
      <c r="BN62" s="804"/>
      <c r="BO62" s="239"/>
      <c r="BP62" s="239"/>
      <c r="BQ62" s="236">
        <v>56</v>
      </c>
      <c r="BR62" s="237"/>
      <c r="BS62" s="771"/>
      <c r="BT62" s="772"/>
      <c r="BU62" s="772"/>
      <c r="BV62" s="772"/>
      <c r="BW62" s="772"/>
      <c r="BX62" s="772"/>
      <c r="BY62" s="772"/>
      <c r="BZ62" s="772"/>
      <c r="CA62" s="772"/>
      <c r="CB62" s="772"/>
      <c r="CC62" s="772"/>
      <c r="CD62" s="772"/>
      <c r="CE62" s="772"/>
      <c r="CF62" s="772"/>
      <c r="CG62" s="773"/>
      <c r="CH62" s="774"/>
      <c r="CI62" s="775"/>
      <c r="CJ62" s="775"/>
      <c r="CK62" s="775"/>
      <c r="CL62" s="776"/>
      <c r="CM62" s="774"/>
      <c r="CN62" s="775"/>
      <c r="CO62" s="775"/>
      <c r="CP62" s="775"/>
      <c r="CQ62" s="776"/>
      <c r="CR62" s="774"/>
      <c r="CS62" s="775"/>
      <c r="CT62" s="775"/>
      <c r="CU62" s="775"/>
      <c r="CV62" s="776"/>
      <c r="CW62" s="774"/>
      <c r="CX62" s="775"/>
      <c r="CY62" s="775"/>
      <c r="CZ62" s="775"/>
      <c r="DA62" s="776"/>
      <c r="DB62" s="774"/>
      <c r="DC62" s="775"/>
      <c r="DD62" s="775"/>
      <c r="DE62" s="775"/>
      <c r="DF62" s="776"/>
      <c r="DG62" s="774"/>
      <c r="DH62" s="775"/>
      <c r="DI62" s="775"/>
      <c r="DJ62" s="775"/>
      <c r="DK62" s="776"/>
      <c r="DL62" s="774"/>
      <c r="DM62" s="775"/>
      <c r="DN62" s="775"/>
      <c r="DO62" s="775"/>
      <c r="DP62" s="776"/>
      <c r="DQ62" s="774"/>
      <c r="DR62" s="775"/>
      <c r="DS62" s="775"/>
      <c r="DT62" s="775"/>
      <c r="DU62" s="776"/>
      <c r="DV62" s="771"/>
      <c r="DW62" s="772"/>
      <c r="DX62" s="772"/>
      <c r="DY62" s="772"/>
      <c r="DZ62" s="777"/>
      <c r="EA62" s="228"/>
    </row>
    <row r="63" spans="1:131" ht="26.25" customHeight="1" thickBot="1" x14ac:dyDescent="0.25">
      <c r="A63" s="238" t="s">
        <v>395</v>
      </c>
      <c r="B63" s="787" t="s">
        <v>418</v>
      </c>
      <c r="C63" s="788"/>
      <c r="D63" s="788"/>
      <c r="E63" s="788"/>
      <c r="F63" s="788"/>
      <c r="G63" s="788"/>
      <c r="H63" s="788"/>
      <c r="I63" s="788"/>
      <c r="J63" s="788"/>
      <c r="K63" s="788"/>
      <c r="L63" s="788"/>
      <c r="M63" s="788"/>
      <c r="N63" s="788"/>
      <c r="O63" s="788"/>
      <c r="P63" s="789"/>
      <c r="Q63" s="837"/>
      <c r="R63" s="838"/>
      <c r="S63" s="838"/>
      <c r="T63" s="838"/>
      <c r="U63" s="838"/>
      <c r="V63" s="838"/>
      <c r="W63" s="838"/>
      <c r="X63" s="838"/>
      <c r="Y63" s="838"/>
      <c r="Z63" s="838"/>
      <c r="AA63" s="838"/>
      <c r="AB63" s="838"/>
      <c r="AC63" s="838"/>
      <c r="AD63" s="838"/>
      <c r="AE63" s="839"/>
      <c r="AF63" s="840">
        <v>1278</v>
      </c>
      <c r="AG63" s="841"/>
      <c r="AH63" s="841"/>
      <c r="AI63" s="841"/>
      <c r="AJ63" s="842"/>
      <c r="AK63" s="843"/>
      <c r="AL63" s="838"/>
      <c r="AM63" s="838"/>
      <c r="AN63" s="838"/>
      <c r="AO63" s="838"/>
      <c r="AP63" s="841">
        <f>SUM(AP28:AT34)</f>
        <v>1856</v>
      </c>
      <c r="AQ63" s="841"/>
      <c r="AR63" s="841"/>
      <c r="AS63" s="841"/>
      <c r="AT63" s="841"/>
      <c r="AU63" s="841">
        <f>SUM(AU28:AY34)</f>
        <v>1277</v>
      </c>
      <c r="AV63" s="841"/>
      <c r="AW63" s="841"/>
      <c r="AX63" s="841"/>
      <c r="AY63" s="841"/>
      <c r="AZ63" s="845"/>
      <c r="BA63" s="845"/>
      <c r="BB63" s="845"/>
      <c r="BC63" s="845"/>
      <c r="BD63" s="845"/>
      <c r="BE63" s="846"/>
      <c r="BF63" s="846"/>
      <c r="BG63" s="846"/>
      <c r="BH63" s="846"/>
      <c r="BI63" s="847"/>
      <c r="BJ63" s="848" t="s">
        <v>419</v>
      </c>
      <c r="BK63" s="849"/>
      <c r="BL63" s="849"/>
      <c r="BM63" s="849"/>
      <c r="BN63" s="850"/>
      <c r="BO63" s="239"/>
      <c r="BP63" s="239"/>
      <c r="BQ63" s="236">
        <v>57</v>
      </c>
      <c r="BR63" s="237"/>
      <c r="BS63" s="771"/>
      <c r="BT63" s="772"/>
      <c r="BU63" s="772"/>
      <c r="BV63" s="772"/>
      <c r="BW63" s="772"/>
      <c r="BX63" s="772"/>
      <c r="BY63" s="772"/>
      <c r="BZ63" s="772"/>
      <c r="CA63" s="772"/>
      <c r="CB63" s="772"/>
      <c r="CC63" s="772"/>
      <c r="CD63" s="772"/>
      <c r="CE63" s="772"/>
      <c r="CF63" s="772"/>
      <c r="CG63" s="773"/>
      <c r="CH63" s="774"/>
      <c r="CI63" s="775"/>
      <c r="CJ63" s="775"/>
      <c r="CK63" s="775"/>
      <c r="CL63" s="776"/>
      <c r="CM63" s="774"/>
      <c r="CN63" s="775"/>
      <c r="CO63" s="775"/>
      <c r="CP63" s="775"/>
      <c r="CQ63" s="776"/>
      <c r="CR63" s="774"/>
      <c r="CS63" s="775"/>
      <c r="CT63" s="775"/>
      <c r="CU63" s="775"/>
      <c r="CV63" s="776"/>
      <c r="CW63" s="774"/>
      <c r="CX63" s="775"/>
      <c r="CY63" s="775"/>
      <c r="CZ63" s="775"/>
      <c r="DA63" s="776"/>
      <c r="DB63" s="774"/>
      <c r="DC63" s="775"/>
      <c r="DD63" s="775"/>
      <c r="DE63" s="775"/>
      <c r="DF63" s="776"/>
      <c r="DG63" s="774"/>
      <c r="DH63" s="775"/>
      <c r="DI63" s="775"/>
      <c r="DJ63" s="775"/>
      <c r="DK63" s="776"/>
      <c r="DL63" s="774"/>
      <c r="DM63" s="775"/>
      <c r="DN63" s="775"/>
      <c r="DO63" s="775"/>
      <c r="DP63" s="776"/>
      <c r="DQ63" s="774"/>
      <c r="DR63" s="775"/>
      <c r="DS63" s="775"/>
      <c r="DT63" s="775"/>
      <c r="DU63" s="776"/>
      <c r="DV63" s="771"/>
      <c r="DW63" s="772"/>
      <c r="DX63" s="772"/>
      <c r="DY63" s="772"/>
      <c r="DZ63" s="777"/>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71"/>
      <c r="BT64" s="772"/>
      <c r="BU64" s="772"/>
      <c r="BV64" s="772"/>
      <c r="BW64" s="772"/>
      <c r="BX64" s="772"/>
      <c r="BY64" s="772"/>
      <c r="BZ64" s="772"/>
      <c r="CA64" s="772"/>
      <c r="CB64" s="772"/>
      <c r="CC64" s="772"/>
      <c r="CD64" s="772"/>
      <c r="CE64" s="772"/>
      <c r="CF64" s="772"/>
      <c r="CG64" s="773"/>
      <c r="CH64" s="774"/>
      <c r="CI64" s="775"/>
      <c r="CJ64" s="775"/>
      <c r="CK64" s="775"/>
      <c r="CL64" s="776"/>
      <c r="CM64" s="774"/>
      <c r="CN64" s="775"/>
      <c r="CO64" s="775"/>
      <c r="CP64" s="775"/>
      <c r="CQ64" s="776"/>
      <c r="CR64" s="774"/>
      <c r="CS64" s="775"/>
      <c r="CT64" s="775"/>
      <c r="CU64" s="775"/>
      <c r="CV64" s="776"/>
      <c r="CW64" s="774"/>
      <c r="CX64" s="775"/>
      <c r="CY64" s="775"/>
      <c r="CZ64" s="775"/>
      <c r="DA64" s="776"/>
      <c r="DB64" s="774"/>
      <c r="DC64" s="775"/>
      <c r="DD64" s="775"/>
      <c r="DE64" s="775"/>
      <c r="DF64" s="776"/>
      <c r="DG64" s="774"/>
      <c r="DH64" s="775"/>
      <c r="DI64" s="775"/>
      <c r="DJ64" s="775"/>
      <c r="DK64" s="776"/>
      <c r="DL64" s="774"/>
      <c r="DM64" s="775"/>
      <c r="DN64" s="775"/>
      <c r="DO64" s="775"/>
      <c r="DP64" s="776"/>
      <c r="DQ64" s="774"/>
      <c r="DR64" s="775"/>
      <c r="DS64" s="775"/>
      <c r="DT64" s="775"/>
      <c r="DU64" s="776"/>
      <c r="DV64" s="771"/>
      <c r="DW64" s="772"/>
      <c r="DX64" s="772"/>
      <c r="DY64" s="772"/>
      <c r="DZ64" s="777"/>
      <c r="EA64" s="228"/>
    </row>
    <row r="65" spans="1:131" ht="26.25" customHeight="1" thickBot="1" x14ac:dyDescent="0.25">
      <c r="A65" s="230" t="s">
        <v>420</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71"/>
      <c r="BT65" s="772"/>
      <c r="BU65" s="772"/>
      <c r="BV65" s="772"/>
      <c r="BW65" s="772"/>
      <c r="BX65" s="772"/>
      <c r="BY65" s="772"/>
      <c r="BZ65" s="772"/>
      <c r="CA65" s="772"/>
      <c r="CB65" s="772"/>
      <c r="CC65" s="772"/>
      <c r="CD65" s="772"/>
      <c r="CE65" s="772"/>
      <c r="CF65" s="772"/>
      <c r="CG65" s="773"/>
      <c r="CH65" s="774"/>
      <c r="CI65" s="775"/>
      <c r="CJ65" s="775"/>
      <c r="CK65" s="775"/>
      <c r="CL65" s="776"/>
      <c r="CM65" s="774"/>
      <c r="CN65" s="775"/>
      <c r="CO65" s="775"/>
      <c r="CP65" s="775"/>
      <c r="CQ65" s="776"/>
      <c r="CR65" s="774"/>
      <c r="CS65" s="775"/>
      <c r="CT65" s="775"/>
      <c r="CU65" s="775"/>
      <c r="CV65" s="776"/>
      <c r="CW65" s="774"/>
      <c r="CX65" s="775"/>
      <c r="CY65" s="775"/>
      <c r="CZ65" s="775"/>
      <c r="DA65" s="776"/>
      <c r="DB65" s="774"/>
      <c r="DC65" s="775"/>
      <c r="DD65" s="775"/>
      <c r="DE65" s="775"/>
      <c r="DF65" s="776"/>
      <c r="DG65" s="774"/>
      <c r="DH65" s="775"/>
      <c r="DI65" s="775"/>
      <c r="DJ65" s="775"/>
      <c r="DK65" s="776"/>
      <c r="DL65" s="774"/>
      <c r="DM65" s="775"/>
      <c r="DN65" s="775"/>
      <c r="DO65" s="775"/>
      <c r="DP65" s="776"/>
      <c r="DQ65" s="774"/>
      <c r="DR65" s="775"/>
      <c r="DS65" s="775"/>
      <c r="DT65" s="775"/>
      <c r="DU65" s="776"/>
      <c r="DV65" s="771"/>
      <c r="DW65" s="772"/>
      <c r="DX65" s="772"/>
      <c r="DY65" s="772"/>
      <c r="DZ65" s="777"/>
      <c r="EA65" s="228"/>
    </row>
    <row r="66" spans="1:131" ht="26.25" customHeight="1" x14ac:dyDescent="0.2">
      <c r="A66" s="725" t="s">
        <v>421</v>
      </c>
      <c r="B66" s="726"/>
      <c r="C66" s="726"/>
      <c r="D66" s="726"/>
      <c r="E66" s="726"/>
      <c r="F66" s="726"/>
      <c r="G66" s="726"/>
      <c r="H66" s="726"/>
      <c r="I66" s="726"/>
      <c r="J66" s="726"/>
      <c r="K66" s="726"/>
      <c r="L66" s="726"/>
      <c r="M66" s="726"/>
      <c r="N66" s="726"/>
      <c r="O66" s="726"/>
      <c r="P66" s="727"/>
      <c r="Q66" s="731" t="s">
        <v>399</v>
      </c>
      <c r="R66" s="732"/>
      <c r="S66" s="732"/>
      <c r="T66" s="732"/>
      <c r="U66" s="733"/>
      <c r="V66" s="731" t="s">
        <v>422</v>
      </c>
      <c r="W66" s="732"/>
      <c r="X66" s="732"/>
      <c r="Y66" s="732"/>
      <c r="Z66" s="733"/>
      <c r="AA66" s="731" t="s">
        <v>401</v>
      </c>
      <c r="AB66" s="732"/>
      <c r="AC66" s="732"/>
      <c r="AD66" s="732"/>
      <c r="AE66" s="733"/>
      <c r="AF66" s="851" t="s">
        <v>423</v>
      </c>
      <c r="AG66" s="812"/>
      <c r="AH66" s="812"/>
      <c r="AI66" s="812"/>
      <c r="AJ66" s="852"/>
      <c r="AK66" s="731" t="s">
        <v>424</v>
      </c>
      <c r="AL66" s="726"/>
      <c r="AM66" s="726"/>
      <c r="AN66" s="726"/>
      <c r="AO66" s="727"/>
      <c r="AP66" s="731" t="s">
        <v>404</v>
      </c>
      <c r="AQ66" s="732"/>
      <c r="AR66" s="732"/>
      <c r="AS66" s="732"/>
      <c r="AT66" s="733"/>
      <c r="AU66" s="731" t="s">
        <v>425</v>
      </c>
      <c r="AV66" s="732"/>
      <c r="AW66" s="732"/>
      <c r="AX66" s="732"/>
      <c r="AY66" s="733"/>
      <c r="AZ66" s="731" t="s">
        <v>383</v>
      </c>
      <c r="BA66" s="732"/>
      <c r="BB66" s="732"/>
      <c r="BC66" s="732"/>
      <c r="BD66" s="738"/>
      <c r="BE66" s="239"/>
      <c r="BF66" s="239"/>
      <c r="BG66" s="239"/>
      <c r="BH66" s="239"/>
      <c r="BI66" s="239"/>
      <c r="BJ66" s="239"/>
      <c r="BK66" s="239"/>
      <c r="BL66" s="239"/>
      <c r="BM66" s="239"/>
      <c r="BN66" s="239"/>
      <c r="BO66" s="239"/>
      <c r="BP66" s="239"/>
      <c r="BQ66" s="236">
        <v>60</v>
      </c>
      <c r="BR66" s="241"/>
      <c r="BS66" s="856"/>
      <c r="BT66" s="857"/>
      <c r="BU66" s="857"/>
      <c r="BV66" s="857"/>
      <c r="BW66" s="857"/>
      <c r="BX66" s="857"/>
      <c r="BY66" s="857"/>
      <c r="BZ66" s="857"/>
      <c r="CA66" s="857"/>
      <c r="CB66" s="857"/>
      <c r="CC66" s="857"/>
      <c r="CD66" s="857"/>
      <c r="CE66" s="857"/>
      <c r="CF66" s="857"/>
      <c r="CG66" s="862"/>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28"/>
    </row>
    <row r="67" spans="1:131" ht="26.25" customHeight="1" thickBot="1" x14ac:dyDescent="0.25">
      <c r="A67" s="728"/>
      <c r="B67" s="729"/>
      <c r="C67" s="729"/>
      <c r="D67" s="729"/>
      <c r="E67" s="729"/>
      <c r="F67" s="729"/>
      <c r="G67" s="729"/>
      <c r="H67" s="729"/>
      <c r="I67" s="729"/>
      <c r="J67" s="729"/>
      <c r="K67" s="729"/>
      <c r="L67" s="729"/>
      <c r="M67" s="729"/>
      <c r="N67" s="729"/>
      <c r="O67" s="729"/>
      <c r="P67" s="730"/>
      <c r="Q67" s="734"/>
      <c r="R67" s="735"/>
      <c r="S67" s="735"/>
      <c r="T67" s="735"/>
      <c r="U67" s="736"/>
      <c r="V67" s="734"/>
      <c r="W67" s="735"/>
      <c r="X67" s="735"/>
      <c r="Y67" s="735"/>
      <c r="Z67" s="736"/>
      <c r="AA67" s="734"/>
      <c r="AB67" s="735"/>
      <c r="AC67" s="735"/>
      <c r="AD67" s="735"/>
      <c r="AE67" s="736"/>
      <c r="AF67" s="853"/>
      <c r="AG67" s="815"/>
      <c r="AH67" s="815"/>
      <c r="AI67" s="815"/>
      <c r="AJ67" s="854"/>
      <c r="AK67" s="855"/>
      <c r="AL67" s="729"/>
      <c r="AM67" s="729"/>
      <c r="AN67" s="729"/>
      <c r="AO67" s="730"/>
      <c r="AP67" s="734"/>
      <c r="AQ67" s="735"/>
      <c r="AR67" s="735"/>
      <c r="AS67" s="735"/>
      <c r="AT67" s="736"/>
      <c r="AU67" s="734"/>
      <c r="AV67" s="735"/>
      <c r="AW67" s="735"/>
      <c r="AX67" s="735"/>
      <c r="AY67" s="736"/>
      <c r="AZ67" s="734"/>
      <c r="BA67" s="735"/>
      <c r="BB67" s="735"/>
      <c r="BC67" s="735"/>
      <c r="BD67" s="740"/>
      <c r="BE67" s="239"/>
      <c r="BF67" s="239"/>
      <c r="BG67" s="239"/>
      <c r="BH67" s="239"/>
      <c r="BI67" s="239"/>
      <c r="BJ67" s="239"/>
      <c r="BK67" s="239"/>
      <c r="BL67" s="239"/>
      <c r="BM67" s="239"/>
      <c r="BN67" s="239"/>
      <c r="BO67" s="239"/>
      <c r="BP67" s="239"/>
      <c r="BQ67" s="236">
        <v>61</v>
      </c>
      <c r="BR67" s="241"/>
      <c r="BS67" s="856"/>
      <c r="BT67" s="857"/>
      <c r="BU67" s="857"/>
      <c r="BV67" s="857"/>
      <c r="BW67" s="857"/>
      <c r="BX67" s="857"/>
      <c r="BY67" s="857"/>
      <c r="BZ67" s="857"/>
      <c r="CA67" s="857"/>
      <c r="CB67" s="857"/>
      <c r="CC67" s="857"/>
      <c r="CD67" s="857"/>
      <c r="CE67" s="857"/>
      <c r="CF67" s="857"/>
      <c r="CG67" s="862"/>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28"/>
    </row>
    <row r="68" spans="1:131" ht="26.25" customHeight="1" thickTop="1" x14ac:dyDescent="0.2">
      <c r="A68" s="234">
        <v>1</v>
      </c>
      <c r="B68" s="866" t="s">
        <v>590</v>
      </c>
      <c r="C68" s="867"/>
      <c r="D68" s="867"/>
      <c r="E68" s="867"/>
      <c r="F68" s="867"/>
      <c r="G68" s="867"/>
      <c r="H68" s="867"/>
      <c r="I68" s="867"/>
      <c r="J68" s="867"/>
      <c r="K68" s="867"/>
      <c r="L68" s="867"/>
      <c r="M68" s="867"/>
      <c r="N68" s="867"/>
      <c r="O68" s="867"/>
      <c r="P68" s="868"/>
      <c r="Q68" s="869">
        <v>1772</v>
      </c>
      <c r="R68" s="863"/>
      <c r="S68" s="863"/>
      <c r="T68" s="863"/>
      <c r="U68" s="863"/>
      <c r="V68" s="863">
        <v>1600</v>
      </c>
      <c r="W68" s="863"/>
      <c r="X68" s="863"/>
      <c r="Y68" s="863"/>
      <c r="Z68" s="863"/>
      <c r="AA68" s="863">
        <v>173</v>
      </c>
      <c r="AB68" s="863"/>
      <c r="AC68" s="863"/>
      <c r="AD68" s="863"/>
      <c r="AE68" s="863"/>
      <c r="AF68" s="863">
        <v>173</v>
      </c>
      <c r="AG68" s="863"/>
      <c r="AH68" s="863"/>
      <c r="AI68" s="863"/>
      <c r="AJ68" s="863"/>
      <c r="AK68" s="863">
        <v>35</v>
      </c>
      <c r="AL68" s="863"/>
      <c r="AM68" s="863"/>
      <c r="AN68" s="863"/>
      <c r="AO68" s="863"/>
      <c r="AP68" s="863">
        <v>0</v>
      </c>
      <c r="AQ68" s="863"/>
      <c r="AR68" s="863"/>
      <c r="AS68" s="863"/>
      <c r="AT68" s="863"/>
      <c r="AU68" s="863"/>
      <c r="AV68" s="863"/>
      <c r="AW68" s="863"/>
      <c r="AX68" s="863"/>
      <c r="AY68" s="863"/>
      <c r="AZ68" s="864"/>
      <c r="BA68" s="864"/>
      <c r="BB68" s="864"/>
      <c r="BC68" s="864"/>
      <c r="BD68" s="865"/>
      <c r="BE68" s="239"/>
      <c r="BF68" s="239"/>
      <c r="BG68" s="239"/>
      <c r="BH68" s="239"/>
      <c r="BI68" s="239"/>
      <c r="BJ68" s="239"/>
      <c r="BK68" s="239"/>
      <c r="BL68" s="239"/>
      <c r="BM68" s="239"/>
      <c r="BN68" s="239"/>
      <c r="BO68" s="239"/>
      <c r="BP68" s="239"/>
      <c r="BQ68" s="236">
        <v>62</v>
      </c>
      <c r="BR68" s="241"/>
      <c r="BS68" s="856"/>
      <c r="BT68" s="857"/>
      <c r="BU68" s="857"/>
      <c r="BV68" s="857"/>
      <c r="BW68" s="857"/>
      <c r="BX68" s="857"/>
      <c r="BY68" s="857"/>
      <c r="BZ68" s="857"/>
      <c r="CA68" s="857"/>
      <c r="CB68" s="857"/>
      <c r="CC68" s="857"/>
      <c r="CD68" s="857"/>
      <c r="CE68" s="857"/>
      <c r="CF68" s="857"/>
      <c r="CG68" s="862"/>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28"/>
    </row>
    <row r="69" spans="1:131" ht="26.25" customHeight="1" x14ac:dyDescent="0.2">
      <c r="A69" s="236">
        <v>2</v>
      </c>
      <c r="B69" s="870" t="s">
        <v>591</v>
      </c>
      <c r="C69" s="871"/>
      <c r="D69" s="871"/>
      <c r="E69" s="871"/>
      <c r="F69" s="871"/>
      <c r="G69" s="871"/>
      <c r="H69" s="871"/>
      <c r="I69" s="871"/>
      <c r="J69" s="871"/>
      <c r="K69" s="871"/>
      <c r="L69" s="871"/>
      <c r="M69" s="871"/>
      <c r="N69" s="871"/>
      <c r="O69" s="871"/>
      <c r="P69" s="872"/>
      <c r="Q69" s="873">
        <v>23479</v>
      </c>
      <c r="R69" s="827"/>
      <c r="S69" s="827"/>
      <c r="T69" s="827"/>
      <c r="U69" s="827"/>
      <c r="V69" s="827">
        <v>22911</v>
      </c>
      <c r="W69" s="827"/>
      <c r="X69" s="827"/>
      <c r="Y69" s="827"/>
      <c r="Z69" s="827"/>
      <c r="AA69" s="827">
        <v>568</v>
      </c>
      <c r="AB69" s="827"/>
      <c r="AC69" s="827"/>
      <c r="AD69" s="827"/>
      <c r="AE69" s="827"/>
      <c r="AF69" s="827">
        <v>568</v>
      </c>
      <c r="AG69" s="827"/>
      <c r="AH69" s="827"/>
      <c r="AI69" s="827"/>
      <c r="AJ69" s="827"/>
      <c r="AK69" s="827">
        <v>21</v>
      </c>
      <c r="AL69" s="827"/>
      <c r="AM69" s="827"/>
      <c r="AN69" s="827"/>
      <c r="AO69" s="827"/>
      <c r="AP69" s="827">
        <v>0</v>
      </c>
      <c r="AQ69" s="827"/>
      <c r="AR69" s="827"/>
      <c r="AS69" s="827"/>
      <c r="AT69" s="827"/>
      <c r="AU69" s="827"/>
      <c r="AV69" s="827"/>
      <c r="AW69" s="827"/>
      <c r="AX69" s="827"/>
      <c r="AY69" s="827"/>
      <c r="AZ69" s="829"/>
      <c r="BA69" s="829"/>
      <c r="BB69" s="829"/>
      <c r="BC69" s="829"/>
      <c r="BD69" s="830"/>
      <c r="BE69" s="239"/>
      <c r="BF69" s="239"/>
      <c r="BG69" s="239"/>
      <c r="BH69" s="239"/>
      <c r="BI69" s="239"/>
      <c r="BJ69" s="239"/>
      <c r="BK69" s="239"/>
      <c r="BL69" s="239"/>
      <c r="BM69" s="239"/>
      <c r="BN69" s="239"/>
      <c r="BO69" s="239"/>
      <c r="BP69" s="239"/>
      <c r="BQ69" s="236">
        <v>63</v>
      </c>
      <c r="BR69" s="241"/>
      <c r="BS69" s="856"/>
      <c r="BT69" s="857"/>
      <c r="BU69" s="857"/>
      <c r="BV69" s="857"/>
      <c r="BW69" s="857"/>
      <c r="BX69" s="857"/>
      <c r="BY69" s="857"/>
      <c r="BZ69" s="857"/>
      <c r="CA69" s="857"/>
      <c r="CB69" s="857"/>
      <c r="CC69" s="857"/>
      <c r="CD69" s="857"/>
      <c r="CE69" s="857"/>
      <c r="CF69" s="857"/>
      <c r="CG69" s="862"/>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28"/>
    </row>
    <row r="70" spans="1:131" ht="26.25" customHeight="1" x14ac:dyDescent="0.2">
      <c r="A70" s="236">
        <v>3</v>
      </c>
      <c r="B70" s="870" t="s">
        <v>592</v>
      </c>
      <c r="C70" s="871"/>
      <c r="D70" s="871"/>
      <c r="E70" s="871"/>
      <c r="F70" s="871"/>
      <c r="G70" s="871"/>
      <c r="H70" s="871"/>
      <c r="I70" s="871"/>
      <c r="J70" s="871"/>
      <c r="K70" s="871"/>
      <c r="L70" s="871"/>
      <c r="M70" s="871"/>
      <c r="N70" s="871"/>
      <c r="O70" s="871"/>
      <c r="P70" s="872"/>
      <c r="Q70" s="873">
        <v>3700</v>
      </c>
      <c r="R70" s="827"/>
      <c r="S70" s="827"/>
      <c r="T70" s="827"/>
      <c r="U70" s="827"/>
      <c r="V70" s="827">
        <v>3451</v>
      </c>
      <c r="W70" s="827"/>
      <c r="X70" s="827"/>
      <c r="Y70" s="827"/>
      <c r="Z70" s="827"/>
      <c r="AA70" s="827">
        <v>250</v>
      </c>
      <c r="AB70" s="827"/>
      <c r="AC70" s="827"/>
      <c r="AD70" s="827"/>
      <c r="AE70" s="827"/>
      <c r="AF70" s="827">
        <v>247</v>
      </c>
      <c r="AG70" s="827"/>
      <c r="AH70" s="827"/>
      <c r="AI70" s="827"/>
      <c r="AJ70" s="827"/>
      <c r="AK70" s="827">
        <v>0</v>
      </c>
      <c r="AL70" s="827"/>
      <c r="AM70" s="827"/>
      <c r="AN70" s="827"/>
      <c r="AO70" s="827"/>
      <c r="AP70" s="827">
        <v>2532</v>
      </c>
      <c r="AQ70" s="827"/>
      <c r="AR70" s="827"/>
      <c r="AS70" s="827"/>
      <c r="AT70" s="827"/>
      <c r="AU70" s="827">
        <v>265</v>
      </c>
      <c r="AV70" s="827"/>
      <c r="AW70" s="827"/>
      <c r="AX70" s="827"/>
      <c r="AY70" s="827"/>
      <c r="AZ70" s="829"/>
      <c r="BA70" s="829"/>
      <c r="BB70" s="829"/>
      <c r="BC70" s="829"/>
      <c r="BD70" s="830"/>
      <c r="BE70" s="239"/>
      <c r="BF70" s="239"/>
      <c r="BG70" s="239"/>
      <c r="BH70" s="239"/>
      <c r="BI70" s="239"/>
      <c r="BJ70" s="239"/>
      <c r="BK70" s="239"/>
      <c r="BL70" s="239"/>
      <c r="BM70" s="239"/>
      <c r="BN70" s="239"/>
      <c r="BO70" s="239"/>
      <c r="BP70" s="239"/>
      <c r="BQ70" s="236">
        <v>64</v>
      </c>
      <c r="BR70" s="241"/>
      <c r="BS70" s="856"/>
      <c r="BT70" s="857"/>
      <c r="BU70" s="857"/>
      <c r="BV70" s="857"/>
      <c r="BW70" s="857"/>
      <c r="BX70" s="857"/>
      <c r="BY70" s="857"/>
      <c r="BZ70" s="857"/>
      <c r="CA70" s="857"/>
      <c r="CB70" s="857"/>
      <c r="CC70" s="857"/>
      <c r="CD70" s="857"/>
      <c r="CE70" s="857"/>
      <c r="CF70" s="857"/>
      <c r="CG70" s="862"/>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28"/>
    </row>
    <row r="71" spans="1:131" ht="26.25" customHeight="1" x14ac:dyDescent="0.2">
      <c r="A71" s="236">
        <v>4</v>
      </c>
      <c r="B71" s="870" t="s">
        <v>593</v>
      </c>
      <c r="C71" s="871"/>
      <c r="D71" s="871"/>
      <c r="E71" s="871"/>
      <c r="F71" s="871"/>
      <c r="G71" s="871"/>
      <c r="H71" s="871"/>
      <c r="I71" s="871"/>
      <c r="J71" s="871"/>
      <c r="K71" s="871"/>
      <c r="L71" s="871"/>
      <c r="M71" s="871"/>
      <c r="N71" s="871"/>
      <c r="O71" s="871"/>
      <c r="P71" s="872"/>
      <c r="Q71" s="873">
        <v>321</v>
      </c>
      <c r="R71" s="827"/>
      <c r="S71" s="827"/>
      <c r="T71" s="827"/>
      <c r="U71" s="827"/>
      <c r="V71" s="827">
        <v>310</v>
      </c>
      <c r="W71" s="827"/>
      <c r="X71" s="827"/>
      <c r="Y71" s="827"/>
      <c r="Z71" s="827"/>
      <c r="AA71" s="827">
        <v>11</v>
      </c>
      <c r="AB71" s="827"/>
      <c r="AC71" s="827"/>
      <c r="AD71" s="827"/>
      <c r="AE71" s="827"/>
      <c r="AF71" s="827">
        <v>11</v>
      </c>
      <c r="AG71" s="827"/>
      <c r="AH71" s="827"/>
      <c r="AI71" s="827"/>
      <c r="AJ71" s="827"/>
      <c r="AK71" s="827">
        <v>3</v>
      </c>
      <c r="AL71" s="827"/>
      <c r="AM71" s="827"/>
      <c r="AN71" s="827"/>
      <c r="AO71" s="827"/>
      <c r="AP71" s="827">
        <v>0</v>
      </c>
      <c r="AQ71" s="827"/>
      <c r="AR71" s="827"/>
      <c r="AS71" s="827"/>
      <c r="AT71" s="827"/>
      <c r="AU71" s="827"/>
      <c r="AV71" s="827"/>
      <c r="AW71" s="827"/>
      <c r="AX71" s="827"/>
      <c r="AY71" s="827"/>
      <c r="AZ71" s="829"/>
      <c r="BA71" s="829"/>
      <c r="BB71" s="829"/>
      <c r="BC71" s="829"/>
      <c r="BD71" s="830"/>
      <c r="BE71" s="239"/>
      <c r="BF71" s="239"/>
      <c r="BG71" s="239"/>
      <c r="BH71" s="239"/>
      <c r="BI71" s="239"/>
      <c r="BJ71" s="239"/>
      <c r="BK71" s="239"/>
      <c r="BL71" s="239"/>
      <c r="BM71" s="239"/>
      <c r="BN71" s="239"/>
      <c r="BO71" s="239"/>
      <c r="BP71" s="239"/>
      <c r="BQ71" s="236">
        <v>65</v>
      </c>
      <c r="BR71" s="241"/>
      <c r="BS71" s="856"/>
      <c r="BT71" s="857"/>
      <c r="BU71" s="857"/>
      <c r="BV71" s="857"/>
      <c r="BW71" s="857"/>
      <c r="BX71" s="857"/>
      <c r="BY71" s="857"/>
      <c r="BZ71" s="857"/>
      <c r="CA71" s="857"/>
      <c r="CB71" s="857"/>
      <c r="CC71" s="857"/>
      <c r="CD71" s="857"/>
      <c r="CE71" s="857"/>
      <c r="CF71" s="857"/>
      <c r="CG71" s="862"/>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28"/>
    </row>
    <row r="72" spans="1:131" ht="26.25" customHeight="1" x14ac:dyDescent="0.2">
      <c r="A72" s="236">
        <v>5</v>
      </c>
      <c r="B72" s="870" t="s">
        <v>594</v>
      </c>
      <c r="C72" s="871"/>
      <c r="D72" s="871"/>
      <c r="E72" s="871"/>
      <c r="F72" s="871"/>
      <c r="G72" s="871"/>
      <c r="H72" s="871"/>
      <c r="I72" s="871"/>
      <c r="J72" s="871"/>
      <c r="K72" s="871"/>
      <c r="L72" s="871"/>
      <c r="M72" s="871"/>
      <c r="N72" s="871"/>
      <c r="O72" s="871"/>
      <c r="P72" s="872"/>
      <c r="Q72" s="873">
        <v>177</v>
      </c>
      <c r="R72" s="827"/>
      <c r="S72" s="827"/>
      <c r="T72" s="827"/>
      <c r="U72" s="827"/>
      <c r="V72" s="827">
        <v>137</v>
      </c>
      <c r="W72" s="827"/>
      <c r="X72" s="827"/>
      <c r="Y72" s="827"/>
      <c r="Z72" s="827"/>
      <c r="AA72" s="827">
        <v>40</v>
      </c>
      <c r="AB72" s="827"/>
      <c r="AC72" s="827"/>
      <c r="AD72" s="827"/>
      <c r="AE72" s="827"/>
      <c r="AF72" s="827">
        <v>40</v>
      </c>
      <c r="AG72" s="827"/>
      <c r="AH72" s="827"/>
      <c r="AI72" s="827"/>
      <c r="AJ72" s="827"/>
      <c r="AK72" s="827">
        <v>0</v>
      </c>
      <c r="AL72" s="827"/>
      <c r="AM72" s="827"/>
      <c r="AN72" s="827"/>
      <c r="AO72" s="827"/>
      <c r="AP72" s="827">
        <v>0</v>
      </c>
      <c r="AQ72" s="827"/>
      <c r="AR72" s="827"/>
      <c r="AS72" s="827"/>
      <c r="AT72" s="827"/>
      <c r="AU72" s="827"/>
      <c r="AV72" s="827"/>
      <c r="AW72" s="827"/>
      <c r="AX72" s="827"/>
      <c r="AY72" s="827"/>
      <c r="AZ72" s="829"/>
      <c r="BA72" s="829"/>
      <c r="BB72" s="829"/>
      <c r="BC72" s="829"/>
      <c r="BD72" s="830"/>
      <c r="BE72" s="239"/>
      <c r="BF72" s="239"/>
      <c r="BG72" s="239"/>
      <c r="BH72" s="239"/>
      <c r="BI72" s="239"/>
      <c r="BJ72" s="239"/>
      <c r="BK72" s="239"/>
      <c r="BL72" s="239"/>
      <c r="BM72" s="239"/>
      <c r="BN72" s="239"/>
      <c r="BO72" s="239"/>
      <c r="BP72" s="239"/>
      <c r="BQ72" s="236">
        <v>66</v>
      </c>
      <c r="BR72" s="241"/>
      <c r="BS72" s="856"/>
      <c r="BT72" s="857"/>
      <c r="BU72" s="857"/>
      <c r="BV72" s="857"/>
      <c r="BW72" s="857"/>
      <c r="BX72" s="857"/>
      <c r="BY72" s="857"/>
      <c r="BZ72" s="857"/>
      <c r="CA72" s="857"/>
      <c r="CB72" s="857"/>
      <c r="CC72" s="857"/>
      <c r="CD72" s="857"/>
      <c r="CE72" s="857"/>
      <c r="CF72" s="857"/>
      <c r="CG72" s="862"/>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28"/>
    </row>
    <row r="73" spans="1:131" ht="26.25" customHeight="1" x14ac:dyDescent="0.2">
      <c r="A73" s="236">
        <v>6</v>
      </c>
      <c r="B73" s="870"/>
      <c r="C73" s="871"/>
      <c r="D73" s="871"/>
      <c r="E73" s="871"/>
      <c r="F73" s="871"/>
      <c r="G73" s="871"/>
      <c r="H73" s="871"/>
      <c r="I73" s="871"/>
      <c r="J73" s="871"/>
      <c r="K73" s="871"/>
      <c r="L73" s="871"/>
      <c r="M73" s="871"/>
      <c r="N73" s="871"/>
      <c r="O73" s="871"/>
      <c r="P73" s="872"/>
      <c r="Q73" s="873"/>
      <c r="R73" s="827"/>
      <c r="S73" s="827"/>
      <c r="T73" s="827"/>
      <c r="U73" s="827"/>
      <c r="V73" s="827"/>
      <c r="W73" s="827"/>
      <c r="X73" s="827"/>
      <c r="Y73" s="827"/>
      <c r="Z73" s="827"/>
      <c r="AA73" s="827"/>
      <c r="AB73" s="827"/>
      <c r="AC73" s="827"/>
      <c r="AD73" s="827"/>
      <c r="AE73" s="827"/>
      <c r="AF73" s="827"/>
      <c r="AG73" s="827"/>
      <c r="AH73" s="827"/>
      <c r="AI73" s="827"/>
      <c r="AJ73" s="827"/>
      <c r="AK73" s="827"/>
      <c r="AL73" s="827"/>
      <c r="AM73" s="827"/>
      <c r="AN73" s="827"/>
      <c r="AO73" s="827"/>
      <c r="AP73" s="827"/>
      <c r="AQ73" s="827"/>
      <c r="AR73" s="827"/>
      <c r="AS73" s="827"/>
      <c r="AT73" s="827"/>
      <c r="AU73" s="827"/>
      <c r="AV73" s="827"/>
      <c r="AW73" s="827"/>
      <c r="AX73" s="827"/>
      <c r="AY73" s="827"/>
      <c r="AZ73" s="829"/>
      <c r="BA73" s="829"/>
      <c r="BB73" s="829"/>
      <c r="BC73" s="829"/>
      <c r="BD73" s="830"/>
      <c r="BE73" s="239"/>
      <c r="BF73" s="239"/>
      <c r="BG73" s="239"/>
      <c r="BH73" s="239"/>
      <c r="BI73" s="239"/>
      <c r="BJ73" s="239"/>
      <c r="BK73" s="239"/>
      <c r="BL73" s="239"/>
      <c r="BM73" s="239"/>
      <c r="BN73" s="239"/>
      <c r="BO73" s="239"/>
      <c r="BP73" s="239"/>
      <c r="BQ73" s="236">
        <v>67</v>
      </c>
      <c r="BR73" s="241"/>
      <c r="BS73" s="856"/>
      <c r="BT73" s="857"/>
      <c r="BU73" s="857"/>
      <c r="BV73" s="857"/>
      <c r="BW73" s="857"/>
      <c r="BX73" s="857"/>
      <c r="BY73" s="857"/>
      <c r="BZ73" s="857"/>
      <c r="CA73" s="857"/>
      <c r="CB73" s="857"/>
      <c r="CC73" s="857"/>
      <c r="CD73" s="857"/>
      <c r="CE73" s="857"/>
      <c r="CF73" s="857"/>
      <c r="CG73" s="862"/>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28"/>
    </row>
    <row r="74" spans="1:131" ht="26.25" customHeight="1" x14ac:dyDescent="0.2">
      <c r="A74" s="236">
        <v>7</v>
      </c>
      <c r="B74" s="870"/>
      <c r="C74" s="871"/>
      <c r="D74" s="871"/>
      <c r="E74" s="871"/>
      <c r="F74" s="871"/>
      <c r="G74" s="871"/>
      <c r="H74" s="871"/>
      <c r="I74" s="871"/>
      <c r="J74" s="871"/>
      <c r="K74" s="871"/>
      <c r="L74" s="871"/>
      <c r="M74" s="871"/>
      <c r="N74" s="871"/>
      <c r="O74" s="871"/>
      <c r="P74" s="872"/>
      <c r="Q74" s="873"/>
      <c r="R74" s="827"/>
      <c r="S74" s="827"/>
      <c r="T74" s="827"/>
      <c r="U74" s="827"/>
      <c r="V74" s="827"/>
      <c r="W74" s="827"/>
      <c r="X74" s="827"/>
      <c r="Y74" s="827"/>
      <c r="Z74" s="827"/>
      <c r="AA74" s="827"/>
      <c r="AB74" s="827"/>
      <c r="AC74" s="827"/>
      <c r="AD74" s="827"/>
      <c r="AE74" s="827"/>
      <c r="AF74" s="827"/>
      <c r="AG74" s="827"/>
      <c r="AH74" s="827"/>
      <c r="AI74" s="827"/>
      <c r="AJ74" s="827"/>
      <c r="AK74" s="827"/>
      <c r="AL74" s="827"/>
      <c r="AM74" s="827"/>
      <c r="AN74" s="827"/>
      <c r="AO74" s="827"/>
      <c r="AP74" s="827"/>
      <c r="AQ74" s="827"/>
      <c r="AR74" s="827"/>
      <c r="AS74" s="827"/>
      <c r="AT74" s="827"/>
      <c r="AU74" s="827"/>
      <c r="AV74" s="827"/>
      <c r="AW74" s="827"/>
      <c r="AX74" s="827"/>
      <c r="AY74" s="827"/>
      <c r="AZ74" s="829"/>
      <c r="BA74" s="829"/>
      <c r="BB74" s="829"/>
      <c r="BC74" s="829"/>
      <c r="BD74" s="830"/>
      <c r="BE74" s="239"/>
      <c r="BF74" s="239"/>
      <c r="BG74" s="239"/>
      <c r="BH74" s="239"/>
      <c r="BI74" s="239"/>
      <c r="BJ74" s="239"/>
      <c r="BK74" s="239"/>
      <c r="BL74" s="239"/>
      <c r="BM74" s="239"/>
      <c r="BN74" s="239"/>
      <c r="BO74" s="239"/>
      <c r="BP74" s="239"/>
      <c r="BQ74" s="236">
        <v>68</v>
      </c>
      <c r="BR74" s="241"/>
      <c r="BS74" s="856"/>
      <c r="BT74" s="857"/>
      <c r="BU74" s="857"/>
      <c r="BV74" s="857"/>
      <c r="BW74" s="857"/>
      <c r="BX74" s="857"/>
      <c r="BY74" s="857"/>
      <c r="BZ74" s="857"/>
      <c r="CA74" s="857"/>
      <c r="CB74" s="857"/>
      <c r="CC74" s="857"/>
      <c r="CD74" s="857"/>
      <c r="CE74" s="857"/>
      <c r="CF74" s="857"/>
      <c r="CG74" s="862"/>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28"/>
    </row>
    <row r="75" spans="1:131" ht="26.25" customHeight="1" x14ac:dyDescent="0.2">
      <c r="A75" s="236">
        <v>8</v>
      </c>
      <c r="B75" s="870"/>
      <c r="C75" s="871"/>
      <c r="D75" s="871"/>
      <c r="E75" s="871"/>
      <c r="F75" s="871"/>
      <c r="G75" s="871"/>
      <c r="H75" s="871"/>
      <c r="I75" s="871"/>
      <c r="J75" s="871"/>
      <c r="K75" s="871"/>
      <c r="L75" s="871"/>
      <c r="M75" s="871"/>
      <c r="N75" s="871"/>
      <c r="O75" s="871"/>
      <c r="P75" s="872"/>
      <c r="Q75" s="874"/>
      <c r="R75" s="875"/>
      <c r="S75" s="875"/>
      <c r="T75" s="875"/>
      <c r="U75" s="831"/>
      <c r="V75" s="876"/>
      <c r="W75" s="875"/>
      <c r="X75" s="875"/>
      <c r="Y75" s="875"/>
      <c r="Z75" s="831"/>
      <c r="AA75" s="876"/>
      <c r="AB75" s="875"/>
      <c r="AC75" s="875"/>
      <c r="AD75" s="875"/>
      <c r="AE75" s="831"/>
      <c r="AF75" s="876"/>
      <c r="AG75" s="875"/>
      <c r="AH75" s="875"/>
      <c r="AI75" s="875"/>
      <c r="AJ75" s="831"/>
      <c r="AK75" s="876"/>
      <c r="AL75" s="875"/>
      <c r="AM75" s="875"/>
      <c r="AN75" s="875"/>
      <c r="AO75" s="831"/>
      <c r="AP75" s="876"/>
      <c r="AQ75" s="875"/>
      <c r="AR75" s="875"/>
      <c r="AS75" s="875"/>
      <c r="AT75" s="831"/>
      <c r="AU75" s="876"/>
      <c r="AV75" s="875"/>
      <c r="AW75" s="875"/>
      <c r="AX75" s="875"/>
      <c r="AY75" s="831"/>
      <c r="AZ75" s="829"/>
      <c r="BA75" s="829"/>
      <c r="BB75" s="829"/>
      <c r="BC75" s="829"/>
      <c r="BD75" s="830"/>
      <c r="BE75" s="239"/>
      <c r="BF75" s="239"/>
      <c r="BG75" s="239"/>
      <c r="BH75" s="239"/>
      <c r="BI75" s="239"/>
      <c r="BJ75" s="239"/>
      <c r="BK75" s="239"/>
      <c r="BL75" s="239"/>
      <c r="BM75" s="239"/>
      <c r="BN75" s="239"/>
      <c r="BO75" s="239"/>
      <c r="BP75" s="239"/>
      <c r="BQ75" s="236">
        <v>69</v>
      </c>
      <c r="BR75" s="241"/>
      <c r="BS75" s="856"/>
      <c r="BT75" s="857"/>
      <c r="BU75" s="857"/>
      <c r="BV75" s="857"/>
      <c r="BW75" s="857"/>
      <c r="BX75" s="857"/>
      <c r="BY75" s="857"/>
      <c r="BZ75" s="857"/>
      <c r="CA75" s="857"/>
      <c r="CB75" s="857"/>
      <c r="CC75" s="857"/>
      <c r="CD75" s="857"/>
      <c r="CE75" s="857"/>
      <c r="CF75" s="857"/>
      <c r="CG75" s="862"/>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28"/>
    </row>
    <row r="76" spans="1:131" ht="26.25" customHeight="1" x14ac:dyDescent="0.2">
      <c r="A76" s="236">
        <v>9</v>
      </c>
      <c r="B76" s="870"/>
      <c r="C76" s="871"/>
      <c r="D76" s="871"/>
      <c r="E76" s="871"/>
      <c r="F76" s="871"/>
      <c r="G76" s="871"/>
      <c r="H76" s="871"/>
      <c r="I76" s="871"/>
      <c r="J76" s="871"/>
      <c r="K76" s="871"/>
      <c r="L76" s="871"/>
      <c r="M76" s="871"/>
      <c r="N76" s="871"/>
      <c r="O76" s="871"/>
      <c r="P76" s="872"/>
      <c r="Q76" s="874"/>
      <c r="R76" s="875"/>
      <c r="S76" s="875"/>
      <c r="T76" s="875"/>
      <c r="U76" s="831"/>
      <c r="V76" s="876"/>
      <c r="W76" s="875"/>
      <c r="X76" s="875"/>
      <c r="Y76" s="875"/>
      <c r="Z76" s="831"/>
      <c r="AA76" s="876"/>
      <c r="AB76" s="875"/>
      <c r="AC76" s="875"/>
      <c r="AD76" s="875"/>
      <c r="AE76" s="831"/>
      <c r="AF76" s="876"/>
      <c r="AG76" s="875"/>
      <c r="AH76" s="875"/>
      <c r="AI76" s="875"/>
      <c r="AJ76" s="831"/>
      <c r="AK76" s="876"/>
      <c r="AL76" s="875"/>
      <c r="AM76" s="875"/>
      <c r="AN76" s="875"/>
      <c r="AO76" s="831"/>
      <c r="AP76" s="876"/>
      <c r="AQ76" s="875"/>
      <c r="AR76" s="875"/>
      <c r="AS76" s="875"/>
      <c r="AT76" s="831"/>
      <c r="AU76" s="876"/>
      <c r="AV76" s="875"/>
      <c r="AW76" s="875"/>
      <c r="AX76" s="875"/>
      <c r="AY76" s="831"/>
      <c r="AZ76" s="829"/>
      <c r="BA76" s="829"/>
      <c r="BB76" s="829"/>
      <c r="BC76" s="829"/>
      <c r="BD76" s="830"/>
      <c r="BE76" s="239"/>
      <c r="BF76" s="239"/>
      <c r="BG76" s="239"/>
      <c r="BH76" s="239"/>
      <c r="BI76" s="239"/>
      <c r="BJ76" s="239"/>
      <c r="BK76" s="239"/>
      <c r="BL76" s="239"/>
      <c r="BM76" s="239"/>
      <c r="BN76" s="239"/>
      <c r="BO76" s="239"/>
      <c r="BP76" s="239"/>
      <c r="BQ76" s="236">
        <v>70</v>
      </c>
      <c r="BR76" s="241"/>
      <c r="BS76" s="856"/>
      <c r="BT76" s="857"/>
      <c r="BU76" s="857"/>
      <c r="BV76" s="857"/>
      <c r="BW76" s="857"/>
      <c r="BX76" s="857"/>
      <c r="BY76" s="857"/>
      <c r="BZ76" s="857"/>
      <c r="CA76" s="857"/>
      <c r="CB76" s="857"/>
      <c r="CC76" s="857"/>
      <c r="CD76" s="857"/>
      <c r="CE76" s="857"/>
      <c r="CF76" s="857"/>
      <c r="CG76" s="862"/>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28"/>
    </row>
    <row r="77" spans="1:131" ht="26.25" customHeight="1" x14ac:dyDescent="0.2">
      <c r="A77" s="236">
        <v>10</v>
      </c>
      <c r="B77" s="870"/>
      <c r="C77" s="871"/>
      <c r="D77" s="871"/>
      <c r="E77" s="871"/>
      <c r="F77" s="871"/>
      <c r="G77" s="871"/>
      <c r="H77" s="871"/>
      <c r="I77" s="871"/>
      <c r="J77" s="871"/>
      <c r="K77" s="871"/>
      <c r="L77" s="871"/>
      <c r="M77" s="871"/>
      <c r="N77" s="871"/>
      <c r="O77" s="871"/>
      <c r="P77" s="872"/>
      <c r="Q77" s="874"/>
      <c r="R77" s="875"/>
      <c r="S77" s="875"/>
      <c r="T77" s="875"/>
      <c r="U77" s="831"/>
      <c r="V77" s="876"/>
      <c r="W77" s="875"/>
      <c r="X77" s="875"/>
      <c r="Y77" s="875"/>
      <c r="Z77" s="831"/>
      <c r="AA77" s="876"/>
      <c r="AB77" s="875"/>
      <c r="AC77" s="875"/>
      <c r="AD77" s="875"/>
      <c r="AE77" s="831"/>
      <c r="AF77" s="876"/>
      <c r="AG77" s="875"/>
      <c r="AH77" s="875"/>
      <c r="AI77" s="875"/>
      <c r="AJ77" s="831"/>
      <c r="AK77" s="876"/>
      <c r="AL77" s="875"/>
      <c r="AM77" s="875"/>
      <c r="AN77" s="875"/>
      <c r="AO77" s="831"/>
      <c r="AP77" s="876"/>
      <c r="AQ77" s="875"/>
      <c r="AR77" s="875"/>
      <c r="AS77" s="875"/>
      <c r="AT77" s="831"/>
      <c r="AU77" s="876"/>
      <c r="AV77" s="875"/>
      <c r="AW77" s="875"/>
      <c r="AX77" s="875"/>
      <c r="AY77" s="831"/>
      <c r="AZ77" s="829"/>
      <c r="BA77" s="829"/>
      <c r="BB77" s="829"/>
      <c r="BC77" s="829"/>
      <c r="BD77" s="830"/>
      <c r="BE77" s="239"/>
      <c r="BF77" s="239"/>
      <c r="BG77" s="239"/>
      <c r="BH77" s="239"/>
      <c r="BI77" s="239"/>
      <c r="BJ77" s="239"/>
      <c r="BK77" s="239"/>
      <c r="BL77" s="239"/>
      <c r="BM77" s="239"/>
      <c r="BN77" s="239"/>
      <c r="BO77" s="239"/>
      <c r="BP77" s="239"/>
      <c r="BQ77" s="236">
        <v>71</v>
      </c>
      <c r="BR77" s="241"/>
      <c r="BS77" s="856"/>
      <c r="BT77" s="857"/>
      <c r="BU77" s="857"/>
      <c r="BV77" s="857"/>
      <c r="BW77" s="857"/>
      <c r="BX77" s="857"/>
      <c r="BY77" s="857"/>
      <c r="BZ77" s="857"/>
      <c r="CA77" s="857"/>
      <c r="CB77" s="857"/>
      <c r="CC77" s="857"/>
      <c r="CD77" s="857"/>
      <c r="CE77" s="857"/>
      <c r="CF77" s="857"/>
      <c r="CG77" s="862"/>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28"/>
    </row>
    <row r="78" spans="1:131" ht="26.25" customHeight="1" x14ac:dyDescent="0.2">
      <c r="A78" s="236">
        <v>11</v>
      </c>
      <c r="B78" s="870"/>
      <c r="C78" s="871"/>
      <c r="D78" s="871"/>
      <c r="E78" s="871"/>
      <c r="F78" s="871"/>
      <c r="G78" s="871"/>
      <c r="H78" s="871"/>
      <c r="I78" s="871"/>
      <c r="J78" s="871"/>
      <c r="K78" s="871"/>
      <c r="L78" s="871"/>
      <c r="M78" s="871"/>
      <c r="N78" s="871"/>
      <c r="O78" s="871"/>
      <c r="P78" s="872"/>
      <c r="Q78" s="873"/>
      <c r="R78" s="827"/>
      <c r="S78" s="827"/>
      <c r="T78" s="827"/>
      <c r="U78" s="827"/>
      <c r="V78" s="827"/>
      <c r="W78" s="827"/>
      <c r="X78" s="827"/>
      <c r="Y78" s="827"/>
      <c r="Z78" s="827"/>
      <c r="AA78" s="827"/>
      <c r="AB78" s="827"/>
      <c r="AC78" s="827"/>
      <c r="AD78" s="827"/>
      <c r="AE78" s="827"/>
      <c r="AF78" s="827"/>
      <c r="AG78" s="827"/>
      <c r="AH78" s="827"/>
      <c r="AI78" s="827"/>
      <c r="AJ78" s="827"/>
      <c r="AK78" s="827"/>
      <c r="AL78" s="827"/>
      <c r="AM78" s="827"/>
      <c r="AN78" s="827"/>
      <c r="AO78" s="827"/>
      <c r="AP78" s="827"/>
      <c r="AQ78" s="827"/>
      <c r="AR78" s="827"/>
      <c r="AS78" s="827"/>
      <c r="AT78" s="827"/>
      <c r="AU78" s="827"/>
      <c r="AV78" s="827"/>
      <c r="AW78" s="827"/>
      <c r="AX78" s="827"/>
      <c r="AY78" s="827"/>
      <c r="AZ78" s="829"/>
      <c r="BA78" s="829"/>
      <c r="BB78" s="829"/>
      <c r="BC78" s="829"/>
      <c r="BD78" s="830"/>
      <c r="BE78" s="239"/>
      <c r="BF78" s="239"/>
      <c r="BG78" s="239"/>
      <c r="BH78" s="239"/>
      <c r="BI78" s="239"/>
      <c r="BJ78" s="228"/>
      <c r="BK78" s="228"/>
      <c r="BL78" s="228"/>
      <c r="BM78" s="228"/>
      <c r="BN78" s="228"/>
      <c r="BO78" s="239"/>
      <c r="BP78" s="239"/>
      <c r="BQ78" s="236">
        <v>72</v>
      </c>
      <c r="BR78" s="241"/>
      <c r="BS78" s="856"/>
      <c r="BT78" s="857"/>
      <c r="BU78" s="857"/>
      <c r="BV78" s="857"/>
      <c r="BW78" s="857"/>
      <c r="BX78" s="857"/>
      <c r="BY78" s="857"/>
      <c r="BZ78" s="857"/>
      <c r="CA78" s="857"/>
      <c r="CB78" s="857"/>
      <c r="CC78" s="857"/>
      <c r="CD78" s="857"/>
      <c r="CE78" s="857"/>
      <c r="CF78" s="857"/>
      <c r="CG78" s="862"/>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28"/>
    </row>
    <row r="79" spans="1:131" ht="26.25" customHeight="1" x14ac:dyDescent="0.2">
      <c r="A79" s="236">
        <v>12</v>
      </c>
      <c r="B79" s="870"/>
      <c r="C79" s="871"/>
      <c r="D79" s="871"/>
      <c r="E79" s="871"/>
      <c r="F79" s="871"/>
      <c r="G79" s="871"/>
      <c r="H79" s="871"/>
      <c r="I79" s="871"/>
      <c r="J79" s="871"/>
      <c r="K79" s="871"/>
      <c r="L79" s="871"/>
      <c r="M79" s="871"/>
      <c r="N79" s="871"/>
      <c r="O79" s="871"/>
      <c r="P79" s="872"/>
      <c r="Q79" s="873"/>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827"/>
      <c r="AP79" s="827"/>
      <c r="AQ79" s="827"/>
      <c r="AR79" s="827"/>
      <c r="AS79" s="827"/>
      <c r="AT79" s="827"/>
      <c r="AU79" s="827"/>
      <c r="AV79" s="827"/>
      <c r="AW79" s="827"/>
      <c r="AX79" s="827"/>
      <c r="AY79" s="827"/>
      <c r="AZ79" s="829"/>
      <c r="BA79" s="829"/>
      <c r="BB79" s="829"/>
      <c r="BC79" s="829"/>
      <c r="BD79" s="830"/>
      <c r="BE79" s="239"/>
      <c r="BF79" s="239"/>
      <c r="BG79" s="239"/>
      <c r="BH79" s="239"/>
      <c r="BI79" s="239"/>
      <c r="BJ79" s="228"/>
      <c r="BK79" s="228"/>
      <c r="BL79" s="228"/>
      <c r="BM79" s="228"/>
      <c r="BN79" s="228"/>
      <c r="BO79" s="239"/>
      <c r="BP79" s="239"/>
      <c r="BQ79" s="236">
        <v>73</v>
      </c>
      <c r="BR79" s="241"/>
      <c r="BS79" s="856"/>
      <c r="BT79" s="857"/>
      <c r="BU79" s="857"/>
      <c r="BV79" s="857"/>
      <c r="BW79" s="857"/>
      <c r="BX79" s="857"/>
      <c r="BY79" s="857"/>
      <c r="BZ79" s="857"/>
      <c r="CA79" s="857"/>
      <c r="CB79" s="857"/>
      <c r="CC79" s="857"/>
      <c r="CD79" s="857"/>
      <c r="CE79" s="857"/>
      <c r="CF79" s="857"/>
      <c r="CG79" s="862"/>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28"/>
    </row>
    <row r="80" spans="1:131" ht="26.25" customHeight="1" x14ac:dyDescent="0.2">
      <c r="A80" s="236">
        <v>13</v>
      </c>
      <c r="B80" s="870"/>
      <c r="C80" s="871"/>
      <c r="D80" s="871"/>
      <c r="E80" s="871"/>
      <c r="F80" s="871"/>
      <c r="G80" s="871"/>
      <c r="H80" s="871"/>
      <c r="I80" s="871"/>
      <c r="J80" s="871"/>
      <c r="K80" s="871"/>
      <c r="L80" s="871"/>
      <c r="M80" s="871"/>
      <c r="N80" s="871"/>
      <c r="O80" s="871"/>
      <c r="P80" s="872"/>
      <c r="Q80" s="873"/>
      <c r="R80" s="827"/>
      <c r="S80" s="827"/>
      <c r="T80" s="827"/>
      <c r="U80" s="827"/>
      <c r="V80" s="827"/>
      <c r="W80" s="827"/>
      <c r="X80" s="827"/>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7"/>
      <c r="AY80" s="827"/>
      <c r="AZ80" s="829"/>
      <c r="BA80" s="829"/>
      <c r="BB80" s="829"/>
      <c r="BC80" s="829"/>
      <c r="BD80" s="830"/>
      <c r="BE80" s="239"/>
      <c r="BF80" s="239"/>
      <c r="BG80" s="239"/>
      <c r="BH80" s="239"/>
      <c r="BI80" s="239"/>
      <c r="BJ80" s="239"/>
      <c r="BK80" s="239"/>
      <c r="BL80" s="239"/>
      <c r="BM80" s="239"/>
      <c r="BN80" s="239"/>
      <c r="BO80" s="239"/>
      <c r="BP80" s="239"/>
      <c r="BQ80" s="236">
        <v>74</v>
      </c>
      <c r="BR80" s="241"/>
      <c r="BS80" s="856"/>
      <c r="BT80" s="857"/>
      <c r="BU80" s="857"/>
      <c r="BV80" s="857"/>
      <c r="BW80" s="857"/>
      <c r="BX80" s="857"/>
      <c r="BY80" s="857"/>
      <c r="BZ80" s="857"/>
      <c r="CA80" s="857"/>
      <c r="CB80" s="857"/>
      <c r="CC80" s="857"/>
      <c r="CD80" s="857"/>
      <c r="CE80" s="857"/>
      <c r="CF80" s="857"/>
      <c r="CG80" s="862"/>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28"/>
    </row>
    <row r="81" spans="1:131" ht="26.25" customHeight="1" x14ac:dyDescent="0.2">
      <c r="A81" s="236">
        <v>14</v>
      </c>
      <c r="B81" s="870"/>
      <c r="C81" s="871"/>
      <c r="D81" s="871"/>
      <c r="E81" s="871"/>
      <c r="F81" s="871"/>
      <c r="G81" s="871"/>
      <c r="H81" s="871"/>
      <c r="I81" s="871"/>
      <c r="J81" s="871"/>
      <c r="K81" s="871"/>
      <c r="L81" s="871"/>
      <c r="M81" s="871"/>
      <c r="N81" s="871"/>
      <c r="O81" s="871"/>
      <c r="P81" s="872"/>
      <c r="Q81" s="873"/>
      <c r="R81" s="827"/>
      <c r="S81" s="827"/>
      <c r="T81" s="827"/>
      <c r="U81" s="827"/>
      <c r="V81" s="827"/>
      <c r="W81" s="827"/>
      <c r="X81" s="827"/>
      <c r="Y81" s="827"/>
      <c r="Z81" s="827"/>
      <c r="AA81" s="827"/>
      <c r="AB81" s="827"/>
      <c r="AC81" s="827"/>
      <c r="AD81" s="827"/>
      <c r="AE81" s="827"/>
      <c r="AF81" s="827"/>
      <c r="AG81" s="827"/>
      <c r="AH81" s="827"/>
      <c r="AI81" s="827"/>
      <c r="AJ81" s="827"/>
      <c r="AK81" s="827"/>
      <c r="AL81" s="827"/>
      <c r="AM81" s="827"/>
      <c r="AN81" s="827"/>
      <c r="AO81" s="827"/>
      <c r="AP81" s="827"/>
      <c r="AQ81" s="827"/>
      <c r="AR81" s="827"/>
      <c r="AS81" s="827"/>
      <c r="AT81" s="827"/>
      <c r="AU81" s="827"/>
      <c r="AV81" s="827"/>
      <c r="AW81" s="827"/>
      <c r="AX81" s="827"/>
      <c r="AY81" s="827"/>
      <c r="AZ81" s="829"/>
      <c r="BA81" s="829"/>
      <c r="BB81" s="829"/>
      <c r="BC81" s="829"/>
      <c r="BD81" s="830"/>
      <c r="BE81" s="239"/>
      <c r="BF81" s="239"/>
      <c r="BG81" s="239"/>
      <c r="BH81" s="239"/>
      <c r="BI81" s="239"/>
      <c r="BJ81" s="239"/>
      <c r="BK81" s="239"/>
      <c r="BL81" s="239"/>
      <c r="BM81" s="239"/>
      <c r="BN81" s="239"/>
      <c r="BO81" s="239"/>
      <c r="BP81" s="239"/>
      <c r="BQ81" s="236">
        <v>75</v>
      </c>
      <c r="BR81" s="241"/>
      <c r="BS81" s="856"/>
      <c r="BT81" s="857"/>
      <c r="BU81" s="857"/>
      <c r="BV81" s="857"/>
      <c r="BW81" s="857"/>
      <c r="BX81" s="857"/>
      <c r="BY81" s="857"/>
      <c r="BZ81" s="857"/>
      <c r="CA81" s="857"/>
      <c r="CB81" s="857"/>
      <c r="CC81" s="857"/>
      <c r="CD81" s="857"/>
      <c r="CE81" s="857"/>
      <c r="CF81" s="857"/>
      <c r="CG81" s="862"/>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28"/>
    </row>
    <row r="82" spans="1:131" ht="26.25" customHeight="1" x14ac:dyDescent="0.2">
      <c r="A82" s="236">
        <v>15</v>
      </c>
      <c r="B82" s="870"/>
      <c r="C82" s="871"/>
      <c r="D82" s="871"/>
      <c r="E82" s="871"/>
      <c r="F82" s="871"/>
      <c r="G82" s="871"/>
      <c r="H82" s="871"/>
      <c r="I82" s="871"/>
      <c r="J82" s="871"/>
      <c r="K82" s="871"/>
      <c r="L82" s="871"/>
      <c r="M82" s="871"/>
      <c r="N82" s="871"/>
      <c r="O82" s="871"/>
      <c r="P82" s="872"/>
      <c r="Q82" s="873"/>
      <c r="R82" s="827"/>
      <c r="S82" s="827"/>
      <c r="T82" s="827"/>
      <c r="U82" s="827"/>
      <c r="V82" s="827"/>
      <c r="W82" s="827"/>
      <c r="X82" s="827"/>
      <c r="Y82" s="827"/>
      <c r="Z82" s="827"/>
      <c r="AA82" s="827"/>
      <c r="AB82" s="827"/>
      <c r="AC82" s="827"/>
      <c r="AD82" s="827"/>
      <c r="AE82" s="827"/>
      <c r="AF82" s="827"/>
      <c r="AG82" s="827"/>
      <c r="AH82" s="827"/>
      <c r="AI82" s="827"/>
      <c r="AJ82" s="827"/>
      <c r="AK82" s="827"/>
      <c r="AL82" s="827"/>
      <c r="AM82" s="827"/>
      <c r="AN82" s="827"/>
      <c r="AO82" s="827"/>
      <c r="AP82" s="827"/>
      <c r="AQ82" s="827"/>
      <c r="AR82" s="827"/>
      <c r="AS82" s="827"/>
      <c r="AT82" s="827"/>
      <c r="AU82" s="827"/>
      <c r="AV82" s="827"/>
      <c r="AW82" s="827"/>
      <c r="AX82" s="827"/>
      <c r="AY82" s="827"/>
      <c r="AZ82" s="829"/>
      <c r="BA82" s="829"/>
      <c r="BB82" s="829"/>
      <c r="BC82" s="829"/>
      <c r="BD82" s="830"/>
      <c r="BE82" s="239"/>
      <c r="BF82" s="239"/>
      <c r="BG82" s="239"/>
      <c r="BH82" s="239"/>
      <c r="BI82" s="239"/>
      <c r="BJ82" s="239"/>
      <c r="BK82" s="239"/>
      <c r="BL82" s="239"/>
      <c r="BM82" s="239"/>
      <c r="BN82" s="239"/>
      <c r="BO82" s="239"/>
      <c r="BP82" s="239"/>
      <c r="BQ82" s="236">
        <v>76</v>
      </c>
      <c r="BR82" s="241"/>
      <c r="BS82" s="856"/>
      <c r="BT82" s="857"/>
      <c r="BU82" s="857"/>
      <c r="BV82" s="857"/>
      <c r="BW82" s="857"/>
      <c r="BX82" s="857"/>
      <c r="BY82" s="857"/>
      <c r="BZ82" s="857"/>
      <c r="CA82" s="857"/>
      <c r="CB82" s="857"/>
      <c r="CC82" s="857"/>
      <c r="CD82" s="857"/>
      <c r="CE82" s="857"/>
      <c r="CF82" s="857"/>
      <c r="CG82" s="862"/>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28"/>
    </row>
    <row r="83" spans="1:131" ht="26.25" customHeight="1" x14ac:dyDescent="0.2">
      <c r="A83" s="236">
        <v>16</v>
      </c>
      <c r="B83" s="870"/>
      <c r="C83" s="871"/>
      <c r="D83" s="871"/>
      <c r="E83" s="871"/>
      <c r="F83" s="871"/>
      <c r="G83" s="871"/>
      <c r="H83" s="871"/>
      <c r="I83" s="871"/>
      <c r="J83" s="871"/>
      <c r="K83" s="871"/>
      <c r="L83" s="871"/>
      <c r="M83" s="871"/>
      <c r="N83" s="871"/>
      <c r="O83" s="871"/>
      <c r="P83" s="872"/>
      <c r="Q83" s="873"/>
      <c r="R83" s="827"/>
      <c r="S83" s="827"/>
      <c r="T83" s="827"/>
      <c r="U83" s="827"/>
      <c r="V83" s="827"/>
      <c r="W83" s="827"/>
      <c r="X83" s="827"/>
      <c r="Y83" s="827"/>
      <c r="Z83" s="827"/>
      <c r="AA83" s="827"/>
      <c r="AB83" s="827"/>
      <c r="AC83" s="827"/>
      <c r="AD83" s="827"/>
      <c r="AE83" s="827"/>
      <c r="AF83" s="827"/>
      <c r="AG83" s="827"/>
      <c r="AH83" s="827"/>
      <c r="AI83" s="827"/>
      <c r="AJ83" s="827"/>
      <c r="AK83" s="827"/>
      <c r="AL83" s="827"/>
      <c r="AM83" s="827"/>
      <c r="AN83" s="827"/>
      <c r="AO83" s="827"/>
      <c r="AP83" s="827"/>
      <c r="AQ83" s="827"/>
      <c r="AR83" s="827"/>
      <c r="AS83" s="827"/>
      <c r="AT83" s="827"/>
      <c r="AU83" s="827"/>
      <c r="AV83" s="827"/>
      <c r="AW83" s="827"/>
      <c r="AX83" s="827"/>
      <c r="AY83" s="827"/>
      <c r="AZ83" s="829"/>
      <c r="BA83" s="829"/>
      <c r="BB83" s="829"/>
      <c r="BC83" s="829"/>
      <c r="BD83" s="830"/>
      <c r="BE83" s="239"/>
      <c r="BF83" s="239"/>
      <c r="BG83" s="239"/>
      <c r="BH83" s="239"/>
      <c r="BI83" s="239"/>
      <c r="BJ83" s="239"/>
      <c r="BK83" s="239"/>
      <c r="BL83" s="239"/>
      <c r="BM83" s="239"/>
      <c r="BN83" s="239"/>
      <c r="BO83" s="239"/>
      <c r="BP83" s="239"/>
      <c r="BQ83" s="236">
        <v>77</v>
      </c>
      <c r="BR83" s="241"/>
      <c r="BS83" s="856"/>
      <c r="BT83" s="857"/>
      <c r="BU83" s="857"/>
      <c r="BV83" s="857"/>
      <c r="BW83" s="857"/>
      <c r="BX83" s="857"/>
      <c r="BY83" s="857"/>
      <c r="BZ83" s="857"/>
      <c r="CA83" s="857"/>
      <c r="CB83" s="857"/>
      <c r="CC83" s="857"/>
      <c r="CD83" s="857"/>
      <c r="CE83" s="857"/>
      <c r="CF83" s="857"/>
      <c r="CG83" s="862"/>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28"/>
    </row>
    <row r="84" spans="1:131" ht="26.25" customHeight="1" x14ac:dyDescent="0.2">
      <c r="A84" s="236">
        <v>17</v>
      </c>
      <c r="B84" s="870"/>
      <c r="C84" s="871"/>
      <c r="D84" s="871"/>
      <c r="E84" s="871"/>
      <c r="F84" s="871"/>
      <c r="G84" s="871"/>
      <c r="H84" s="871"/>
      <c r="I84" s="871"/>
      <c r="J84" s="871"/>
      <c r="K84" s="871"/>
      <c r="L84" s="871"/>
      <c r="M84" s="871"/>
      <c r="N84" s="871"/>
      <c r="O84" s="871"/>
      <c r="P84" s="872"/>
      <c r="Q84" s="873"/>
      <c r="R84" s="827"/>
      <c r="S84" s="827"/>
      <c r="T84" s="827"/>
      <c r="U84" s="827"/>
      <c r="V84" s="827"/>
      <c r="W84" s="827"/>
      <c r="X84" s="827"/>
      <c r="Y84" s="827"/>
      <c r="Z84" s="827"/>
      <c r="AA84" s="827"/>
      <c r="AB84" s="827"/>
      <c r="AC84" s="827"/>
      <c r="AD84" s="827"/>
      <c r="AE84" s="827"/>
      <c r="AF84" s="827"/>
      <c r="AG84" s="827"/>
      <c r="AH84" s="827"/>
      <c r="AI84" s="827"/>
      <c r="AJ84" s="827"/>
      <c r="AK84" s="827"/>
      <c r="AL84" s="827"/>
      <c r="AM84" s="827"/>
      <c r="AN84" s="827"/>
      <c r="AO84" s="827"/>
      <c r="AP84" s="827"/>
      <c r="AQ84" s="827"/>
      <c r="AR84" s="827"/>
      <c r="AS84" s="827"/>
      <c r="AT84" s="827"/>
      <c r="AU84" s="827"/>
      <c r="AV84" s="827"/>
      <c r="AW84" s="827"/>
      <c r="AX84" s="827"/>
      <c r="AY84" s="827"/>
      <c r="AZ84" s="829"/>
      <c r="BA84" s="829"/>
      <c r="BB84" s="829"/>
      <c r="BC84" s="829"/>
      <c r="BD84" s="830"/>
      <c r="BE84" s="239"/>
      <c r="BF84" s="239"/>
      <c r="BG84" s="239"/>
      <c r="BH84" s="239"/>
      <c r="BI84" s="239"/>
      <c r="BJ84" s="239"/>
      <c r="BK84" s="239"/>
      <c r="BL84" s="239"/>
      <c r="BM84" s="239"/>
      <c r="BN84" s="239"/>
      <c r="BO84" s="239"/>
      <c r="BP84" s="239"/>
      <c r="BQ84" s="236">
        <v>78</v>
      </c>
      <c r="BR84" s="241"/>
      <c r="BS84" s="856"/>
      <c r="BT84" s="857"/>
      <c r="BU84" s="857"/>
      <c r="BV84" s="857"/>
      <c r="BW84" s="857"/>
      <c r="BX84" s="857"/>
      <c r="BY84" s="857"/>
      <c r="BZ84" s="857"/>
      <c r="CA84" s="857"/>
      <c r="CB84" s="857"/>
      <c r="CC84" s="857"/>
      <c r="CD84" s="857"/>
      <c r="CE84" s="857"/>
      <c r="CF84" s="857"/>
      <c r="CG84" s="862"/>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28"/>
    </row>
    <row r="85" spans="1:131" ht="26.25" customHeight="1" x14ac:dyDescent="0.2">
      <c r="A85" s="236">
        <v>18</v>
      </c>
      <c r="B85" s="870"/>
      <c r="C85" s="871"/>
      <c r="D85" s="871"/>
      <c r="E85" s="871"/>
      <c r="F85" s="871"/>
      <c r="G85" s="871"/>
      <c r="H85" s="871"/>
      <c r="I85" s="871"/>
      <c r="J85" s="871"/>
      <c r="K85" s="871"/>
      <c r="L85" s="871"/>
      <c r="M85" s="871"/>
      <c r="N85" s="871"/>
      <c r="O85" s="871"/>
      <c r="P85" s="872"/>
      <c r="Q85" s="873"/>
      <c r="R85" s="827"/>
      <c r="S85" s="827"/>
      <c r="T85" s="827"/>
      <c r="U85" s="827"/>
      <c r="V85" s="827"/>
      <c r="W85" s="827"/>
      <c r="X85" s="827"/>
      <c r="Y85" s="827"/>
      <c r="Z85" s="827"/>
      <c r="AA85" s="827"/>
      <c r="AB85" s="827"/>
      <c r="AC85" s="827"/>
      <c r="AD85" s="827"/>
      <c r="AE85" s="827"/>
      <c r="AF85" s="827"/>
      <c r="AG85" s="827"/>
      <c r="AH85" s="827"/>
      <c r="AI85" s="827"/>
      <c r="AJ85" s="827"/>
      <c r="AK85" s="827"/>
      <c r="AL85" s="827"/>
      <c r="AM85" s="827"/>
      <c r="AN85" s="827"/>
      <c r="AO85" s="827"/>
      <c r="AP85" s="827"/>
      <c r="AQ85" s="827"/>
      <c r="AR85" s="827"/>
      <c r="AS85" s="827"/>
      <c r="AT85" s="827"/>
      <c r="AU85" s="827"/>
      <c r="AV85" s="827"/>
      <c r="AW85" s="827"/>
      <c r="AX85" s="827"/>
      <c r="AY85" s="827"/>
      <c r="AZ85" s="829"/>
      <c r="BA85" s="829"/>
      <c r="BB85" s="829"/>
      <c r="BC85" s="829"/>
      <c r="BD85" s="830"/>
      <c r="BE85" s="239"/>
      <c r="BF85" s="239"/>
      <c r="BG85" s="239"/>
      <c r="BH85" s="239"/>
      <c r="BI85" s="239"/>
      <c r="BJ85" s="239"/>
      <c r="BK85" s="239"/>
      <c r="BL85" s="239"/>
      <c r="BM85" s="239"/>
      <c r="BN85" s="239"/>
      <c r="BO85" s="239"/>
      <c r="BP85" s="239"/>
      <c r="BQ85" s="236">
        <v>79</v>
      </c>
      <c r="BR85" s="241"/>
      <c r="BS85" s="856"/>
      <c r="BT85" s="857"/>
      <c r="BU85" s="857"/>
      <c r="BV85" s="857"/>
      <c r="BW85" s="857"/>
      <c r="BX85" s="857"/>
      <c r="BY85" s="857"/>
      <c r="BZ85" s="857"/>
      <c r="CA85" s="857"/>
      <c r="CB85" s="857"/>
      <c r="CC85" s="857"/>
      <c r="CD85" s="857"/>
      <c r="CE85" s="857"/>
      <c r="CF85" s="857"/>
      <c r="CG85" s="862"/>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28"/>
    </row>
    <row r="86" spans="1:131" ht="26.25" customHeight="1" x14ac:dyDescent="0.2">
      <c r="A86" s="236">
        <v>19</v>
      </c>
      <c r="B86" s="870"/>
      <c r="C86" s="871"/>
      <c r="D86" s="871"/>
      <c r="E86" s="871"/>
      <c r="F86" s="871"/>
      <c r="G86" s="871"/>
      <c r="H86" s="871"/>
      <c r="I86" s="871"/>
      <c r="J86" s="871"/>
      <c r="K86" s="871"/>
      <c r="L86" s="871"/>
      <c r="M86" s="871"/>
      <c r="N86" s="871"/>
      <c r="O86" s="871"/>
      <c r="P86" s="872"/>
      <c r="Q86" s="873"/>
      <c r="R86" s="827"/>
      <c r="S86" s="827"/>
      <c r="T86" s="827"/>
      <c r="U86" s="827"/>
      <c r="V86" s="827"/>
      <c r="W86" s="827"/>
      <c r="X86" s="827"/>
      <c r="Y86" s="827"/>
      <c r="Z86" s="827"/>
      <c r="AA86" s="827"/>
      <c r="AB86" s="827"/>
      <c r="AC86" s="827"/>
      <c r="AD86" s="827"/>
      <c r="AE86" s="827"/>
      <c r="AF86" s="827"/>
      <c r="AG86" s="827"/>
      <c r="AH86" s="827"/>
      <c r="AI86" s="827"/>
      <c r="AJ86" s="827"/>
      <c r="AK86" s="827"/>
      <c r="AL86" s="827"/>
      <c r="AM86" s="827"/>
      <c r="AN86" s="827"/>
      <c r="AO86" s="827"/>
      <c r="AP86" s="827"/>
      <c r="AQ86" s="827"/>
      <c r="AR86" s="827"/>
      <c r="AS86" s="827"/>
      <c r="AT86" s="827"/>
      <c r="AU86" s="827"/>
      <c r="AV86" s="827"/>
      <c r="AW86" s="827"/>
      <c r="AX86" s="827"/>
      <c r="AY86" s="827"/>
      <c r="AZ86" s="829"/>
      <c r="BA86" s="829"/>
      <c r="BB86" s="829"/>
      <c r="BC86" s="829"/>
      <c r="BD86" s="830"/>
      <c r="BE86" s="239"/>
      <c r="BF86" s="239"/>
      <c r="BG86" s="239"/>
      <c r="BH86" s="239"/>
      <c r="BI86" s="239"/>
      <c r="BJ86" s="239"/>
      <c r="BK86" s="239"/>
      <c r="BL86" s="239"/>
      <c r="BM86" s="239"/>
      <c r="BN86" s="239"/>
      <c r="BO86" s="239"/>
      <c r="BP86" s="239"/>
      <c r="BQ86" s="236">
        <v>80</v>
      </c>
      <c r="BR86" s="241"/>
      <c r="BS86" s="856"/>
      <c r="BT86" s="857"/>
      <c r="BU86" s="857"/>
      <c r="BV86" s="857"/>
      <c r="BW86" s="857"/>
      <c r="BX86" s="857"/>
      <c r="BY86" s="857"/>
      <c r="BZ86" s="857"/>
      <c r="CA86" s="857"/>
      <c r="CB86" s="857"/>
      <c r="CC86" s="857"/>
      <c r="CD86" s="857"/>
      <c r="CE86" s="857"/>
      <c r="CF86" s="857"/>
      <c r="CG86" s="862"/>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28"/>
    </row>
    <row r="87" spans="1:131" ht="26.25" customHeight="1" x14ac:dyDescent="0.2">
      <c r="A87" s="242">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39"/>
      <c r="BF87" s="239"/>
      <c r="BG87" s="239"/>
      <c r="BH87" s="239"/>
      <c r="BI87" s="239"/>
      <c r="BJ87" s="239"/>
      <c r="BK87" s="239"/>
      <c r="BL87" s="239"/>
      <c r="BM87" s="239"/>
      <c r="BN87" s="239"/>
      <c r="BO87" s="239"/>
      <c r="BP87" s="239"/>
      <c r="BQ87" s="236">
        <v>81</v>
      </c>
      <c r="BR87" s="241"/>
      <c r="BS87" s="856"/>
      <c r="BT87" s="857"/>
      <c r="BU87" s="857"/>
      <c r="BV87" s="857"/>
      <c r="BW87" s="857"/>
      <c r="BX87" s="857"/>
      <c r="BY87" s="857"/>
      <c r="BZ87" s="857"/>
      <c r="CA87" s="857"/>
      <c r="CB87" s="857"/>
      <c r="CC87" s="857"/>
      <c r="CD87" s="857"/>
      <c r="CE87" s="857"/>
      <c r="CF87" s="857"/>
      <c r="CG87" s="862"/>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28"/>
    </row>
    <row r="88" spans="1:131" ht="26.25" customHeight="1" thickBot="1" x14ac:dyDescent="0.25">
      <c r="A88" s="238" t="s">
        <v>395</v>
      </c>
      <c r="B88" s="787" t="s">
        <v>426</v>
      </c>
      <c r="C88" s="788"/>
      <c r="D88" s="788"/>
      <c r="E88" s="788"/>
      <c r="F88" s="788"/>
      <c r="G88" s="788"/>
      <c r="H88" s="788"/>
      <c r="I88" s="788"/>
      <c r="J88" s="788"/>
      <c r="K88" s="788"/>
      <c r="L88" s="788"/>
      <c r="M88" s="788"/>
      <c r="N88" s="788"/>
      <c r="O88" s="788"/>
      <c r="P88" s="789"/>
      <c r="Q88" s="837"/>
      <c r="R88" s="838"/>
      <c r="S88" s="838"/>
      <c r="T88" s="838"/>
      <c r="U88" s="838"/>
      <c r="V88" s="838"/>
      <c r="W88" s="838"/>
      <c r="X88" s="838"/>
      <c r="Y88" s="838"/>
      <c r="Z88" s="838"/>
      <c r="AA88" s="838"/>
      <c r="AB88" s="838"/>
      <c r="AC88" s="838"/>
      <c r="AD88" s="838"/>
      <c r="AE88" s="838"/>
      <c r="AF88" s="841">
        <f>SUM(AF68:AJ72)</f>
        <v>1039</v>
      </c>
      <c r="AG88" s="841"/>
      <c r="AH88" s="841"/>
      <c r="AI88" s="841"/>
      <c r="AJ88" s="841"/>
      <c r="AK88" s="838"/>
      <c r="AL88" s="838"/>
      <c r="AM88" s="838"/>
      <c r="AN88" s="838"/>
      <c r="AO88" s="838"/>
      <c r="AP88" s="841">
        <f>SUM(AP68:AT72)</f>
        <v>2532</v>
      </c>
      <c r="AQ88" s="841"/>
      <c r="AR88" s="841"/>
      <c r="AS88" s="841"/>
      <c r="AT88" s="841"/>
      <c r="AU88" s="884">
        <f t="shared" ref="AU88" si="1">SUM(AU68:AY72)</f>
        <v>265</v>
      </c>
      <c r="AV88" s="849"/>
      <c r="AW88" s="849"/>
      <c r="AX88" s="849"/>
      <c r="AY88" s="885"/>
      <c r="AZ88" s="886"/>
      <c r="BA88" s="788"/>
      <c r="BB88" s="788"/>
      <c r="BC88" s="788"/>
      <c r="BD88" s="887"/>
      <c r="BE88" s="239"/>
      <c r="BF88" s="239"/>
      <c r="BG88" s="239"/>
      <c r="BH88" s="239"/>
      <c r="BI88" s="239"/>
      <c r="BJ88" s="239"/>
      <c r="BK88" s="239"/>
      <c r="BL88" s="239"/>
      <c r="BM88" s="239"/>
      <c r="BN88" s="239"/>
      <c r="BO88" s="239"/>
      <c r="BP88" s="239"/>
      <c r="BQ88" s="236">
        <v>82</v>
      </c>
      <c r="BR88" s="241"/>
      <c r="BS88" s="856"/>
      <c r="BT88" s="857"/>
      <c r="BU88" s="857"/>
      <c r="BV88" s="857"/>
      <c r="BW88" s="857"/>
      <c r="BX88" s="857"/>
      <c r="BY88" s="857"/>
      <c r="BZ88" s="857"/>
      <c r="CA88" s="857"/>
      <c r="CB88" s="857"/>
      <c r="CC88" s="857"/>
      <c r="CD88" s="857"/>
      <c r="CE88" s="857"/>
      <c r="CF88" s="857"/>
      <c r="CG88" s="862"/>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56"/>
      <c r="BT89" s="857"/>
      <c r="BU89" s="857"/>
      <c r="BV89" s="857"/>
      <c r="BW89" s="857"/>
      <c r="BX89" s="857"/>
      <c r="BY89" s="857"/>
      <c r="BZ89" s="857"/>
      <c r="CA89" s="857"/>
      <c r="CB89" s="857"/>
      <c r="CC89" s="857"/>
      <c r="CD89" s="857"/>
      <c r="CE89" s="857"/>
      <c r="CF89" s="857"/>
      <c r="CG89" s="862"/>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56"/>
      <c r="BT90" s="857"/>
      <c r="BU90" s="857"/>
      <c r="BV90" s="857"/>
      <c r="BW90" s="857"/>
      <c r="BX90" s="857"/>
      <c r="BY90" s="857"/>
      <c r="BZ90" s="857"/>
      <c r="CA90" s="857"/>
      <c r="CB90" s="857"/>
      <c r="CC90" s="857"/>
      <c r="CD90" s="857"/>
      <c r="CE90" s="857"/>
      <c r="CF90" s="857"/>
      <c r="CG90" s="862"/>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56"/>
      <c r="BT91" s="857"/>
      <c r="BU91" s="857"/>
      <c r="BV91" s="857"/>
      <c r="BW91" s="857"/>
      <c r="BX91" s="857"/>
      <c r="BY91" s="857"/>
      <c r="BZ91" s="857"/>
      <c r="CA91" s="857"/>
      <c r="CB91" s="857"/>
      <c r="CC91" s="857"/>
      <c r="CD91" s="857"/>
      <c r="CE91" s="857"/>
      <c r="CF91" s="857"/>
      <c r="CG91" s="862"/>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56"/>
      <c r="BT92" s="857"/>
      <c r="BU92" s="857"/>
      <c r="BV92" s="857"/>
      <c r="BW92" s="857"/>
      <c r="BX92" s="857"/>
      <c r="BY92" s="857"/>
      <c r="BZ92" s="857"/>
      <c r="CA92" s="857"/>
      <c r="CB92" s="857"/>
      <c r="CC92" s="857"/>
      <c r="CD92" s="857"/>
      <c r="CE92" s="857"/>
      <c r="CF92" s="857"/>
      <c r="CG92" s="862"/>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56"/>
      <c r="BT93" s="857"/>
      <c r="BU93" s="857"/>
      <c r="BV93" s="857"/>
      <c r="BW93" s="857"/>
      <c r="BX93" s="857"/>
      <c r="BY93" s="857"/>
      <c r="BZ93" s="857"/>
      <c r="CA93" s="857"/>
      <c r="CB93" s="857"/>
      <c r="CC93" s="857"/>
      <c r="CD93" s="857"/>
      <c r="CE93" s="857"/>
      <c r="CF93" s="857"/>
      <c r="CG93" s="862"/>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56"/>
      <c r="BT94" s="857"/>
      <c r="BU94" s="857"/>
      <c r="BV94" s="857"/>
      <c r="BW94" s="857"/>
      <c r="BX94" s="857"/>
      <c r="BY94" s="857"/>
      <c r="BZ94" s="857"/>
      <c r="CA94" s="857"/>
      <c r="CB94" s="857"/>
      <c r="CC94" s="857"/>
      <c r="CD94" s="857"/>
      <c r="CE94" s="857"/>
      <c r="CF94" s="857"/>
      <c r="CG94" s="862"/>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56"/>
      <c r="BT95" s="857"/>
      <c r="BU95" s="857"/>
      <c r="BV95" s="857"/>
      <c r="BW95" s="857"/>
      <c r="BX95" s="857"/>
      <c r="BY95" s="857"/>
      <c r="BZ95" s="857"/>
      <c r="CA95" s="857"/>
      <c r="CB95" s="857"/>
      <c r="CC95" s="857"/>
      <c r="CD95" s="857"/>
      <c r="CE95" s="857"/>
      <c r="CF95" s="857"/>
      <c r="CG95" s="862"/>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56"/>
      <c r="BT96" s="857"/>
      <c r="BU96" s="857"/>
      <c r="BV96" s="857"/>
      <c r="BW96" s="857"/>
      <c r="BX96" s="857"/>
      <c r="BY96" s="857"/>
      <c r="BZ96" s="857"/>
      <c r="CA96" s="857"/>
      <c r="CB96" s="857"/>
      <c r="CC96" s="857"/>
      <c r="CD96" s="857"/>
      <c r="CE96" s="857"/>
      <c r="CF96" s="857"/>
      <c r="CG96" s="862"/>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56"/>
      <c r="BT97" s="857"/>
      <c r="BU97" s="857"/>
      <c r="BV97" s="857"/>
      <c r="BW97" s="857"/>
      <c r="BX97" s="857"/>
      <c r="BY97" s="857"/>
      <c r="BZ97" s="857"/>
      <c r="CA97" s="857"/>
      <c r="CB97" s="857"/>
      <c r="CC97" s="857"/>
      <c r="CD97" s="857"/>
      <c r="CE97" s="857"/>
      <c r="CF97" s="857"/>
      <c r="CG97" s="862"/>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56"/>
      <c r="BT98" s="857"/>
      <c r="BU98" s="857"/>
      <c r="BV98" s="857"/>
      <c r="BW98" s="857"/>
      <c r="BX98" s="857"/>
      <c r="BY98" s="857"/>
      <c r="BZ98" s="857"/>
      <c r="CA98" s="857"/>
      <c r="CB98" s="857"/>
      <c r="CC98" s="857"/>
      <c r="CD98" s="857"/>
      <c r="CE98" s="857"/>
      <c r="CF98" s="857"/>
      <c r="CG98" s="862"/>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56"/>
      <c r="BT99" s="857"/>
      <c r="BU99" s="857"/>
      <c r="BV99" s="857"/>
      <c r="BW99" s="857"/>
      <c r="BX99" s="857"/>
      <c r="BY99" s="857"/>
      <c r="BZ99" s="857"/>
      <c r="CA99" s="857"/>
      <c r="CB99" s="857"/>
      <c r="CC99" s="857"/>
      <c r="CD99" s="857"/>
      <c r="CE99" s="857"/>
      <c r="CF99" s="857"/>
      <c r="CG99" s="862"/>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56"/>
      <c r="BT100" s="857"/>
      <c r="BU100" s="857"/>
      <c r="BV100" s="857"/>
      <c r="BW100" s="857"/>
      <c r="BX100" s="857"/>
      <c r="BY100" s="857"/>
      <c r="BZ100" s="857"/>
      <c r="CA100" s="857"/>
      <c r="CB100" s="857"/>
      <c r="CC100" s="857"/>
      <c r="CD100" s="857"/>
      <c r="CE100" s="857"/>
      <c r="CF100" s="857"/>
      <c r="CG100" s="862"/>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56"/>
      <c r="BT101" s="857"/>
      <c r="BU101" s="857"/>
      <c r="BV101" s="857"/>
      <c r="BW101" s="857"/>
      <c r="BX101" s="857"/>
      <c r="BY101" s="857"/>
      <c r="BZ101" s="857"/>
      <c r="CA101" s="857"/>
      <c r="CB101" s="857"/>
      <c r="CC101" s="857"/>
      <c r="CD101" s="857"/>
      <c r="CE101" s="857"/>
      <c r="CF101" s="857"/>
      <c r="CG101" s="862"/>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395</v>
      </c>
      <c r="BR102" s="787" t="s">
        <v>427</v>
      </c>
      <c r="BS102" s="788"/>
      <c r="BT102" s="788"/>
      <c r="BU102" s="788"/>
      <c r="BV102" s="788"/>
      <c r="BW102" s="788"/>
      <c r="BX102" s="788"/>
      <c r="BY102" s="788"/>
      <c r="BZ102" s="788"/>
      <c r="CA102" s="788"/>
      <c r="CB102" s="788"/>
      <c r="CC102" s="788"/>
      <c r="CD102" s="788"/>
      <c r="CE102" s="788"/>
      <c r="CF102" s="788"/>
      <c r="CG102" s="789"/>
      <c r="CH102" s="888"/>
      <c r="CI102" s="889"/>
      <c r="CJ102" s="889"/>
      <c r="CK102" s="889"/>
      <c r="CL102" s="890"/>
      <c r="CM102" s="888"/>
      <c r="CN102" s="889"/>
      <c r="CO102" s="889"/>
      <c r="CP102" s="889"/>
      <c r="CQ102" s="890"/>
      <c r="CR102" s="891"/>
      <c r="CS102" s="849"/>
      <c r="CT102" s="849"/>
      <c r="CU102" s="849"/>
      <c r="CV102" s="892"/>
      <c r="CW102" s="891"/>
      <c r="CX102" s="849"/>
      <c r="CY102" s="849"/>
      <c r="CZ102" s="849"/>
      <c r="DA102" s="892"/>
      <c r="DB102" s="891"/>
      <c r="DC102" s="849"/>
      <c r="DD102" s="849"/>
      <c r="DE102" s="849"/>
      <c r="DF102" s="892"/>
      <c r="DG102" s="891"/>
      <c r="DH102" s="849"/>
      <c r="DI102" s="849"/>
      <c r="DJ102" s="849"/>
      <c r="DK102" s="892"/>
      <c r="DL102" s="891"/>
      <c r="DM102" s="849"/>
      <c r="DN102" s="849"/>
      <c r="DO102" s="849"/>
      <c r="DP102" s="892"/>
      <c r="DQ102" s="891"/>
      <c r="DR102" s="849"/>
      <c r="DS102" s="849"/>
      <c r="DT102" s="849"/>
      <c r="DU102" s="892"/>
      <c r="DV102" s="787"/>
      <c r="DW102" s="788"/>
      <c r="DX102" s="788"/>
      <c r="DY102" s="788"/>
      <c r="DZ102" s="887"/>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430</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431</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8" customFormat="1" ht="26.25" customHeight="1" x14ac:dyDescent="0.2">
      <c r="A109" s="913" t="s">
        <v>434</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435</v>
      </c>
      <c r="AB109" s="894"/>
      <c r="AC109" s="894"/>
      <c r="AD109" s="894"/>
      <c r="AE109" s="895"/>
      <c r="AF109" s="893" t="s">
        <v>436</v>
      </c>
      <c r="AG109" s="894"/>
      <c r="AH109" s="894"/>
      <c r="AI109" s="894"/>
      <c r="AJ109" s="895"/>
      <c r="AK109" s="893" t="s">
        <v>313</v>
      </c>
      <c r="AL109" s="894"/>
      <c r="AM109" s="894"/>
      <c r="AN109" s="894"/>
      <c r="AO109" s="895"/>
      <c r="AP109" s="893" t="s">
        <v>437</v>
      </c>
      <c r="AQ109" s="894"/>
      <c r="AR109" s="894"/>
      <c r="AS109" s="894"/>
      <c r="AT109" s="896"/>
      <c r="AU109" s="913" t="s">
        <v>434</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435</v>
      </c>
      <c r="BR109" s="894"/>
      <c r="BS109" s="894"/>
      <c r="BT109" s="894"/>
      <c r="BU109" s="895"/>
      <c r="BV109" s="893" t="s">
        <v>436</v>
      </c>
      <c r="BW109" s="894"/>
      <c r="BX109" s="894"/>
      <c r="BY109" s="894"/>
      <c r="BZ109" s="895"/>
      <c r="CA109" s="893" t="s">
        <v>313</v>
      </c>
      <c r="CB109" s="894"/>
      <c r="CC109" s="894"/>
      <c r="CD109" s="894"/>
      <c r="CE109" s="895"/>
      <c r="CF109" s="914" t="s">
        <v>437</v>
      </c>
      <c r="CG109" s="914"/>
      <c r="CH109" s="914"/>
      <c r="CI109" s="914"/>
      <c r="CJ109" s="914"/>
      <c r="CK109" s="893" t="s">
        <v>438</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435</v>
      </c>
      <c r="DH109" s="894"/>
      <c r="DI109" s="894"/>
      <c r="DJ109" s="894"/>
      <c r="DK109" s="895"/>
      <c r="DL109" s="893" t="s">
        <v>436</v>
      </c>
      <c r="DM109" s="894"/>
      <c r="DN109" s="894"/>
      <c r="DO109" s="894"/>
      <c r="DP109" s="895"/>
      <c r="DQ109" s="893" t="s">
        <v>313</v>
      </c>
      <c r="DR109" s="894"/>
      <c r="DS109" s="894"/>
      <c r="DT109" s="894"/>
      <c r="DU109" s="895"/>
      <c r="DV109" s="893" t="s">
        <v>437</v>
      </c>
      <c r="DW109" s="894"/>
      <c r="DX109" s="894"/>
      <c r="DY109" s="894"/>
      <c r="DZ109" s="896"/>
    </row>
    <row r="110" spans="1:131" s="228" customFormat="1" ht="26.25" customHeight="1" x14ac:dyDescent="0.2">
      <c r="A110" s="897" t="s">
        <v>439</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586747</v>
      </c>
      <c r="AB110" s="901"/>
      <c r="AC110" s="901"/>
      <c r="AD110" s="901"/>
      <c r="AE110" s="902"/>
      <c r="AF110" s="903">
        <v>601452</v>
      </c>
      <c r="AG110" s="901"/>
      <c r="AH110" s="901"/>
      <c r="AI110" s="901"/>
      <c r="AJ110" s="902"/>
      <c r="AK110" s="903">
        <v>603765</v>
      </c>
      <c r="AL110" s="901"/>
      <c r="AM110" s="901"/>
      <c r="AN110" s="901"/>
      <c r="AO110" s="902"/>
      <c r="AP110" s="904">
        <v>13.9</v>
      </c>
      <c r="AQ110" s="905"/>
      <c r="AR110" s="905"/>
      <c r="AS110" s="905"/>
      <c r="AT110" s="906"/>
      <c r="AU110" s="907" t="s">
        <v>75</v>
      </c>
      <c r="AV110" s="908"/>
      <c r="AW110" s="908"/>
      <c r="AX110" s="908"/>
      <c r="AY110" s="908"/>
      <c r="AZ110" s="929" t="s">
        <v>440</v>
      </c>
      <c r="BA110" s="898"/>
      <c r="BB110" s="898"/>
      <c r="BC110" s="898"/>
      <c r="BD110" s="898"/>
      <c r="BE110" s="898"/>
      <c r="BF110" s="898"/>
      <c r="BG110" s="898"/>
      <c r="BH110" s="898"/>
      <c r="BI110" s="898"/>
      <c r="BJ110" s="898"/>
      <c r="BK110" s="898"/>
      <c r="BL110" s="898"/>
      <c r="BM110" s="898"/>
      <c r="BN110" s="898"/>
      <c r="BO110" s="898"/>
      <c r="BP110" s="899"/>
      <c r="BQ110" s="930">
        <v>5301357</v>
      </c>
      <c r="BR110" s="931"/>
      <c r="BS110" s="931"/>
      <c r="BT110" s="931"/>
      <c r="BU110" s="931"/>
      <c r="BV110" s="931">
        <v>5402873</v>
      </c>
      <c r="BW110" s="931"/>
      <c r="BX110" s="931"/>
      <c r="BY110" s="931"/>
      <c r="BZ110" s="931"/>
      <c r="CA110" s="931">
        <v>5092552</v>
      </c>
      <c r="CB110" s="931"/>
      <c r="CC110" s="931"/>
      <c r="CD110" s="931"/>
      <c r="CE110" s="931"/>
      <c r="CF110" s="944">
        <v>117</v>
      </c>
      <c r="CG110" s="945"/>
      <c r="CH110" s="945"/>
      <c r="CI110" s="945"/>
      <c r="CJ110" s="945"/>
      <c r="CK110" s="946" t="s">
        <v>441</v>
      </c>
      <c r="CL110" s="947"/>
      <c r="CM110" s="929" t="s">
        <v>442</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0" t="s">
        <v>419</v>
      </c>
      <c r="DH110" s="931"/>
      <c r="DI110" s="931"/>
      <c r="DJ110" s="931"/>
      <c r="DK110" s="931"/>
      <c r="DL110" s="931" t="s">
        <v>419</v>
      </c>
      <c r="DM110" s="931"/>
      <c r="DN110" s="931"/>
      <c r="DO110" s="931"/>
      <c r="DP110" s="931"/>
      <c r="DQ110" s="931" t="s">
        <v>443</v>
      </c>
      <c r="DR110" s="931"/>
      <c r="DS110" s="931"/>
      <c r="DT110" s="931"/>
      <c r="DU110" s="931"/>
      <c r="DV110" s="932" t="s">
        <v>443</v>
      </c>
      <c r="DW110" s="932"/>
      <c r="DX110" s="932"/>
      <c r="DY110" s="932"/>
      <c r="DZ110" s="933"/>
    </row>
    <row r="111" spans="1:131" s="228" customFormat="1" ht="26.25" customHeight="1" x14ac:dyDescent="0.2">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419</v>
      </c>
      <c r="AB111" s="938"/>
      <c r="AC111" s="938"/>
      <c r="AD111" s="938"/>
      <c r="AE111" s="939"/>
      <c r="AF111" s="940" t="s">
        <v>419</v>
      </c>
      <c r="AG111" s="938"/>
      <c r="AH111" s="938"/>
      <c r="AI111" s="938"/>
      <c r="AJ111" s="939"/>
      <c r="AK111" s="940" t="s">
        <v>419</v>
      </c>
      <c r="AL111" s="938"/>
      <c r="AM111" s="938"/>
      <c r="AN111" s="938"/>
      <c r="AO111" s="939"/>
      <c r="AP111" s="941" t="s">
        <v>443</v>
      </c>
      <c r="AQ111" s="942"/>
      <c r="AR111" s="942"/>
      <c r="AS111" s="942"/>
      <c r="AT111" s="943"/>
      <c r="AU111" s="909"/>
      <c r="AV111" s="910"/>
      <c r="AW111" s="910"/>
      <c r="AX111" s="910"/>
      <c r="AY111" s="910"/>
      <c r="AZ111" s="922" t="s">
        <v>445</v>
      </c>
      <c r="BA111" s="923"/>
      <c r="BB111" s="923"/>
      <c r="BC111" s="923"/>
      <c r="BD111" s="923"/>
      <c r="BE111" s="923"/>
      <c r="BF111" s="923"/>
      <c r="BG111" s="923"/>
      <c r="BH111" s="923"/>
      <c r="BI111" s="923"/>
      <c r="BJ111" s="923"/>
      <c r="BK111" s="923"/>
      <c r="BL111" s="923"/>
      <c r="BM111" s="923"/>
      <c r="BN111" s="923"/>
      <c r="BO111" s="923"/>
      <c r="BP111" s="924"/>
      <c r="BQ111" s="925" t="s">
        <v>419</v>
      </c>
      <c r="BR111" s="926"/>
      <c r="BS111" s="926"/>
      <c r="BT111" s="926"/>
      <c r="BU111" s="926"/>
      <c r="BV111" s="926" t="s">
        <v>443</v>
      </c>
      <c r="BW111" s="926"/>
      <c r="BX111" s="926"/>
      <c r="BY111" s="926"/>
      <c r="BZ111" s="926"/>
      <c r="CA111" s="926" t="s">
        <v>443</v>
      </c>
      <c r="CB111" s="926"/>
      <c r="CC111" s="926"/>
      <c r="CD111" s="926"/>
      <c r="CE111" s="926"/>
      <c r="CF111" s="920" t="s">
        <v>443</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419</v>
      </c>
      <c r="DH111" s="926"/>
      <c r="DI111" s="926"/>
      <c r="DJ111" s="926"/>
      <c r="DK111" s="926"/>
      <c r="DL111" s="926" t="s">
        <v>443</v>
      </c>
      <c r="DM111" s="926"/>
      <c r="DN111" s="926"/>
      <c r="DO111" s="926"/>
      <c r="DP111" s="926"/>
      <c r="DQ111" s="926" t="s">
        <v>419</v>
      </c>
      <c r="DR111" s="926"/>
      <c r="DS111" s="926"/>
      <c r="DT111" s="926"/>
      <c r="DU111" s="926"/>
      <c r="DV111" s="927" t="s">
        <v>443</v>
      </c>
      <c r="DW111" s="927"/>
      <c r="DX111" s="927"/>
      <c r="DY111" s="927"/>
      <c r="DZ111" s="928"/>
    </row>
    <row r="112" spans="1:131" s="228" customFormat="1" ht="26.25" customHeight="1" x14ac:dyDescent="0.2">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133</v>
      </c>
      <c r="AB112" s="959"/>
      <c r="AC112" s="959"/>
      <c r="AD112" s="959"/>
      <c r="AE112" s="960"/>
      <c r="AF112" s="961" t="s">
        <v>133</v>
      </c>
      <c r="AG112" s="959"/>
      <c r="AH112" s="959"/>
      <c r="AI112" s="959"/>
      <c r="AJ112" s="960"/>
      <c r="AK112" s="961" t="s">
        <v>449</v>
      </c>
      <c r="AL112" s="959"/>
      <c r="AM112" s="959"/>
      <c r="AN112" s="959"/>
      <c r="AO112" s="960"/>
      <c r="AP112" s="962" t="s">
        <v>133</v>
      </c>
      <c r="AQ112" s="963"/>
      <c r="AR112" s="963"/>
      <c r="AS112" s="963"/>
      <c r="AT112" s="964"/>
      <c r="AU112" s="909"/>
      <c r="AV112" s="910"/>
      <c r="AW112" s="910"/>
      <c r="AX112" s="910"/>
      <c r="AY112" s="910"/>
      <c r="AZ112" s="922" t="s">
        <v>450</v>
      </c>
      <c r="BA112" s="923"/>
      <c r="BB112" s="923"/>
      <c r="BC112" s="923"/>
      <c r="BD112" s="923"/>
      <c r="BE112" s="923"/>
      <c r="BF112" s="923"/>
      <c r="BG112" s="923"/>
      <c r="BH112" s="923"/>
      <c r="BI112" s="923"/>
      <c r="BJ112" s="923"/>
      <c r="BK112" s="923"/>
      <c r="BL112" s="923"/>
      <c r="BM112" s="923"/>
      <c r="BN112" s="923"/>
      <c r="BO112" s="923"/>
      <c r="BP112" s="924"/>
      <c r="BQ112" s="925">
        <v>1439156</v>
      </c>
      <c r="BR112" s="926"/>
      <c r="BS112" s="926"/>
      <c r="BT112" s="926"/>
      <c r="BU112" s="926"/>
      <c r="BV112" s="926">
        <v>1360889</v>
      </c>
      <c r="BW112" s="926"/>
      <c r="BX112" s="926"/>
      <c r="BY112" s="926"/>
      <c r="BZ112" s="926"/>
      <c r="CA112" s="926">
        <v>1276799</v>
      </c>
      <c r="CB112" s="926"/>
      <c r="CC112" s="926"/>
      <c r="CD112" s="926"/>
      <c r="CE112" s="926"/>
      <c r="CF112" s="920">
        <v>29.3</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133</v>
      </c>
      <c r="DH112" s="926"/>
      <c r="DI112" s="926"/>
      <c r="DJ112" s="926"/>
      <c r="DK112" s="926"/>
      <c r="DL112" s="926" t="s">
        <v>452</v>
      </c>
      <c r="DM112" s="926"/>
      <c r="DN112" s="926"/>
      <c r="DO112" s="926"/>
      <c r="DP112" s="926"/>
      <c r="DQ112" s="926" t="s">
        <v>133</v>
      </c>
      <c r="DR112" s="926"/>
      <c r="DS112" s="926"/>
      <c r="DT112" s="926"/>
      <c r="DU112" s="926"/>
      <c r="DV112" s="927" t="s">
        <v>133</v>
      </c>
      <c r="DW112" s="927"/>
      <c r="DX112" s="927"/>
      <c r="DY112" s="927"/>
      <c r="DZ112" s="928"/>
    </row>
    <row r="113" spans="1:130" s="228" customFormat="1" ht="26.25" customHeight="1" x14ac:dyDescent="0.2">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156414</v>
      </c>
      <c r="AB113" s="938"/>
      <c r="AC113" s="938"/>
      <c r="AD113" s="938"/>
      <c r="AE113" s="939"/>
      <c r="AF113" s="940">
        <v>148235</v>
      </c>
      <c r="AG113" s="938"/>
      <c r="AH113" s="938"/>
      <c r="AI113" s="938"/>
      <c r="AJ113" s="939"/>
      <c r="AK113" s="940">
        <v>150922</v>
      </c>
      <c r="AL113" s="938"/>
      <c r="AM113" s="938"/>
      <c r="AN113" s="938"/>
      <c r="AO113" s="939"/>
      <c r="AP113" s="941">
        <v>3.5</v>
      </c>
      <c r="AQ113" s="942"/>
      <c r="AR113" s="942"/>
      <c r="AS113" s="942"/>
      <c r="AT113" s="943"/>
      <c r="AU113" s="909"/>
      <c r="AV113" s="910"/>
      <c r="AW113" s="910"/>
      <c r="AX113" s="910"/>
      <c r="AY113" s="910"/>
      <c r="AZ113" s="922" t="s">
        <v>454</v>
      </c>
      <c r="BA113" s="923"/>
      <c r="BB113" s="923"/>
      <c r="BC113" s="923"/>
      <c r="BD113" s="923"/>
      <c r="BE113" s="923"/>
      <c r="BF113" s="923"/>
      <c r="BG113" s="923"/>
      <c r="BH113" s="923"/>
      <c r="BI113" s="923"/>
      <c r="BJ113" s="923"/>
      <c r="BK113" s="923"/>
      <c r="BL113" s="923"/>
      <c r="BM113" s="923"/>
      <c r="BN113" s="923"/>
      <c r="BO113" s="923"/>
      <c r="BP113" s="924"/>
      <c r="BQ113" s="925">
        <v>282392</v>
      </c>
      <c r="BR113" s="926"/>
      <c r="BS113" s="926"/>
      <c r="BT113" s="926"/>
      <c r="BU113" s="926"/>
      <c r="BV113" s="926">
        <v>278665</v>
      </c>
      <c r="BW113" s="926"/>
      <c r="BX113" s="926"/>
      <c r="BY113" s="926"/>
      <c r="BZ113" s="926"/>
      <c r="CA113" s="926">
        <v>265753</v>
      </c>
      <c r="CB113" s="926"/>
      <c r="CC113" s="926"/>
      <c r="CD113" s="926"/>
      <c r="CE113" s="926"/>
      <c r="CF113" s="920">
        <v>6.1</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133</v>
      </c>
      <c r="DH113" s="959"/>
      <c r="DI113" s="959"/>
      <c r="DJ113" s="959"/>
      <c r="DK113" s="960"/>
      <c r="DL113" s="961" t="s">
        <v>133</v>
      </c>
      <c r="DM113" s="959"/>
      <c r="DN113" s="959"/>
      <c r="DO113" s="959"/>
      <c r="DP113" s="960"/>
      <c r="DQ113" s="961" t="s">
        <v>456</v>
      </c>
      <c r="DR113" s="959"/>
      <c r="DS113" s="959"/>
      <c r="DT113" s="959"/>
      <c r="DU113" s="960"/>
      <c r="DV113" s="962" t="s">
        <v>456</v>
      </c>
      <c r="DW113" s="963"/>
      <c r="DX113" s="963"/>
      <c r="DY113" s="963"/>
      <c r="DZ113" s="964"/>
    </row>
    <row r="114" spans="1:130" s="228" customFormat="1" ht="26.25" customHeight="1" x14ac:dyDescent="0.2">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15628</v>
      </c>
      <c r="AB114" s="959"/>
      <c r="AC114" s="959"/>
      <c r="AD114" s="959"/>
      <c r="AE114" s="960"/>
      <c r="AF114" s="961">
        <v>23378</v>
      </c>
      <c r="AG114" s="959"/>
      <c r="AH114" s="959"/>
      <c r="AI114" s="959"/>
      <c r="AJ114" s="960"/>
      <c r="AK114" s="961">
        <v>26269</v>
      </c>
      <c r="AL114" s="959"/>
      <c r="AM114" s="959"/>
      <c r="AN114" s="959"/>
      <c r="AO114" s="960"/>
      <c r="AP114" s="962">
        <v>0.6</v>
      </c>
      <c r="AQ114" s="963"/>
      <c r="AR114" s="963"/>
      <c r="AS114" s="963"/>
      <c r="AT114" s="964"/>
      <c r="AU114" s="909"/>
      <c r="AV114" s="910"/>
      <c r="AW114" s="910"/>
      <c r="AX114" s="910"/>
      <c r="AY114" s="910"/>
      <c r="AZ114" s="922" t="s">
        <v>458</v>
      </c>
      <c r="BA114" s="923"/>
      <c r="BB114" s="923"/>
      <c r="BC114" s="923"/>
      <c r="BD114" s="923"/>
      <c r="BE114" s="923"/>
      <c r="BF114" s="923"/>
      <c r="BG114" s="923"/>
      <c r="BH114" s="923"/>
      <c r="BI114" s="923"/>
      <c r="BJ114" s="923"/>
      <c r="BK114" s="923"/>
      <c r="BL114" s="923"/>
      <c r="BM114" s="923"/>
      <c r="BN114" s="923"/>
      <c r="BO114" s="923"/>
      <c r="BP114" s="924"/>
      <c r="BQ114" s="925">
        <v>805956</v>
      </c>
      <c r="BR114" s="926"/>
      <c r="BS114" s="926"/>
      <c r="BT114" s="926"/>
      <c r="BU114" s="926"/>
      <c r="BV114" s="926">
        <v>781517</v>
      </c>
      <c r="BW114" s="926"/>
      <c r="BX114" s="926"/>
      <c r="BY114" s="926"/>
      <c r="BZ114" s="926"/>
      <c r="CA114" s="926">
        <v>772874</v>
      </c>
      <c r="CB114" s="926"/>
      <c r="CC114" s="926"/>
      <c r="CD114" s="926"/>
      <c r="CE114" s="926"/>
      <c r="CF114" s="920">
        <v>17.8</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133</v>
      </c>
      <c r="DH114" s="959"/>
      <c r="DI114" s="959"/>
      <c r="DJ114" s="959"/>
      <c r="DK114" s="960"/>
      <c r="DL114" s="961" t="s">
        <v>133</v>
      </c>
      <c r="DM114" s="959"/>
      <c r="DN114" s="959"/>
      <c r="DO114" s="959"/>
      <c r="DP114" s="960"/>
      <c r="DQ114" s="961" t="s">
        <v>133</v>
      </c>
      <c r="DR114" s="959"/>
      <c r="DS114" s="959"/>
      <c r="DT114" s="959"/>
      <c r="DU114" s="960"/>
      <c r="DV114" s="962" t="s">
        <v>460</v>
      </c>
      <c r="DW114" s="963"/>
      <c r="DX114" s="963"/>
      <c r="DY114" s="963"/>
      <c r="DZ114" s="964"/>
    </row>
    <row r="115" spans="1:130" s="228" customFormat="1" ht="26.25" customHeight="1" x14ac:dyDescent="0.2">
      <c r="A115" s="954"/>
      <c r="B115" s="955"/>
      <c r="C115" s="923" t="s">
        <v>461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9096</v>
      </c>
      <c r="AB115" s="938"/>
      <c r="AC115" s="938"/>
      <c r="AD115" s="938"/>
      <c r="AE115" s="939"/>
      <c r="AF115" s="940" t="s">
        <v>133</v>
      </c>
      <c r="AG115" s="938"/>
      <c r="AH115" s="938"/>
      <c r="AI115" s="938"/>
      <c r="AJ115" s="939"/>
      <c r="AK115" s="940" t="s">
        <v>133</v>
      </c>
      <c r="AL115" s="938"/>
      <c r="AM115" s="938"/>
      <c r="AN115" s="938"/>
      <c r="AO115" s="939"/>
      <c r="AP115" s="941" t="s">
        <v>449</v>
      </c>
      <c r="AQ115" s="942"/>
      <c r="AR115" s="942"/>
      <c r="AS115" s="942"/>
      <c r="AT115" s="943"/>
      <c r="AU115" s="909"/>
      <c r="AV115" s="910"/>
      <c r="AW115" s="910"/>
      <c r="AX115" s="910"/>
      <c r="AY115" s="910"/>
      <c r="AZ115" s="922" t="s">
        <v>462</v>
      </c>
      <c r="BA115" s="923"/>
      <c r="BB115" s="923"/>
      <c r="BC115" s="923"/>
      <c r="BD115" s="923"/>
      <c r="BE115" s="923"/>
      <c r="BF115" s="923"/>
      <c r="BG115" s="923"/>
      <c r="BH115" s="923"/>
      <c r="BI115" s="923"/>
      <c r="BJ115" s="923"/>
      <c r="BK115" s="923"/>
      <c r="BL115" s="923"/>
      <c r="BM115" s="923"/>
      <c r="BN115" s="923"/>
      <c r="BO115" s="923"/>
      <c r="BP115" s="924"/>
      <c r="BQ115" s="925" t="s">
        <v>443</v>
      </c>
      <c r="BR115" s="926"/>
      <c r="BS115" s="926"/>
      <c r="BT115" s="926"/>
      <c r="BU115" s="926"/>
      <c r="BV115" s="926" t="s">
        <v>456</v>
      </c>
      <c r="BW115" s="926"/>
      <c r="BX115" s="926"/>
      <c r="BY115" s="926"/>
      <c r="BZ115" s="926"/>
      <c r="CA115" s="926" t="s">
        <v>133</v>
      </c>
      <c r="CB115" s="926"/>
      <c r="CC115" s="926"/>
      <c r="CD115" s="926"/>
      <c r="CE115" s="926"/>
      <c r="CF115" s="920" t="s">
        <v>133</v>
      </c>
      <c r="CG115" s="921"/>
      <c r="CH115" s="921"/>
      <c r="CI115" s="921"/>
      <c r="CJ115" s="921"/>
      <c r="CK115" s="948"/>
      <c r="CL115" s="949"/>
      <c r="CM115" s="922" t="s">
        <v>463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449</v>
      </c>
      <c r="DH115" s="959"/>
      <c r="DI115" s="959"/>
      <c r="DJ115" s="959"/>
      <c r="DK115" s="960"/>
      <c r="DL115" s="961" t="s">
        <v>456</v>
      </c>
      <c r="DM115" s="959"/>
      <c r="DN115" s="959"/>
      <c r="DO115" s="959"/>
      <c r="DP115" s="960"/>
      <c r="DQ115" s="961" t="s">
        <v>443</v>
      </c>
      <c r="DR115" s="959"/>
      <c r="DS115" s="959"/>
      <c r="DT115" s="959"/>
      <c r="DU115" s="960"/>
      <c r="DV115" s="962" t="s">
        <v>449</v>
      </c>
      <c r="DW115" s="963"/>
      <c r="DX115" s="963"/>
      <c r="DY115" s="963"/>
      <c r="DZ115" s="964"/>
    </row>
    <row r="116" spans="1:130" s="228" customFormat="1" ht="26.25" customHeight="1" x14ac:dyDescent="0.2">
      <c r="A116" s="956"/>
      <c r="B116" s="957"/>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133</v>
      </c>
      <c r="AB116" s="959"/>
      <c r="AC116" s="959"/>
      <c r="AD116" s="959"/>
      <c r="AE116" s="960"/>
      <c r="AF116" s="961" t="s">
        <v>460</v>
      </c>
      <c r="AG116" s="959"/>
      <c r="AH116" s="959"/>
      <c r="AI116" s="959"/>
      <c r="AJ116" s="960"/>
      <c r="AK116" s="961" t="s">
        <v>449</v>
      </c>
      <c r="AL116" s="959"/>
      <c r="AM116" s="959"/>
      <c r="AN116" s="959"/>
      <c r="AO116" s="960"/>
      <c r="AP116" s="962" t="s">
        <v>133</v>
      </c>
      <c r="AQ116" s="963"/>
      <c r="AR116" s="963"/>
      <c r="AS116" s="963"/>
      <c r="AT116" s="964"/>
      <c r="AU116" s="909"/>
      <c r="AV116" s="910"/>
      <c r="AW116" s="910"/>
      <c r="AX116" s="910"/>
      <c r="AY116" s="910"/>
      <c r="AZ116" s="967" t="s">
        <v>465</v>
      </c>
      <c r="BA116" s="968"/>
      <c r="BB116" s="968"/>
      <c r="BC116" s="968"/>
      <c r="BD116" s="968"/>
      <c r="BE116" s="968"/>
      <c r="BF116" s="968"/>
      <c r="BG116" s="968"/>
      <c r="BH116" s="968"/>
      <c r="BI116" s="968"/>
      <c r="BJ116" s="968"/>
      <c r="BK116" s="968"/>
      <c r="BL116" s="968"/>
      <c r="BM116" s="968"/>
      <c r="BN116" s="968"/>
      <c r="BO116" s="968"/>
      <c r="BP116" s="969"/>
      <c r="BQ116" s="925" t="s">
        <v>452</v>
      </c>
      <c r="BR116" s="926"/>
      <c r="BS116" s="926"/>
      <c r="BT116" s="926"/>
      <c r="BU116" s="926"/>
      <c r="BV116" s="926" t="s">
        <v>133</v>
      </c>
      <c r="BW116" s="926"/>
      <c r="BX116" s="926"/>
      <c r="BY116" s="926"/>
      <c r="BZ116" s="926"/>
      <c r="CA116" s="926" t="s">
        <v>460</v>
      </c>
      <c r="CB116" s="926"/>
      <c r="CC116" s="926"/>
      <c r="CD116" s="926"/>
      <c r="CE116" s="926"/>
      <c r="CF116" s="920" t="s">
        <v>449</v>
      </c>
      <c r="CG116" s="921"/>
      <c r="CH116" s="921"/>
      <c r="CI116" s="921"/>
      <c r="CJ116" s="921"/>
      <c r="CK116" s="948"/>
      <c r="CL116" s="949"/>
      <c r="CM116" s="922" t="s">
        <v>466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133</v>
      </c>
      <c r="DH116" s="959"/>
      <c r="DI116" s="959"/>
      <c r="DJ116" s="959"/>
      <c r="DK116" s="960"/>
      <c r="DL116" s="961" t="s">
        <v>133</v>
      </c>
      <c r="DM116" s="959"/>
      <c r="DN116" s="959"/>
      <c r="DO116" s="959"/>
      <c r="DP116" s="960"/>
      <c r="DQ116" s="961" t="s">
        <v>133</v>
      </c>
      <c r="DR116" s="959"/>
      <c r="DS116" s="959"/>
      <c r="DT116" s="959"/>
      <c r="DU116" s="960"/>
      <c r="DV116" s="962" t="s">
        <v>449</v>
      </c>
      <c r="DW116" s="963"/>
      <c r="DX116" s="963"/>
      <c r="DY116" s="963"/>
      <c r="DZ116" s="964"/>
    </row>
    <row r="117" spans="1:130" s="228" customFormat="1" ht="26.25" customHeight="1" x14ac:dyDescent="0.2">
      <c r="A117" s="913" t="s">
        <v>193</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7" t="s">
        <v>467</v>
      </c>
      <c r="Z117" s="895"/>
      <c r="AA117" s="978">
        <v>767885</v>
      </c>
      <c r="AB117" s="979"/>
      <c r="AC117" s="979"/>
      <c r="AD117" s="979"/>
      <c r="AE117" s="980"/>
      <c r="AF117" s="981">
        <v>773065</v>
      </c>
      <c r="AG117" s="979"/>
      <c r="AH117" s="979"/>
      <c r="AI117" s="979"/>
      <c r="AJ117" s="980"/>
      <c r="AK117" s="981">
        <v>780956</v>
      </c>
      <c r="AL117" s="979"/>
      <c r="AM117" s="979"/>
      <c r="AN117" s="979"/>
      <c r="AO117" s="980"/>
      <c r="AP117" s="982"/>
      <c r="AQ117" s="983"/>
      <c r="AR117" s="983"/>
      <c r="AS117" s="983"/>
      <c r="AT117" s="984"/>
      <c r="AU117" s="909"/>
      <c r="AV117" s="910"/>
      <c r="AW117" s="910"/>
      <c r="AX117" s="910"/>
      <c r="AY117" s="910"/>
      <c r="AZ117" s="974" t="s">
        <v>468</v>
      </c>
      <c r="BA117" s="975"/>
      <c r="BB117" s="975"/>
      <c r="BC117" s="975"/>
      <c r="BD117" s="975"/>
      <c r="BE117" s="975"/>
      <c r="BF117" s="975"/>
      <c r="BG117" s="975"/>
      <c r="BH117" s="975"/>
      <c r="BI117" s="975"/>
      <c r="BJ117" s="975"/>
      <c r="BK117" s="975"/>
      <c r="BL117" s="975"/>
      <c r="BM117" s="975"/>
      <c r="BN117" s="975"/>
      <c r="BO117" s="975"/>
      <c r="BP117" s="976"/>
      <c r="BQ117" s="925" t="s">
        <v>133</v>
      </c>
      <c r="BR117" s="926"/>
      <c r="BS117" s="926"/>
      <c r="BT117" s="926"/>
      <c r="BU117" s="926"/>
      <c r="BV117" s="926" t="s">
        <v>469</v>
      </c>
      <c r="BW117" s="926"/>
      <c r="BX117" s="926"/>
      <c r="BY117" s="926"/>
      <c r="BZ117" s="926"/>
      <c r="CA117" s="926" t="s">
        <v>133</v>
      </c>
      <c r="CB117" s="926"/>
      <c r="CC117" s="926"/>
      <c r="CD117" s="926"/>
      <c r="CE117" s="926"/>
      <c r="CF117" s="920" t="s">
        <v>133</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133</v>
      </c>
      <c r="DH117" s="959"/>
      <c r="DI117" s="959"/>
      <c r="DJ117" s="959"/>
      <c r="DK117" s="960"/>
      <c r="DL117" s="961" t="s">
        <v>452</v>
      </c>
      <c r="DM117" s="959"/>
      <c r="DN117" s="959"/>
      <c r="DO117" s="959"/>
      <c r="DP117" s="960"/>
      <c r="DQ117" s="961" t="s">
        <v>133</v>
      </c>
      <c r="DR117" s="959"/>
      <c r="DS117" s="959"/>
      <c r="DT117" s="959"/>
      <c r="DU117" s="960"/>
      <c r="DV117" s="962" t="s">
        <v>133</v>
      </c>
      <c r="DW117" s="963"/>
      <c r="DX117" s="963"/>
      <c r="DY117" s="963"/>
      <c r="DZ117" s="964"/>
    </row>
    <row r="118" spans="1:130" s="228" customFormat="1" ht="26.25" customHeight="1" x14ac:dyDescent="0.2">
      <c r="A118" s="913" t="s">
        <v>438</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435</v>
      </c>
      <c r="AB118" s="894"/>
      <c r="AC118" s="894"/>
      <c r="AD118" s="894"/>
      <c r="AE118" s="895"/>
      <c r="AF118" s="893" t="s">
        <v>436</v>
      </c>
      <c r="AG118" s="894"/>
      <c r="AH118" s="894"/>
      <c r="AI118" s="894"/>
      <c r="AJ118" s="895"/>
      <c r="AK118" s="893" t="s">
        <v>313</v>
      </c>
      <c r="AL118" s="894"/>
      <c r="AM118" s="894"/>
      <c r="AN118" s="894"/>
      <c r="AO118" s="895"/>
      <c r="AP118" s="970" t="s">
        <v>437</v>
      </c>
      <c r="AQ118" s="971"/>
      <c r="AR118" s="971"/>
      <c r="AS118" s="971"/>
      <c r="AT118" s="972"/>
      <c r="AU118" s="909"/>
      <c r="AV118" s="910"/>
      <c r="AW118" s="910"/>
      <c r="AX118" s="910"/>
      <c r="AY118" s="910"/>
      <c r="AZ118" s="973" t="s">
        <v>471</v>
      </c>
      <c r="BA118" s="965"/>
      <c r="BB118" s="965"/>
      <c r="BC118" s="965"/>
      <c r="BD118" s="965"/>
      <c r="BE118" s="965"/>
      <c r="BF118" s="965"/>
      <c r="BG118" s="965"/>
      <c r="BH118" s="965"/>
      <c r="BI118" s="965"/>
      <c r="BJ118" s="965"/>
      <c r="BK118" s="965"/>
      <c r="BL118" s="965"/>
      <c r="BM118" s="965"/>
      <c r="BN118" s="965"/>
      <c r="BO118" s="965"/>
      <c r="BP118" s="966"/>
      <c r="BQ118" s="999" t="s">
        <v>133</v>
      </c>
      <c r="BR118" s="1000"/>
      <c r="BS118" s="1000"/>
      <c r="BT118" s="1000"/>
      <c r="BU118" s="1000"/>
      <c r="BV118" s="1000" t="s">
        <v>133</v>
      </c>
      <c r="BW118" s="1000"/>
      <c r="BX118" s="1000"/>
      <c r="BY118" s="1000"/>
      <c r="BZ118" s="1000"/>
      <c r="CA118" s="1000" t="s">
        <v>469</v>
      </c>
      <c r="CB118" s="1000"/>
      <c r="CC118" s="1000"/>
      <c r="CD118" s="1000"/>
      <c r="CE118" s="1000"/>
      <c r="CF118" s="920" t="s">
        <v>133</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133</v>
      </c>
      <c r="DH118" s="959"/>
      <c r="DI118" s="959"/>
      <c r="DJ118" s="959"/>
      <c r="DK118" s="960"/>
      <c r="DL118" s="961" t="s">
        <v>460</v>
      </c>
      <c r="DM118" s="959"/>
      <c r="DN118" s="959"/>
      <c r="DO118" s="959"/>
      <c r="DP118" s="960"/>
      <c r="DQ118" s="961" t="s">
        <v>133</v>
      </c>
      <c r="DR118" s="959"/>
      <c r="DS118" s="959"/>
      <c r="DT118" s="959"/>
      <c r="DU118" s="960"/>
      <c r="DV118" s="962" t="s">
        <v>133</v>
      </c>
      <c r="DW118" s="963"/>
      <c r="DX118" s="963"/>
      <c r="DY118" s="963"/>
      <c r="DZ118" s="964"/>
    </row>
    <row r="119" spans="1:130" s="228" customFormat="1" ht="26.25" customHeight="1" x14ac:dyDescent="0.2">
      <c r="A119" s="1056" t="s">
        <v>441</v>
      </c>
      <c r="B119" s="947"/>
      <c r="C119" s="929" t="s">
        <v>442</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v>9096</v>
      </c>
      <c r="AB119" s="901"/>
      <c r="AC119" s="901"/>
      <c r="AD119" s="901"/>
      <c r="AE119" s="902"/>
      <c r="AF119" s="903" t="s">
        <v>133</v>
      </c>
      <c r="AG119" s="901"/>
      <c r="AH119" s="901"/>
      <c r="AI119" s="901"/>
      <c r="AJ119" s="902"/>
      <c r="AK119" s="903" t="s">
        <v>133</v>
      </c>
      <c r="AL119" s="901"/>
      <c r="AM119" s="901"/>
      <c r="AN119" s="901"/>
      <c r="AO119" s="902"/>
      <c r="AP119" s="904" t="s">
        <v>449</v>
      </c>
      <c r="AQ119" s="905"/>
      <c r="AR119" s="905"/>
      <c r="AS119" s="905"/>
      <c r="AT119" s="906"/>
      <c r="AU119" s="911"/>
      <c r="AV119" s="912"/>
      <c r="AW119" s="912"/>
      <c r="AX119" s="912"/>
      <c r="AY119" s="912"/>
      <c r="AZ119" s="249" t="s">
        <v>193</v>
      </c>
      <c r="BA119" s="249"/>
      <c r="BB119" s="249"/>
      <c r="BC119" s="249"/>
      <c r="BD119" s="249"/>
      <c r="BE119" s="249"/>
      <c r="BF119" s="249"/>
      <c r="BG119" s="249"/>
      <c r="BH119" s="249"/>
      <c r="BI119" s="249"/>
      <c r="BJ119" s="249"/>
      <c r="BK119" s="249"/>
      <c r="BL119" s="249"/>
      <c r="BM119" s="249"/>
      <c r="BN119" s="249"/>
      <c r="BO119" s="977" t="s">
        <v>473</v>
      </c>
      <c r="BP119" s="1005"/>
      <c r="BQ119" s="999">
        <v>7828861</v>
      </c>
      <c r="BR119" s="1000"/>
      <c r="BS119" s="1000"/>
      <c r="BT119" s="1000"/>
      <c r="BU119" s="1000"/>
      <c r="BV119" s="1000">
        <v>7823944</v>
      </c>
      <c r="BW119" s="1000"/>
      <c r="BX119" s="1000"/>
      <c r="BY119" s="1000"/>
      <c r="BZ119" s="1000"/>
      <c r="CA119" s="1000">
        <v>7407978</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456</v>
      </c>
      <c r="DH119" s="986"/>
      <c r="DI119" s="986"/>
      <c r="DJ119" s="986"/>
      <c r="DK119" s="987"/>
      <c r="DL119" s="985" t="s">
        <v>133</v>
      </c>
      <c r="DM119" s="986"/>
      <c r="DN119" s="986"/>
      <c r="DO119" s="986"/>
      <c r="DP119" s="987"/>
      <c r="DQ119" s="985" t="s">
        <v>133</v>
      </c>
      <c r="DR119" s="986"/>
      <c r="DS119" s="986"/>
      <c r="DT119" s="986"/>
      <c r="DU119" s="987"/>
      <c r="DV119" s="988" t="s">
        <v>133</v>
      </c>
      <c r="DW119" s="989"/>
      <c r="DX119" s="989"/>
      <c r="DY119" s="989"/>
      <c r="DZ119" s="990"/>
    </row>
    <row r="120" spans="1:130" s="228" customFormat="1" ht="26.25" customHeight="1" x14ac:dyDescent="0.2">
      <c r="A120" s="1057"/>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133</v>
      </c>
      <c r="AB120" s="959"/>
      <c r="AC120" s="959"/>
      <c r="AD120" s="959"/>
      <c r="AE120" s="960"/>
      <c r="AF120" s="961" t="s">
        <v>133</v>
      </c>
      <c r="AG120" s="959"/>
      <c r="AH120" s="959"/>
      <c r="AI120" s="959"/>
      <c r="AJ120" s="960"/>
      <c r="AK120" s="961" t="s">
        <v>133</v>
      </c>
      <c r="AL120" s="959"/>
      <c r="AM120" s="959"/>
      <c r="AN120" s="959"/>
      <c r="AO120" s="960"/>
      <c r="AP120" s="962" t="s">
        <v>133</v>
      </c>
      <c r="AQ120" s="963"/>
      <c r="AR120" s="963"/>
      <c r="AS120" s="963"/>
      <c r="AT120" s="964"/>
      <c r="AU120" s="991" t="s">
        <v>475</v>
      </c>
      <c r="AV120" s="992"/>
      <c r="AW120" s="992"/>
      <c r="AX120" s="992"/>
      <c r="AY120" s="993"/>
      <c r="AZ120" s="929" t="s">
        <v>476</v>
      </c>
      <c r="BA120" s="898"/>
      <c r="BB120" s="898"/>
      <c r="BC120" s="898"/>
      <c r="BD120" s="898"/>
      <c r="BE120" s="898"/>
      <c r="BF120" s="898"/>
      <c r="BG120" s="898"/>
      <c r="BH120" s="898"/>
      <c r="BI120" s="898"/>
      <c r="BJ120" s="898"/>
      <c r="BK120" s="898"/>
      <c r="BL120" s="898"/>
      <c r="BM120" s="898"/>
      <c r="BN120" s="898"/>
      <c r="BO120" s="898"/>
      <c r="BP120" s="899"/>
      <c r="BQ120" s="930">
        <v>1023737</v>
      </c>
      <c r="BR120" s="931"/>
      <c r="BS120" s="931"/>
      <c r="BT120" s="931"/>
      <c r="BU120" s="931"/>
      <c r="BV120" s="931">
        <v>1587222</v>
      </c>
      <c r="BW120" s="931"/>
      <c r="BX120" s="931"/>
      <c r="BY120" s="931"/>
      <c r="BZ120" s="931"/>
      <c r="CA120" s="931">
        <v>2038222</v>
      </c>
      <c r="CB120" s="931"/>
      <c r="CC120" s="931"/>
      <c r="CD120" s="931"/>
      <c r="CE120" s="931"/>
      <c r="CF120" s="944">
        <v>46.8</v>
      </c>
      <c r="CG120" s="945"/>
      <c r="CH120" s="945"/>
      <c r="CI120" s="945"/>
      <c r="CJ120" s="945"/>
      <c r="CK120" s="1006" t="s">
        <v>477</v>
      </c>
      <c r="CL120" s="1007"/>
      <c r="CM120" s="1007"/>
      <c r="CN120" s="1007"/>
      <c r="CO120" s="1008"/>
      <c r="CP120" s="1014" t="s">
        <v>412</v>
      </c>
      <c r="CQ120" s="1015"/>
      <c r="CR120" s="1015"/>
      <c r="CS120" s="1015"/>
      <c r="CT120" s="1015"/>
      <c r="CU120" s="1015"/>
      <c r="CV120" s="1015"/>
      <c r="CW120" s="1015"/>
      <c r="CX120" s="1015"/>
      <c r="CY120" s="1015"/>
      <c r="CZ120" s="1015"/>
      <c r="DA120" s="1015"/>
      <c r="DB120" s="1015"/>
      <c r="DC120" s="1015"/>
      <c r="DD120" s="1015"/>
      <c r="DE120" s="1015"/>
      <c r="DF120" s="1016"/>
      <c r="DG120" s="930">
        <v>898735</v>
      </c>
      <c r="DH120" s="931"/>
      <c r="DI120" s="931"/>
      <c r="DJ120" s="931"/>
      <c r="DK120" s="931"/>
      <c r="DL120" s="931">
        <v>859167</v>
      </c>
      <c r="DM120" s="931"/>
      <c r="DN120" s="931"/>
      <c r="DO120" s="931"/>
      <c r="DP120" s="931"/>
      <c r="DQ120" s="931">
        <v>805934</v>
      </c>
      <c r="DR120" s="931"/>
      <c r="DS120" s="931"/>
      <c r="DT120" s="931"/>
      <c r="DU120" s="931"/>
      <c r="DV120" s="932">
        <v>18.5</v>
      </c>
      <c r="DW120" s="932"/>
      <c r="DX120" s="932"/>
      <c r="DY120" s="932"/>
      <c r="DZ120" s="933"/>
    </row>
    <row r="121" spans="1:130" s="228" customFormat="1" ht="26.25" customHeight="1" x14ac:dyDescent="0.2">
      <c r="A121" s="1057"/>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449</v>
      </c>
      <c r="AB121" s="959"/>
      <c r="AC121" s="959"/>
      <c r="AD121" s="959"/>
      <c r="AE121" s="960"/>
      <c r="AF121" s="961" t="s">
        <v>133</v>
      </c>
      <c r="AG121" s="959"/>
      <c r="AH121" s="959"/>
      <c r="AI121" s="959"/>
      <c r="AJ121" s="960"/>
      <c r="AK121" s="961" t="s">
        <v>469</v>
      </c>
      <c r="AL121" s="959"/>
      <c r="AM121" s="959"/>
      <c r="AN121" s="959"/>
      <c r="AO121" s="960"/>
      <c r="AP121" s="962" t="s">
        <v>133</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t="s">
        <v>449</v>
      </c>
      <c r="BR121" s="926"/>
      <c r="BS121" s="926"/>
      <c r="BT121" s="926"/>
      <c r="BU121" s="926"/>
      <c r="BV121" s="926" t="s">
        <v>133</v>
      </c>
      <c r="BW121" s="926"/>
      <c r="BX121" s="926"/>
      <c r="BY121" s="926"/>
      <c r="BZ121" s="926"/>
      <c r="CA121" s="926" t="s">
        <v>133</v>
      </c>
      <c r="CB121" s="926"/>
      <c r="CC121" s="926"/>
      <c r="CD121" s="926"/>
      <c r="CE121" s="926"/>
      <c r="CF121" s="920" t="s">
        <v>469</v>
      </c>
      <c r="CG121" s="921"/>
      <c r="CH121" s="921"/>
      <c r="CI121" s="921"/>
      <c r="CJ121" s="921"/>
      <c r="CK121" s="1009"/>
      <c r="CL121" s="1010"/>
      <c r="CM121" s="1010"/>
      <c r="CN121" s="1010"/>
      <c r="CO121" s="1011"/>
      <c r="CP121" s="1019" t="s">
        <v>480</v>
      </c>
      <c r="CQ121" s="1020"/>
      <c r="CR121" s="1020"/>
      <c r="CS121" s="1020"/>
      <c r="CT121" s="1020"/>
      <c r="CU121" s="1020"/>
      <c r="CV121" s="1020"/>
      <c r="CW121" s="1020"/>
      <c r="CX121" s="1020"/>
      <c r="CY121" s="1020"/>
      <c r="CZ121" s="1020"/>
      <c r="DA121" s="1020"/>
      <c r="DB121" s="1020"/>
      <c r="DC121" s="1020"/>
      <c r="DD121" s="1020"/>
      <c r="DE121" s="1020"/>
      <c r="DF121" s="1021"/>
      <c r="DG121" s="925">
        <v>488008</v>
      </c>
      <c r="DH121" s="926"/>
      <c r="DI121" s="926"/>
      <c r="DJ121" s="926"/>
      <c r="DK121" s="926"/>
      <c r="DL121" s="926">
        <v>456051</v>
      </c>
      <c r="DM121" s="926"/>
      <c r="DN121" s="926"/>
      <c r="DO121" s="926"/>
      <c r="DP121" s="926"/>
      <c r="DQ121" s="926">
        <v>422808</v>
      </c>
      <c r="DR121" s="926"/>
      <c r="DS121" s="926"/>
      <c r="DT121" s="926"/>
      <c r="DU121" s="926"/>
      <c r="DV121" s="927">
        <v>9.6999999999999993</v>
      </c>
      <c r="DW121" s="927"/>
      <c r="DX121" s="927"/>
      <c r="DY121" s="927"/>
      <c r="DZ121" s="928"/>
    </row>
    <row r="122" spans="1:130" s="228" customFormat="1" ht="26.25" customHeight="1" x14ac:dyDescent="0.2">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449</v>
      </c>
      <c r="AB122" s="959"/>
      <c r="AC122" s="959"/>
      <c r="AD122" s="959"/>
      <c r="AE122" s="960"/>
      <c r="AF122" s="961" t="s">
        <v>133</v>
      </c>
      <c r="AG122" s="959"/>
      <c r="AH122" s="959"/>
      <c r="AI122" s="959"/>
      <c r="AJ122" s="960"/>
      <c r="AK122" s="961" t="s">
        <v>133</v>
      </c>
      <c r="AL122" s="959"/>
      <c r="AM122" s="959"/>
      <c r="AN122" s="959"/>
      <c r="AO122" s="960"/>
      <c r="AP122" s="962" t="s">
        <v>133</v>
      </c>
      <c r="AQ122" s="963"/>
      <c r="AR122" s="963"/>
      <c r="AS122" s="963"/>
      <c r="AT122" s="964"/>
      <c r="AU122" s="994"/>
      <c r="AV122" s="995"/>
      <c r="AW122" s="995"/>
      <c r="AX122" s="995"/>
      <c r="AY122" s="996"/>
      <c r="AZ122" s="973" t="s">
        <v>481</v>
      </c>
      <c r="BA122" s="965"/>
      <c r="BB122" s="965"/>
      <c r="BC122" s="965"/>
      <c r="BD122" s="965"/>
      <c r="BE122" s="965"/>
      <c r="BF122" s="965"/>
      <c r="BG122" s="965"/>
      <c r="BH122" s="965"/>
      <c r="BI122" s="965"/>
      <c r="BJ122" s="965"/>
      <c r="BK122" s="965"/>
      <c r="BL122" s="965"/>
      <c r="BM122" s="965"/>
      <c r="BN122" s="965"/>
      <c r="BO122" s="965"/>
      <c r="BP122" s="966"/>
      <c r="BQ122" s="999">
        <v>5236221</v>
      </c>
      <c r="BR122" s="1000"/>
      <c r="BS122" s="1000"/>
      <c r="BT122" s="1000"/>
      <c r="BU122" s="1000"/>
      <c r="BV122" s="1000">
        <v>5258687</v>
      </c>
      <c r="BW122" s="1000"/>
      <c r="BX122" s="1000"/>
      <c r="BY122" s="1000"/>
      <c r="BZ122" s="1000"/>
      <c r="CA122" s="1000">
        <v>5034648</v>
      </c>
      <c r="CB122" s="1000"/>
      <c r="CC122" s="1000"/>
      <c r="CD122" s="1000"/>
      <c r="CE122" s="1000"/>
      <c r="CF122" s="1017">
        <v>115.6</v>
      </c>
      <c r="CG122" s="1018"/>
      <c r="CH122" s="1018"/>
      <c r="CI122" s="1018"/>
      <c r="CJ122" s="1018"/>
      <c r="CK122" s="1009"/>
      <c r="CL122" s="1010"/>
      <c r="CM122" s="1010"/>
      <c r="CN122" s="1010"/>
      <c r="CO122" s="1011"/>
      <c r="CP122" s="1019" t="s">
        <v>482</v>
      </c>
      <c r="CQ122" s="1020"/>
      <c r="CR122" s="1020"/>
      <c r="CS122" s="1020"/>
      <c r="CT122" s="1020"/>
      <c r="CU122" s="1020"/>
      <c r="CV122" s="1020"/>
      <c r="CW122" s="1020"/>
      <c r="CX122" s="1020"/>
      <c r="CY122" s="1020"/>
      <c r="CZ122" s="1020"/>
      <c r="DA122" s="1020"/>
      <c r="DB122" s="1020"/>
      <c r="DC122" s="1020"/>
      <c r="DD122" s="1020"/>
      <c r="DE122" s="1020"/>
      <c r="DF122" s="1021"/>
      <c r="DG122" s="925">
        <v>51496</v>
      </c>
      <c r="DH122" s="926"/>
      <c r="DI122" s="926"/>
      <c r="DJ122" s="926"/>
      <c r="DK122" s="926"/>
      <c r="DL122" s="926">
        <v>45119</v>
      </c>
      <c r="DM122" s="926"/>
      <c r="DN122" s="926"/>
      <c r="DO122" s="926"/>
      <c r="DP122" s="926"/>
      <c r="DQ122" s="926">
        <v>45273</v>
      </c>
      <c r="DR122" s="926"/>
      <c r="DS122" s="926"/>
      <c r="DT122" s="926"/>
      <c r="DU122" s="926"/>
      <c r="DV122" s="927">
        <v>1</v>
      </c>
      <c r="DW122" s="927"/>
      <c r="DX122" s="927"/>
      <c r="DY122" s="927"/>
      <c r="DZ122" s="928"/>
    </row>
    <row r="123" spans="1:130" s="228" customFormat="1" ht="26.25" customHeight="1" x14ac:dyDescent="0.2">
      <c r="A123" s="1057"/>
      <c r="B123" s="949"/>
      <c r="C123" s="922" t="s">
        <v>466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133</v>
      </c>
      <c r="AB123" s="959"/>
      <c r="AC123" s="959"/>
      <c r="AD123" s="959"/>
      <c r="AE123" s="960"/>
      <c r="AF123" s="961" t="s">
        <v>443</v>
      </c>
      <c r="AG123" s="959"/>
      <c r="AH123" s="959"/>
      <c r="AI123" s="959"/>
      <c r="AJ123" s="960"/>
      <c r="AK123" s="961" t="s">
        <v>449</v>
      </c>
      <c r="AL123" s="959"/>
      <c r="AM123" s="959"/>
      <c r="AN123" s="959"/>
      <c r="AO123" s="960"/>
      <c r="AP123" s="962" t="s">
        <v>443</v>
      </c>
      <c r="AQ123" s="963"/>
      <c r="AR123" s="963"/>
      <c r="AS123" s="963"/>
      <c r="AT123" s="964"/>
      <c r="AU123" s="997"/>
      <c r="AV123" s="998"/>
      <c r="AW123" s="998"/>
      <c r="AX123" s="998"/>
      <c r="AY123" s="998"/>
      <c r="AZ123" s="249" t="s">
        <v>193</v>
      </c>
      <c r="BA123" s="249"/>
      <c r="BB123" s="249"/>
      <c r="BC123" s="249"/>
      <c r="BD123" s="249"/>
      <c r="BE123" s="249"/>
      <c r="BF123" s="249"/>
      <c r="BG123" s="249"/>
      <c r="BH123" s="249"/>
      <c r="BI123" s="249"/>
      <c r="BJ123" s="249"/>
      <c r="BK123" s="249"/>
      <c r="BL123" s="249"/>
      <c r="BM123" s="249"/>
      <c r="BN123" s="249"/>
      <c r="BO123" s="977" t="s">
        <v>483</v>
      </c>
      <c r="BP123" s="1005"/>
      <c r="BQ123" s="1063">
        <v>6259958</v>
      </c>
      <c r="BR123" s="1064"/>
      <c r="BS123" s="1064"/>
      <c r="BT123" s="1064"/>
      <c r="BU123" s="1064"/>
      <c r="BV123" s="1064">
        <v>6845909</v>
      </c>
      <c r="BW123" s="1064"/>
      <c r="BX123" s="1064"/>
      <c r="BY123" s="1064"/>
      <c r="BZ123" s="1064"/>
      <c r="CA123" s="1064">
        <v>7072870</v>
      </c>
      <c r="CB123" s="1064"/>
      <c r="CC123" s="1064"/>
      <c r="CD123" s="1064"/>
      <c r="CE123" s="1064"/>
      <c r="CF123" s="1001"/>
      <c r="CG123" s="1002"/>
      <c r="CH123" s="1002"/>
      <c r="CI123" s="1002"/>
      <c r="CJ123" s="1003"/>
      <c r="CK123" s="1009"/>
      <c r="CL123" s="1010"/>
      <c r="CM123" s="1010"/>
      <c r="CN123" s="1010"/>
      <c r="CO123" s="1011"/>
      <c r="CP123" s="1019" t="s">
        <v>410</v>
      </c>
      <c r="CQ123" s="1020"/>
      <c r="CR123" s="1020"/>
      <c r="CS123" s="1020"/>
      <c r="CT123" s="1020"/>
      <c r="CU123" s="1020"/>
      <c r="CV123" s="1020"/>
      <c r="CW123" s="1020"/>
      <c r="CX123" s="1020"/>
      <c r="CY123" s="1020"/>
      <c r="CZ123" s="1020"/>
      <c r="DA123" s="1020"/>
      <c r="DB123" s="1020"/>
      <c r="DC123" s="1020"/>
      <c r="DD123" s="1020"/>
      <c r="DE123" s="1020"/>
      <c r="DF123" s="1021"/>
      <c r="DG123" s="958">
        <v>917</v>
      </c>
      <c r="DH123" s="959"/>
      <c r="DI123" s="959"/>
      <c r="DJ123" s="959"/>
      <c r="DK123" s="960"/>
      <c r="DL123" s="961">
        <v>552</v>
      </c>
      <c r="DM123" s="959"/>
      <c r="DN123" s="959"/>
      <c r="DO123" s="959"/>
      <c r="DP123" s="960"/>
      <c r="DQ123" s="961">
        <v>2784</v>
      </c>
      <c r="DR123" s="959"/>
      <c r="DS123" s="959"/>
      <c r="DT123" s="959"/>
      <c r="DU123" s="960"/>
      <c r="DV123" s="962">
        <v>0.1</v>
      </c>
      <c r="DW123" s="963"/>
      <c r="DX123" s="963"/>
      <c r="DY123" s="963"/>
      <c r="DZ123" s="964"/>
    </row>
    <row r="124" spans="1:130" s="228" customFormat="1" ht="26.25" customHeight="1" thickBot="1" x14ac:dyDescent="0.25">
      <c r="A124" s="1057"/>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443</v>
      </c>
      <c r="AB124" s="959"/>
      <c r="AC124" s="959"/>
      <c r="AD124" s="959"/>
      <c r="AE124" s="960"/>
      <c r="AF124" s="961" t="s">
        <v>133</v>
      </c>
      <c r="AG124" s="959"/>
      <c r="AH124" s="959"/>
      <c r="AI124" s="959"/>
      <c r="AJ124" s="960"/>
      <c r="AK124" s="961" t="s">
        <v>449</v>
      </c>
      <c r="AL124" s="959"/>
      <c r="AM124" s="959"/>
      <c r="AN124" s="959"/>
      <c r="AO124" s="960"/>
      <c r="AP124" s="962" t="s">
        <v>456</v>
      </c>
      <c r="AQ124" s="963"/>
      <c r="AR124" s="963"/>
      <c r="AS124" s="963"/>
      <c r="AT124" s="964"/>
      <c r="AU124" s="1059" t="s">
        <v>484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38.299999999999997</v>
      </c>
      <c r="BR124" s="1027"/>
      <c r="BS124" s="1027"/>
      <c r="BT124" s="1027"/>
      <c r="BU124" s="1027"/>
      <c r="BV124" s="1027">
        <v>21.8</v>
      </c>
      <c r="BW124" s="1027"/>
      <c r="BX124" s="1027"/>
      <c r="BY124" s="1027"/>
      <c r="BZ124" s="1027"/>
      <c r="CA124" s="1027">
        <v>7.6</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456</v>
      </c>
      <c r="DH124" s="986"/>
      <c r="DI124" s="986"/>
      <c r="DJ124" s="986"/>
      <c r="DK124" s="987"/>
      <c r="DL124" s="985" t="s">
        <v>449</v>
      </c>
      <c r="DM124" s="986"/>
      <c r="DN124" s="986"/>
      <c r="DO124" s="986"/>
      <c r="DP124" s="987"/>
      <c r="DQ124" s="985" t="s">
        <v>133</v>
      </c>
      <c r="DR124" s="986"/>
      <c r="DS124" s="986"/>
      <c r="DT124" s="986"/>
      <c r="DU124" s="987"/>
      <c r="DV124" s="988" t="s">
        <v>456</v>
      </c>
      <c r="DW124" s="989"/>
      <c r="DX124" s="989"/>
      <c r="DY124" s="989"/>
      <c r="DZ124" s="990"/>
    </row>
    <row r="125" spans="1:130" s="228" customFormat="1" ht="26.25" customHeight="1" x14ac:dyDescent="0.2">
      <c r="A125" s="1057"/>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133</v>
      </c>
      <c r="AB125" s="959"/>
      <c r="AC125" s="959"/>
      <c r="AD125" s="959"/>
      <c r="AE125" s="960"/>
      <c r="AF125" s="961" t="s">
        <v>443</v>
      </c>
      <c r="AG125" s="959"/>
      <c r="AH125" s="959"/>
      <c r="AI125" s="959"/>
      <c r="AJ125" s="960"/>
      <c r="AK125" s="961" t="s">
        <v>456</v>
      </c>
      <c r="AL125" s="959"/>
      <c r="AM125" s="959"/>
      <c r="AN125" s="959"/>
      <c r="AO125" s="960"/>
      <c r="AP125" s="962" t="s">
        <v>460</v>
      </c>
      <c r="AQ125" s="963"/>
      <c r="AR125" s="963"/>
      <c r="AS125" s="963"/>
      <c r="AT125" s="964"/>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1022" t="s">
        <v>486</v>
      </c>
      <c r="CL125" s="1007"/>
      <c r="CM125" s="1007"/>
      <c r="CN125" s="1007"/>
      <c r="CO125" s="1008"/>
      <c r="CP125" s="929" t="s">
        <v>487</v>
      </c>
      <c r="CQ125" s="898"/>
      <c r="CR125" s="898"/>
      <c r="CS125" s="898"/>
      <c r="CT125" s="898"/>
      <c r="CU125" s="898"/>
      <c r="CV125" s="898"/>
      <c r="CW125" s="898"/>
      <c r="CX125" s="898"/>
      <c r="CY125" s="898"/>
      <c r="CZ125" s="898"/>
      <c r="DA125" s="898"/>
      <c r="DB125" s="898"/>
      <c r="DC125" s="898"/>
      <c r="DD125" s="898"/>
      <c r="DE125" s="898"/>
      <c r="DF125" s="899"/>
      <c r="DG125" s="930" t="s">
        <v>460</v>
      </c>
      <c r="DH125" s="931"/>
      <c r="DI125" s="931"/>
      <c r="DJ125" s="931"/>
      <c r="DK125" s="931"/>
      <c r="DL125" s="931" t="s">
        <v>133</v>
      </c>
      <c r="DM125" s="931"/>
      <c r="DN125" s="931"/>
      <c r="DO125" s="931"/>
      <c r="DP125" s="931"/>
      <c r="DQ125" s="931" t="s">
        <v>133</v>
      </c>
      <c r="DR125" s="931"/>
      <c r="DS125" s="931"/>
      <c r="DT125" s="931"/>
      <c r="DU125" s="931"/>
      <c r="DV125" s="932" t="s">
        <v>133</v>
      </c>
      <c r="DW125" s="932"/>
      <c r="DX125" s="932"/>
      <c r="DY125" s="932"/>
      <c r="DZ125" s="933"/>
    </row>
    <row r="126" spans="1:130" s="228" customFormat="1" ht="26.25" customHeight="1" thickBot="1" x14ac:dyDescent="0.25">
      <c r="A126" s="1057"/>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133</v>
      </c>
      <c r="AB126" s="959"/>
      <c r="AC126" s="959"/>
      <c r="AD126" s="959"/>
      <c r="AE126" s="960"/>
      <c r="AF126" s="961" t="s">
        <v>133</v>
      </c>
      <c r="AG126" s="959"/>
      <c r="AH126" s="959"/>
      <c r="AI126" s="959"/>
      <c r="AJ126" s="960"/>
      <c r="AK126" s="961" t="s">
        <v>133</v>
      </c>
      <c r="AL126" s="959"/>
      <c r="AM126" s="959"/>
      <c r="AN126" s="959"/>
      <c r="AO126" s="960"/>
      <c r="AP126" s="962" t="s">
        <v>133</v>
      </c>
      <c r="AQ126" s="963"/>
      <c r="AR126" s="963"/>
      <c r="AS126" s="963"/>
      <c r="AT126" s="964"/>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133</v>
      </c>
      <c r="DH126" s="926"/>
      <c r="DI126" s="926"/>
      <c r="DJ126" s="926"/>
      <c r="DK126" s="926"/>
      <c r="DL126" s="926" t="s">
        <v>133</v>
      </c>
      <c r="DM126" s="926"/>
      <c r="DN126" s="926"/>
      <c r="DO126" s="926"/>
      <c r="DP126" s="926"/>
      <c r="DQ126" s="926" t="s">
        <v>449</v>
      </c>
      <c r="DR126" s="926"/>
      <c r="DS126" s="926"/>
      <c r="DT126" s="926"/>
      <c r="DU126" s="926"/>
      <c r="DV126" s="927" t="s">
        <v>449</v>
      </c>
      <c r="DW126" s="927"/>
      <c r="DX126" s="927"/>
      <c r="DY126" s="927"/>
      <c r="DZ126" s="928"/>
    </row>
    <row r="127" spans="1:130" s="228" customFormat="1" ht="26.25" customHeight="1" x14ac:dyDescent="0.2">
      <c r="A127" s="1058"/>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449</v>
      </c>
      <c r="AB127" s="959"/>
      <c r="AC127" s="959"/>
      <c r="AD127" s="959"/>
      <c r="AE127" s="960"/>
      <c r="AF127" s="961" t="s">
        <v>443</v>
      </c>
      <c r="AG127" s="959"/>
      <c r="AH127" s="959"/>
      <c r="AI127" s="959"/>
      <c r="AJ127" s="960"/>
      <c r="AK127" s="961" t="s">
        <v>469</v>
      </c>
      <c r="AL127" s="959"/>
      <c r="AM127" s="959"/>
      <c r="AN127" s="959"/>
      <c r="AO127" s="960"/>
      <c r="AP127" s="962" t="s">
        <v>133</v>
      </c>
      <c r="AQ127" s="963"/>
      <c r="AR127" s="963"/>
      <c r="AS127" s="963"/>
      <c r="AT127" s="964"/>
      <c r="AU127" s="230"/>
      <c r="AV127" s="230"/>
      <c r="AW127" s="230"/>
      <c r="AX127" s="1031" t="s">
        <v>490</v>
      </c>
      <c r="AY127" s="1032"/>
      <c r="AZ127" s="1032"/>
      <c r="BA127" s="1032"/>
      <c r="BB127" s="1032"/>
      <c r="BC127" s="1032"/>
      <c r="BD127" s="1032"/>
      <c r="BE127" s="1033"/>
      <c r="BF127" s="1034" t="s">
        <v>491</v>
      </c>
      <c r="BG127" s="1032"/>
      <c r="BH127" s="1032"/>
      <c r="BI127" s="1032"/>
      <c r="BJ127" s="1032"/>
      <c r="BK127" s="1032"/>
      <c r="BL127" s="1033"/>
      <c r="BM127" s="1034" t="s">
        <v>492</v>
      </c>
      <c r="BN127" s="1032"/>
      <c r="BO127" s="1032"/>
      <c r="BP127" s="1032"/>
      <c r="BQ127" s="1032"/>
      <c r="BR127" s="1032"/>
      <c r="BS127" s="1033"/>
      <c r="BT127" s="1034" t="s">
        <v>493</v>
      </c>
      <c r="BU127" s="1032"/>
      <c r="BV127" s="1032"/>
      <c r="BW127" s="1032"/>
      <c r="BX127" s="1032"/>
      <c r="BY127" s="1032"/>
      <c r="BZ127" s="1055"/>
      <c r="CA127" s="230"/>
      <c r="CB127" s="230"/>
      <c r="CC127" s="230"/>
      <c r="CD127" s="253"/>
      <c r="CE127" s="253"/>
      <c r="CF127" s="253"/>
      <c r="CG127" s="230"/>
      <c r="CH127" s="230"/>
      <c r="CI127" s="230"/>
      <c r="CJ127" s="252"/>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449</v>
      </c>
      <c r="DH127" s="926"/>
      <c r="DI127" s="926"/>
      <c r="DJ127" s="926"/>
      <c r="DK127" s="926"/>
      <c r="DL127" s="926" t="s">
        <v>133</v>
      </c>
      <c r="DM127" s="926"/>
      <c r="DN127" s="926"/>
      <c r="DO127" s="926"/>
      <c r="DP127" s="926"/>
      <c r="DQ127" s="926" t="s">
        <v>133</v>
      </c>
      <c r="DR127" s="926"/>
      <c r="DS127" s="926"/>
      <c r="DT127" s="926"/>
      <c r="DU127" s="926"/>
      <c r="DV127" s="927" t="s">
        <v>133</v>
      </c>
      <c r="DW127" s="927"/>
      <c r="DX127" s="927"/>
      <c r="DY127" s="927"/>
      <c r="DZ127" s="928"/>
    </row>
    <row r="128" spans="1:130" s="228" customFormat="1" ht="26.25" customHeight="1" thickBot="1" x14ac:dyDescent="0.25">
      <c r="A128" s="1041" t="s">
        <v>495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496</v>
      </c>
      <c r="X128" s="1043"/>
      <c r="Y128" s="1043"/>
      <c r="Z128" s="1044"/>
      <c r="AA128" s="1045" t="s">
        <v>456</v>
      </c>
      <c r="AB128" s="1046"/>
      <c r="AC128" s="1046"/>
      <c r="AD128" s="1046"/>
      <c r="AE128" s="1047"/>
      <c r="AF128" s="1048" t="s">
        <v>133</v>
      </c>
      <c r="AG128" s="1046"/>
      <c r="AH128" s="1046"/>
      <c r="AI128" s="1046"/>
      <c r="AJ128" s="1047"/>
      <c r="AK128" s="1048">
        <v>381</v>
      </c>
      <c r="AL128" s="1046"/>
      <c r="AM128" s="1046"/>
      <c r="AN128" s="1046"/>
      <c r="AO128" s="1047"/>
      <c r="AP128" s="1049"/>
      <c r="AQ128" s="1050"/>
      <c r="AR128" s="1050"/>
      <c r="AS128" s="1050"/>
      <c r="AT128" s="1051"/>
      <c r="AU128" s="230"/>
      <c r="AV128" s="230"/>
      <c r="AW128" s="230"/>
      <c r="AX128" s="897" t="s">
        <v>497</v>
      </c>
      <c r="AY128" s="898"/>
      <c r="AZ128" s="898"/>
      <c r="BA128" s="898"/>
      <c r="BB128" s="898"/>
      <c r="BC128" s="898"/>
      <c r="BD128" s="898"/>
      <c r="BE128" s="899"/>
      <c r="BF128" s="1052" t="s">
        <v>460</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3"/>
      <c r="CB128" s="253"/>
      <c r="CC128" s="253"/>
      <c r="CD128" s="253"/>
      <c r="CE128" s="253"/>
      <c r="CF128" s="253"/>
      <c r="CG128" s="230"/>
      <c r="CH128" s="230"/>
      <c r="CI128" s="230"/>
      <c r="CJ128" s="252"/>
      <c r="CK128" s="1024"/>
      <c r="CL128" s="1025"/>
      <c r="CM128" s="1025"/>
      <c r="CN128" s="1025"/>
      <c r="CO128" s="1026"/>
      <c r="CP128" s="1035" t="s">
        <v>498</v>
      </c>
      <c r="CQ128" s="724"/>
      <c r="CR128" s="724"/>
      <c r="CS128" s="724"/>
      <c r="CT128" s="724"/>
      <c r="CU128" s="724"/>
      <c r="CV128" s="724"/>
      <c r="CW128" s="724"/>
      <c r="CX128" s="724"/>
      <c r="CY128" s="724"/>
      <c r="CZ128" s="724"/>
      <c r="DA128" s="724"/>
      <c r="DB128" s="724"/>
      <c r="DC128" s="724"/>
      <c r="DD128" s="724"/>
      <c r="DE128" s="724"/>
      <c r="DF128" s="1036"/>
      <c r="DG128" s="1037" t="s">
        <v>443</v>
      </c>
      <c r="DH128" s="1038"/>
      <c r="DI128" s="1038"/>
      <c r="DJ128" s="1038"/>
      <c r="DK128" s="1038"/>
      <c r="DL128" s="1038" t="s">
        <v>443</v>
      </c>
      <c r="DM128" s="1038"/>
      <c r="DN128" s="1038"/>
      <c r="DO128" s="1038"/>
      <c r="DP128" s="1038"/>
      <c r="DQ128" s="1038" t="s">
        <v>443</v>
      </c>
      <c r="DR128" s="1038"/>
      <c r="DS128" s="1038"/>
      <c r="DT128" s="1038"/>
      <c r="DU128" s="1038"/>
      <c r="DV128" s="1039" t="s">
        <v>443</v>
      </c>
      <c r="DW128" s="1039"/>
      <c r="DX128" s="1039"/>
      <c r="DY128" s="1039"/>
      <c r="DZ128" s="1040"/>
    </row>
    <row r="129" spans="1:131" s="228"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4528926</v>
      </c>
      <c r="AB129" s="959"/>
      <c r="AC129" s="959"/>
      <c r="AD129" s="959"/>
      <c r="AE129" s="960"/>
      <c r="AF129" s="961">
        <v>4924344</v>
      </c>
      <c r="AG129" s="959"/>
      <c r="AH129" s="959"/>
      <c r="AI129" s="959"/>
      <c r="AJ129" s="960"/>
      <c r="AK129" s="961">
        <v>4800264</v>
      </c>
      <c r="AL129" s="959"/>
      <c r="AM129" s="959"/>
      <c r="AN129" s="959"/>
      <c r="AO129" s="960"/>
      <c r="AP129" s="1073"/>
      <c r="AQ129" s="1074"/>
      <c r="AR129" s="1074"/>
      <c r="AS129" s="1074"/>
      <c r="AT129" s="1075"/>
      <c r="AU129" s="231"/>
      <c r="AV129" s="231"/>
      <c r="AW129" s="231"/>
      <c r="AX129" s="1065" t="s">
        <v>500</v>
      </c>
      <c r="AY129" s="923"/>
      <c r="AZ129" s="923"/>
      <c r="BA129" s="923"/>
      <c r="BB129" s="923"/>
      <c r="BC129" s="923"/>
      <c r="BD129" s="923"/>
      <c r="BE129" s="924"/>
      <c r="BF129" s="1066" t="s">
        <v>452</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34" t="s">
        <v>501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502</v>
      </c>
      <c r="X130" s="1071"/>
      <c r="Y130" s="1071"/>
      <c r="Z130" s="1072"/>
      <c r="AA130" s="958">
        <v>432719</v>
      </c>
      <c r="AB130" s="959"/>
      <c r="AC130" s="959"/>
      <c r="AD130" s="959"/>
      <c r="AE130" s="960"/>
      <c r="AF130" s="961">
        <v>439560</v>
      </c>
      <c r="AG130" s="959"/>
      <c r="AH130" s="959"/>
      <c r="AI130" s="959"/>
      <c r="AJ130" s="960"/>
      <c r="AK130" s="961">
        <v>446114</v>
      </c>
      <c r="AL130" s="959"/>
      <c r="AM130" s="959"/>
      <c r="AN130" s="959"/>
      <c r="AO130" s="960"/>
      <c r="AP130" s="1073"/>
      <c r="AQ130" s="1074"/>
      <c r="AR130" s="1074"/>
      <c r="AS130" s="1074"/>
      <c r="AT130" s="1075"/>
      <c r="AU130" s="231"/>
      <c r="AV130" s="231"/>
      <c r="AW130" s="231"/>
      <c r="AX130" s="1065" t="s">
        <v>503</v>
      </c>
      <c r="AY130" s="923"/>
      <c r="AZ130" s="923"/>
      <c r="BA130" s="923"/>
      <c r="BB130" s="923"/>
      <c r="BC130" s="923"/>
      <c r="BD130" s="923"/>
      <c r="BE130" s="924"/>
      <c r="BF130" s="1101">
        <v>7.7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504</v>
      </c>
      <c r="X131" s="1108"/>
      <c r="Y131" s="1108"/>
      <c r="Z131" s="1109"/>
      <c r="AA131" s="1004">
        <v>4096207</v>
      </c>
      <c r="AB131" s="986"/>
      <c r="AC131" s="986"/>
      <c r="AD131" s="986"/>
      <c r="AE131" s="987"/>
      <c r="AF131" s="985">
        <v>4484784</v>
      </c>
      <c r="AG131" s="986"/>
      <c r="AH131" s="986"/>
      <c r="AI131" s="986"/>
      <c r="AJ131" s="987"/>
      <c r="AK131" s="985">
        <v>4354150</v>
      </c>
      <c r="AL131" s="986"/>
      <c r="AM131" s="986"/>
      <c r="AN131" s="986"/>
      <c r="AO131" s="987"/>
      <c r="AP131" s="1110"/>
      <c r="AQ131" s="1111"/>
      <c r="AR131" s="1111"/>
      <c r="AS131" s="1111"/>
      <c r="AT131" s="1112"/>
      <c r="AU131" s="231"/>
      <c r="AV131" s="231"/>
      <c r="AW131" s="231"/>
      <c r="AX131" s="1083" t="s">
        <v>505</v>
      </c>
      <c r="AY131" s="724"/>
      <c r="AZ131" s="724"/>
      <c r="BA131" s="724"/>
      <c r="BB131" s="724"/>
      <c r="BC131" s="724"/>
      <c r="BD131" s="724"/>
      <c r="BE131" s="1036"/>
      <c r="BF131" s="1084">
        <v>7.6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90" t="s">
        <v>506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507</v>
      </c>
      <c r="W132" s="1094"/>
      <c r="X132" s="1094"/>
      <c r="Y132" s="1094"/>
      <c r="Z132" s="1095"/>
      <c r="AA132" s="1096">
        <v>8.1823501600000004</v>
      </c>
      <c r="AB132" s="1097"/>
      <c r="AC132" s="1097"/>
      <c r="AD132" s="1097"/>
      <c r="AE132" s="1098"/>
      <c r="AF132" s="1099">
        <v>7.4363670580000001</v>
      </c>
      <c r="AG132" s="1097"/>
      <c r="AH132" s="1097"/>
      <c r="AI132" s="1097"/>
      <c r="AJ132" s="1098"/>
      <c r="AK132" s="1099">
        <v>7.6814303600000002</v>
      </c>
      <c r="AL132" s="1097"/>
      <c r="AM132" s="1097"/>
      <c r="AN132" s="1097"/>
      <c r="AO132" s="1098"/>
      <c r="AP132" s="1001"/>
      <c r="AQ132" s="1002"/>
      <c r="AR132" s="1002"/>
      <c r="AS132" s="1002"/>
      <c r="AT132" s="1100"/>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508</v>
      </c>
      <c r="W133" s="1077"/>
      <c r="X133" s="1077"/>
      <c r="Y133" s="1077"/>
      <c r="Z133" s="1078"/>
      <c r="AA133" s="1079">
        <v>10.4</v>
      </c>
      <c r="AB133" s="1080"/>
      <c r="AC133" s="1080"/>
      <c r="AD133" s="1080"/>
      <c r="AE133" s="1081"/>
      <c r="AF133" s="1079">
        <v>8.9</v>
      </c>
      <c r="AG133" s="1080"/>
      <c r="AH133" s="1080"/>
      <c r="AI133" s="1080"/>
      <c r="AJ133" s="1081"/>
      <c r="AK133" s="1079">
        <v>7.7</v>
      </c>
      <c r="AL133" s="1080"/>
      <c r="AM133" s="1080"/>
      <c r="AN133" s="1080"/>
      <c r="AO133" s="1081"/>
      <c r="AP133" s="1028"/>
      <c r="AQ133" s="1029"/>
      <c r="AR133" s="1029"/>
      <c r="AS133" s="1029"/>
      <c r="AT133" s="1082"/>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eet5TKcSpinS3sVHMNmkEQEfrfZY33+qbRM9KiDcwzAquLryzyRKtFGHBoElnUASrBG0prvTYpYZekVOdQ/KYQ==" saltValue="+c4NBc6ZNfUReIieSajDK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BAAE3-497D-4FFE-83F7-81240298D0B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58" customWidth="1"/>
    <col min="121" max="121" width="0" style="257" hidden="1" customWidth="1"/>
    <col min="122" max="16384" width="9" style="257" hidden="1"/>
  </cols>
  <sheetData>
    <row r="1" spans="1:120" ht="13"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7"/>
    </row>
    <row r="17" spans="119:120" ht="13" x14ac:dyDescent="0.2">
      <c r="DP17" s="257"/>
    </row>
    <row r="18" spans="119:120" ht="13" x14ac:dyDescent="0.2"/>
    <row r="19" spans="119:120" ht="13" x14ac:dyDescent="0.2"/>
    <row r="20" spans="119:120" ht="13" x14ac:dyDescent="0.2">
      <c r="DO20" s="257"/>
      <c r="DP20" s="257"/>
    </row>
    <row r="21" spans="119:120" ht="13" x14ac:dyDescent="0.2">
      <c r="DP21" s="257"/>
    </row>
    <row r="22" spans="119:120" ht="13" x14ac:dyDescent="0.2"/>
    <row r="23" spans="119:120" ht="13" x14ac:dyDescent="0.2">
      <c r="DO23" s="257"/>
      <c r="DP23" s="257"/>
    </row>
    <row r="24" spans="119:120" ht="13" x14ac:dyDescent="0.2">
      <c r="DP24" s="257"/>
    </row>
    <row r="25" spans="119:120" ht="13" x14ac:dyDescent="0.2">
      <c r="DP25" s="257"/>
    </row>
    <row r="26" spans="119:120" ht="13" x14ac:dyDescent="0.2">
      <c r="DO26" s="257"/>
      <c r="DP26" s="257"/>
    </row>
    <row r="27" spans="119:120" ht="13" x14ac:dyDescent="0.2"/>
    <row r="28" spans="119:120" ht="13" x14ac:dyDescent="0.2">
      <c r="DO28" s="257"/>
      <c r="DP28" s="257"/>
    </row>
    <row r="29" spans="119:120" ht="13" x14ac:dyDescent="0.2">
      <c r="DP29" s="257"/>
    </row>
    <row r="30" spans="119:120" ht="13" x14ac:dyDescent="0.2"/>
    <row r="31" spans="119:120" ht="13" x14ac:dyDescent="0.2">
      <c r="DO31" s="257"/>
      <c r="DP31" s="257"/>
    </row>
    <row r="32" spans="119:120" ht="13" x14ac:dyDescent="0.2"/>
    <row r="33" spans="98:120" ht="13" x14ac:dyDescent="0.2">
      <c r="DO33" s="257"/>
      <c r="DP33" s="257"/>
    </row>
    <row r="34" spans="98:120" ht="13" x14ac:dyDescent="0.2">
      <c r="DM34" s="257"/>
    </row>
    <row r="35" spans="98:120" ht="13" x14ac:dyDescent="0.2">
      <c r="CT35" s="257"/>
      <c r="CU35" s="257"/>
      <c r="CV35" s="257"/>
      <c r="CY35" s="257"/>
      <c r="CZ35" s="257"/>
      <c r="DA35" s="257"/>
      <c r="DD35" s="257"/>
      <c r="DE35" s="257"/>
      <c r="DF35" s="257"/>
      <c r="DI35" s="257"/>
      <c r="DJ35" s="257"/>
      <c r="DK35" s="257"/>
      <c r="DM35" s="257"/>
      <c r="DN35" s="257"/>
      <c r="DO35" s="257"/>
      <c r="DP35" s="257"/>
    </row>
    <row r="36" spans="98:120" ht="13" x14ac:dyDescent="0.2"/>
    <row r="37" spans="98:120" ht="13" x14ac:dyDescent="0.2">
      <c r="CW37" s="257"/>
      <c r="DB37" s="257"/>
      <c r="DG37" s="257"/>
      <c r="DL37" s="257"/>
      <c r="DP37" s="257"/>
    </row>
    <row r="38" spans="98:120" ht="13" x14ac:dyDescent="0.2">
      <c r="CT38" s="257"/>
      <c r="CU38" s="257"/>
      <c r="CV38" s="257"/>
      <c r="CW38" s="257"/>
      <c r="CY38" s="257"/>
      <c r="CZ38" s="257"/>
      <c r="DA38" s="257"/>
      <c r="DB38" s="257"/>
      <c r="DD38" s="257"/>
      <c r="DE38" s="257"/>
      <c r="DF38" s="257"/>
      <c r="DG38" s="257"/>
      <c r="DI38" s="257"/>
      <c r="DJ38" s="257"/>
      <c r="DK38" s="257"/>
      <c r="DL38" s="257"/>
      <c r="DN38" s="257"/>
      <c r="DO38" s="257"/>
      <c r="DP38" s="257"/>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7"/>
      <c r="DO49" s="257"/>
      <c r="DP49" s="257"/>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7"/>
      <c r="CS63" s="257"/>
      <c r="CX63" s="257"/>
      <c r="DC63" s="257"/>
      <c r="DH63" s="257"/>
    </row>
    <row r="64" spans="22:120" ht="13" x14ac:dyDescent="0.2">
      <c r="V64" s="257"/>
    </row>
    <row r="65" spans="15:120" ht="13" x14ac:dyDescent="0.2">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ht="13" x14ac:dyDescent="0.2">
      <c r="Q66" s="257"/>
      <c r="S66" s="257"/>
      <c r="U66" s="257"/>
      <c r="DM66" s="257"/>
    </row>
    <row r="67" spans="15:120" ht="13" x14ac:dyDescent="0.2">
      <c r="O67" s="257"/>
      <c r="P67" s="257"/>
      <c r="R67" s="257"/>
      <c r="T67" s="257"/>
      <c r="Y67" s="257"/>
      <c r="CT67" s="257"/>
      <c r="CV67" s="257"/>
      <c r="CW67" s="257"/>
      <c r="CY67" s="257"/>
      <c r="DA67" s="257"/>
      <c r="DB67" s="257"/>
      <c r="DD67" s="257"/>
      <c r="DF67" s="257"/>
      <c r="DG67" s="257"/>
      <c r="DI67" s="257"/>
      <c r="DK67" s="257"/>
      <c r="DL67" s="257"/>
      <c r="DN67" s="257"/>
      <c r="DO67" s="257"/>
      <c r="DP67" s="257"/>
    </row>
    <row r="68" spans="15:120" ht="13" x14ac:dyDescent="0.2"/>
    <row r="69" spans="15:120" ht="13" x14ac:dyDescent="0.2"/>
    <row r="70" spans="15:120" ht="13" x14ac:dyDescent="0.2"/>
    <row r="71" spans="15:120" ht="13" x14ac:dyDescent="0.2"/>
    <row r="72" spans="15:120" ht="13" x14ac:dyDescent="0.2">
      <c r="DP72" s="257"/>
    </row>
    <row r="73" spans="15:120" ht="13" x14ac:dyDescent="0.2">
      <c r="DP73" s="257"/>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7"/>
      <c r="CX96" s="257"/>
      <c r="DC96" s="257"/>
      <c r="DH96" s="257"/>
    </row>
    <row r="97" spans="24:120" ht="13" x14ac:dyDescent="0.2">
      <c r="CS97" s="257"/>
      <c r="CX97" s="257"/>
      <c r="DC97" s="257"/>
      <c r="DH97" s="257"/>
      <c r="DP97" s="258" t="s">
        <v>509</v>
      </c>
    </row>
    <row r="98" spans="24:120" ht="13" hidden="1" x14ac:dyDescent="0.2">
      <c r="CS98" s="257"/>
      <c r="CX98" s="257"/>
      <c r="DC98" s="257"/>
      <c r="DH98" s="257"/>
    </row>
    <row r="99" spans="24:120" ht="13" hidden="1" x14ac:dyDescent="0.2">
      <c r="CS99" s="257"/>
      <c r="CX99" s="257"/>
      <c r="DC99" s="257"/>
      <c r="DH99" s="257"/>
    </row>
    <row r="101" spans="24:120" ht="12" hidden="1" customHeight="1" x14ac:dyDescent="0.2">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2">
      <c r="CU102" s="257"/>
      <c r="CZ102" s="257"/>
      <c r="DE102" s="257"/>
      <c r="DJ102" s="257"/>
      <c r="DM102" s="257"/>
    </row>
    <row r="103" spans="24:120" ht="13" hidden="1" x14ac:dyDescent="0.2">
      <c r="CT103" s="257"/>
      <c r="CV103" s="257"/>
      <c r="CW103" s="257"/>
      <c r="CY103" s="257"/>
      <c r="DA103" s="257"/>
      <c r="DB103" s="257"/>
      <c r="DD103" s="257"/>
      <c r="DF103" s="257"/>
      <c r="DG103" s="257"/>
      <c r="DI103" s="257"/>
      <c r="DK103" s="257"/>
      <c r="DL103" s="257"/>
      <c r="DM103" s="257"/>
      <c r="DN103" s="257"/>
      <c r="DO103" s="257"/>
      <c r="DP103" s="257"/>
    </row>
    <row r="104" spans="24:120" ht="13" hidden="1" x14ac:dyDescent="0.2">
      <c r="CV104" s="257"/>
      <c r="CW104" s="257"/>
      <c r="DA104" s="257"/>
      <c r="DB104" s="257"/>
      <c r="DF104" s="257"/>
      <c r="DG104" s="257"/>
      <c r="DK104" s="257"/>
      <c r="DL104" s="257"/>
      <c r="DN104" s="257"/>
      <c r="DO104" s="257"/>
      <c r="DP104" s="257"/>
    </row>
    <row r="105" spans="24:120" ht="12.75" hidden="1" customHeight="1" x14ac:dyDescent="0.2"/>
  </sheetData>
  <sheetProtection algorithmName="SHA-512" hashValue="jvE7P1oLVqn+vvdUAhNchCd5La1PMw1jv2pT5PxyoQdWrRUL3+HAMOCNO0U47jCLpRcEaHSHzSJzug5o8uyWQg==" saltValue="J1mIthxK9evfElkxGw0NM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row r="3" spans="2:116" ht="13" x14ac:dyDescent="0.2"/>
    <row r="4" spans="2:116" ht="13" x14ac:dyDescent="0.2">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ht="13" x14ac:dyDescent="0.2">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ht="13" x14ac:dyDescent="0.2"/>
    <row r="20" spans="9:116" ht="13" x14ac:dyDescent="0.2"/>
    <row r="21" spans="9:116" ht="13" x14ac:dyDescent="0.2">
      <c r="DL21" s="257"/>
    </row>
    <row r="22" spans="9:116" ht="13" x14ac:dyDescent="0.2">
      <c r="DI22" s="257"/>
      <c r="DJ22" s="257"/>
      <c r="DK22" s="257"/>
      <c r="DL22" s="257"/>
    </row>
    <row r="23" spans="9:116" ht="13" x14ac:dyDescent="0.2">
      <c r="CY23" s="257"/>
      <c r="CZ23" s="257"/>
      <c r="DA23" s="257"/>
      <c r="DB23" s="257"/>
      <c r="DC23" s="257"/>
      <c r="DD23" s="257"/>
      <c r="DE23" s="257"/>
      <c r="DF23" s="257"/>
      <c r="DG23" s="257"/>
      <c r="DH23" s="257"/>
      <c r="DI23" s="257"/>
      <c r="DJ23" s="257"/>
      <c r="DK23" s="257"/>
      <c r="DL23" s="257"/>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7"/>
      <c r="DA35" s="257"/>
      <c r="DB35" s="257"/>
      <c r="DC35" s="257"/>
      <c r="DD35" s="257"/>
      <c r="DE35" s="257"/>
      <c r="DF35" s="257"/>
      <c r="DG35" s="257"/>
      <c r="DH35" s="257"/>
      <c r="DI35" s="257"/>
      <c r="DJ35" s="257"/>
      <c r="DK35" s="257"/>
      <c r="DL35" s="257"/>
    </row>
    <row r="36" spans="15:116" ht="13" x14ac:dyDescent="0.2"/>
    <row r="37" spans="15:116" ht="13" x14ac:dyDescent="0.2">
      <c r="DL37" s="257"/>
    </row>
    <row r="38" spans="15:116" ht="13" x14ac:dyDescent="0.2">
      <c r="DI38" s="257"/>
      <c r="DJ38" s="257"/>
      <c r="DK38" s="257"/>
      <c r="DL38" s="257"/>
    </row>
    <row r="39" spans="15:116" ht="13" x14ac:dyDescent="0.2"/>
    <row r="40" spans="15:116" ht="13" x14ac:dyDescent="0.2"/>
    <row r="41" spans="15:116" ht="13" x14ac:dyDescent="0.2"/>
    <row r="42" spans="15:116" ht="13" x14ac:dyDescent="0.2"/>
    <row r="43" spans="15:116" ht="13" x14ac:dyDescent="0.2">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ht="13" x14ac:dyDescent="0.2">
      <c r="DL44" s="257"/>
    </row>
    <row r="45" spans="15:116" ht="13" x14ac:dyDescent="0.2"/>
    <row r="46" spans="15:116" ht="13" x14ac:dyDescent="0.2">
      <c r="DA46" s="257"/>
      <c r="DB46" s="257"/>
      <c r="DC46" s="257"/>
      <c r="DD46" s="257"/>
      <c r="DE46" s="257"/>
      <c r="DF46" s="257"/>
      <c r="DG46" s="257"/>
      <c r="DH46" s="257"/>
      <c r="DI46" s="257"/>
      <c r="DJ46" s="257"/>
      <c r="DK46" s="257"/>
      <c r="DL46" s="257"/>
    </row>
    <row r="47" spans="15:116" ht="13" x14ac:dyDescent="0.2"/>
    <row r="48" spans="15:116" ht="13" x14ac:dyDescent="0.2"/>
    <row r="49" spans="104:116" ht="13" x14ac:dyDescent="0.2"/>
    <row r="50" spans="104:116" ht="13" x14ac:dyDescent="0.2">
      <c r="CZ50" s="257"/>
      <c r="DA50" s="257"/>
      <c r="DB50" s="257"/>
      <c r="DC50" s="257"/>
      <c r="DD50" s="257"/>
      <c r="DE50" s="257"/>
      <c r="DF50" s="257"/>
      <c r="DG50" s="257"/>
      <c r="DH50" s="257"/>
      <c r="DI50" s="257"/>
      <c r="DJ50" s="257"/>
      <c r="DK50" s="257"/>
      <c r="DL50" s="257"/>
    </row>
    <row r="51" spans="104:116" ht="13" x14ac:dyDescent="0.2"/>
    <row r="52" spans="104:116" ht="13" x14ac:dyDescent="0.2"/>
    <row r="53" spans="104:116" ht="13" x14ac:dyDescent="0.2">
      <c r="DL53" s="257"/>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7"/>
      <c r="DD67" s="257"/>
      <c r="DE67" s="257"/>
      <c r="DF67" s="257"/>
      <c r="DG67" s="257"/>
      <c r="DH67" s="257"/>
      <c r="DI67" s="257"/>
      <c r="DJ67" s="257"/>
      <c r="DK67" s="257"/>
      <c r="DL67" s="257"/>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9J+K5c3XOfOgukNp+ackZe0/HPnq2hn7nsJb+RWPhpLGOe8hBu55RDuXZ8hgKN84gP60mMkQcPq/HEkQ8hOm1A==" saltValue="cI+Z+OpHV2OdTK78t2sn2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510</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511</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4" t="s">
        <v>512</v>
      </c>
      <c r="AP7" s="270"/>
      <c r="AQ7" s="271" t="s">
        <v>513</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5"/>
      <c r="AP8" s="276" t="s">
        <v>514</v>
      </c>
      <c r="AQ8" s="277" t="s">
        <v>515</v>
      </c>
      <c r="AR8" s="278" t="s">
        <v>516</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16" t="s">
        <v>517</v>
      </c>
      <c r="AL9" s="1117"/>
      <c r="AM9" s="1117"/>
      <c r="AN9" s="1118"/>
      <c r="AO9" s="279">
        <v>1039930</v>
      </c>
      <c r="AP9" s="279">
        <v>52759</v>
      </c>
      <c r="AQ9" s="280">
        <v>91991</v>
      </c>
      <c r="AR9" s="281">
        <v>-42.6</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16" t="s">
        <v>518</v>
      </c>
      <c r="AL10" s="1117"/>
      <c r="AM10" s="1117"/>
      <c r="AN10" s="1118"/>
      <c r="AO10" s="282">
        <v>278927</v>
      </c>
      <c r="AP10" s="282">
        <v>14151</v>
      </c>
      <c r="AQ10" s="283">
        <v>12405</v>
      </c>
      <c r="AR10" s="284">
        <v>14.1</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16" t="s">
        <v>519</v>
      </c>
      <c r="AL11" s="1117"/>
      <c r="AM11" s="1117"/>
      <c r="AN11" s="1118"/>
      <c r="AO11" s="282" t="s">
        <v>520</v>
      </c>
      <c r="AP11" s="282" t="s">
        <v>520</v>
      </c>
      <c r="AQ11" s="283">
        <v>395</v>
      </c>
      <c r="AR11" s="284" t="s">
        <v>520</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16" t="s">
        <v>521</v>
      </c>
      <c r="AL12" s="1117"/>
      <c r="AM12" s="1117"/>
      <c r="AN12" s="1118"/>
      <c r="AO12" s="282" t="s">
        <v>520</v>
      </c>
      <c r="AP12" s="282" t="s">
        <v>520</v>
      </c>
      <c r="AQ12" s="283">
        <v>19</v>
      </c>
      <c r="AR12" s="284" t="s">
        <v>520</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16" t="s">
        <v>522</v>
      </c>
      <c r="AL13" s="1117"/>
      <c r="AM13" s="1117"/>
      <c r="AN13" s="1118"/>
      <c r="AO13" s="282">
        <v>87280</v>
      </c>
      <c r="AP13" s="282">
        <v>4428</v>
      </c>
      <c r="AQ13" s="283">
        <v>3751</v>
      </c>
      <c r="AR13" s="284">
        <v>18</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16" t="s">
        <v>523</v>
      </c>
      <c r="AL14" s="1117"/>
      <c r="AM14" s="1117"/>
      <c r="AN14" s="1118"/>
      <c r="AO14" s="282">
        <v>5746</v>
      </c>
      <c r="AP14" s="282">
        <v>292</v>
      </c>
      <c r="AQ14" s="283">
        <v>1672</v>
      </c>
      <c r="AR14" s="284">
        <v>-82.5</v>
      </c>
    </row>
    <row r="15" spans="1:46" ht="13.5" customHeight="1"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19" t="s">
        <v>524</v>
      </c>
      <c r="AL15" s="1120"/>
      <c r="AM15" s="1120"/>
      <c r="AN15" s="1121"/>
      <c r="AO15" s="282">
        <v>-73214</v>
      </c>
      <c r="AP15" s="282">
        <v>-3714</v>
      </c>
      <c r="AQ15" s="283">
        <v>-6358</v>
      </c>
      <c r="AR15" s="284">
        <v>-41.6</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19" t="s">
        <v>193</v>
      </c>
      <c r="AL16" s="1120"/>
      <c r="AM16" s="1120"/>
      <c r="AN16" s="1121"/>
      <c r="AO16" s="282">
        <v>1338669</v>
      </c>
      <c r="AP16" s="282">
        <v>67915</v>
      </c>
      <c r="AQ16" s="283">
        <v>103876</v>
      </c>
      <c r="AR16" s="284">
        <v>-34.6</v>
      </c>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525</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526</v>
      </c>
      <c r="AP20" s="291" t="s">
        <v>527</v>
      </c>
      <c r="AQ20" s="292" t="s">
        <v>528</v>
      </c>
      <c r="AR20" s="293"/>
    </row>
    <row r="21" spans="1:46" s="299" customFormat="1" ht="13" x14ac:dyDescent="0.2">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22" t="s">
        <v>529</v>
      </c>
      <c r="AL21" s="1123"/>
      <c r="AM21" s="1123"/>
      <c r="AN21" s="1124"/>
      <c r="AO21" s="295">
        <v>5.63</v>
      </c>
      <c r="AP21" s="296">
        <v>9.2899999999999991</v>
      </c>
      <c r="AQ21" s="297">
        <v>-3.66</v>
      </c>
      <c r="AR21" s="265"/>
      <c r="AS21" s="298"/>
      <c r="AT21" s="294"/>
    </row>
    <row r="22" spans="1:46" s="299" customFormat="1" ht="13" x14ac:dyDescent="0.2">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22" t="s">
        <v>530</v>
      </c>
      <c r="AL22" s="1123"/>
      <c r="AM22" s="1123"/>
      <c r="AN22" s="1124"/>
      <c r="AO22" s="300">
        <v>100.3</v>
      </c>
      <c r="AP22" s="301">
        <v>96.9</v>
      </c>
      <c r="AQ22" s="302">
        <v>3.4</v>
      </c>
      <c r="AR22" s="286"/>
      <c r="AS22" s="298"/>
      <c r="AT22" s="294"/>
    </row>
    <row r="23" spans="1:46" s="299" customFormat="1" ht="13" x14ac:dyDescent="0.2">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ht="13" x14ac:dyDescent="0.2">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ht="13" x14ac:dyDescent="0.2">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ht="13" x14ac:dyDescent="0.2">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5"/>
    </row>
    <row r="27" spans="1:46" ht="13" x14ac:dyDescent="0.2">
      <c r="A27" s="307"/>
      <c r="AO27" s="260"/>
      <c r="AP27" s="260"/>
      <c r="AQ27" s="260"/>
      <c r="AR27" s="260"/>
      <c r="AS27" s="260"/>
      <c r="AT27" s="260"/>
    </row>
    <row r="28" spans="1:46" ht="16.5" x14ac:dyDescent="0.2">
      <c r="A28" s="261" t="s">
        <v>532</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533</v>
      </c>
      <c r="AL29" s="265"/>
      <c r="AM29" s="265"/>
      <c r="AN29" s="265"/>
      <c r="AO29" s="260"/>
      <c r="AP29" s="260"/>
      <c r="AQ29" s="260"/>
      <c r="AR29" s="260"/>
      <c r="AS29" s="309"/>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4" t="s">
        <v>512</v>
      </c>
      <c r="AP30" s="270"/>
      <c r="AQ30" s="271" t="s">
        <v>513</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5"/>
      <c r="AP31" s="276" t="s">
        <v>514</v>
      </c>
      <c r="AQ31" s="277" t="s">
        <v>515</v>
      </c>
      <c r="AR31" s="278" t="s">
        <v>516</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30" t="s">
        <v>534</v>
      </c>
      <c r="AL32" s="1131"/>
      <c r="AM32" s="1131"/>
      <c r="AN32" s="1132"/>
      <c r="AO32" s="310">
        <v>603765</v>
      </c>
      <c r="AP32" s="310">
        <v>30631</v>
      </c>
      <c r="AQ32" s="311">
        <v>51927</v>
      </c>
      <c r="AR32" s="312">
        <v>-41</v>
      </c>
    </row>
    <row r="33" spans="1:46"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30" t="s">
        <v>535</v>
      </c>
      <c r="AL33" s="1131"/>
      <c r="AM33" s="1131"/>
      <c r="AN33" s="1132"/>
      <c r="AO33" s="310" t="s">
        <v>520</v>
      </c>
      <c r="AP33" s="310" t="s">
        <v>520</v>
      </c>
      <c r="AQ33" s="311" t="s">
        <v>520</v>
      </c>
      <c r="AR33" s="312" t="s">
        <v>520</v>
      </c>
    </row>
    <row r="34" spans="1:46"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30" t="s">
        <v>536</v>
      </c>
      <c r="AL34" s="1131"/>
      <c r="AM34" s="1131"/>
      <c r="AN34" s="1132"/>
      <c r="AO34" s="310" t="s">
        <v>520</v>
      </c>
      <c r="AP34" s="310" t="s">
        <v>520</v>
      </c>
      <c r="AQ34" s="311" t="s">
        <v>520</v>
      </c>
      <c r="AR34" s="312" t="s">
        <v>520</v>
      </c>
    </row>
    <row r="35" spans="1:46"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30" t="s">
        <v>537</v>
      </c>
      <c r="AL35" s="1131"/>
      <c r="AM35" s="1131"/>
      <c r="AN35" s="1132"/>
      <c r="AO35" s="310">
        <v>150922</v>
      </c>
      <c r="AP35" s="310">
        <v>7657</v>
      </c>
      <c r="AQ35" s="311">
        <v>15337</v>
      </c>
      <c r="AR35" s="312">
        <v>-50.1</v>
      </c>
    </row>
    <row r="36" spans="1:46"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30" t="s">
        <v>538</v>
      </c>
      <c r="AL36" s="1131"/>
      <c r="AM36" s="1131"/>
      <c r="AN36" s="1132"/>
      <c r="AO36" s="310">
        <v>26269</v>
      </c>
      <c r="AP36" s="310">
        <v>1333</v>
      </c>
      <c r="AQ36" s="311">
        <v>2347</v>
      </c>
      <c r="AR36" s="312">
        <v>-43.2</v>
      </c>
    </row>
    <row r="37" spans="1:46"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30" t="s">
        <v>539</v>
      </c>
      <c r="AL37" s="1131"/>
      <c r="AM37" s="1131"/>
      <c r="AN37" s="1132"/>
      <c r="AO37" s="310" t="s">
        <v>520</v>
      </c>
      <c r="AP37" s="310" t="s">
        <v>520</v>
      </c>
      <c r="AQ37" s="311">
        <v>463</v>
      </c>
      <c r="AR37" s="312" t="s">
        <v>520</v>
      </c>
    </row>
    <row r="38" spans="1:46"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33" t="s">
        <v>540</v>
      </c>
      <c r="AL38" s="1134"/>
      <c r="AM38" s="1134"/>
      <c r="AN38" s="1135"/>
      <c r="AO38" s="313" t="s">
        <v>520</v>
      </c>
      <c r="AP38" s="313" t="s">
        <v>520</v>
      </c>
      <c r="AQ38" s="314">
        <v>1</v>
      </c>
      <c r="AR38" s="302" t="s">
        <v>520</v>
      </c>
      <c r="AS38" s="309"/>
    </row>
    <row r="39" spans="1:46"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33" t="s">
        <v>541</v>
      </c>
      <c r="AL39" s="1134"/>
      <c r="AM39" s="1134"/>
      <c r="AN39" s="1135"/>
      <c r="AO39" s="310">
        <v>-381</v>
      </c>
      <c r="AP39" s="310">
        <v>-19</v>
      </c>
      <c r="AQ39" s="311">
        <v>-3326</v>
      </c>
      <c r="AR39" s="312">
        <v>-99.4</v>
      </c>
      <c r="AS39" s="309"/>
    </row>
    <row r="40" spans="1:46"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30" t="s">
        <v>542</v>
      </c>
      <c r="AL40" s="1131"/>
      <c r="AM40" s="1131"/>
      <c r="AN40" s="1132"/>
      <c r="AO40" s="310">
        <v>-446114</v>
      </c>
      <c r="AP40" s="310">
        <v>-22633</v>
      </c>
      <c r="AQ40" s="311">
        <v>-45680</v>
      </c>
      <c r="AR40" s="312">
        <v>-50.5</v>
      </c>
      <c r="AS40" s="309"/>
    </row>
    <row r="41" spans="1:46"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36" t="s">
        <v>305</v>
      </c>
      <c r="AL41" s="1137"/>
      <c r="AM41" s="1137"/>
      <c r="AN41" s="1138"/>
      <c r="AO41" s="310">
        <v>334461</v>
      </c>
      <c r="AP41" s="310">
        <v>16968</v>
      </c>
      <c r="AQ41" s="311">
        <v>21069</v>
      </c>
      <c r="AR41" s="312">
        <v>-19.5</v>
      </c>
      <c r="AS41" s="309"/>
    </row>
    <row r="42" spans="1:46"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543</v>
      </c>
      <c r="AL42" s="260"/>
      <c r="AM42" s="260"/>
      <c r="AN42" s="260"/>
      <c r="AO42" s="260"/>
      <c r="AP42" s="260"/>
      <c r="AQ42" s="286"/>
      <c r="AR42" s="286"/>
      <c r="AS42" s="309"/>
    </row>
    <row r="43" spans="1:46" ht="13" x14ac:dyDescent="0.2">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ht="13" x14ac:dyDescent="0.2">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ht="13" x14ac:dyDescent="0.2">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ht="13" x14ac:dyDescent="0.2">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2">
      <c r="A47" s="319" t="s">
        <v>544</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545</v>
      </c>
      <c r="AL48" s="320"/>
      <c r="AM48" s="320"/>
      <c r="AN48" s="320"/>
      <c r="AO48" s="320"/>
      <c r="AP48" s="320"/>
      <c r="AQ48" s="321"/>
      <c r="AR48" s="320"/>
    </row>
    <row r="49" spans="1:4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25" t="s">
        <v>512</v>
      </c>
      <c r="AN49" s="1127" t="s">
        <v>546</v>
      </c>
      <c r="AO49" s="1128"/>
      <c r="AP49" s="1128"/>
      <c r="AQ49" s="1128"/>
      <c r="AR49" s="1129"/>
    </row>
    <row r="50" spans="1:4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26"/>
      <c r="AN50" s="326" t="s">
        <v>547</v>
      </c>
      <c r="AO50" s="327" t="s">
        <v>548</v>
      </c>
      <c r="AP50" s="328" t="s">
        <v>549</v>
      </c>
      <c r="AQ50" s="329" t="s">
        <v>550</v>
      </c>
      <c r="AR50" s="330" t="s">
        <v>551</v>
      </c>
    </row>
    <row r="51" spans="1:4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552</v>
      </c>
      <c r="AL51" s="323"/>
      <c r="AM51" s="331">
        <v>631200</v>
      </c>
      <c r="AN51" s="332">
        <v>33155</v>
      </c>
      <c r="AO51" s="333">
        <v>95.5</v>
      </c>
      <c r="AP51" s="334">
        <v>73475</v>
      </c>
      <c r="AQ51" s="335">
        <v>9.1</v>
      </c>
      <c r="AR51" s="336">
        <v>86.4</v>
      </c>
    </row>
    <row r="52" spans="1:4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553</v>
      </c>
      <c r="AM52" s="339">
        <v>443621</v>
      </c>
      <c r="AN52" s="340">
        <v>23302</v>
      </c>
      <c r="AO52" s="341">
        <v>140.9</v>
      </c>
      <c r="AP52" s="342">
        <v>43072</v>
      </c>
      <c r="AQ52" s="343">
        <v>31.1</v>
      </c>
      <c r="AR52" s="344">
        <v>109.8</v>
      </c>
    </row>
    <row r="53" spans="1:4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554</v>
      </c>
      <c r="AL53" s="323"/>
      <c r="AM53" s="331">
        <v>296315</v>
      </c>
      <c r="AN53" s="332">
        <v>15358</v>
      </c>
      <c r="AO53" s="333">
        <v>-53.7</v>
      </c>
      <c r="AP53" s="334">
        <v>87464</v>
      </c>
      <c r="AQ53" s="335">
        <v>19</v>
      </c>
      <c r="AR53" s="336">
        <v>-72.7</v>
      </c>
    </row>
    <row r="54" spans="1:4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553</v>
      </c>
      <c r="AM54" s="339">
        <v>184414</v>
      </c>
      <c r="AN54" s="340">
        <v>9558</v>
      </c>
      <c r="AO54" s="341">
        <v>-59</v>
      </c>
      <c r="AP54" s="342">
        <v>47479</v>
      </c>
      <c r="AQ54" s="343">
        <v>10.199999999999999</v>
      </c>
      <c r="AR54" s="344">
        <v>-69.2</v>
      </c>
    </row>
    <row r="55" spans="1:4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555</v>
      </c>
      <c r="AL55" s="323"/>
      <c r="AM55" s="331">
        <v>267779</v>
      </c>
      <c r="AN55" s="332">
        <v>13689</v>
      </c>
      <c r="AO55" s="333">
        <v>-10.9</v>
      </c>
      <c r="AP55" s="334">
        <v>96248</v>
      </c>
      <c r="AQ55" s="335">
        <v>10</v>
      </c>
      <c r="AR55" s="336">
        <v>-20.9</v>
      </c>
    </row>
    <row r="56" spans="1:4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553</v>
      </c>
      <c r="AM56" s="339">
        <v>114733</v>
      </c>
      <c r="AN56" s="340">
        <v>5865</v>
      </c>
      <c r="AO56" s="341">
        <v>-38.6</v>
      </c>
      <c r="AP56" s="342">
        <v>55768</v>
      </c>
      <c r="AQ56" s="343">
        <v>17.5</v>
      </c>
      <c r="AR56" s="344">
        <v>-56.1</v>
      </c>
    </row>
    <row r="57" spans="1:4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556</v>
      </c>
      <c r="AL57" s="323"/>
      <c r="AM57" s="331">
        <v>292173</v>
      </c>
      <c r="AN57" s="332">
        <v>14854</v>
      </c>
      <c r="AO57" s="333">
        <v>8.5</v>
      </c>
      <c r="AP57" s="334">
        <v>76413</v>
      </c>
      <c r="AQ57" s="335">
        <v>-20.6</v>
      </c>
      <c r="AR57" s="336">
        <v>29.1</v>
      </c>
    </row>
    <row r="58" spans="1:4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553</v>
      </c>
      <c r="AM58" s="339">
        <v>237225</v>
      </c>
      <c r="AN58" s="340">
        <v>12060</v>
      </c>
      <c r="AO58" s="341">
        <v>105.6</v>
      </c>
      <c r="AP58" s="342">
        <v>39658</v>
      </c>
      <c r="AQ58" s="343">
        <v>-28.9</v>
      </c>
      <c r="AR58" s="344">
        <v>134.5</v>
      </c>
    </row>
    <row r="59" spans="1:4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557</v>
      </c>
      <c r="AL59" s="323"/>
      <c r="AM59" s="331">
        <v>371193</v>
      </c>
      <c r="AN59" s="332">
        <v>18832</v>
      </c>
      <c r="AO59" s="333">
        <v>26.8</v>
      </c>
      <c r="AP59" s="334">
        <v>66481</v>
      </c>
      <c r="AQ59" s="335">
        <v>-13</v>
      </c>
      <c r="AR59" s="336">
        <v>39.799999999999997</v>
      </c>
    </row>
    <row r="60" spans="1:4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553</v>
      </c>
      <c r="AM60" s="339">
        <v>201373</v>
      </c>
      <c r="AN60" s="340">
        <v>10216</v>
      </c>
      <c r="AO60" s="341">
        <v>-15.3</v>
      </c>
      <c r="AP60" s="342">
        <v>36120</v>
      </c>
      <c r="AQ60" s="343">
        <v>-8.9</v>
      </c>
      <c r="AR60" s="344">
        <v>-6.4</v>
      </c>
    </row>
    <row r="61" spans="1:4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558</v>
      </c>
      <c r="AL61" s="345"/>
      <c r="AM61" s="346">
        <v>371732</v>
      </c>
      <c r="AN61" s="347">
        <v>19178</v>
      </c>
      <c r="AO61" s="348">
        <v>13.2</v>
      </c>
      <c r="AP61" s="349">
        <v>80016</v>
      </c>
      <c r="AQ61" s="350">
        <v>0.9</v>
      </c>
      <c r="AR61" s="336">
        <v>12.3</v>
      </c>
    </row>
    <row r="62" spans="1:4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553</v>
      </c>
      <c r="AM62" s="339">
        <v>236273</v>
      </c>
      <c r="AN62" s="340">
        <v>12200</v>
      </c>
      <c r="AO62" s="341">
        <v>26.7</v>
      </c>
      <c r="AP62" s="342">
        <v>44419</v>
      </c>
      <c r="AQ62" s="343">
        <v>4.2</v>
      </c>
      <c r="AR62" s="344">
        <v>22.5</v>
      </c>
    </row>
    <row r="63" spans="1:4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7Wqq0kCnH06veaL871xToVchU8Ih0NxnzE2BpFLAc0Wo23Y3m/lXPiBg5zkCrFkXceh5lKTUrCirAJEcnfTbOw==" saltValue="NACGDYfgHA0745vX6NNfk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58" customWidth="1"/>
    <col min="126" max="16384" width="9" style="257" hidden="1"/>
  </cols>
  <sheetData>
    <row r="1" spans="2:125" ht="13.5" customHeight="1"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ht="13" x14ac:dyDescent="0.2">
      <c r="B2" s="257"/>
      <c r="DG2" s="257"/>
    </row>
    <row r="3" spans="2: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ht="13" x14ac:dyDescent="0.2"/>
    <row r="5" spans="2:125" ht="13" x14ac:dyDescent="0.2"/>
    <row r="6" spans="2:125" ht="13" x14ac:dyDescent="0.2"/>
    <row r="7" spans="2:125" ht="13" x14ac:dyDescent="0.2"/>
    <row r="8" spans="2:125" ht="13" x14ac:dyDescent="0.2"/>
    <row r="9" spans="2:125" ht="13" x14ac:dyDescent="0.2">
      <c r="DU9" s="257"/>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7"/>
    </row>
    <row r="18" spans="125:125" ht="13" x14ac:dyDescent="0.2"/>
    <row r="19" spans="125:125" ht="13" x14ac:dyDescent="0.2"/>
    <row r="20" spans="125:125" ht="13" x14ac:dyDescent="0.2">
      <c r="DU20" s="257"/>
    </row>
    <row r="21" spans="125:125" ht="13" x14ac:dyDescent="0.2">
      <c r="DU21" s="257"/>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7"/>
    </row>
    <row r="29" spans="125:125" ht="13" x14ac:dyDescent="0.2"/>
    <row r="30" spans="125:125" ht="13" x14ac:dyDescent="0.2"/>
    <row r="31" spans="125:125" ht="13" x14ac:dyDescent="0.2"/>
    <row r="32" spans="125:125" ht="13" x14ac:dyDescent="0.2"/>
    <row r="33" spans="2:125" ht="13" x14ac:dyDescent="0.2">
      <c r="B33" s="257"/>
      <c r="G33" s="257"/>
      <c r="I33" s="257"/>
    </row>
    <row r="34" spans="2:125" ht="13" x14ac:dyDescent="0.2">
      <c r="C34" s="257"/>
      <c r="P34" s="257"/>
      <c r="DE34" s="257"/>
      <c r="DH34" s="257"/>
    </row>
    <row r="35" spans="2:125" ht="13" x14ac:dyDescent="0.2">
      <c r="D35" s="257"/>
      <c r="E35" s="257"/>
      <c r="DG35" s="257"/>
      <c r="DJ35" s="257"/>
      <c r="DP35" s="257"/>
      <c r="DQ35" s="257"/>
      <c r="DR35" s="257"/>
      <c r="DS35" s="257"/>
      <c r="DT35" s="257"/>
      <c r="DU35" s="257"/>
    </row>
    <row r="36" spans="2:125" ht="13" x14ac:dyDescent="0.2">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ht="13" x14ac:dyDescent="0.2">
      <c r="DU37" s="257"/>
    </row>
    <row r="38" spans="2:125" ht="13" x14ac:dyDescent="0.2">
      <c r="DT38" s="257"/>
      <c r="DU38" s="257"/>
    </row>
    <row r="39" spans="2:125" ht="13" x14ac:dyDescent="0.2"/>
    <row r="40" spans="2:125" ht="13" x14ac:dyDescent="0.2">
      <c r="DH40" s="257"/>
    </row>
    <row r="41" spans="2:125" ht="13" x14ac:dyDescent="0.2">
      <c r="DE41" s="257"/>
    </row>
    <row r="42" spans="2:125" ht="13" x14ac:dyDescent="0.2">
      <c r="DG42" s="257"/>
      <c r="DJ42" s="257"/>
    </row>
    <row r="43" spans="2:125" ht="13" x14ac:dyDescent="0.2">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ht="13" x14ac:dyDescent="0.2">
      <c r="DU44" s="257"/>
    </row>
    <row r="45" spans="2:125" ht="13" x14ac:dyDescent="0.2"/>
    <row r="46" spans="2:125" ht="13" x14ac:dyDescent="0.2"/>
    <row r="47" spans="2:125" ht="13" x14ac:dyDescent="0.2"/>
    <row r="48" spans="2:125" ht="13" x14ac:dyDescent="0.2">
      <c r="DT48" s="257"/>
      <c r="DU48" s="257"/>
    </row>
    <row r="49" spans="120:125" ht="13" x14ac:dyDescent="0.2">
      <c r="DU49" s="257"/>
    </row>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7"/>
    </row>
    <row r="83" spans="116:125" ht="13" x14ac:dyDescent="0.2">
      <c r="DM83" s="257"/>
      <c r="DN83" s="257"/>
      <c r="DO83" s="257"/>
      <c r="DP83" s="257"/>
      <c r="DQ83" s="257"/>
      <c r="DR83" s="257"/>
      <c r="DS83" s="257"/>
      <c r="DT83" s="257"/>
      <c r="DU83" s="257"/>
    </row>
    <row r="84" spans="116:125" ht="13" x14ac:dyDescent="0.2"/>
    <row r="85" spans="116:125" ht="13" x14ac:dyDescent="0.2"/>
    <row r="86" spans="116:125" ht="13" x14ac:dyDescent="0.2"/>
    <row r="87" spans="116:125" ht="13" x14ac:dyDescent="0.2"/>
    <row r="88" spans="116:125" ht="13" x14ac:dyDescent="0.2">
      <c r="DU88" s="257"/>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7"/>
      <c r="DT94" s="257"/>
      <c r="DU94" s="257"/>
    </row>
    <row r="95" spans="116:125" ht="13.5" customHeight="1" x14ac:dyDescent="0.2">
      <c r="DU95" s="257"/>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560</v>
      </c>
    </row>
    <row r="121" spans="125:125" ht="13.5" hidden="1" customHeight="1" x14ac:dyDescent="0.2">
      <c r="DU121" s="257"/>
    </row>
  </sheetData>
  <sheetProtection algorithmName="SHA-512" hashValue="zOMndLUA2Uz0uPX4GDExI0b0ByRWC1uarhbNrBL83HTzjiNGgkWpYUjHjRdGBV//LnbcZOzrxsC5yl9sOfTduw==" saltValue="/lYmlHQiC19pwKPuONdP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58" customWidth="1"/>
    <col min="126" max="142" width="0" style="257" hidden="1" customWidth="1"/>
    <col min="143"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T2" s="257"/>
    </row>
    <row r="3" spans="1:125" ht="13" x14ac:dyDescent="0.2">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7"/>
      <c r="G33" s="257"/>
      <c r="I33" s="257"/>
    </row>
    <row r="34" spans="2:125" ht="13" x14ac:dyDescent="0.2">
      <c r="C34" s="257"/>
      <c r="P34" s="257"/>
      <c r="R34" s="257"/>
      <c r="U34" s="257"/>
    </row>
    <row r="35" spans="2:125" ht="13" x14ac:dyDescent="0.2">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ht="13" x14ac:dyDescent="0.2">
      <c r="F36" s="257"/>
      <c r="H36" s="257"/>
      <c r="J36" s="257"/>
      <c r="K36" s="257"/>
      <c r="L36" s="257"/>
      <c r="M36" s="257"/>
      <c r="N36" s="257"/>
      <c r="O36" s="257"/>
      <c r="Q36" s="257"/>
      <c r="S36" s="257"/>
      <c r="V36" s="257"/>
    </row>
    <row r="37" spans="2:125" ht="13" x14ac:dyDescent="0.2"/>
    <row r="38" spans="2:125" ht="13" x14ac:dyDescent="0.2"/>
    <row r="39" spans="2:125" ht="13" x14ac:dyDescent="0.2"/>
    <row r="40" spans="2:125" ht="13" x14ac:dyDescent="0.2">
      <c r="U40" s="257"/>
    </row>
    <row r="41" spans="2:125" ht="13" x14ac:dyDescent="0.2">
      <c r="R41" s="257"/>
    </row>
    <row r="42" spans="2:125" ht="13" x14ac:dyDescent="0.2">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ht="13" x14ac:dyDescent="0.2">
      <c r="Q43" s="257"/>
      <c r="S43" s="257"/>
      <c r="V43" s="257"/>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561</v>
      </c>
    </row>
  </sheetData>
  <sheetProtection algorithmName="SHA-512" hashValue="TcpRxRtSrNdyAQ8J0zaczjrir4pgurtBbsoOxdgbQJBy7VTvCAgcSDygJCGwtFuWziBuus6K1M2xH1MmQOs71w==" saltValue="vAgQNMSV0fsh8jt60VSG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5.33</v>
      </c>
      <c r="G47" s="12">
        <v>6.64</v>
      </c>
      <c r="H47" s="12">
        <v>9.33</v>
      </c>
      <c r="I47" s="12">
        <v>17.28</v>
      </c>
      <c r="J47" s="13">
        <v>25.43</v>
      </c>
    </row>
    <row r="48" spans="2:10" ht="57.75" customHeight="1" x14ac:dyDescent="0.2">
      <c r="B48" s="14"/>
      <c r="C48" s="1141" t="s">
        <v>4</v>
      </c>
      <c r="D48" s="1141"/>
      <c r="E48" s="1142"/>
      <c r="F48" s="15">
        <v>6.65</v>
      </c>
      <c r="G48" s="16">
        <v>3.6</v>
      </c>
      <c r="H48" s="16">
        <v>8.14</v>
      </c>
      <c r="I48" s="16">
        <v>11.57</v>
      </c>
      <c r="J48" s="17">
        <v>11.1</v>
      </c>
    </row>
    <row r="49" spans="2:10" ht="57.75" customHeight="1" thickBot="1" x14ac:dyDescent="0.25">
      <c r="B49" s="18"/>
      <c r="C49" s="1143" t="s">
        <v>5</v>
      </c>
      <c r="D49" s="1143"/>
      <c r="E49" s="1144"/>
      <c r="F49" s="19" t="s">
        <v>567</v>
      </c>
      <c r="G49" s="20" t="s">
        <v>568</v>
      </c>
      <c r="H49" s="20">
        <v>7.86</v>
      </c>
      <c r="I49" s="20">
        <v>12.78</v>
      </c>
      <c r="J49" s="21">
        <v>6.94</v>
      </c>
    </row>
    <row r="50" spans="2:10" ht="13" x14ac:dyDescent="0.2"/>
  </sheetData>
  <sheetProtection algorithmName="SHA-512" hashValue="I940TZMHtJX04CRF2jB0y8wp1ySBzwiwLXfNocV1FT90WVHT+u8wJhkBlch3VYOGACh51SIu+gt1cYo0Z7oeBw==" saltValue="zraGLqJM6H8McxW/nSH/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cp:lastPrinted>2024-03-17T23:46:23Z</cp:lastPrinted>
  <dcterms:created xsi:type="dcterms:W3CDTF">2024-02-05T00:39:04Z</dcterms:created>
  <dcterms:modified xsi:type="dcterms:W3CDTF">2024-03-19T05:40:19Z</dcterms:modified>
  <cp:category/>
</cp:coreProperties>
</file>