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C0E97C8D-3DB5-4EAE-ADDC-2086584046A1}"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24" r:id="rId4"/>
    <sheet name="経常経費分析表（経常収支比率の分析）" sheetId="19" r:id="rId5"/>
    <sheet name="経常経費分析表（人件費・公債費・普通建設事業費の分析）" sheetId="15" r:id="rId6"/>
    <sheet name="性質別歳出決算分析表（住民一人当たりのコスト）" sheetId="21" r:id="rId7"/>
    <sheet name="目的別歳出決算分析表（住民一人当たりのコスト）" sheetId="22"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3"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U34" i="10" s="1"/>
  <c r="U35" i="10" s="1"/>
  <c r="U36" i="10" s="1"/>
  <c r="CO34" i="10"/>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alcChain>
</file>

<file path=xl/sharedStrings.xml><?xml version="1.0" encoding="utf-8"?>
<sst xmlns="http://schemas.openxmlformats.org/spreadsheetml/2006/main" count="1083" uniqueCount="596">
  <si>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</si>
  <si>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</si>
  <si>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</si>
  <si>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</si>
  <si>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</si>
  <si>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</si>
  <si>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</si>
  <si>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</si>
  <si>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</si>
  <si>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</si>
  <si>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</si>
  <si>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</si>
  <si>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</si>
  <si>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</si>
  <si>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</si>
  <si>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</si>
  <si>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</si>
  <si>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</si>
  <si>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</si>
  <si>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</si>
  <si>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</si>
  <si>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</si>
  <si>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</si>
  <si>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</si>
  <si>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</si>
  <si>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</si>
  <si>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</si>
  <si>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</si>
  <si>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</si>
  <si>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</si>
  <si>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</si>
  <si>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</si>
  <si>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</si>
  <si>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</si>
  <si>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</si>
  <si>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</si>
  <si>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</si>
  <si>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</si>
  <si>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</si>
  <si>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</si>
  <si>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</si>
  <si>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</si>
  <si>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</si>
  <si>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</si>
  <si>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</si>
  <si>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</si>
  <si>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</si>
  <si>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</si>
  <si>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</si>
  <si>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</si>
  <si>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</si>
  <si>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</si>
  <si>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</si>
  <si>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</si>
  <si>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</si>
  <si>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</si>
  <si>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</si>
  <si>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</si>
  <si>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</si>
  <si>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</si>
  <si>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</si>
  <si>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</si>
  <si>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</si>
  <si>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</si>
  <si>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</si>
  <si>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</si>
  <si>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</si>
  <si>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</si>
  <si>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</si>
  <si>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</si>
  <si>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</si>
  <si>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</si>
  <si>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</si>
  <si>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</si>
  <si>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</si>
  <si>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</si>
  <si>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</si>
  <si>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</si>
  <si>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</si>
  <si>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</si>
  <si>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</si>
  <si>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</si>
  <si>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</si>
  <si>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</si>
  <si>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</si>
  <si>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</si>
  <si>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</si>
  <si>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</si>
  <si>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</si>
  <si>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</si>
  <si>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</si>
  <si>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</si>
  <si>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</si>
  <si>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</si>
  <si>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</si>
  <si>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</si>
  <si>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</si>
  <si>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</si>
  <si>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</si>
  <si>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</si>
  <si>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</si>
  <si>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</si>
  <si>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</si>
  <si>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</si>
  <si>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</si>
  <si>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</si>
  <si>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</si>
  <si>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</si>
  <si>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</si>
  <si>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</si>
  <si>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</si>
  <si>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</si>
  <si>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</si>
  <si>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</si>
  <si>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</si>
  <si>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</si>
  <si>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</si>
  <si>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</si>
  <si>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</si>
  <si>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</si>
  <si>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</si>
  <si>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</si>
  <si>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</si>
  <si>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</si>
  <si>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</si>
  <si>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</si>
  <si>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</si>
  <si>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</si>
  <si>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</si>
  <si>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</si>
  <si>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</si>
  <si>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</si>
  <si>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</si>
  <si>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</si>
  <si>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</si>
  <si>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</si>
  <si>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</si>
  <si>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</si>
  <si>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</si>
  <si>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</si>
  <si>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</si>
  <si>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</si>
  <si>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</si>
  <si>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</si>
  <si>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</si>
  <si>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</si>
  <si>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</si>
  <si>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</si>
  <si>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</si>
  <si>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</si>
  <si>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</si>
  <si>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</si>
  <si>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</si>
  <si>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</si>
  <si>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</si>
  <si>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</si>
  <si>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</si>
  <si>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</si>
  <si>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</si>
  <si>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</si>
  <si>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</si>
  <si>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</si>
  <si>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</si>
  <si>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</si>
  <si>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</si>
  <si>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</si>
  <si>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</si>
  <si>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</si>
  <si>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</si>
  <si>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</si>
  <si>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</si>
  <si>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</si>
  <si>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</si>
  <si>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</si>
  <si>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</si>
  <si>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</si>
  <si>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</si>
  <si>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</si>
  <si>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</si>
  <si>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</si>
  <si>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</si>
  <si>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</si>
  <si>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</si>
  <si>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</si>
  <si>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</si>
  <si>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</si>
  <si>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</si>
  <si>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</si>
  <si>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</si>
  <si>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</si>
  <si>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</si>
  <si>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</si>
  <si>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</si>
  <si>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</si>
  <si>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</si>
  <si>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</si>
  <si>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</si>
  <si>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</si>
  <si>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</si>
  <si>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</si>
  <si>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</si>
  <si>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</si>
  <si>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</si>
  <si>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</si>
  <si>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</si>
  <si>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</si>
  <si>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</si>
  <si>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</si>
  <si>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</si>
  <si>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</si>
  <si>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</si>
  <si>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</si>
  <si>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</si>
  <si>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</si>
  <si>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</si>
  <si>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</si>
  <si>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</si>
  <si>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</si>
  <si>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埼玉県日高市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</si>
  <si>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</si>
  <si>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</si>
  <si>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</si>
  <si>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</si>
  <si>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</si>
  <si>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</si>
  <si>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</si>
  <si>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</si>
  <si>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</si>
  <si>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</si>
  <si>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</si>
  <si>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</si>
  <si>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</si>
  <si>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</si>
  <si>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</si>
  <si>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</si>
  <si>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</si>
  <si>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</si>
  <si>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</si>
  <si>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</si>
  <si>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</si>
  <si>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</si>
  <si>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</si>
  <si>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</si>
  <si>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</si>
  <si>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</si>
  <si>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</si>
  <si>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</si>
  <si>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</si>
  <si>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</si>
  <si>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</si>
  <si>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</si>
  <si>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</si>
  <si>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</si>
  <si>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</si>
  <si>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</si>
  <si>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</si>
  <si>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</si>
  <si>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</si>
  <si>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</si>
  <si>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</si>
  <si>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</si>
  <si>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</si>
  <si>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</si>
  <si>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</si>
  <si>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</si>
  <si>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</si>
  <si>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</si>
  <si>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</si>
  <si>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</si>
  <si>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</si>
  <si>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</si>
  <si>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</si>
  <si>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</si>
  <si>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</si>
  <si>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</si>
  <si>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</si>
  <si>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</si>
  <si>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</si>
  <si>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</si>
  <si>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</si>
  <si>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</si>
  <si>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</si>
  <si>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</si>
  <si>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</si>
  <si>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</si>
  <si>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</si>
  <si>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</si>
  <si>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</si>
  <si>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</si>
  <si>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</si>
  <si>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</si>
  <si>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</si>
  <si>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</si>
  <si>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</si>
  <si>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</si>
  <si>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</si>
  <si>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</si>
  <si>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</si>
  <si>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</si>
  <si>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</si>
  <si>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</si>
  <si>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</si>
  <si>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</si>
  <si>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</si>
  <si>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</si>
  <si>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</si>
  <si>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</si>
  <si>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</si>
  <si>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</si>
  <si>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</si>
  <si>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</si>
  <si>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</si>
  <si>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</si>
  <si>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</si>
  <si>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</si>
  <si>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</si>
  <si>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</si>
  <si>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</si>
  <si>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</si>
  <si>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</si>
  <si>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</si>
  <si>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</si>
  <si>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</si>
  <si>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</si>
  <si>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</si>
  <si>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</si>
  <si>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</si>
  <si>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</si>
  <si>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</si>
  <si>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</si>
  <si>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</si>
  <si>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</si>
  <si>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</si>
  <si>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</si>
  <si>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</si>
  <si>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</si>
  <si>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</si>
  <si>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</si>
  <si>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</si>
  <si>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</si>
  <si>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</si>
  <si>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</si>
  <si>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</si>
  <si>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</si>
  <si>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</si>
  <si>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</si>
  <si>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</si>
  <si>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</si>
  <si>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</si>
  <si>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</si>
  <si>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</si>
  <si>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</si>
  <si>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</si>
  <si>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</si>
  <si>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</si>
  <si>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</si>
  <si>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</si>
  <si>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</si>
  <si>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</si>
  <si>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</si>
  <si>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</si>
  <si>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</si>
  <si>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</si>
  <si>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</si>
  <si>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</si>
  <si>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</si>
  <si>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</si>
  <si>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</si>
  <si>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</si>
  <si>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</si>
  <si>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</si>
  <si>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埼玉県日高市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</si>
  <si>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</si>
  <si>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</si>
  <si>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</si>
  <si>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</si>
  <si>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</si>
  <si>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</si>
  <si>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</si>
  <si>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</si>
  <si>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</si>
  <si>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</si>
  <si>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</si>
  <si>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</si>
  <si>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</si>
  <si>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</si>
  <si>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</si>
  <si>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</si>
  <si>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</si>
  <si>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</si>
  <si>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</si>
  <si>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</si>
  <si>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</si>
  <si>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</si>
  <si>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</si>
  <si>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</si>
  <si>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</si>
  <si>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</si>
  <si>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</si>
  <si>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</si>
  <si>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</si>
  <si>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</si>
  <si>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</si>
  <si>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</si>
  <si>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</si>
  <si>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</si>
  <si>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</si>
  <si>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</si>
  <si>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</si>
  <si>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</si>
  <si>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</si>
  <si>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</si>
  <si>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</si>
  <si>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武蔵高萩駅北土地区画整理事業特別会計（宅地造成分）</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</si>
  <si>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</si>
  <si>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</si>
  <si>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</si>
  <si>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</si>
  <si>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</si>
  <si>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</si>
  <si>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</si>
  <si>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</si>
  <si>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</si>
  <si>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</si>
  <si>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</si>
  <si>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</si>
  <si>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</si>
  <si>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</si>
  <si>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</si>
  <si>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</si>
  <si>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</si>
  <si>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</si>
  <si>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</si>
  <si>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</si>
  <si>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</si>
  <si>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</si>
  <si>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</si>
  <si>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</si>
  <si>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</si>
  <si>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</si>
  <si>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</si>
  <si>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</si>
  <si>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</si>
  <si>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</si>
  <si>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</si>
  <si>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</si>
  <si>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</si>
  <si>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</si>
  <si>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</si>
  <si>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</si>
  <si>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</si>
  <si>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</si>
  <si>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</si>
  <si>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</si>
  <si>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</si>
  <si>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</si>
  <si>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</si>
  <si>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</si>
  <si>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</si>
  <si>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</si>
  <si>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</si>
  <si>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</si>
  <si>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</si>
  <si>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</si>
  <si>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</si>
  <si>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</si>
  <si>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</si>
  <si>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</si>
  <si>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</si>
  <si>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</si>
  <si>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</si>
  <si>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</si>
  <si>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</si>
  <si>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</si>
  <si>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</si>
  <si>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</si>
  <si>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</si>
  <si>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</si>
  <si>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</si>
  <si>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</si>
  <si>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</si>
  <si>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</si>
  <si>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</si>
  <si>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</si>
  <si>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</si>
  <si>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</si>
  <si>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</si>
  <si>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</si>
  <si>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</si>
  <si>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</si>
  <si>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</si>
  <si>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</si>
  <si>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</si>
  <si>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</si>
  <si>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</si>
  <si>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</si>
  <si>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</si>
  <si>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</si>
  <si>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</si>
  <si>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</si>
  <si>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</si>
  <si>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</si>
  <si>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</si>
  <si>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</si>
  <si>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</si>
  <si>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</si>
  <si>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</si>
  <si>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</si>
  <si>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</si>
  <si>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</si>
  <si>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</si>
  <si>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</si>
  <si>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</si>
  <si>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</si>
  <si>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</si>
  <si>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</si>
  <si>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</si>
  <si>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</si>
  <si>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</si>
  <si>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</si>
  <si>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</si>
  <si>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</si>
  <si>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</si>
  <si>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</si>
  <si>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</si>
  <si>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</si>
  <si>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</si>
  <si>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</si>
  <si>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</si>
  <si>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</si>
  <si>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</si>
  <si>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</si>
  <si>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</si>
  <si>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</si>
  <si>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</si>
  <si>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</si>
  <si>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</si>
  <si>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</si>
  <si>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</si>
  <si>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</si>
  <si>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</si>
  <si>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</si>
  <si>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</si>
  <si>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</si>
  <si>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</si>
  <si>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</si>
  <si>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</si>
  <si>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</si>
  <si>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</si>
  <si>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</si>
  <si>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</si>
  <si>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</si>
  <si>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</si>
  <si>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</si>
  <si>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</si>
  <si>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</si>
  <si>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3.94</t>
  </si>
  <si>
    <t>水道事業会計</t>
  </si>
  <si>
    <t>一般会計</t>
  </si>
  <si>
    <t>下水道事業会計</t>
  </si>
  <si>
    <t>介護保険特別会計</t>
  </si>
  <si>
    <t>国民健康保険特別会計</t>
  </si>
  <si>
    <t>武蔵高萩駅北土地区画整理事業特別会計</t>
  </si>
  <si>
    <t>武蔵高萩駅北土地区画整理事業特別会計（宅地造成分）</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</si>
  <si>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</si>
  <si>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</si>
  <si>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</si>
  <si>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</si>
  <si>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</si>
  <si>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</si>
  <si>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</si>
  <si>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</si>
  <si>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</si>
  <si>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 xml:space="preserve"> </t>
    <phoneticPr fontId="5"/>
  </si>
  <si>
    <t xml:space="preserve"> </t>
    <phoneticPr fontId="5"/>
  </si>
  <si>
    <t xml:space="preserve"> </t>
    <phoneticPr fontId="5"/>
  </si>
  <si>
    <t>公共施設整備基金</t>
    <rPh sb="0" eb="2">
      <t>コウキョウ</t>
    </rPh>
    <rPh sb="2" eb="4">
      <t>シセツ</t>
    </rPh>
    <rPh sb="4" eb="6">
      <t>セイビ</t>
    </rPh>
    <rPh sb="6" eb="8">
      <t>キキン</t>
    </rPh>
    <phoneticPr fontId="5"/>
  </si>
  <si>
    <t>まちづくり基金</t>
    <rPh sb="5" eb="7">
      <t>キキン</t>
    </rPh>
    <phoneticPr fontId="2"/>
  </si>
  <si>
    <t>緑の基金</t>
    <rPh sb="0" eb="1">
      <t>ミドリ</t>
    </rPh>
    <rPh sb="2" eb="4">
      <t>キキン</t>
    </rPh>
    <phoneticPr fontId="5"/>
  </si>
  <si>
    <t>森林環境譲与税基金</t>
    <rPh sb="0" eb="6">
      <t>シンリンカンキョウジョウヨ</t>
    </rPh>
    <rPh sb="6" eb="7">
      <t>ゼイ</t>
    </rPh>
    <rPh sb="7" eb="9">
      <t>キキン</t>
    </rPh>
    <phoneticPr fontId="5"/>
  </si>
  <si>
    <t>清流文化都市ひだか創生基金</t>
    <rPh sb="0" eb="2">
      <t>セイリュウ</t>
    </rPh>
    <rPh sb="2" eb="4">
      <t>ブンカ</t>
    </rPh>
    <rPh sb="4" eb="6">
      <t>トシ</t>
    </rPh>
    <rPh sb="9" eb="11">
      <t>ソウセイ</t>
    </rPh>
    <rPh sb="11" eb="13">
      <t>キキン</t>
    </rPh>
    <phoneticPr fontId="5"/>
  </si>
  <si>
    <t>入間西部衛生組合</t>
    <rPh sb="0" eb="2">
      <t>イルマ</t>
    </rPh>
    <rPh sb="2" eb="4">
      <t>セイブ</t>
    </rPh>
    <rPh sb="4" eb="6">
      <t>エイセイ</t>
    </rPh>
    <rPh sb="6" eb="8">
      <t>クミアイ</t>
    </rPh>
    <phoneticPr fontId="2"/>
  </si>
  <si>
    <t>埼玉西部消防組合</t>
    <rPh sb="0" eb="2">
      <t>サイタマ</t>
    </rPh>
    <rPh sb="2" eb="4">
      <t>セイブ</t>
    </rPh>
    <rPh sb="4" eb="6">
      <t>ショウボウ</t>
    </rPh>
    <rPh sb="6" eb="8">
      <t>クミアイ</t>
    </rPh>
    <phoneticPr fontId="2"/>
  </si>
  <si>
    <t>広域飯能斎場組合</t>
    <rPh sb="0" eb="2">
      <t>コウイキ</t>
    </rPh>
    <rPh sb="2" eb="4">
      <t>ハンノウ</t>
    </rPh>
    <rPh sb="4" eb="6">
      <t>サイジョウ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</si>
  <si>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</si>
  <si>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</si>
  <si>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</si>
  <si>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</si>
  <si>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</si>
  <si>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</si>
  <si>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</si>
  <si>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</si>
  <si>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</si>
  <si>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4">
      <t>コウツウサイガイ</t>
    </rPh>
    <rPh sb="4" eb="6">
      <t>トクベツ</t>
    </rPh>
    <rPh sb="6" eb="8">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</si>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</sst>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361-4522-AF06-E7A6FE3E4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28443</c:v>
                </c:pt>
                <c:pt idx="1">
                  <c:v>25412</c:v>
                </c:pt>
                <c:pt idx="2">
                  <c:v>37174</c:v>
                </c:pt>
                <c:pt idx="3">
                  <c:v>20568</c:v>
                </c:pt>
                <c:pt idx="4">
                  <c:v>37329</c:v>
                </c:pt>
              </c:numCache>
            </c:numRef>
          </c:val>
          <c:smooth val="0"/>
          <c:extLst>
            <c:ext xmlns:c16="http://schemas.microsoft.com/office/drawing/2014/chart" uri="{C3380CC4-5D6E-409C-BE32-E72D297353CC}">
              <c16:uniqueId val="{00000001-B361-4522-AF06-E7A6FE3E4065}"/>
            </c:ext>
          </c:extLst>
        </c:ser>
        <c:dLbls>
          <c:showLegendKey val="0"/>
          <c:showVal val="0"/>
          <c:showCatName val="0"/>
          <c:showSerName val="0"/>
          <c:showPercent val="0"/>
          <c:showBubbleSize val="0"/>
        </c:dLbls>
        <c:marker val="1"/>
        <c:smooth val="0"/>
        <c:axId val="838975272"/>
        <c:axId val="838970960"/>
      </c:lineChart>
      <c:catAx>
        <c:axId val="838975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970960"/>
        <c:crosses val="autoZero"/>
        <c:auto val="1"/>
        <c:lblAlgn val="ctr"/>
        <c:lblOffset val="100"/>
        <c:tickLblSkip val="1"/>
        <c:tickMarkSkip val="1"/>
        <c:noMultiLvlLbl val="0"/>
      </c:catAx>
      <c:valAx>
        <c:axId val="83897096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975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8.2200000000000006</c:v>
                </c:pt>
                <c:pt idx="1">
                  <c:v>6.47</c:v>
                </c:pt>
                <c:pt idx="2">
                  <c:v>10.61</c:v>
                </c:pt>
                <c:pt idx="3">
                  <c:v>12.39</c:v>
                </c:pt>
                <c:pt idx="4">
                  <c:v>12.18</c:v>
                </c:pt>
              </c:numCache>
            </c:numRef>
          </c:val>
          <c:extLst>
            <c:ext xmlns:c16="http://schemas.microsoft.com/office/drawing/2014/chart" uri="{C3380CC4-5D6E-409C-BE32-E72D297353CC}">
              <c16:uniqueId val="{00000000-54AF-482C-B00C-6BB4FDA406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13.17</c:v>
                </c:pt>
                <c:pt idx="1">
                  <c:v>10.7</c:v>
                </c:pt>
                <c:pt idx="2">
                  <c:v>7.9</c:v>
                </c:pt>
                <c:pt idx="3">
                  <c:v>13.75</c:v>
                </c:pt>
                <c:pt idx="4">
                  <c:v>20.38</c:v>
                </c:pt>
              </c:numCache>
            </c:numRef>
          </c:val>
          <c:extLst>
            <c:ext xmlns:c16="http://schemas.microsoft.com/office/drawing/2014/chart" uri="{C3380CC4-5D6E-409C-BE32-E72D297353CC}">
              <c16:uniqueId val="{00000001-54AF-482C-B00C-6BB4FDA4067D}"/>
            </c:ext>
          </c:extLst>
        </c:ser>
        <c:dLbls>
          <c:showLegendKey val="0"/>
          <c:showVal val="0"/>
          <c:showCatName val="0"/>
          <c:showSerName val="0"/>
          <c:showPercent val="0"/>
          <c:showBubbleSize val="0"/>
        </c:dLbls>
        <c:gapWidth val="250"/>
        <c:overlap val="100"/>
        <c:axId val="838971744"/>
        <c:axId val="838973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0.43</c:v>
                </c:pt>
                <c:pt idx="1">
                  <c:v>-3.94</c:v>
                </c:pt>
                <c:pt idx="2">
                  <c:v>1.82</c:v>
                </c:pt>
                <c:pt idx="3">
                  <c:v>8.5500000000000007</c:v>
                </c:pt>
                <c:pt idx="4">
                  <c:v>5.85</c:v>
                </c:pt>
              </c:numCache>
            </c:numRef>
          </c:val>
          <c:smooth val="0"/>
          <c:extLst>
            <c:ext xmlns:c16="http://schemas.microsoft.com/office/drawing/2014/chart" uri="{C3380CC4-5D6E-409C-BE32-E72D297353CC}">
              <c16:uniqueId val="{00000002-54AF-482C-B00C-6BB4FDA4067D}"/>
            </c:ext>
          </c:extLst>
        </c:ser>
        <c:dLbls>
          <c:showLegendKey val="0"/>
          <c:showVal val="0"/>
          <c:showCatName val="0"/>
          <c:showSerName val="0"/>
          <c:showPercent val="0"/>
          <c:showBubbleSize val="0"/>
        </c:dLbls>
        <c:marker val="1"/>
        <c:smooth val="0"/>
        <c:axId val="838971744"/>
        <c:axId val="838973704"/>
      </c:lineChart>
      <c:catAx>
        <c:axId val="83897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8973704"/>
        <c:crosses val="autoZero"/>
        <c:auto val="1"/>
        <c:lblAlgn val="ctr"/>
        <c:lblOffset val="100"/>
        <c:tickLblSkip val="1"/>
        <c:tickMarkSkip val="1"/>
        <c:noMultiLvlLbl val="0"/>
      </c:catAx>
      <c:valAx>
        <c:axId val="83897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97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A1-4310-B20C-26C61C6861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A1-4310-B20C-26C61C6861B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0.13</c:v>
                </c:pt>
                <c:pt idx="4">
                  <c:v>#N/A</c:v>
                </c:pt>
                <c:pt idx="5">
                  <c:v>0.02</c:v>
                </c:pt>
                <c:pt idx="6">
                  <c:v>#N/A</c:v>
                </c:pt>
                <c:pt idx="7">
                  <c:v>0.03</c:v>
                </c:pt>
                <c:pt idx="8">
                  <c:v>#N/A</c:v>
                </c:pt>
                <c:pt idx="9">
                  <c:v>0.04</c:v>
                </c:pt>
              </c:numCache>
            </c:numRef>
          </c:val>
          <c:extLst>
            <c:ext xmlns:c16="http://schemas.microsoft.com/office/drawing/2014/chart" uri="{C3380CC4-5D6E-409C-BE32-E72D297353CC}">
              <c16:uniqueId val="{00000002-FAA1-4310-B20C-26C61C6861BE}"/>
            </c:ext>
          </c:extLst>
        </c:ser>
        <c:ser>
          <c:idx val="3"/>
          <c:order val="3"/>
          <c:tx>
            <c:strRef>
              <c:f>データシート!$A$30</c:f>
              <c:strCache>
                <c:ptCount val="1"/>
                <c:pt idx="0">
                  <c:v>武蔵高萩駅北土地区画整理事業特別会計（宅地造成分）</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0.22</c:v>
                </c:pt>
                <c:pt idx="8">
                  <c:v>#N/A</c:v>
                </c:pt>
                <c:pt idx="9">
                  <c:v>0.11</c:v>
                </c:pt>
              </c:numCache>
            </c:numRef>
          </c:val>
          <c:extLst>
            <c:ext xmlns:c16="http://schemas.microsoft.com/office/drawing/2014/chart" uri="{C3380CC4-5D6E-409C-BE32-E72D297353CC}">
              <c16:uniqueId val="{00000003-FAA1-4310-B20C-26C61C6861BE}"/>
            </c:ext>
          </c:extLst>
        </c:ser>
        <c:ser>
          <c:idx val="4"/>
          <c:order val="4"/>
          <c:tx>
            <c:strRef>
              <c:f>データシート!$A$31</c:f>
              <c:strCache>
                <c:ptCount val="1"/>
                <c:pt idx="0">
                  <c:v>武蔵高萩駅北土地区画整理事業特別会計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0.62</c:v>
                </c:pt>
                <c:pt idx="2">
                  <c:v>#N/A</c:v>
                </c:pt>
                <c:pt idx="3">
                  <c:v>0.31</c:v>
                </c:pt>
                <c:pt idx="4">
                  <c:v>#N/A</c:v>
                </c:pt>
                <c:pt idx="5">
                  <c:v>0.22</c:v>
                </c:pt>
                <c:pt idx="6">
                  <c:v>#N/A</c:v>
                </c:pt>
                <c:pt idx="7">
                  <c:v>0.22</c:v>
                </c:pt>
                <c:pt idx="8">
                  <c:v>#N/A</c:v>
                </c:pt>
                <c:pt idx="9">
                  <c:v>0.15</c:v>
                </c:pt>
              </c:numCache>
            </c:numRef>
          </c:val>
          <c:extLst>
            <c:ext xmlns:c16="http://schemas.microsoft.com/office/drawing/2014/chart" uri="{C3380CC4-5D6E-409C-BE32-E72D297353CC}">
              <c16:uniqueId val="{00000004-FAA1-4310-B20C-26C61C6861B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0.48</c:v>
                </c:pt>
                <c:pt idx="2">
                  <c:v>#N/A</c:v>
                </c:pt>
                <c:pt idx="3">
                  <c:v>0.43</c:v>
                </c:pt>
                <c:pt idx="4">
                  <c:v>#N/A</c:v>
                </c:pt>
                <c:pt idx="5">
                  <c:v>0.49</c:v>
                </c:pt>
                <c:pt idx="6">
                  <c:v>#N/A</c:v>
                </c:pt>
                <c:pt idx="7">
                  <c:v>0.74</c:v>
                </c:pt>
                <c:pt idx="8">
                  <c:v>#N/A</c:v>
                </c:pt>
                <c:pt idx="9">
                  <c:v>0.43</c:v>
                </c:pt>
              </c:numCache>
            </c:numRef>
          </c:val>
          <c:extLst>
            <c:ext xmlns:c16="http://schemas.microsoft.com/office/drawing/2014/chart" uri="{C3380CC4-5D6E-409C-BE32-E72D297353CC}">
              <c16:uniqueId val="{00000005-FAA1-4310-B20C-26C61C6861B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1.86</c:v>
                </c:pt>
                <c:pt idx="2">
                  <c:v>#N/A</c:v>
                </c:pt>
                <c:pt idx="3">
                  <c:v>1.05</c:v>
                </c:pt>
                <c:pt idx="4">
                  <c:v>#N/A</c:v>
                </c:pt>
                <c:pt idx="5">
                  <c:v>1.01</c:v>
                </c:pt>
                <c:pt idx="6">
                  <c:v>#N/A</c:v>
                </c:pt>
                <c:pt idx="7">
                  <c:v>0.57999999999999996</c:v>
                </c:pt>
                <c:pt idx="8">
                  <c:v>#N/A</c:v>
                </c:pt>
                <c:pt idx="9">
                  <c:v>1.08</c:v>
                </c:pt>
              </c:numCache>
            </c:numRef>
          </c:val>
          <c:extLst>
            <c:ext xmlns:c16="http://schemas.microsoft.com/office/drawing/2014/chart" uri="{C3380CC4-5D6E-409C-BE32-E72D297353CC}">
              <c16:uniqueId val="{00000006-FAA1-4310-B20C-26C61C6861B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5.97</c:v>
                </c:pt>
                <c:pt idx="2">
                  <c:v>#N/A</c:v>
                </c:pt>
                <c:pt idx="3">
                  <c:v>5.05</c:v>
                </c:pt>
                <c:pt idx="4">
                  <c:v>#N/A</c:v>
                </c:pt>
                <c:pt idx="5">
                  <c:v>4.99</c:v>
                </c:pt>
                <c:pt idx="6">
                  <c:v>#N/A</c:v>
                </c:pt>
                <c:pt idx="7">
                  <c:v>2.54</c:v>
                </c:pt>
                <c:pt idx="8">
                  <c:v>#N/A</c:v>
                </c:pt>
                <c:pt idx="9">
                  <c:v>3.11</c:v>
                </c:pt>
              </c:numCache>
            </c:numRef>
          </c:val>
          <c:extLst>
            <c:ext xmlns:c16="http://schemas.microsoft.com/office/drawing/2014/chart" uri="{C3380CC4-5D6E-409C-BE32-E72D297353CC}">
              <c16:uniqueId val="{00000007-FAA1-4310-B20C-26C61C6861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7.59</c:v>
                </c:pt>
                <c:pt idx="2">
                  <c:v>#N/A</c:v>
                </c:pt>
                <c:pt idx="3">
                  <c:v>6.15</c:v>
                </c:pt>
                <c:pt idx="4">
                  <c:v>#N/A</c:v>
                </c:pt>
                <c:pt idx="5">
                  <c:v>10.39</c:v>
                </c:pt>
                <c:pt idx="6">
                  <c:v>#N/A</c:v>
                </c:pt>
                <c:pt idx="7">
                  <c:v>12.16</c:v>
                </c:pt>
                <c:pt idx="8">
                  <c:v>#N/A</c:v>
                </c:pt>
                <c:pt idx="9">
                  <c:v>12.02</c:v>
                </c:pt>
              </c:numCache>
            </c:numRef>
          </c:val>
          <c:extLst>
            <c:ext xmlns:c16="http://schemas.microsoft.com/office/drawing/2014/chart" uri="{C3380CC4-5D6E-409C-BE32-E72D297353CC}">
              <c16:uniqueId val="{00000008-FAA1-4310-B20C-26C61C6861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17.7</c:v>
                </c:pt>
                <c:pt idx="2">
                  <c:v>#N/A</c:v>
                </c:pt>
                <c:pt idx="3">
                  <c:v>18.25</c:v>
                </c:pt>
                <c:pt idx="4">
                  <c:v>#N/A</c:v>
                </c:pt>
                <c:pt idx="5">
                  <c:v>18.940000000000001</c:v>
                </c:pt>
                <c:pt idx="6">
                  <c:v>#N/A</c:v>
                </c:pt>
                <c:pt idx="7">
                  <c:v>18.510000000000002</c:v>
                </c:pt>
                <c:pt idx="8">
                  <c:v>#N/A</c:v>
                </c:pt>
                <c:pt idx="9">
                  <c:v>18.46</c:v>
                </c:pt>
              </c:numCache>
            </c:numRef>
          </c:val>
          <c:extLst>
            <c:ext xmlns:c16="http://schemas.microsoft.com/office/drawing/2014/chart" uri="{C3380CC4-5D6E-409C-BE32-E72D297353CC}">
              <c16:uniqueId val="{00000009-FAA1-4310-B20C-26C61C6861BE}"/>
            </c:ext>
          </c:extLst>
        </c:ser>
        <c:dLbls>
          <c:showLegendKey val="0"/>
          <c:showVal val="0"/>
          <c:showCatName val="0"/>
          <c:showSerName val="0"/>
          <c:showPercent val="0"/>
          <c:showBubbleSize val="0"/>
        </c:dLbls>
        <c:gapWidth val="150"/>
        <c:overlap val="100"/>
        <c:axId val="838974488"/>
        <c:axId val="838965472"/>
      </c:barChart>
      <c:catAx>
        <c:axId val="83897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965472"/>
        <c:crosses val="autoZero"/>
        <c:auto val="1"/>
        <c:lblAlgn val="ctr"/>
        <c:lblOffset val="100"/>
        <c:tickLblSkip val="1"/>
        <c:tickMarkSkip val="1"/>
        <c:noMultiLvlLbl val="0"/>
      </c:catAx>
      <c:valAx>
        <c:axId val="83896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974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1416</c:v>
                </c:pt>
                <c:pt idx="5">
                  <c:v>1337</c:v>
                </c:pt>
                <c:pt idx="8">
                  <c:v>1373</c:v>
                </c:pt>
                <c:pt idx="11">
                  <c:v>1506</c:v>
                </c:pt>
                <c:pt idx="14">
                  <c:v>1440</c:v>
                </c:pt>
              </c:numCache>
            </c:numRef>
          </c:val>
          <c:extLst>
            <c:ext xmlns:c16="http://schemas.microsoft.com/office/drawing/2014/chart" uri="{C3380CC4-5D6E-409C-BE32-E72D297353CC}">
              <c16:uniqueId val="{00000000-68BD-4AD4-ABAB-70149AC57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BD-4AD4-ABAB-70149AC57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68BD-4AD4-ABAB-70149AC57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44</c:v>
                </c:pt>
                <c:pt idx="6">
                  <c:v>42</c:v>
                </c:pt>
                <c:pt idx="9">
                  <c:v>45</c:v>
                </c:pt>
                <c:pt idx="12">
                  <c:v>72</c:v>
                </c:pt>
              </c:numCache>
            </c:numRef>
          </c:val>
          <c:extLst>
            <c:ext xmlns:c16="http://schemas.microsoft.com/office/drawing/2014/chart" uri="{C3380CC4-5D6E-409C-BE32-E72D297353CC}">
              <c16:uniqueId val="{00000003-68BD-4AD4-ABAB-70149AC57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157</c:v>
                </c:pt>
                <c:pt idx="3">
                  <c:v>140</c:v>
                </c:pt>
                <c:pt idx="6">
                  <c:v>129</c:v>
                </c:pt>
                <c:pt idx="9">
                  <c:v>149</c:v>
                </c:pt>
                <c:pt idx="12">
                  <c:v>140</c:v>
                </c:pt>
              </c:numCache>
            </c:numRef>
          </c:val>
          <c:extLst>
            <c:ext xmlns:c16="http://schemas.microsoft.com/office/drawing/2014/chart" uri="{C3380CC4-5D6E-409C-BE32-E72D297353CC}">
              <c16:uniqueId val="{00000004-68BD-4AD4-ABAB-70149AC57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BD-4AD4-ABAB-70149AC57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BD-4AD4-ABAB-70149AC57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1425</c:v>
                </c:pt>
                <c:pt idx="3">
                  <c:v>1448</c:v>
                </c:pt>
                <c:pt idx="6">
                  <c:v>1588</c:v>
                </c:pt>
                <c:pt idx="9">
                  <c:v>1698</c:v>
                </c:pt>
                <c:pt idx="12">
                  <c:v>1699</c:v>
                </c:pt>
              </c:numCache>
            </c:numRef>
          </c:val>
          <c:extLst>
            <c:ext xmlns:c16="http://schemas.microsoft.com/office/drawing/2014/chart" uri="{C3380CC4-5D6E-409C-BE32-E72D297353CC}">
              <c16:uniqueId val="{00000007-68BD-4AD4-ABAB-70149AC57952}"/>
            </c:ext>
          </c:extLst>
        </c:ser>
        <c:dLbls>
          <c:showLegendKey val="0"/>
          <c:showVal val="0"/>
          <c:showCatName val="0"/>
          <c:showSerName val="0"/>
          <c:showPercent val="0"/>
          <c:showBubbleSize val="0"/>
        </c:dLbls>
        <c:gapWidth val="100"/>
        <c:overlap val="100"/>
        <c:axId val="838966256"/>
        <c:axId val="838987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212</c:v>
                </c:pt>
                <c:pt idx="2">
                  <c:v>#N/A</c:v>
                </c:pt>
                <c:pt idx="3">
                  <c:v>#N/A</c:v>
                </c:pt>
                <c:pt idx="4">
                  <c:v>296</c:v>
                </c:pt>
                <c:pt idx="5">
                  <c:v>#N/A</c:v>
                </c:pt>
                <c:pt idx="6">
                  <c:v>#N/A</c:v>
                </c:pt>
                <c:pt idx="7">
                  <c:v>387</c:v>
                </c:pt>
                <c:pt idx="8">
                  <c:v>#N/A</c:v>
                </c:pt>
                <c:pt idx="9">
                  <c:v>#N/A</c:v>
                </c:pt>
                <c:pt idx="10">
                  <c:v>387</c:v>
                </c:pt>
                <c:pt idx="11">
                  <c:v>#N/A</c:v>
                </c:pt>
                <c:pt idx="12">
                  <c:v>#N/A</c:v>
                </c:pt>
                <c:pt idx="13">
                  <c:v>472</c:v>
                </c:pt>
                <c:pt idx="14">
                  <c:v>#N/A</c:v>
                </c:pt>
              </c:numCache>
            </c:numRef>
          </c:val>
          <c:smooth val="0"/>
          <c:extLst>
            <c:ext xmlns:c16="http://schemas.microsoft.com/office/drawing/2014/chart" uri="{C3380CC4-5D6E-409C-BE32-E72D297353CC}">
              <c16:uniqueId val="{00000008-68BD-4AD4-ABAB-70149AC57952}"/>
            </c:ext>
          </c:extLst>
        </c:ser>
        <c:dLbls>
          <c:showLegendKey val="0"/>
          <c:showVal val="0"/>
          <c:showCatName val="0"/>
          <c:showSerName val="0"/>
          <c:showPercent val="0"/>
          <c:showBubbleSize val="0"/>
        </c:dLbls>
        <c:marker val="1"/>
        <c:smooth val="0"/>
        <c:axId val="838966256"/>
        <c:axId val="838987032"/>
      </c:lineChart>
      <c:catAx>
        <c:axId val="83896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987032"/>
        <c:crosses val="autoZero"/>
        <c:auto val="1"/>
        <c:lblAlgn val="ctr"/>
        <c:lblOffset val="100"/>
        <c:tickLblSkip val="1"/>
        <c:tickMarkSkip val="1"/>
        <c:noMultiLvlLbl val="0"/>
      </c:catAx>
      <c:valAx>
        <c:axId val="83898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96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15246</c:v>
                </c:pt>
                <c:pt idx="5">
                  <c:v>13676</c:v>
                </c:pt>
                <c:pt idx="8">
                  <c:v>15278</c:v>
                </c:pt>
                <c:pt idx="11">
                  <c:v>15490</c:v>
                </c:pt>
                <c:pt idx="14">
                  <c:v>14890</c:v>
                </c:pt>
              </c:numCache>
            </c:numRef>
          </c:val>
          <c:extLst>
            <c:ext xmlns:c16="http://schemas.microsoft.com/office/drawing/2014/chart" uri="{C3380CC4-5D6E-409C-BE32-E72D297353CC}">
              <c16:uniqueId val="{00000000-0412-4FBC-B6E8-5717042BC4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1357</c:v>
                </c:pt>
                <c:pt idx="5">
                  <c:v>2151</c:v>
                </c:pt>
                <c:pt idx="8">
                  <c:v>2216</c:v>
                </c:pt>
                <c:pt idx="11">
                  <c:v>2395</c:v>
                </c:pt>
                <c:pt idx="14">
                  <c:v>2362</c:v>
                </c:pt>
              </c:numCache>
            </c:numRef>
          </c:val>
          <c:extLst>
            <c:ext xmlns:c16="http://schemas.microsoft.com/office/drawing/2014/chart" uri="{C3380CC4-5D6E-409C-BE32-E72D297353CC}">
              <c16:uniqueId val="{00000001-0412-4FBC-B6E8-5717042BC4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3933</c:v>
                </c:pt>
                <c:pt idx="5">
                  <c:v>4098</c:v>
                </c:pt>
                <c:pt idx="8">
                  <c:v>3918</c:v>
                </c:pt>
                <c:pt idx="11">
                  <c:v>4857</c:v>
                </c:pt>
                <c:pt idx="14">
                  <c:v>5603</c:v>
                </c:pt>
              </c:numCache>
            </c:numRef>
          </c:val>
          <c:extLst>
            <c:ext xmlns:c16="http://schemas.microsoft.com/office/drawing/2014/chart" uri="{C3380CC4-5D6E-409C-BE32-E72D297353CC}">
              <c16:uniqueId val="{00000002-0412-4FBC-B6E8-5717042BC4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12-4FBC-B6E8-5717042BC4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12-4FBC-B6E8-5717042BC4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12-4FBC-B6E8-5717042BC4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999</c:v>
                </c:pt>
                <c:pt idx="3">
                  <c:v>942</c:v>
                </c:pt>
                <c:pt idx="6">
                  <c:v>936</c:v>
                </c:pt>
                <c:pt idx="9">
                  <c:v>1044</c:v>
                </c:pt>
                <c:pt idx="12">
                  <c:v>1070</c:v>
                </c:pt>
              </c:numCache>
            </c:numRef>
          </c:val>
          <c:extLst>
            <c:ext xmlns:c16="http://schemas.microsoft.com/office/drawing/2014/chart" uri="{C3380CC4-5D6E-409C-BE32-E72D297353CC}">
              <c16:uniqueId val="{00000006-0412-4FBC-B6E8-5717042BC4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248</c:v>
                </c:pt>
                <c:pt idx="3">
                  <c:v>464</c:v>
                </c:pt>
                <c:pt idx="6">
                  <c:v>445</c:v>
                </c:pt>
                <c:pt idx="9">
                  <c:v>420</c:v>
                </c:pt>
                <c:pt idx="12">
                  <c:v>372</c:v>
                </c:pt>
              </c:numCache>
            </c:numRef>
          </c:val>
          <c:extLst>
            <c:ext xmlns:c16="http://schemas.microsoft.com/office/drawing/2014/chart" uri="{C3380CC4-5D6E-409C-BE32-E72D297353CC}">
              <c16:uniqueId val="{00000007-0412-4FBC-B6E8-5717042BC4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2590</c:v>
                </c:pt>
                <c:pt idx="3">
                  <c:v>1794</c:v>
                </c:pt>
                <c:pt idx="6">
                  <c:v>1530</c:v>
                </c:pt>
                <c:pt idx="9">
                  <c:v>1432</c:v>
                </c:pt>
                <c:pt idx="12">
                  <c:v>1452</c:v>
                </c:pt>
              </c:numCache>
            </c:numRef>
          </c:val>
          <c:extLst>
            <c:ext xmlns:c16="http://schemas.microsoft.com/office/drawing/2014/chart" uri="{C3380CC4-5D6E-409C-BE32-E72D297353CC}">
              <c16:uniqueId val="{00000008-0412-4FBC-B6E8-5717042BC4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c:v>
                </c:pt>
                <c:pt idx="3">
                  <c:v>10</c:v>
                </c:pt>
                <c:pt idx="6">
                  <c:v>10</c:v>
                </c:pt>
                <c:pt idx="9">
                  <c:v>9</c:v>
                </c:pt>
                <c:pt idx="12">
                  <c:v>10</c:v>
                </c:pt>
              </c:numCache>
            </c:numRef>
          </c:val>
          <c:extLst>
            <c:ext xmlns:c16="http://schemas.microsoft.com/office/drawing/2014/chart" uri="{C3380CC4-5D6E-409C-BE32-E72D297353CC}">
              <c16:uniqueId val="{00000009-0412-4FBC-B6E8-5717042BC4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17053</c:v>
                </c:pt>
                <c:pt idx="3">
                  <c:v>16631</c:v>
                </c:pt>
                <c:pt idx="6">
                  <c:v>16784</c:v>
                </c:pt>
                <c:pt idx="9">
                  <c:v>16632</c:v>
                </c:pt>
                <c:pt idx="12">
                  <c:v>16213</c:v>
                </c:pt>
              </c:numCache>
            </c:numRef>
          </c:val>
          <c:extLst>
            <c:ext xmlns:c16="http://schemas.microsoft.com/office/drawing/2014/chart" uri="{C3380CC4-5D6E-409C-BE32-E72D297353CC}">
              <c16:uniqueId val="{0000000A-0412-4FBC-B6E8-5717042BC472}"/>
            </c:ext>
          </c:extLst>
        </c:ser>
        <c:dLbls>
          <c:showLegendKey val="0"/>
          <c:showVal val="0"/>
          <c:showCatName val="0"/>
          <c:showSerName val="0"/>
          <c:showPercent val="0"/>
          <c:showBubbleSize val="0"/>
        </c:dLbls>
        <c:gapWidth val="100"/>
        <c:overlap val="100"/>
        <c:axId val="838976840"/>
        <c:axId val="838986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12-4FBC-B6E8-5717042BC472}"/>
            </c:ext>
          </c:extLst>
        </c:ser>
        <c:dLbls>
          <c:showLegendKey val="0"/>
          <c:showVal val="0"/>
          <c:showCatName val="0"/>
          <c:showSerName val="0"/>
          <c:showPercent val="0"/>
          <c:showBubbleSize val="0"/>
        </c:dLbls>
        <c:marker val="1"/>
        <c:smooth val="0"/>
        <c:axId val="838976840"/>
        <c:axId val="838986248"/>
      </c:lineChart>
      <c:catAx>
        <c:axId val="83897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8986248"/>
        <c:crosses val="autoZero"/>
        <c:auto val="1"/>
        <c:lblAlgn val="ctr"/>
        <c:lblOffset val="100"/>
        <c:tickLblSkip val="1"/>
        <c:tickMarkSkip val="1"/>
        <c:noMultiLvlLbl val="0"/>
      </c:catAx>
      <c:valAx>
        <c:axId val="838986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97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903</c:v>
                </c:pt>
                <c:pt idx="1">
                  <c:v>1655</c:v>
                </c:pt>
                <c:pt idx="2">
                  <c:v>2400</c:v>
                </c:pt>
              </c:numCache>
            </c:numRef>
          </c:val>
          <c:extLst>
            <c:ext xmlns:c16="http://schemas.microsoft.com/office/drawing/2014/chart" uri="{C3380CC4-5D6E-409C-BE32-E72D297353CC}">
              <c16:uniqueId val="{00000000-6746-4DB6-93DD-52E3A3BFFA2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4</c:v>
                </c:pt>
                <c:pt idx="1">
                  <c:v>297</c:v>
                </c:pt>
                <c:pt idx="2">
                  <c:v>297</c:v>
                </c:pt>
              </c:numCache>
            </c:numRef>
          </c:val>
          <c:extLst>
            <c:ext xmlns:c16="http://schemas.microsoft.com/office/drawing/2014/chart" uri="{C3380CC4-5D6E-409C-BE32-E72D297353CC}">
              <c16:uniqueId val="{00000001-6746-4DB6-93DD-52E3A3BFFA2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2211</c:v>
                </c:pt>
                <c:pt idx="1">
                  <c:v>2091</c:v>
                </c:pt>
                <c:pt idx="2">
                  <c:v>2178</c:v>
                </c:pt>
              </c:numCache>
            </c:numRef>
          </c:val>
          <c:extLst>
            <c:ext xmlns:c16="http://schemas.microsoft.com/office/drawing/2014/chart" uri="{C3380CC4-5D6E-409C-BE32-E72D297353CC}">
              <c16:uniqueId val="{00000002-6746-4DB6-93DD-52E3A3BFFA2A}"/>
            </c:ext>
          </c:extLst>
        </c:ser>
        <c:dLbls>
          <c:showLegendKey val="0"/>
          <c:showVal val="0"/>
          <c:showCatName val="0"/>
          <c:showSerName val="0"/>
          <c:showPercent val="0"/>
          <c:showBubbleSize val="0"/>
        </c:dLbls>
        <c:gapWidth val="120"/>
        <c:overlap val="100"/>
        <c:axId val="838981152"/>
        <c:axId val="838981936"/>
      </c:barChart>
      <c:catAx>
        <c:axId val="8389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8981936"/>
        <c:crosses val="autoZero"/>
        <c:auto val="1"/>
        <c:lblAlgn val="ctr"/>
        <c:lblOffset val="100"/>
        <c:tickLblSkip val="1"/>
        <c:tickMarkSkip val="1"/>
        <c:noMultiLvlLbl val="0"/>
      </c:catAx>
      <c:valAx>
        <c:axId val="838981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898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となる元利償還金等のうち、元利償還金については増加が続いていたが、その大部分を占める臨時財政対策債の発行額が減少傾向となったため、その伸びは非常に小さくなっている。一方で算入公債費等は減少しているため、今後は事業の取捨選択を行うとともに、交付税措置のある有利な地方債の選択等に努めるなど、比率が適正な範囲となるよう注視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将来負担比率については、前年度と同様に算定なしとなった。</a:t>
          </a:r>
        </a:p>
        <a:p>
          <a:r>
            <a:rPr kumimoji="1" lang="ja-JP" altLang="en-US" sz="1400">
              <a:latin typeface="ＭＳ ゴシック" pitchFamily="49" charset="-128"/>
              <a:ea typeface="ＭＳ ゴシック" pitchFamily="49" charset="-128"/>
            </a:rPr>
            <a:t>　主な要因としては、元金償還額よりも借入額を少なくし、地方債現在高の抑制に努めたことや、決算剰余金等の積み立てにより、基金等の充当可能財源が増加したためである。</a:t>
          </a:r>
        </a:p>
        <a:p>
          <a:r>
            <a:rPr kumimoji="1" lang="ja-JP" altLang="en-US" sz="1400">
              <a:latin typeface="ＭＳ ゴシック" pitchFamily="49" charset="-128"/>
              <a:ea typeface="ＭＳ ゴシック" pitchFamily="49" charset="-128"/>
            </a:rPr>
            <a:t>　今後は大規模事業や長寿命化計画に基づいた公共施設の改修等が想定されることから、地方債の発行にあたっては、交付税措置のある有利な地方債の選択等に努め、過度な将来負担を招かぬよう残高等を注視した借入れを行い、健全な財政運営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524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524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177809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52450" y="11934825"/>
          <a:ext cx="63531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103553" y="165045"/>
          <a:ext cx="34943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5791493" y="165046"/>
          <a:ext cx="64548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埼玉県日高市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240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524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103553" y="805544"/>
          <a:ext cx="101427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103553" y="1298120"/>
          <a:ext cx="101417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・令和４年度末の基金残高は、一般会計で約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億円の増加となっている。これは、財政調整基金積立金（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億円）が増加したことによる。ところが大きい。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大規模事業や長寿命化計画に基づいた公共施設の改修等を予定していることから、特定目的基金である公共施設整備基金を有効に活用していく。また、経済事情の変動や市の財政状況を考慮しながら財政調整基金を取り崩し、今後の財政需要に適切に対応していけるよう、財政調整基金の一定の残高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18618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103553" y="12462163"/>
          <a:ext cx="101427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103553" y="12929755"/>
          <a:ext cx="101417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・公共施設整備基金：公共施設の建設及び改修に要する経費の財源に充てることを目的とした基金。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・まちづくり基金：市を応援しようとする個人及び法人その他の団体からの寄附金を適正に管理し、寄附者の意向に沿った各種事業の財源に充てることを目的とした基金。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・緑の基金：市内に残る貴重な自然環境の保全に要する経費の財源に充てることを目的とした基金。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・森林環境譲与税基金：森林の整備及びその促進に関する施策に要する経費の財源に充てることを目的とした基金。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・清流文化都市ひだか創生基金：地域再生計画に基づく地方創生事業に対し、寄附を行った法人からの寄附金を適正に管理し、寄附者の意向に沿った各種事業の財源に充てることを目的とした基金。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・まちづくり基金：ふるさと納税による寄附額が、事業への充当額よりも増加したことにより約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・緑の基金：緑の保全推進事業等に充てたことにより、約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・森林環境譲与税基金：森林環境譲与税を積立てたことによる約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・清流文化都市ひだか創生基金：公民館建設事業等に充てたことにより、約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・公共施設整備基金：今後の大規模事業や長寿命化計画に基づいた公共施設の改修等に備え、一定の基金残高を確保していく予定。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・まちづくり基金：積立予定同等額程度を事業の財源に充て、計画的な基金の運用を行っていく予定。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・緑の基金：積立予定同等額程度を事業の財源に充て、計画的な基金の運用を行っていく予定。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・森林環境譲与税基金：交付額を積立てるとともに、森林の整備等による取崩しを行いながら計画的な基金の運用を行っていく予定。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・清流文化都市ひだか創生基金：地方創生に資する事業の財源に充て、計画的な基金の運用を行っていく予定。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186184" y="12561308"/>
          <a:ext cx="226324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103553" y="5279570"/>
          <a:ext cx="101427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103553" y="5753100"/>
          <a:ext cx="101417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・令和４年度は前年度に比べ、決算剰余金積立ての増加ほか、経済事情の変動等による、歳入歳出の財源不足を補うために取崩しの必要がなかったことにより、増加となった。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・財政調整基金の残高は、災害への備えや経済事情の変動による歳入の減少などに対応するため、今後も標準財政規模の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％以上の範囲内となるように努めていく。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186184" y="5372548"/>
          <a:ext cx="180059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103553" y="8876555"/>
          <a:ext cx="101427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103553" y="9350085"/>
          <a:ext cx="101417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億円となっており、前年度と同額となっている。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・市債の償還に充当するための取崩しを行わなかったこと、臨時財政対策債償還基金費等の積立てを行わなかったことによるもの。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・既発債の償還がピークとなる時期や、今後借入れを行う際の金利状況等への備えを始め、市の財政状況を考慮し、必要に応じ積立や取崩しを行っていく予定である。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18618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54,615
53,637
47.48
23,467,323
21,679,372
1,434,569
11,775,338
16,212,697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76275"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76275"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76275"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財政力指数については、類似団体平均を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ポイント上回っているものの、対前年度比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主な要因として、地方消費税交付金等の増により、基準財政収入額が増加しているが、社会福祉費等の増により基準財政需要額が上回って増加したことによるもの。</a:t>
          </a:r>
        </a:p>
        <a:p>
          <a:r>
            <a:rPr kumimoji="1" lang="ja-JP" altLang="en-US" sz="1300">
              <a:latin typeface="ＭＳ Ｐゴシック" panose="020B0600070205080204" pitchFamily="50" charset="-128"/>
              <a:ea typeface="ＭＳ Ｐゴシック" panose="020B0600070205080204" pitchFamily="50" charset="-128"/>
            </a:rPr>
            <a:t>　今後も引き続き税の徴収強化等の取組を通じて財政基盤の強化に努める。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7627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7627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7627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7627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7627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295775"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3561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206875" y="7849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3561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206875" y="6401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571875" y="6864350"/>
          <a:ext cx="7239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3561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244975"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797175" y="6824133"/>
          <a:ext cx="7747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521075"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248025"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022475" y="682413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746375"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473325"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266825" y="682413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990725" y="705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698625"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25550" y="70548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23925"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244975"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3561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521075"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248025"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746375"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473325"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990725" y="6773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8625"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25550" y="67733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23925"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経常収支比率については、対前年度比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主な要因として、臨時財政対策債の発行額の減によるもの。</a:t>
          </a:r>
        </a:p>
        <a:p>
          <a:r>
            <a:rPr kumimoji="1" lang="ja-JP" altLang="en-US" sz="1300">
              <a:latin typeface="ＭＳ Ｐゴシック" panose="020B0600070205080204" pitchFamily="50" charset="-128"/>
              <a:ea typeface="ＭＳ Ｐゴシック" panose="020B0600070205080204" pitchFamily="50" charset="-128"/>
            </a:rPr>
            <a:t>　類似団体平均よりも低く抑えられてはいるものの、事業の見直しによる歳出の抑制を図るとともに、市税のさらなる確保及び受益者負担の見直しにより、経常経費に充当可能な特定財源の確保に努める。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7627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7627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7627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7627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7627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295775"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3561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206875" y="115510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3561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206875" y="101354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130387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571875" y="10706523"/>
          <a:ext cx="7239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3561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244975"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64</xdr:row>
      <xdr:rowOff>151977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797175" y="10706523"/>
          <a:ext cx="7747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521075"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248025"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022475" y="11124777"/>
          <a:ext cx="7747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746375"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473325"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266825" y="11181080"/>
          <a:ext cx="7556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990725" y="11057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698625"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25550" y="11041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23925"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244975"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96114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3561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521075"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248025"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746375"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473325"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990725" y="11154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698625"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25550" y="11130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23925"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人口１人当たり人件費・物件費等決算額については、類似団体平均を</a:t>
          </a:r>
          <a:r>
            <a:rPr kumimoji="1" lang="en-US" altLang="ja-JP" sz="1300">
              <a:latin typeface="ＭＳ Ｐゴシック" panose="020B0600070205080204" pitchFamily="50" charset="-128"/>
              <a:ea typeface="ＭＳ Ｐゴシック" panose="020B0600070205080204" pitchFamily="50" charset="-128"/>
            </a:rPr>
            <a:t>9,534</a:t>
          </a:r>
          <a:r>
            <a:rPr kumimoji="1" lang="ja-JP" altLang="en-US" sz="1300">
              <a:latin typeface="ＭＳ Ｐゴシック" panose="020B0600070205080204" pitchFamily="50" charset="-128"/>
              <a:ea typeface="ＭＳ Ｐゴシック" panose="020B0600070205080204" pitchFamily="50" charset="-128"/>
            </a:rPr>
            <a:t>円下回っているものの、対前年度比では</a:t>
          </a:r>
          <a:r>
            <a:rPr kumimoji="1" lang="en-US" altLang="ja-JP" sz="1300">
              <a:latin typeface="ＭＳ Ｐゴシック" panose="020B0600070205080204" pitchFamily="50" charset="-128"/>
              <a:ea typeface="ＭＳ Ｐゴシック" panose="020B0600070205080204" pitchFamily="50" charset="-128"/>
            </a:rPr>
            <a:t>4,865</a:t>
          </a:r>
          <a:r>
            <a:rPr kumimoji="1" lang="ja-JP" altLang="en-US" sz="1300">
              <a:latin typeface="ＭＳ Ｐゴシック" panose="020B0600070205080204" pitchFamily="50" charset="-128"/>
              <a:ea typeface="ＭＳ Ｐゴシック" panose="020B0600070205080204" pitchFamily="50" charset="-128"/>
            </a:rPr>
            <a:t>円の増加となっている。</a:t>
          </a:r>
        </a:p>
        <a:p>
          <a:r>
            <a:rPr kumimoji="1" lang="ja-JP" altLang="en-US" sz="1300">
              <a:latin typeface="ＭＳ Ｐゴシック" panose="020B0600070205080204" pitchFamily="50" charset="-128"/>
              <a:ea typeface="ＭＳ Ｐゴシック" panose="020B0600070205080204" pitchFamily="50" charset="-128"/>
            </a:rPr>
            <a:t>　主な要因は、退職手当負担金等の人件費の増や、新型コロナワクチン接種に係る物件費が増加したためである。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近年物件費が増加傾向にあり、今後財政への圧迫が想定されることから、事業の見直し等により、抑制に努めていく。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76275" y="1546678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76275" y="15122071"/>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76275" y="1477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76275" y="1443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76275" y="14087929"/>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676275" y="1374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295775"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3561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206875" y="15536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3561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206875" y="138633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54181</xdr:rowOff>
    </xdr:from>
    <xdr:to>
      <xdr:col>23</xdr:col>
      <xdr:colOff>133350</xdr:colOff>
      <xdr:row>82</xdr:row>
      <xdr:rowOff>110082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571875" y="14113081"/>
          <a:ext cx="7239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3561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244975"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156607</xdr:rowOff>
    </xdr:from>
    <xdr:to>
      <xdr:col>19</xdr:col>
      <xdr:colOff>133350</xdr:colOff>
      <xdr:row>82</xdr:row>
      <xdr:rowOff>54181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797175" y="14044057"/>
          <a:ext cx="774700" cy="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521075"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248025"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40095</xdr:rowOff>
    </xdr:from>
    <xdr:to>
      <xdr:col>15</xdr:col>
      <xdr:colOff>82550</xdr:colOff>
      <xdr:row>81</xdr:row>
      <xdr:rowOff>156607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022475" y="13927545"/>
          <a:ext cx="774700" cy="1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746375"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473325"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162227</xdr:rowOff>
    </xdr:from>
    <xdr:to>
      <xdr:col>11</xdr:col>
      <xdr:colOff>31750</xdr:colOff>
      <xdr:row>81</xdr:row>
      <xdr:rowOff>40095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266825" y="13878227"/>
          <a:ext cx="755650" cy="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990725" y="139589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698625"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25550" y="139156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23925"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59282</xdr:rowOff>
    </xdr:from>
    <xdr:to>
      <xdr:col>23</xdr:col>
      <xdr:colOff>184150</xdr:colOff>
      <xdr:row>82</xdr:row>
      <xdr:rowOff>160882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244975" y="141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75809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356100" y="139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3381</xdr:rowOff>
    </xdr:from>
    <xdr:to>
      <xdr:col>19</xdr:col>
      <xdr:colOff>184150</xdr:colOff>
      <xdr:row>82</xdr:row>
      <xdr:rowOff>104981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521075" y="14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115158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248025" y="1383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105807</xdr:rowOff>
    </xdr:from>
    <xdr:to>
      <xdr:col>15</xdr:col>
      <xdr:colOff>133350</xdr:colOff>
      <xdr:row>82</xdr:row>
      <xdr:rowOff>35957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746375" y="13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46134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473325" y="1376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160745</xdr:rowOff>
    </xdr:from>
    <xdr:to>
      <xdr:col>11</xdr:col>
      <xdr:colOff>82550</xdr:colOff>
      <xdr:row>81</xdr:row>
      <xdr:rowOff>90895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990725" y="13876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101072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698625" y="136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111427</xdr:rowOff>
    </xdr:from>
    <xdr:to>
      <xdr:col>7</xdr:col>
      <xdr:colOff>31750</xdr:colOff>
      <xdr:row>81</xdr:row>
      <xdr:rowOff>41577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25550" y="138274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51754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23925" y="1359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主な要因としては、職員の年齢構成の変動に伴い、指数は上昇傾向となっている。　引き続き、社会情勢を踏まえた適正な給与水準の維持を図る。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083925" y="1546678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436225"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083925" y="15122071"/>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436225"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083925" y="1477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436225"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083925" y="1443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436225"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083925" y="14087929"/>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436225"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083925" y="1374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436225"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4703425"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4792325"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643100" y="15380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4792325"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643100" y="13915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979525" y="14932479"/>
          <a:ext cx="7239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4792325"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2150" y="147782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214350" y="14932479"/>
          <a:ext cx="765175"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938250" y="14795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655675"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458700" y="14863536"/>
          <a:ext cx="75565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182600" y="14795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880975"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1684000" y="14829064"/>
          <a:ext cx="7747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407900" y="148127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125325"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1633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36015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2150" y="149850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4792325"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938250" y="1488167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655675"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182600" y="149506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880975"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407900" y="14812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25325"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1633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36015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人当たり職員数については、類似団体平均を</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人下回ってはいるものの、前年度より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主な要因としては、人口が減少したことによるもの。引き続き、定員管理の適正化を図っていく。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08392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436225"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08392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436225"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08392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4362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08392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43622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08392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43622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4362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703425"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4792325"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643100" y="11524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4792325"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643100" y="9972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135996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79525" y="10402888"/>
          <a:ext cx="7239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4792325"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2150" y="104506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115888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214350" y="10392833"/>
          <a:ext cx="765175"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938250" y="104445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655675"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105833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458700" y="10348595"/>
          <a:ext cx="75565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182600" y="10418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880975"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75671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1684000" y="10348595"/>
          <a:ext cx="7747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407900" y="104043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125325"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1633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36015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2150" y="103721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4792325"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938250" y="103520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55675"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182600" y="103420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880975"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407900" y="10297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125325"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24871</xdr:rowOff>
    </xdr:from>
    <xdr:to>
      <xdr:col>64</xdr:col>
      <xdr:colOff>152400</xdr:colOff>
      <xdr:row>60</xdr:row>
      <xdr:rowOff>126471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16332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136648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36015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主な要因としては、過年度に借入れた借入額の比較的大きい臨時財政対策債等の償還が始まったことによるものである。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大規模事業や長寿命化計画に基づいた公共施設の改修等を予定しているため、引き続き、事業の取捨選択を行うとともに、市債の借入れにあたっては、交付税措置のある有利な地方債とするなど、実質償還額の軽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08392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436225"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08392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436225"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08392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43622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08392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43622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08392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703425"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4792325"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643100" y="7733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4792325"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643100" y="6357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38523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979525" y="6856306"/>
          <a:ext cx="7239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4792325"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662150" y="69985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169756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214350" y="6816090"/>
          <a:ext cx="76517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938250" y="69905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655675"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129540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2458700" y="6767830"/>
          <a:ext cx="7556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182600" y="7030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880975"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81280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1684000" y="6751744"/>
          <a:ext cx="7747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407900" y="7038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125325"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1633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36015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662150" y="68457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4792325"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938250" y="68055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655675"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182600" y="67652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880975"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407900" y="6717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125325"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1633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36015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将来負担比率については、昨年度に引き続き、「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」表示となっている。</a:t>
          </a:r>
        </a:p>
        <a:p>
          <a:r>
            <a:rPr kumimoji="1" lang="ja-JP" altLang="en-US" sz="1300">
              <a:latin typeface="ＭＳ Ｐゴシック" panose="020B0600070205080204" pitchFamily="50" charset="-128"/>
              <a:ea typeface="ＭＳ Ｐゴシック" panose="020B0600070205080204" pitchFamily="50" charset="-128"/>
            </a:rPr>
            <a:t>　主な要因は、元金償還額よりも借入額を少なくし、地方債現在高抑制に努めたことにより、将来負担額が減少したことや、決算剰余金等の積み立てにより、基金等の充当可能財源が増加したためである。</a:t>
          </a:r>
        </a:p>
        <a:p>
          <a:r>
            <a:rPr kumimoji="1" lang="ja-JP" altLang="en-US" sz="1300">
              <a:latin typeface="ＭＳ Ｐゴシック" panose="020B0600070205080204" pitchFamily="50" charset="-128"/>
              <a:ea typeface="ＭＳ Ｐゴシック" panose="020B0600070205080204" pitchFamily="50" charset="-128"/>
            </a:rPr>
            <a:t>　今後、大規模事業や長寿命化計画に基づいた公共施設の改修等を予定していることから、地方債の発行にあたっては、過度な将来負担を招かぬよう財政措置を考慮した借入れを行い、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083925" y="397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436225"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083925" y="357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436225"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083925" y="317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43622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083925" y="277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436225"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083925" y="237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436225"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703425"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4792325"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643100" y="40383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4792325"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643100" y="237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4792325"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662150" y="23815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938250" y="247000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655675"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182600" y="2593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880975"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2407900" y="2616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125325"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16332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136015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140617</xdr:rowOff>
    </xdr:from>
    <xdr:to>
      <xdr:col>64</xdr:col>
      <xdr:colOff>152400</xdr:colOff>
      <xdr:row>14</xdr:row>
      <xdr:rowOff>70767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1633200" y="23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80944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1360150" y="21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0899775"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6398875"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6424275" y="215900"/>
          <a:ext cx="33147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449675" y="241300"/>
          <a:ext cx="3267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004925" y="190500"/>
          <a:ext cx="227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030325" y="215900"/>
          <a:ext cx="22447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055725" y="241300"/>
          <a:ext cx="21875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1976437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76275" y="1524000"/>
          <a:ext cx="8251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74700" y="15557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08175" y="1555750"/>
          <a:ext cx="10985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54,615
53,637
47.48
23,467,323
21,679,372
1,434,569
11,775,338
16,212,697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070225"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365625" y="15494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111875" y="1549400"/>
          <a:ext cx="108902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245350" y="15494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365625" y="2413000"/>
          <a:ext cx="17462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175375" y="2413000"/>
          <a:ext cx="29146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080500" y="1524000"/>
          <a:ext cx="12065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283700" y="1587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283700" y="18542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283700" y="21844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153525" y="16764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188450" y="1625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188450" y="1892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23290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153525" y="2159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23290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153525" y="2540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12775"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12775"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12775"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12775"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676275" y="4699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625975" y="4762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625975" y="4953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08647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08647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47077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47077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676275" y="5270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4914900" y="5270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4968875" y="5270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4987925" y="5588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ポイント上回り、対前年比も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主な要因としては、退職手当負担金の増などによるものである。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今後も適切な定員管理を図り、人件費の抑制に努める。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3817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676275" y="7556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2542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676275" y="717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25425"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676275" y="679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25425"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676275" y="6413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25425"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676275" y="6032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25425"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676275" y="5651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25425"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676275" y="527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25425"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676275" y="5270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1402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2291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079875" y="71831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2291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079875" y="5781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425825" y="6245860"/>
          <a:ext cx="7143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2291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117975" y="6294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670175" y="6245860"/>
          <a:ext cx="75565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394075" y="6248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09245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895475" y="6238240"/>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619375"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346325"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149350" y="6238240"/>
          <a:ext cx="7461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873250" y="6248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571625"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09855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255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9528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2575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4828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176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9620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117975" y="6309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2291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394075" y="61950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09245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619375"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346325"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873250" y="6187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571625"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09855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255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0674350" y="1270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4652625" y="1333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4652625" y="1524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113125" y="1333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113125" y="1524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87900" y="1333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87900" y="1524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0674350" y="1841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4912975" y="1841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4976475" y="1841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014575" y="2159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ポイント上回っているが、対前年比は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主な要因としては、一般廃棄物収集運搬処理事業委託料の減等によるものである。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しかし、依然として比率が高く、財政への圧迫が想定されることから、事業の見直し等により、抑制に努める。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63625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0674350" y="4127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252075"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0674350" y="3670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252075"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0674350" y="3213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252075"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0674350" y="2755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252075"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0674350" y="2298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252075"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0674350" y="184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252075"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0674350" y="1841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416685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4227175"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4077950" y="3670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4227175"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077950" y="21981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17272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3442950" y="3048508"/>
          <a:ext cx="7239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4227175"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11605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2687300" y="3103372"/>
          <a:ext cx="75565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339215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31191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1922125" y="3249676"/>
          <a:ext cx="765175"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646025" y="2750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3444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101854</xdr:rowOff>
    </xdr:from>
    <xdr:to>
      <xdr:col>69</xdr:col>
      <xdr:colOff>92075</xdr:colOff>
      <xdr:row>19</xdr:row>
      <xdr:rowOff>120142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1147425" y="3359404"/>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1871325"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1598275"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1125200" y="28056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0823575"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9795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255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5095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7348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0969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11605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4227175"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39215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1191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646025" y="31988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3444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69342</xdr:rowOff>
    </xdr:from>
    <xdr:to>
      <xdr:col>69</xdr:col>
      <xdr:colOff>142875</xdr:colOff>
      <xdr:row>19</xdr:row>
      <xdr:rowOff>170942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1871325"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155719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1598275"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51054</xdr:rowOff>
    </xdr:from>
    <xdr:to>
      <xdr:col>65</xdr:col>
      <xdr:colOff>53975</xdr:colOff>
      <xdr:row>19</xdr:row>
      <xdr:rowOff>152654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1125200" y="33086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137431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0823575"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676275" y="8128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4625975" y="8191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4625975" y="8382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608647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08647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47077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47077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76275" y="8699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4914900" y="8699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4968875" y="8699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4987925" y="9017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ポイント下回り、対前度比も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ポイントの増加に留まっている。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主な要因としては、基金充当による子ども医療費の減等によるものである。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しかしながら、社会保障関係費や医療費等について、今後も増加が見込まれるため、事業の見直し等により、経費の縮減に努める。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63817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676275" y="1098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2542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676275" y="1060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2542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676275" y="10223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2542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676275" y="9842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2542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676275" y="9461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2542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676275" y="908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2542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676275" y="8699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2542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676275" y="8699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1402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2291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079875" y="10322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2291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079875" y="9156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425825" y="953770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2291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117975" y="9593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130810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670175" y="953770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394075" y="9555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09245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56</xdr:row>
      <xdr:rowOff>96520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895475" y="9560560"/>
          <a:ext cx="7747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619375"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346325"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96520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149350" y="965962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873250" y="9631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571625"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09855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8255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9528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2575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4828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7176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620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117975" y="9494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2291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394075" y="9486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09245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619375"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20337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346325"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45720</xdr:rowOff>
    </xdr:from>
    <xdr:to>
      <xdr:col>11</xdr:col>
      <xdr:colOff>60325</xdr:colOff>
      <xdr:row>56</xdr:row>
      <xdr:rowOff>147320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873250" y="9646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571625"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09855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8255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0674350" y="8128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465262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465262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611312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611312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87900" y="8191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87900" y="8382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0674350" y="8699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4912975" y="8699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4976475" y="8699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5014575" y="9017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主な要因としては、後期高齢者医療特別会計に対する繰出金が増加したためである。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今後については、高齢化の進展などにより特別会計への繰出金の増加が想定されるため、事務の効率化や見直しにより事務費等の縮減に努める。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063625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0674350" y="1098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025207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0674350" y="1060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25207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0674350" y="1022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25207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0674350" y="984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25207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0674350" y="946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25207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0674350" y="908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25207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0674350" y="869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25207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0674350" y="8699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416685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4227175"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077950" y="10693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4227175"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077950" y="9093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76200</xdr:rowOff>
    </xdr:from>
    <xdr:to>
      <xdr:col>82</xdr:col>
      <xdr:colOff>107950</xdr:colOff>
      <xdr:row>59</xdr:row>
      <xdr:rowOff>82550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442950" y="10020300"/>
          <a:ext cx="7239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4227175"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11605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76200</xdr:rowOff>
    </xdr:from>
    <xdr:to>
      <xdr:col>78</xdr:col>
      <xdr:colOff>69850</xdr:colOff>
      <xdr:row>58</xdr:row>
      <xdr:rowOff>139700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2687300" y="10020300"/>
          <a:ext cx="75565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39215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1191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139700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1922125" y="10058400"/>
          <a:ext cx="7651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646025" y="9893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3444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1147425" y="10007600"/>
          <a:ext cx="7747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1871325"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1598275"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1125200" y="10033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0823575"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9795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255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5095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7348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0969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11605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4227175"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25400</xdr:rowOff>
    </xdr:from>
    <xdr:to>
      <xdr:col>78</xdr:col>
      <xdr:colOff>120650</xdr:colOff>
      <xdr:row>58</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39215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1191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646025" y="10033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3444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1871325"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598275"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1125200" y="9956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0823575"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0674350" y="4699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465262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465262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611312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611312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87900" y="4762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87900" y="4953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0674350" y="5270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4912975" y="5270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4976475" y="5270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5014575" y="5588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　地方公営企業法を適用している下水道事業会計に対する負担金・補助金が、減少したことによるものである。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今後についても、下水道事業会計補助金等の適正化に努める。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063625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0674350" y="755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25207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0674350" y="7099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25207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0674350" y="6642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25207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0674350" y="6184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2520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0674350" y="5727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25207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0674350" y="527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0674350" y="5270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16685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4227175"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077950" y="68066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4227175"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077950" y="58785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442950" y="615289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4227175"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11605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2687300" y="6157468"/>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39215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1191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1922125" y="6194044"/>
          <a:ext cx="7651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646025" y="6275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3444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1147425" y="6226048"/>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1871325"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1598275"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1125200" y="62346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0823575"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9795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255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5095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17348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0969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11605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4227175"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39215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1191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646025" y="6143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3444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1871325"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1598275"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1125200" y="62118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0823575"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676275" y="11557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4625975" y="1162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4625975" y="1181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608647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608647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47077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47077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676275" y="12128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4914900" y="12128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4968875" y="12128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4987925" y="12446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ポイント下回っているが、対前年度比は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主な要因としては、据置期間満了による元金償還の開始等により支出額は増加している。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今後、公共施設の再編等を行うため、地方債の発行に際しては、元利償還金に対する財政措置や残高等を注視し借入を行う。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63817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676275" y="1441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2542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676275" y="13957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25425"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676275" y="13500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25425"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676275" y="13042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25425"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676275" y="12585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25425"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676275" y="12128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676275" y="12128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1402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2291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079875" y="137424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2291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079875" y="12814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425825" y="13202920"/>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2291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117975" y="131886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670175" y="13202920"/>
          <a:ext cx="7556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394075" y="13170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09245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895475" y="13175487"/>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619375"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346325"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145287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149350" y="13166344"/>
          <a:ext cx="74612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873250" y="132252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571625"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09855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8255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9528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2575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4828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7176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620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117975" y="13174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2291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394075" y="13152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09245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619375"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346325"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873250" y="131246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571625"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09855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8255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0674350" y="11557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465262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465262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611312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611312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87900" y="11620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87900" y="11811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0674350" y="12128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4912975" y="12128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4976475" y="12128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5014575" y="12446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公債費以外については、類似団体平均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主な要因としては、既述のように物件費が多いことによるものである。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今後についても、事務事業の見直しや取捨選択などにより歳出削減に努める。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063625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0674350" y="1441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025207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0674350" y="138430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0252075"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0674350" y="1327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252075"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0674350" y="127000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252075"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0674350" y="12128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2520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0674350" y="12128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416685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4227175"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4077950" y="137801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4227175"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077950" y="12557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109855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442950" y="13008611"/>
          <a:ext cx="7239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4227175"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11605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149861</xdr:rowOff>
    </xdr:from>
    <xdr:to>
      <xdr:col>78</xdr:col>
      <xdr:colOff>69850</xdr:colOff>
      <xdr:row>77</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2687300" y="13008611"/>
          <a:ext cx="75565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39215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1191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78</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1922125" y="13282930"/>
          <a:ext cx="7651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646025" y="13129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3444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18414</xdr:rowOff>
    </xdr:from>
    <xdr:to>
      <xdr:col>69</xdr:col>
      <xdr:colOff>92075</xdr:colOff>
      <xdr:row>78</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1147425" y="13391514"/>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1871325"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598275"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1125200" y="13129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0823575"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9795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255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5095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7348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0969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59055</xdr:rowOff>
    </xdr:from>
    <xdr:to>
      <xdr:col>82</xdr:col>
      <xdr:colOff>158750</xdr:colOff>
      <xdr:row>76</xdr:row>
      <xdr:rowOff>160655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11605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75582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4227175" y="129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39215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13988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1191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646025" y="13232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3444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1871325"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1598275"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139064</xdr:rowOff>
    </xdr:from>
    <xdr:to>
      <xdr:col>65</xdr:col>
      <xdr:colOff>53975</xdr:colOff>
      <xdr:row>78</xdr:row>
      <xdr:rowOff>69214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1125200" y="13340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53991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0823575"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88171</xdr:rowOff>
    </xdr:from>
    <xdr:to>
      <xdr:col>29</xdr:col>
      <xdr:colOff>127000</xdr:colOff>
      <xdr:row>18</xdr:row>
      <xdr:rowOff>91243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21896"/>
          <a:ext cx="647700" cy="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91243</xdr:rowOff>
    </xdr:from>
    <xdr:to>
      <xdr:col>26</xdr:col>
      <xdr:colOff>50800</xdr:colOff>
      <xdr:row>18</xdr:row>
      <xdr:rowOff>104159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24968"/>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104159</xdr:rowOff>
    </xdr:from>
    <xdr:to>
      <xdr:col>22</xdr:col>
      <xdr:colOff>114300</xdr:colOff>
      <xdr:row>18</xdr:row>
      <xdr:rowOff>136577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37884"/>
          <a:ext cx="698500" cy="3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136577</xdr:rowOff>
    </xdr:from>
    <xdr:to>
      <xdr:col>18</xdr:col>
      <xdr:colOff>177800</xdr:colOff>
      <xdr:row>18</xdr:row>
      <xdr:rowOff>158009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70302"/>
          <a:ext cx="698500" cy="2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37371</xdr:rowOff>
    </xdr:from>
    <xdr:to>
      <xdr:col>29</xdr:col>
      <xdr:colOff>177800</xdr:colOff>
      <xdr:row>18</xdr:row>
      <xdr:rowOff>138971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71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9448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4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40443</xdr:rowOff>
    </xdr:from>
    <xdr:to>
      <xdr:col>26</xdr:col>
      <xdr:colOff>101600</xdr:colOff>
      <xdr:row>18</xdr:row>
      <xdr:rowOff>142043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7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126820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60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53359</xdr:rowOff>
    </xdr:from>
    <xdr:to>
      <xdr:col>22</xdr:col>
      <xdr:colOff>165100</xdr:colOff>
      <xdr:row>18</xdr:row>
      <xdr:rowOff>154959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8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139736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7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85777</xdr:rowOff>
    </xdr:from>
    <xdr:to>
      <xdr:col>19</xdr:col>
      <xdr:colOff>38100</xdr:colOff>
      <xdr:row>19</xdr:row>
      <xdr:rowOff>15927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1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0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107209</xdr:rowOff>
    </xdr:from>
    <xdr:to>
      <xdr:col>15</xdr:col>
      <xdr:colOff>101600</xdr:colOff>
      <xdr:row>19</xdr:row>
      <xdr:rowOff>37359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4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22136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2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48754</xdr:rowOff>
    </xdr:from>
    <xdr:to>
      <xdr:col>29</xdr:col>
      <xdr:colOff>127000</xdr:colOff>
      <xdr:row>36</xdr:row>
      <xdr:rowOff>101201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002004"/>
          <a:ext cx="647700" cy="5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101201</xdr:rowOff>
    </xdr:from>
    <xdr:to>
      <xdr:col>26</xdr:col>
      <xdr:colOff>50800</xdr:colOff>
      <xdr:row>36</xdr:row>
      <xdr:rowOff>103519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54451"/>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103519</xdr:rowOff>
    </xdr:from>
    <xdr:to>
      <xdr:col>22</xdr:col>
      <xdr:colOff>114300</xdr:colOff>
      <xdr:row>36</xdr:row>
      <xdr:rowOff>158448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56769"/>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158448</xdr:rowOff>
    </xdr:from>
    <xdr:to>
      <xdr:col>18</xdr:col>
      <xdr:colOff>177800</xdr:colOff>
      <xdr:row>37</xdr:row>
      <xdr:rowOff>36605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11698"/>
          <a:ext cx="6985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340854</xdr:rowOff>
    </xdr:from>
    <xdr:to>
      <xdr:col>29</xdr:col>
      <xdr:colOff>177800</xdr:colOff>
      <xdr:row>36</xdr:row>
      <xdr:rowOff>99554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5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312931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2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50401</xdr:rowOff>
    </xdr:from>
    <xdr:to>
      <xdr:col>26</xdr:col>
      <xdr:colOff>101600</xdr:colOff>
      <xdr:row>36</xdr:row>
      <xdr:rowOff>152001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0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136778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9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52719</xdr:rowOff>
    </xdr:from>
    <xdr:to>
      <xdr:col>22</xdr:col>
      <xdr:colOff>165100</xdr:colOff>
      <xdr:row>36</xdr:row>
      <xdr:rowOff>154319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0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139096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107648</xdr:rowOff>
    </xdr:from>
    <xdr:to>
      <xdr:col>19</xdr:col>
      <xdr:colOff>38100</xdr:colOff>
      <xdr:row>37</xdr:row>
      <xdr:rowOff>37798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6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22575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157255</xdr:rowOff>
    </xdr:from>
    <xdr:to>
      <xdr:col>15</xdr:col>
      <xdr:colOff>101600</xdr:colOff>
      <xdr:row>37</xdr:row>
      <xdr:rowOff>87405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1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72182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9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54,615
53,637
47.48
23,467,323
21,679,372
1,434,569
11,775,338
16,212,697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1277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02126"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477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02126"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477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0212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477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02126"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477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477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39477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0005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889375" y="66695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0005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889375" y="52492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38678</xdr:rowOff>
    </xdr:from>
    <xdr:to>
      <xdr:col>24</xdr:col>
      <xdr:colOff>63500</xdr:colOff>
      <xdr:row>37</xdr:row>
      <xdr:rowOff>74854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235325" y="6382328"/>
          <a:ext cx="714375"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0005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8989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74854</xdr:rowOff>
    </xdr:from>
    <xdr:to>
      <xdr:col>19</xdr:col>
      <xdr:colOff>177800</xdr:colOff>
      <xdr:row>37</xdr:row>
      <xdr:rowOff>98800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479675" y="6418504"/>
          <a:ext cx="75565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203575" y="62034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01576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98800</xdr:rowOff>
    </xdr:from>
    <xdr:to>
      <xdr:col>15</xdr:col>
      <xdr:colOff>50800</xdr:colOff>
      <xdr:row>38</xdr:row>
      <xdr:rowOff>18066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733550" y="6442450"/>
          <a:ext cx="746125"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428875"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269636"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18066</xdr:rowOff>
    </xdr:from>
    <xdr:to>
      <xdr:col>10</xdr:col>
      <xdr:colOff>114300</xdr:colOff>
      <xdr:row>38</xdr:row>
      <xdr:rowOff>42316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968375" y="6533166"/>
          <a:ext cx="765175"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68275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494936"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36625" y="63535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488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159328</xdr:rowOff>
    </xdr:from>
    <xdr:to>
      <xdr:col>24</xdr:col>
      <xdr:colOff>114300</xdr:colOff>
      <xdr:row>37</xdr:row>
      <xdr:rowOff>89478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898900" y="63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137755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000500" y="63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24054</xdr:rowOff>
    </xdr:from>
    <xdr:to>
      <xdr:col>20</xdr:col>
      <xdr:colOff>38100</xdr:colOff>
      <xdr:row>37</xdr:row>
      <xdr:rowOff>125654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203575" y="63677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116781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015761" y="64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48000</xdr:rowOff>
    </xdr:from>
    <xdr:to>
      <xdr:col>15</xdr:col>
      <xdr:colOff>101600</xdr:colOff>
      <xdr:row>37</xdr:row>
      <xdr:rowOff>149600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428875" y="6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140726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269636" y="64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138716</xdr:rowOff>
    </xdr:from>
    <xdr:to>
      <xdr:col>10</xdr:col>
      <xdr:colOff>165100</xdr:colOff>
      <xdr:row>38</xdr:row>
      <xdr:rowOff>68866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682750" y="64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59993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494936" y="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162966</xdr:rowOff>
    </xdr:from>
    <xdr:to>
      <xdr:col>6</xdr:col>
      <xdr:colOff>38100</xdr:colOff>
      <xdr:row>38</xdr:row>
      <xdr:rowOff>93116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36625" y="65066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84243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488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5606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47700" y="10214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02126"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47700" y="9887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02126"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47700" y="9561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02126"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47700" y="9234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47700" y="8908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47700" y="8581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9477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0005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889375" y="100496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0005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889375" y="87857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34392</xdr:rowOff>
    </xdr:from>
    <xdr:to>
      <xdr:col>24</xdr:col>
      <xdr:colOff>63500</xdr:colOff>
      <xdr:row>57</xdr:row>
      <xdr:rowOff>75812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235325" y="9807042"/>
          <a:ext cx="714375"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0005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8989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75812</xdr:rowOff>
    </xdr:from>
    <xdr:to>
      <xdr:col>19</xdr:col>
      <xdr:colOff>177800</xdr:colOff>
      <xdr:row>57</xdr:row>
      <xdr:rowOff>136761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479675" y="9848462"/>
          <a:ext cx="75565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203575" y="97734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01576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136761</xdr:rowOff>
    </xdr:from>
    <xdr:to>
      <xdr:col>15</xdr:col>
      <xdr:colOff>50800</xdr:colOff>
      <xdr:row>58</xdr:row>
      <xdr:rowOff>22461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733550" y="9909411"/>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428875"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269636"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22461</xdr:rowOff>
    </xdr:from>
    <xdr:to>
      <xdr:col>10</xdr:col>
      <xdr:colOff>114300</xdr:colOff>
      <xdr:row>58</xdr:row>
      <xdr:rowOff>53692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968375" y="9966561"/>
          <a:ext cx="765175"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68275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494936"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36625" y="99298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488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155042</xdr:rowOff>
    </xdr:from>
    <xdr:to>
      <xdr:col>24</xdr:col>
      <xdr:colOff>114300</xdr:colOff>
      <xdr:row>57</xdr:row>
      <xdr:rowOff>85192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8989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133469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000500" y="97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25012</xdr:rowOff>
    </xdr:from>
    <xdr:to>
      <xdr:col>20</xdr:col>
      <xdr:colOff>38100</xdr:colOff>
      <xdr:row>57</xdr:row>
      <xdr:rowOff>126612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203575" y="97976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117739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015761" y="98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85961</xdr:rowOff>
    </xdr:from>
    <xdr:to>
      <xdr:col>15</xdr:col>
      <xdr:colOff>101600</xdr:colOff>
      <xdr:row>58</xdr:row>
      <xdr:rowOff>16111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428875" y="9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269636" y="99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143111</xdr:rowOff>
    </xdr:from>
    <xdr:to>
      <xdr:col>10</xdr:col>
      <xdr:colOff>165100</xdr:colOff>
      <xdr:row>58</xdr:row>
      <xdr:rowOff>73261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682750" y="99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64388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494936" y="100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2892</xdr:rowOff>
    </xdr:from>
    <xdr:to>
      <xdr:col>6</xdr:col>
      <xdr:colOff>38100</xdr:colOff>
      <xdr:row>58</xdr:row>
      <xdr:rowOff>104492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36625" y="99469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95619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48811" y="1003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477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5606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477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021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477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021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477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0212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477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02126"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021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9477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0005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889375" y="13571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0005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889375" y="121496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68529</xdr:rowOff>
    </xdr:from>
    <xdr:to>
      <xdr:col>24</xdr:col>
      <xdr:colOff>63500</xdr:colOff>
      <xdr:row>78</xdr:row>
      <xdr:rowOff>85789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235325" y="13441629"/>
          <a:ext cx="714375"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0005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8989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65215</xdr:rowOff>
    </xdr:from>
    <xdr:to>
      <xdr:col>19</xdr:col>
      <xdr:colOff>177800</xdr:colOff>
      <xdr:row>78</xdr:row>
      <xdr:rowOff>85789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479675" y="13438315"/>
          <a:ext cx="7556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203575" y="133730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04807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60413</xdr:rowOff>
    </xdr:from>
    <xdr:to>
      <xdr:col>15</xdr:col>
      <xdr:colOff>50800</xdr:colOff>
      <xdr:row>78</xdr:row>
      <xdr:rowOff>65215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733550" y="13433513"/>
          <a:ext cx="746125"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428875"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27337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60413</xdr:rowOff>
    </xdr:from>
    <xdr:to>
      <xdr:col>10</xdr:col>
      <xdr:colOff>114300</xdr:colOff>
      <xdr:row>78</xdr:row>
      <xdr:rowOff>72492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968375" y="13433513"/>
          <a:ext cx="765175"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68275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527253"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936625" y="133962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7811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17729</xdr:rowOff>
    </xdr:from>
    <xdr:to>
      <xdr:col>24</xdr:col>
      <xdr:colOff>114300</xdr:colOff>
      <xdr:row>78</xdr:row>
      <xdr:rowOff>119329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8989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167606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000500" y="1336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34989</xdr:rowOff>
    </xdr:from>
    <xdr:to>
      <xdr:col>20</xdr:col>
      <xdr:colOff>38100</xdr:colOff>
      <xdr:row>78</xdr:row>
      <xdr:rowOff>136589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203575" y="134080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048078" y="135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14415</xdr:rowOff>
    </xdr:from>
    <xdr:to>
      <xdr:col>15</xdr:col>
      <xdr:colOff>101600</xdr:colOff>
      <xdr:row>78</xdr:row>
      <xdr:rowOff>116015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428875"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107142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273378" y="134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9613</xdr:rowOff>
    </xdr:from>
    <xdr:to>
      <xdr:col>10</xdr:col>
      <xdr:colOff>165100</xdr:colOff>
      <xdr:row>78</xdr:row>
      <xdr:rowOff>111213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68275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127740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527253" y="1315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21692</xdr:rowOff>
    </xdr:from>
    <xdr:to>
      <xdr:col>6</xdr:col>
      <xdr:colOff>38100</xdr:colOff>
      <xdr:row>78</xdr:row>
      <xdr:rowOff>123292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936625" y="13394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139819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81128" y="131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02126"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47700" y="17072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02126"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47700" y="16745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02126"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47700" y="16419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47700" y="16092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47700" y="15766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47700" y="15439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9477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0005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889375" y="168944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0005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889375" y="154872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65731</xdr:rowOff>
    </xdr:from>
    <xdr:to>
      <xdr:col>24</xdr:col>
      <xdr:colOff>63500</xdr:colOff>
      <xdr:row>97</xdr:row>
      <xdr:rowOff>32269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235325" y="16524931"/>
          <a:ext cx="714375" cy="1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0005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8989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65731</xdr:rowOff>
    </xdr:from>
    <xdr:to>
      <xdr:col>19</xdr:col>
      <xdr:colOff>177800</xdr:colOff>
      <xdr:row>97</xdr:row>
      <xdr:rowOff>137305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479675" y="16524931"/>
          <a:ext cx="755650" cy="2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203575" y="16297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98344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137305</xdr:rowOff>
    </xdr:from>
    <xdr:to>
      <xdr:col>15</xdr:col>
      <xdr:colOff>50800</xdr:colOff>
      <xdr:row>97</xdr:row>
      <xdr:rowOff>145317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733550" y="16767955"/>
          <a:ext cx="746125"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428875"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237320"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145317</xdr:rowOff>
    </xdr:from>
    <xdr:to>
      <xdr:col>10</xdr:col>
      <xdr:colOff>114300</xdr:colOff>
      <xdr:row>98</xdr:row>
      <xdr:rowOff>21622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968375" y="16775967"/>
          <a:ext cx="765175"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68275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494936"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936625" y="16684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7488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152919</xdr:rowOff>
    </xdr:from>
    <xdr:to>
      <xdr:col>24</xdr:col>
      <xdr:colOff>114300</xdr:colOff>
      <xdr:row>97</xdr:row>
      <xdr:rowOff>83069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898900" y="166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131346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000500" y="165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14931</xdr:rowOff>
    </xdr:from>
    <xdr:to>
      <xdr:col>20</xdr:col>
      <xdr:colOff>38100</xdr:colOff>
      <xdr:row>96</xdr:row>
      <xdr:rowOff>116531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203575" y="164741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107658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983445" y="1656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86505</xdr:rowOff>
    </xdr:from>
    <xdr:to>
      <xdr:col>15</xdr:col>
      <xdr:colOff>101600</xdr:colOff>
      <xdr:row>98</xdr:row>
      <xdr:rowOff>16655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428875" y="167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269636" y="168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94517</xdr:rowOff>
    </xdr:from>
    <xdr:to>
      <xdr:col>10</xdr:col>
      <xdr:colOff>165100</xdr:colOff>
      <xdr:row>98</xdr:row>
      <xdr:rowOff>24667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682750" y="167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494936" y="168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142272</xdr:rowOff>
    </xdr:from>
    <xdr:to>
      <xdr:col>6</xdr:col>
      <xdr:colOff>38100</xdr:colOff>
      <xdr:row>98</xdr:row>
      <xdr:rowOff>72422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936625" y="167729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63549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748811" y="168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2239"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632450" y="673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17735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632450" y="63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1773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632450" y="59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1773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632450" y="55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122756"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5632450" y="52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122756"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12275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903970"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8956675"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845550" y="6789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8956675"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845550" y="51459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134176</xdr:rowOff>
    </xdr:from>
    <xdr:to>
      <xdr:col>55</xdr:col>
      <xdr:colOff>0</xdr:colOff>
      <xdr:row>39</xdr:row>
      <xdr:rowOff>44818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210550" y="6649276"/>
          <a:ext cx="695325" cy="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8956675"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883650" y="63372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77292</xdr:rowOff>
    </xdr:from>
    <xdr:to>
      <xdr:col>50</xdr:col>
      <xdr:colOff>114300</xdr:colOff>
      <xdr:row>39</xdr:row>
      <xdr:rowOff>44818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445375" y="5392242"/>
          <a:ext cx="765175" cy="13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15975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971936"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77292</xdr:rowOff>
    </xdr:from>
    <xdr:to>
      <xdr:col>45</xdr:col>
      <xdr:colOff>177800</xdr:colOff>
      <xdr:row>39</xdr:row>
      <xdr:rowOff>68504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689725" y="5392242"/>
          <a:ext cx="755650" cy="136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413625" y="50982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1934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68504</xdr:rowOff>
    </xdr:from>
    <xdr:to>
      <xdr:col>41</xdr:col>
      <xdr:colOff>50800</xdr:colOff>
      <xdr:row>39</xdr:row>
      <xdr:rowOff>71386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5943600" y="6755054"/>
          <a:ext cx="746125"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638925"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479686"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58928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5704986"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83376</xdr:rowOff>
    </xdr:from>
    <xdr:to>
      <xdr:col>55</xdr:col>
      <xdr:colOff>50800</xdr:colOff>
      <xdr:row>39</xdr:row>
      <xdr:rowOff>13526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883650" y="65984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61803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8956675" y="65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165468</xdr:rowOff>
    </xdr:from>
    <xdr:to>
      <xdr:col>50</xdr:col>
      <xdr:colOff>165100</xdr:colOff>
      <xdr:row>39</xdr:row>
      <xdr:rowOff>95618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159750" y="66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86745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971936" y="67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26492</xdr:rowOff>
    </xdr:from>
    <xdr:to>
      <xdr:col>46</xdr:col>
      <xdr:colOff>38100</xdr:colOff>
      <xdr:row>31</xdr:row>
      <xdr:rowOff>128092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413625" y="53414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119219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193495" y="543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17704</xdr:rowOff>
    </xdr:from>
    <xdr:to>
      <xdr:col>41</xdr:col>
      <xdr:colOff>101600</xdr:colOff>
      <xdr:row>39</xdr:row>
      <xdr:rowOff>119304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638925" y="67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110431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479686" y="67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20586</xdr:rowOff>
    </xdr:from>
    <xdr:to>
      <xdr:col>36</xdr:col>
      <xdr:colOff>165100</xdr:colOff>
      <xdr:row>39</xdr:row>
      <xdr:rowOff>122186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5892800" y="67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113313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5704986" y="67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1773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12275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12275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12275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903970"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8956675"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845550" y="10130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8956675"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845550" y="88811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102903</xdr:rowOff>
    </xdr:from>
    <xdr:to>
      <xdr:col>55</xdr:col>
      <xdr:colOff>0</xdr:colOff>
      <xdr:row>58</xdr:row>
      <xdr:rowOff>59172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210550" y="9875553"/>
          <a:ext cx="695325"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8956675"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883650" y="9770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104084</xdr:rowOff>
    </xdr:from>
    <xdr:to>
      <xdr:col>50</xdr:col>
      <xdr:colOff>114300</xdr:colOff>
      <xdr:row>58</xdr:row>
      <xdr:rowOff>59172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445375" y="9876734"/>
          <a:ext cx="765175" cy="1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15975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971936"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104084</xdr:rowOff>
    </xdr:from>
    <xdr:to>
      <xdr:col>45</xdr:col>
      <xdr:colOff>177800</xdr:colOff>
      <xdr:row>58</xdr:row>
      <xdr:rowOff>22261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689725" y="9876734"/>
          <a:ext cx="75565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413625" y="9762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2258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170614</xdr:rowOff>
    </xdr:from>
    <xdr:to>
      <xdr:col>41</xdr:col>
      <xdr:colOff>50800</xdr:colOff>
      <xdr:row>58</xdr:row>
      <xdr:rowOff>22261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5943600" y="9943264"/>
          <a:ext cx="746125"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638925"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479686"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58928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5704986"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52103</xdr:rowOff>
    </xdr:from>
    <xdr:to>
      <xdr:col>55</xdr:col>
      <xdr:colOff>50800</xdr:colOff>
      <xdr:row>57</xdr:row>
      <xdr:rowOff>153703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883650" y="98247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30530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8956675" y="980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8372</xdr:rowOff>
    </xdr:from>
    <xdr:to>
      <xdr:col>50</xdr:col>
      <xdr:colOff>165100</xdr:colOff>
      <xdr:row>58</xdr:row>
      <xdr:rowOff>109972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159750" y="99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101099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971936" y="100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53284</xdr:rowOff>
    </xdr:from>
    <xdr:to>
      <xdr:col>46</xdr:col>
      <xdr:colOff>38100</xdr:colOff>
      <xdr:row>57</xdr:row>
      <xdr:rowOff>154884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413625" y="98259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225811" y="99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142911</xdr:rowOff>
    </xdr:from>
    <xdr:to>
      <xdr:col>41</xdr:col>
      <xdr:colOff>101600</xdr:colOff>
      <xdr:row>58</xdr:row>
      <xdr:rowOff>73061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638925" y="99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64188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479686" y="100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119814</xdr:rowOff>
    </xdr:from>
    <xdr:to>
      <xdr:col>36</xdr:col>
      <xdr:colOff>165100</xdr:colOff>
      <xdr:row>58</xdr:row>
      <xdr:rowOff>49964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5892800" y="98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41091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704986" y="99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632450" y="1358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1223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632450" y="1320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1773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1773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632450" y="1244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1773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5632450" y="1206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122756"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903970"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8956675"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845550" y="1358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8956675"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845550" y="122026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41644</xdr:rowOff>
    </xdr:from>
    <xdr:to>
      <xdr:col>55</xdr:col>
      <xdr:colOff>0</xdr:colOff>
      <xdr:row>79</xdr:row>
      <xdr:rowOff>23101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210550" y="13414744"/>
          <a:ext cx="695325" cy="1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8956675"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883650" y="134095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23101</xdr:rowOff>
    </xdr:from>
    <xdr:to>
      <xdr:col>50</xdr:col>
      <xdr:colOff>114300</xdr:colOff>
      <xdr:row>79</xdr:row>
      <xdr:rowOff>31420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445375" y="13567651"/>
          <a:ext cx="765175"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15975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971936"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25755</xdr:rowOff>
    </xdr:from>
    <xdr:to>
      <xdr:col>45</xdr:col>
      <xdr:colOff>177800</xdr:colOff>
      <xdr:row>79</xdr:row>
      <xdr:rowOff>31420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689725" y="13570305"/>
          <a:ext cx="75565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413625" y="134004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2258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25755</xdr:rowOff>
    </xdr:from>
    <xdr:to>
      <xdr:col>41</xdr:col>
      <xdr:colOff>50800</xdr:colOff>
      <xdr:row>79</xdr:row>
      <xdr:rowOff>39052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5943600" y="13570305"/>
          <a:ext cx="746125"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638925"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479686"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58928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5704986"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162294</xdr:rowOff>
    </xdr:from>
    <xdr:to>
      <xdr:col>55</xdr:col>
      <xdr:colOff>50800</xdr:colOff>
      <xdr:row>78</xdr:row>
      <xdr:rowOff>92444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883650" y="13363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13721</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8956675" y="132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143751</xdr:rowOff>
    </xdr:from>
    <xdr:to>
      <xdr:col>50</xdr:col>
      <xdr:colOff>165100</xdr:colOff>
      <xdr:row>79</xdr:row>
      <xdr:rowOff>73901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159750" y="135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65028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004253" y="136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152070</xdr:rowOff>
    </xdr:from>
    <xdr:to>
      <xdr:col>46</xdr:col>
      <xdr:colOff>38100</xdr:colOff>
      <xdr:row>79</xdr:row>
      <xdr:rowOff>82220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413625" y="13525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73347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258128" y="1361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146405</xdr:rowOff>
    </xdr:from>
    <xdr:to>
      <xdr:col>41</xdr:col>
      <xdr:colOff>101600</xdr:colOff>
      <xdr:row>79</xdr:row>
      <xdr:rowOff>76555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638925" y="135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67682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483428" y="136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159702</xdr:rowOff>
    </xdr:from>
    <xdr:to>
      <xdr:col>36</xdr:col>
      <xdr:colOff>165100</xdr:colOff>
      <xdr:row>79</xdr:row>
      <xdr:rowOff>89852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5892800" y="135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80979</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782892" y="1362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632450" y="1701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1223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632450" y="1663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17735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632450" y="1625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1773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632450" y="1587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17735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632450" y="1549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122756"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903970"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8956675"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845550" y="16986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8956675"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845550" y="156478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97574</xdr:rowOff>
    </xdr:from>
    <xdr:to>
      <xdr:col>55</xdr:col>
      <xdr:colOff>0</xdr:colOff>
      <xdr:row>97</xdr:row>
      <xdr:rowOff>155130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210550" y="16728224"/>
          <a:ext cx="695325" cy="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8956675"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883650" y="166334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123140</xdr:rowOff>
    </xdr:from>
    <xdr:to>
      <xdr:col>50</xdr:col>
      <xdr:colOff>114300</xdr:colOff>
      <xdr:row>97</xdr:row>
      <xdr:rowOff>155130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445375" y="16582340"/>
          <a:ext cx="765175" cy="20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15975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971936"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123140</xdr:rowOff>
    </xdr:from>
    <xdr:to>
      <xdr:col>45</xdr:col>
      <xdr:colOff>177800</xdr:colOff>
      <xdr:row>97</xdr:row>
      <xdr:rowOff>160680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689725" y="16582340"/>
          <a:ext cx="755650" cy="2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413625" y="166310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2258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68999</xdr:rowOff>
    </xdr:from>
    <xdr:to>
      <xdr:col>41</xdr:col>
      <xdr:colOff>50800</xdr:colOff>
      <xdr:row>97</xdr:row>
      <xdr:rowOff>160680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5943600" y="16699649"/>
          <a:ext cx="746125"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638925"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479686"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58928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5704986"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46774</xdr:rowOff>
    </xdr:from>
    <xdr:to>
      <xdr:col>55</xdr:col>
      <xdr:colOff>50800</xdr:colOff>
      <xdr:row>97</xdr:row>
      <xdr:rowOff>148374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883650" y="16677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25201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8956675" y="166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104330</xdr:rowOff>
    </xdr:from>
    <xdr:to>
      <xdr:col>50</xdr:col>
      <xdr:colOff>165100</xdr:colOff>
      <xdr:row>98</xdr:row>
      <xdr:rowOff>34480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159750" y="167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25607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971936" y="168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72340</xdr:rowOff>
    </xdr:from>
    <xdr:to>
      <xdr:col>46</xdr:col>
      <xdr:colOff>38100</xdr:colOff>
      <xdr:row>97</xdr:row>
      <xdr:rowOff>2490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413625" y="16531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19017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225811" y="163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109880</xdr:rowOff>
    </xdr:from>
    <xdr:to>
      <xdr:col>41</xdr:col>
      <xdr:colOff>101600</xdr:colOff>
      <xdr:row>98</xdr:row>
      <xdr:rowOff>40030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638925" y="167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31157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479686" y="168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18199</xdr:rowOff>
    </xdr:from>
    <xdr:to>
      <xdr:col>36</xdr:col>
      <xdr:colOff>165100</xdr:colOff>
      <xdr:row>97</xdr:row>
      <xdr:rowOff>119799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5892800" y="166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136326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5704986" y="164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0588625" y="6654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3684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0588625" y="6197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1430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0588625" y="5740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1430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0588625" y="5283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1430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1430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888720"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3922375"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80172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3922375"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801725" y="55346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65496</xdr:rowOff>
    </xdr:from>
    <xdr:to>
      <xdr:col>85</xdr:col>
      <xdr:colOff>127000</xdr:colOff>
      <xdr:row>37</xdr:row>
      <xdr:rowOff>121138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166725" y="6409146"/>
          <a:ext cx="7239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3922375"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839825" y="6556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121138</xdr:rowOff>
    </xdr:from>
    <xdr:to>
      <xdr:col>81</xdr:col>
      <xdr:colOff>50800</xdr:colOff>
      <xdr:row>38</xdr:row>
      <xdr:rowOff>95123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420600" y="6464788"/>
          <a:ext cx="746125"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115925"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960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95123</xdr:rowOff>
    </xdr:from>
    <xdr:to>
      <xdr:col>76</xdr:col>
      <xdr:colOff>114300</xdr:colOff>
      <xdr:row>38</xdr:row>
      <xdr:rowOff>113502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1655425" y="6610223"/>
          <a:ext cx="765175"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3698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259892"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102575</xdr:rowOff>
    </xdr:from>
    <xdr:to>
      <xdr:col>71</xdr:col>
      <xdr:colOff>177800</xdr:colOff>
      <xdr:row>38</xdr:row>
      <xdr:rowOff>113502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0899775" y="6617675"/>
          <a:ext cx="75565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1623675" y="65450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146817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0848975"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069347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14696</xdr:rowOff>
    </xdr:from>
    <xdr:to>
      <xdr:col>85</xdr:col>
      <xdr:colOff>177800</xdr:colOff>
      <xdr:row>37</xdr:row>
      <xdr:rowOff>116296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839825" y="6358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37573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3922375" y="620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70338</xdr:rowOff>
    </xdr:from>
    <xdr:to>
      <xdr:col>81</xdr:col>
      <xdr:colOff>101600</xdr:colOff>
      <xdr:row>38</xdr:row>
      <xdr:rowOff>488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115925"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17015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960428" y="61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44323</xdr:rowOff>
    </xdr:from>
    <xdr:to>
      <xdr:col>76</xdr:col>
      <xdr:colOff>165100</xdr:colOff>
      <xdr:row>38</xdr:row>
      <xdr:rowOff>145923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3698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137050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259892"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62702</xdr:rowOff>
    </xdr:from>
    <xdr:to>
      <xdr:col>72</xdr:col>
      <xdr:colOff>38100</xdr:colOff>
      <xdr:row>38</xdr:row>
      <xdr:rowOff>164302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1623675" y="65778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155429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494717" y="667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51775</xdr:rowOff>
    </xdr:from>
    <xdr:to>
      <xdr:col>67</xdr:col>
      <xdr:colOff>101600</xdr:colOff>
      <xdr:row>38</xdr:row>
      <xdr:rowOff>153375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0848975" y="656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144502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0739067" y="6659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0588625" y="939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03684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03684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888720"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3922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3922375"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166725" y="939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3922375"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839825"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2060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115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07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165542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369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3054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0899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1623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549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084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0803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839825"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3922375"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115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07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369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3054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1623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549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084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0803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0588625" y="1358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3684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0588625" y="1320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1430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0588625" y="1282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1430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0588625" y="1244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1430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0588625" y="1206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07893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888720"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3922375"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801725" y="134515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3922375"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801725" y="12027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163615</xdr:rowOff>
    </xdr:from>
    <xdr:to>
      <xdr:col>85</xdr:col>
      <xdr:colOff>127000</xdr:colOff>
      <xdr:row>76</xdr:row>
      <xdr:rowOff>165748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166725" y="13193815"/>
          <a:ext cx="7239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3922375"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839825" y="130788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165748</xdr:rowOff>
    </xdr:from>
    <xdr:to>
      <xdr:col>81</xdr:col>
      <xdr:colOff>50800</xdr:colOff>
      <xdr:row>77</xdr:row>
      <xdr:rowOff>22543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420600" y="13195948"/>
          <a:ext cx="746125"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115925"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956686"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22543</xdr:rowOff>
    </xdr:from>
    <xdr:to>
      <xdr:col>76</xdr:col>
      <xdr:colOff>114300</xdr:colOff>
      <xdr:row>77</xdr:row>
      <xdr:rowOff>57277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1655425" y="13224193"/>
          <a:ext cx="765175"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3698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81986"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57277</xdr:rowOff>
    </xdr:from>
    <xdr:to>
      <xdr:col>71</xdr:col>
      <xdr:colOff>177800</xdr:colOff>
      <xdr:row>77</xdr:row>
      <xdr:rowOff>64593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0899775" y="13258927"/>
          <a:ext cx="75565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1623675" y="13089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43586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0848975"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0689736"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112815</xdr:rowOff>
    </xdr:from>
    <xdr:to>
      <xdr:col>85</xdr:col>
      <xdr:colOff>177800</xdr:colOff>
      <xdr:row>77</xdr:row>
      <xdr:rowOff>42965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839825" y="13143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91242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3922375" y="131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114948</xdr:rowOff>
    </xdr:from>
    <xdr:to>
      <xdr:col>81</xdr:col>
      <xdr:colOff>101600</xdr:colOff>
      <xdr:row>77</xdr:row>
      <xdr:rowOff>45098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115925" y="131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36225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956686" y="132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143193</xdr:rowOff>
    </xdr:from>
    <xdr:to>
      <xdr:col>76</xdr:col>
      <xdr:colOff>165100</xdr:colOff>
      <xdr:row>77</xdr:row>
      <xdr:rowOff>73343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3698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64470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81986" y="132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6477</xdr:rowOff>
    </xdr:from>
    <xdr:to>
      <xdr:col>72</xdr:col>
      <xdr:colOff>38100</xdr:colOff>
      <xdr:row>77</xdr:row>
      <xdr:rowOff>108077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1623675" y="132081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99204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435861" y="133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13793</xdr:rowOff>
    </xdr:from>
    <xdr:to>
      <xdr:col>67</xdr:col>
      <xdr:colOff>101600</xdr:colOff>
      <xdr:row>77</xdr:row>
      <xdr:rowOff>115393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0848975" y="132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106520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0689736" y="133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0588625" y="1701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3684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0588625" y="1663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14305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0588625" y="1625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1430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0588625" y="1587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14305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0588625" y="1549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07893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888720"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3922375"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801725" y="170135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3922375"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801725" y="15388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8889</xdr:rowOff>
    </xdr:from>
    <xdr:to>
      <xdr:col>85</xdr:col>
      <xdr:colOff>127000</xdr:colOff>
      <xdr:row>97</xdr:row>
      <xdr:rowOff>96355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166725" y="16639539"/>
          <a:ext cx="723900" cy="8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3922375"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839825" y="16702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8889</xdr:rowOff>
    </xdr:from>
    <xdr:to>
      <xdr:col>81</xdr:col>
      <xdr:colOff>50800</xdr:colOff>
      <xdr:row>98</xdr:row>
      <xdr:rowOff>36716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420600" y="16639539"/>
          <a:ext cx="746125" cy="1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115925"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956686"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170168</xdr:rowOff>
    </xdr:from>
    <xdr:to>
      <xdr:col>76</xdr:col>
      <xdr:colOff>114300</xdr:colOff>
      <xdr:row>98</xdr:row>
      <xdr:rowOff>36716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1655425" y="16800818"/>
          <a:ext cx="765175"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3698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181986"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170168</xdr:rowOff>
    </xdr:from>
    <xdr:to>
      <xdr:col>71</xdr:col>
      <xdr:colOff>177800</xdr:colOff>
      <xdr:row>98</xdr:row>
      <xdr:rowOff>28587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0899775" y="16800818"/>
          <a:ext cx="75565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1623675" y="168241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143586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0848975"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0689736"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45555</xdr:rowOff>
    </xdr:from>
    <xdr:to>
      <xdr:col>85</xdr:col>
      <xdr:colOff>177800</xdr:colOff>
      <xdr:row>97</xdr:row>
      <xdr:rowOff>147155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839825" y="16676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68432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3922375" y="165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129539</xdr:rowOff>
    </xdr:from>
    <xdr:to>
      <xdr:col>81</xdr:col>
      <xdr:colOff>101600</xdr:colOff>
      <xdr:row>97</xdr:row>
      <xdr:rowOff>59689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115925"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76216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956686" y="16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157366</xdr:rowOff>
    </xdr:from>
    <xdr:to>
      <xdr:col>76</xdr:col>
      <xdr:colOff>165100</xdr:colOff>
      <xdr:row>98</xdr:row>
      <xdr:rowOff>87516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3698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78643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181986" y="168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119368</xdr:rowOff>
    </xdr:from>
    <xdr:to>
      <xdr:col>72</xdr:col>
      <xdr:colOff>38100</xdr:colOff>
      <xdr:row>98</xdr:row>
      <xdr:rowOff>49518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1623675" y="167500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66045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1435861" y="165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149237</xdr:rowOff>
    </xdr:from>
    <xdr:to>
      <xdr:col>67</xdr:col>
      <xdr:colOff>101600</xdr:colOff>
      <xdr:row>98</xdr:row>
      <xdr:rowOff>79387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0848975" y="16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95914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0689736" y="1655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5544800" y="6785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35316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5544800" y="6458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163346"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5544800" y="6132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163346"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5544800" y="5805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163346"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5544800" y="5479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163346"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5544800" y="5152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5099226"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8448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188976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786475" y="6785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188976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786475" y="5264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132425" y="678542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188976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7960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7376775" y="678542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100675" y="65109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94517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6630650" y="678542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7325975"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17047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5865475" y="678542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657985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6469942"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5833725" y="65834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570476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7960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188976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100675" y="6734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26825"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7325975"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2807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657985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515525"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5833725" y="6734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5759875"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55448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3531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55448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0992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09922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55448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509922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55448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099226"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5099226"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8448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188976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786475" y="10160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188976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786475" y="85642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40602</xdr:rowOff>
    </xdr:from>
    <xdr:to>
      <xdr:col>116</xdr:col>
      <xdr:colOff>63500</xdr:colOff>
      <xdr:row>59</xdr:row>
      <xdr:rowOff>40640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132425" y="10156152"/>
          <a:ext cx="714375"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188976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7960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40640</xdr:rowOff>
    </xdr:from>
    <xdr:to>
      <xdr:col>111</xdr:col>
      <xdr:colOff>177800</xdr:colOff>
      <xdr:row>59</xdr:row>
      <xdr:rowOff>40678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7376775" y="10156190"/>
          <a:ext cx="75565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100675" y="100228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94517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40678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6630650" y="1015622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7325975"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17047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40678</xdr:rowOff>
    </xdr:from>
    <xdr:to>
      <xdr:col>102</xdr:col>
      <xdr:colOff>114300</xdr:colOff>
      <xdr:row>59</xdr:row>
      <xdr:rowOff>40716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5865475" y="10156228"/>
          <a:ext cx="765175"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657985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6424353"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5833725" y="10016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56782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161252</xdr:rowOff>
    </xdr:from>
    <xdr:to>
      <xdr:col>116</xdr:col>
      <xdr:colOff>114300</xdr:colOff>
      <xdr:row>59</xdr:row>
      <xdr:rowOff>91402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796000" y="10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76179</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18897600" y="1002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161290</xdr:rowOff>
    </xdr:from>
    <xdr:to>
      <xdr:col>112</xdr:col>
      <xdr:colOff>38100</xdr:colOff>
      <xdr:row>59</xdr:row>
      <xdr:rowOff>91440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100675" y="101053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82567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971717" y="1019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7325975"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24838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161328</xdr:rowOff>
    </xdr:from>
    <xdr:to>
      <xdr:col>102</xdr:col>
      <xdr:colOff>165100</xdr:colOff>
      <xdr:row>59</xdr:row>
      <xdr:rowOff>91478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657985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82605</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6502258"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161366</xdr:rowOff>
    </xdr:from>
    <xdr:to>
      <xdr:col>98</xdr:col>
      <xdr:colOff>38100</xdr:colOff>
      <xdr:row>59</xdr:row>
      <xdr:rowOff>91516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5833725" y="101054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82643</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5727558"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55448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5671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5671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65163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65163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74879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74879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55448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5352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55448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09922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5544800" y="1364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099226"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5544800" y="1331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099226"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5544800" y="1299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099226"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5544800" y="1266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099226"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5544800" y="1233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099226"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5544800" y="1201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099226"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55448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50992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55448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8448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188976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786475" y="136611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188976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786475" y="121714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75464</xdr:rowOff>
    </xdr:from>
    <xdr:to>
      <xdr:col>116</xdr:col>
      <xdr:colOff>63500</xdr:colOff>
      <xdr:row>76</xdr:row>
      <xdr:rowOff>113802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132425" y="13105664"/>
          <a:ext cx="714375" cy="3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188976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7960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113802</xdr:rowOff>
    </xdr:from>
    <xdr:to>
      <xdr:col>111</xdr:col>
      <xdr:colOff>177800</xdr:colOff>
      <xdr:row>77</xdr:row>
      <xdr:rowOff>43884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7376775" y="13144002"/>
          <a:ext cx="755650" cy="10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100675" y="130788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91286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39115</xdr:rowOff>
    </xdr:from>
    <xdr:to>
      <xdr:col>107</xdr:col>
      <xdr:colOff>50800</xdr:colOff>
      <xdr:row>77</xdr:row>
      <xdr:rowOff>43884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6630650" y="13240765"/>
          <a:ext cx="746125"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7325975"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166736"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39115</xdr:rowOff>
    </xdr:from>
    <xdr:to>
      <xdr:col>102</xdr:col>
      <xdr:colOff>114300</xdr:colOff>
      <xdr:row>77</xdr:row>
      <xdr:rowOff>117199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5865475" y="13240765"/>
          <a:ext cx="765175"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657985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392036"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5833725" y="130067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56459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6848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70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214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64687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57035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796000" y="13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3091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18897600" y="130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63002</xdr:rowOff>
    </xdr:from>
    <xdr:to>
      <xdr:col>112</xdr:col>
      <xdr:colOff>38100</xdr:colOff>
      <xdr:row>76</xdr:row>
      <xdr:rowOff>164602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100675" y="130932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155729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12861" y="131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164534</xdr:rowOff>
    </xdr:from>
    <xdr:to>
      <xdr:col>107</xdr:col>
      <xdr:colOff>101600</xdr:colOff>
      <xdr:row>77</xdr:row>
      <xdr:rowOff>94684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7325975" y="131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85811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166736" y="132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159765</xdr:rowOff>
    </xdr:from>
    <xdr:to>
      <xdr:col>102</xdr:col>
      <xdr:colOff>165100</xdr:colOff>
      <xdr:row>77</xdr:row>
      <xdr:rowOff>89915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657985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81042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392036" y="132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66399</xdr:rowOff>
    </xdr:from>
    <xdr:to>
      <xdr:col>98</xdr:col>
      <xdr:colOff>38100</xdr:colOff>
      <xdr:row>77</xdr:row>
      <xdr:rowOff>167999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5833725" y="132680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159126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5645911" y="1336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55448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5671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5671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65163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65163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74879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74879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55448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55352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55448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55448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535316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55448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535316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55448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8448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188976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188976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132425" y="16256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188976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7960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7376775" y="16256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10067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0268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6630650" y="16256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73259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72807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5865475" y="16256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65798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65155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583372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575987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6848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970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214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64687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57035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7960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188976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10067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0268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73259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728070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65798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65155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583372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575987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396,949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12,379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円の増となった。主な要因としては、中学校校舎の改修事業や公民館建設工事の増による普通建設事業の増加によるもの。</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住民一人当たりのコストが最も高いのは扶助費の</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97,619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円だが、前年度と比較し</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12,676</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円の減少となっている。主な要因としては、子育て世帯への臨時特別給付金の減や、住民税非課税世帯等に対する臨時特別給付金給付事業の減によるものであるが、</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近年増加が続いており、平成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年度から比較すると</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14,772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円、約</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17.8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％増加しており、高い伸び率を示す項目の一つとなっている。</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今後については、事務事業の見直しや取捨選択などにより歳出削減に努める。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54,615
53,637
47.48
23,467,323
21,679,372
1,434,569
11,775,338
16,212,697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1277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6624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477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66246"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477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66246"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477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66246"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477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66246"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6624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39477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0005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3889375" y="64888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0005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889375" y="54578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118669</xdr:rowOff>
    </xdr:from>
    <xdr:to>
      <xdr:col>24</xdr:col>
      <xdr:colOff>63500</xdr:colOff>
      <xdr:row>35</xdr:row>
      <xdr:rowOff>141072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235325" y="6119419"/>
          <a:ext cx="714375"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0005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38989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118669</xdr:rowOff>
    </xdr:from>
    <xdr:to>
      <xdr:col>19</xdr:col>
      <xdr:colOff>177800</xdr:colOff>
      <xdr:row>35</xdr:row>
      <xdr:rowOff>131928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479675" y="6119419"/>
          <a:ext cx="75565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203575" y="6016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04807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96723</xdr:rowOff>
    </xdr:from>
    <xdr:to>
      <xdr:col>15</xdr:col>
      <xdr:colOff>50800</xdr:colOff>
      <xdr:row>35</xdr:row>
      <xdr:rowOff>131928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1733550" y="6097473"/>
          <a:ext cx="746125"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428875"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27337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96723</xdr:rowOff>
    </xdr:from>
    <xdr:to>
      <xdr:col>10</xdr:col>
      <xdr:colOff>114300</xdr:colOff>
      <xdr:row>35</xdr:row>
      <xdr:rowOff>113640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968375" y="6097473"/>
          <a:ext cx="765175"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68275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527253"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36625" y="60018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7811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90272</xdr:rowOff>
    </xdr:from>
    <xdr:to>
      <xdr:col>24</xdr:col>
      <xdr:colOff>114300</xdr:colOff>
      <xdr:row>36</xdr:row>
      <xdr:rowOff>20422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38989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68699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000500" y="606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67869</xdr:rowOff>
    </xdr:from>
    <xdr:to>
      <xdr:col>20</xdr:col>
      <xdr:colOff>38100</xdr:colOff>
      <xdr:row>35</xdr:row>
      <xdr:rowOff>169469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203575" y="60686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04807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81128</xdr:rowOff>
    </xdr:from>
    <xdr:to>
      <xdr:col>15</xdr:col>
      <xdr:colOff>101600</xdr:colOff>
      <xdr:row>36</xdr:row>
      <xdr:rowOff>11278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428875"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273378"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45923</xdr:rowOff>
    </xdr:from>
    <xdr:to>
      <xdr:col>10</xdr:col>
      <xdr:colOff>165100</xdr:colOff>
      <xdr:row>35</xdr:row>
      <xdr:rowOff>147523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682750" y="60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138650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527253" y="61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62840</xdr:rowOff>
    </xdr:from>
    <xdr:to>
      <xdr:col>6</xdr:col>
      <xdr:colOff>38100</xdr:colOff>
      <xdr:row>35</xdr:row>
      <xdr:rowOff>164440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36625" y="60635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155567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7811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477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4560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477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021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477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477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477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39477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0005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889375" y="9911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0005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889375" y="8566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62106</xdr:rowOff>
    </xdr:from>
    <xdr:to>
      <xdr:col>24</xdr:col>
      <xdr:colOff>63500</xdr:colOff>
      <xdr:row>56</xdr:row>
      <xdr:rowOff>106553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235325" y="9663306"/>
          <a:ext cx="714375"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0005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8989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111003</xdr:rowOff>
    </xdr:from>
    <xdr:to>
      <xdr:col>19</xdr:col>
      <xdr:colOff>177800</xdr:colOff>
      <xdr:row>56</xdr:row>
      <xdr:rowOff>62106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479675" y="9026403"/>
          <a:ext cx="755650" cy="6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203575" y="9595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01576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111003</xdr:rowOff>
    </xdr:from>
    <xdr:to>
      <xdr:col>15</xdr:col>
      <xdr:colOff>50800</xdr:colOff>
      <xdr:row>56</xdr:row>
      <xdr:rowOff>161181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733550" y="9026403"/>
          <a:ext cx="746125" cy="7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428875"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237320"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161181</xdr:rowOff>
    </xdr:from>
    <xdr:to>
      <xdr:col>10</xdr:col>
      <xdr:colOff>114300</xdr:colOff>
      <xdr:row>57</xdr:row>
      <xdr:rowOff>38422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968375" y="9762381"/>
          <a:ext cx="765175"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68275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494936"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936625" y="97530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7488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55753</xdr:rowOff>
    </xdr:from>
    <xdr:to>
      <xdr:col>24</xdr:col>
      <xdr:colOff>114300</xdr:colOff>
      <xdr:row>56</xdr:row>
      <xdr:rowOff>157353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8989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34180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000500" y="96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11306</xdr:rowOff>
    </xdr:from>
    <xdr:to>
      <xdr:col>20</xdr:col>
      <xdr:colOff>38100</xdr:colOff>
      <xdr:row>56</xdr:row>
      <xdr:rowOff>112906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203575" y="96125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104033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015761" y="970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60203</xdr:rowOff>
    </xdr:from>
    <xdr:to>
      <xdr:col>15</xdr:col>
      <xdr:colOff>101600</xdr:colOff>
      <xdr:row>52</xdr:row>
      <xdr:rowOff>161803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428875" y="89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152930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237320" y="906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110381</xdr:rowOff>
    </xdr:from>
    <xdr:to>
      <xdr:col>10</xdr:col>
      <xdr:colOff>165100</xdr:colOff>
      <xdr:row>57</xdr:row>
      <xdr:rowOff>40531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682750" y="97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57058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494936" y="94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159072</xdr:rowOff>
    </xdr:from>
    <xdr:to>
      <xdr:col>6</xdr:col>
      <xdr:colOff>38100</xdr:colOff>
      <xdr:row>57</xdr:row>
      <xdr:rowOff>89222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936625" y="9760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80349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48811" y="98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0212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477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477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477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477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477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9477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0005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889375" y="133833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0005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889375" y="122161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84790</xdr:rowOff>
    </xdr:from>
    <xdr:to>
      <xdr:col>24</xdr:col>
      <xdr:colOff>63500</xdr:colOff>
      <xdr:row>76</xdr:row>
      <xdr:rowOff>145035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235325" y="13114990"/>
          <a:ext cx="714375" cy="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0005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8989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84790</xdr:rowOff>
    </xdr:from>
    <xdr:to>
      <xdr:col>19</xdr:col>
      <xdr:colOff>177800</xdr:colOff>
      <xdr:row>77</xdr:row>
      <xdr:rowOff>91046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479675" y="13114990"/>
          <a:ext cx="755650" cy="17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203575" y="128690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98344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91046</xdr:rowOff>
    </xdr:from>
    <xdr:to>
      <xdr:col>15</xdr:col>
      <xdr:colOff>50800</xdr:colOff>
      <xdr:row>77</xdr:row>
      <xdr:rowOff>92297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733550" y="13292696"/>
          <a:ext cx="746125"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428875"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237320"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92297</xdr:rowOff>
    </xdr:from>
    <xdr:to>
      <xdr:col>10</xdr:col>
      <xdr:colOff>114300</xdr:colOff>
      <xdr:row>77</xdr:row>
      <xdr:rowOff>146672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968375" y="13293947"/>
          <a:ext cx="765175"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68275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462620"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36625" y="13177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164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94235</xdr:rowOff>
    </xdr:from>
    <xdr:to>
      <xdr:col>24</xdr:col>
      <xdr:colOff>114300</xdr:colOff>
      <xdr:row>77</xdr:row>
      <xdr:rowOff>24385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8989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72662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000500" y="1310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33990</xdr:rowOff>
    </xdr:from>
    <xdr:to>
      <xdr:col>20</xdr:col>
      <xdr:colOff>38100</xdr:colOff>
      <xdr:row>76</xdr:row>
      <xdr:rowOff>135590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203575" y="130641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126717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983445" y="1315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40246</xdr:rowOff>
    </xdr:from>
    <xdr:to>
      <xdr:col>15</xdr:col>
      <xdr:colOff>101600</xdr:colOff>
      <xdr:row>77</xdr:row>
      <xdr:rowOff>141846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428875" y="132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132973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237320" y="1333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41497</xdr:rowOff>
    </xdr:from>
    <xdr:to>
      <xdr:col>10</xdr:col>
      <xdr:colOff>165100</xdr:colOff>
      <xdr:row>77</xdr:row>
      <xdr:rowOff>143097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682750" y="132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134224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462620" y="1333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95872</xdr:rowOff>
    </xdr:from>
    <xdr:to>
      <xdr:col>6</xdr:col>
      <xdr:colOff>38100</xdr:colOff>
      <xdr:row>78</xdr:row>
      <xdr:rowOff>26022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36625" y="132975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16495" y="1339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45606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47700" y="17072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02126"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47700" y="16745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02126"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47700" y="16419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02126"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47700" y="16092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47700" y="15766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47700" y="15439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9477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0005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889375" y="171365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0005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889375" y="155379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19968</xdr:rowOff>
    </xdr:from>
    <xdr:to>
      <xdr:col>24</xdr:col>
      <xdr:colOff>63500</xdr:colOff>
      <xdr:row>99</xdr:row>
      <xdr:rowOff>54270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235325" y="16993518"/>
          <a:ext cx="714375"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0005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8989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54270</xdr:rowOff>
    </xdr:from>
    <xdr:to>
      <xdr:col>19</xdr:col>
      <xdr:colOff>177800</xdr:colOff>
      <xdr:row>99</xdr:row>
      <xdr:rowOff>121456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479675" y="17027820"/>
          <a:ext cx="755650" cy="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203575" y="16874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01576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121456</xdr:rowOff>
    </xdr:from>
    <xdr:to>
      <xdr:col>15</xdr:col>
      <xdr:colOff>50800</xdr:colOff>
      <xdr:row>99</xdr:row>
      <xdr:rowOff>135193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733550" y="17095006"/>
          <a:ext cx="746125"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428875"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269636"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135193</xdr:rowOff>
    </xdr:from>
    <xdr:to>
      <xdr:col>10</xdr:col>
      <xdr:colOff>114300</xdr:colOff>
      <xdr:row>99</xdr:row>
      <xdr:rowOff>149910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968375" y="17108743"/>
          <a:ext cx="765175"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68275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494936"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936625" y="170071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7488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140618</xdr:rowOff>
    </xdr:from>
    <xdr:to>
      <xdr:col>24</xdr:col>
      <xdr:colOff>114300</xdr:colOff>
      <xdr:row>99</xdr:row>
      <xdr:rowOff>70768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898900" y="169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119045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000500" y="16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3470</xdr:rowOff>
    </xdr:from>
    <xdr:to>
      <xdr:col>20</xdr:col>
      <xdr:colOff>38100</xdr:colOff>
      <xdr:row>99</xdr:row>
      <xdr:rowOff>105070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203575" y="16977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96197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015761" y="1706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70656</xdr:rowOff>
    </xdr:from>
    <xdr:to>
      <xdr:col>15</xdr:col>
      <xdr:colOff>101600</xdr:colOff>
      <xdr:row>100</xdr:row>
      <xdr:rowOff>806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428875" y="170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163383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269636"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84393</xdr:rowOff>
    </xdr:from>
    <xdr:to>
      <xdr:col>10</xdr:col>
      <xdr:colOff>165100</xdr:colOff>
      <xdr:row>100</xdr:row>
      <xdr:rowOff>14543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682750" y="170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5670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494936" y="171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99110</xdr:rowOff>
    </xdr:from>
    <xdr:to>
      <xdr:col>6</xdr:col>
      <xdr:colOff>38100</xdr:colOff>
      <xdr:row>100</xdr:row>
      <xdr:rowOff>29260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936625" y="17072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20387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748811" y="1716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632450" y="673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41223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632450" y="63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2224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632450" y="59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2224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632450" y="55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2224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632450" y="52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2224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2224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903970"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8956675"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845550"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8956675"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845550" y="53651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79883</xdr:rowOff>
    </xdr:from>
    <xdr:to>
      <xdr:col>55</xdr:col>
      <xdr:colOff>0</xdr:colOff>
      <xdr:row>38</xdr:row>
      <xdr:rowOff>89789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210550" y="6594983"/>
          <a:ext cx="69532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8956675"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883650" y="64622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79883</xdr:rowOff>
    </xdr:from>
    <xdr:to>
      <xdr:col>50</xdr:col>
      <xdr:colOff>114300</xdr:colOff>
      <xdr:row>38</xdr:row>
      <xdr:rowOff>81407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445375" y="6594983"/>
          <a:ext cx="7651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15975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049842"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81407</xdr:rowOff>
    </xdr:from>
    <xdr:to>
      <xdr:col>45</xdr:col>
      <xdr:colOff>177800</xdr:colOff>
      <xdr:row>38</xdr:row>
      <xdr:rowOff>81407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689725" y="659650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413625" y="64432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28466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81407</xdr:rowOff>
    </xdr:from>
    <xdr:to>
      <xdr:col>41</xdr:col>
      <xdr:colOff>50800</xdr:colOff>
      <xdr:row>38</xdr:row>
      <xdr:rowOff>82169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5943600" y="6596507"/>
          <a:ext cx="7461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638925"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529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58928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5782892"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38989</xdr:rowOff>
    </xdr:from>
    <xdr:to>
      <xdr:col>55</xdr:col>
      <xdr:colOff>50800</xdr:colOff>
      <xdr:row>38</xdr:row>
      <xdr:rowOff>140589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883650" y="65540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125366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8956675" y="646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29083</xdr:rowOff>
    </xdr:from>
    <xdr:to>
      <xdr:col>50</xdr:col>
      <xdr:colOff>165100</xdr:colOff>
      <xdr:row>38</xdr:row>
      <xdr:rowOff>130683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15975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121810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049842"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30607</xdr:rowOff>
    </xdr:from>
    <xdr:to>
      <xdr:col>46</xdr:col>
      <xdr:colOff>38100</xdr:colOff>
      <xdr:row>38</xdr:row>
      <xdr:rowOff>132207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413625" y="65457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123334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28466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30607</xdr:rowOff>
    </xdr:from>
    <xdr:to>
      <xdr:col>41</xdr:col>
      <xdr:colOff>101600</xdr:colOff>
      <xdr:row>38</xdr:row>
      <xdr:rowOff>132207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638925"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123334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29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31369</xdr:rowOff>
    </xdr:from>
    <xdr:to>
      <xdr:col>36</xdr:col>
      <xdr:colOff>165100</xdr:colOff>
      <xdr:row>38</xdr:row>
      <xdr:rowOff>132969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58928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5782892"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1773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17735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17735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17735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903970"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8956675"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845550" y="101577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8956675"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845550" y="8823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170104</xdr:rowOff>
    </xdr:from>
    <xdr:to>
      <xdr:col>55</xdr:col>
      <xdr:colOff>0</xdr:colOff>
      <xdr:row>59</xdr:row>
      <xdr:rowOff>1054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210550" y="10114204"/>
          <a:ext cx="695325"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8956675"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883650" y="99901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1054</xdr:rowOff>
    </xdr:from>
    <xdr:to>
      <xdr:col>50</xdr:col>
      <xdr:colOff>114300</xdr:colOff>
      <xdr:row>59</xdr:row>
      <xdr:rowOff>4502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445375" y="10116604"/>
          <a:ext cx="765175"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15975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004253"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169875</xdr:rowOff>
    </xdr:from>
    <xdr:to>
      <xdr:col>45</xdr:col>
      <xdr:colOff>177800</xdr:colOff>
      <xdr:row>59</xdr:row>
      <xdr:rowOff>4502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689725" y="10113975"/>
          <a:ext cx="75565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413625" y="99966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2581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169875</xdr:rowOff>
    </xdr:from>
    <xdr:to>
      <xdr:col>41</xdr:col>
      <xdr:colOff>50800</xdr:colOff>
      <xdr:row>59</xdr:row>
      <xdr:rowOff>6445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5943600" y="10113975"/>
          <a:ext cx="746125"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638925"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483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58928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5737303"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119304</xdr:rowOff>
    </xdr:from>
    <xdr:to>
      <xdr:col>55</xdr:col>
      <xdr:colOff>50800</xdr:colOff>
      <xdr:row>59</xdr:row>
      <xdr:rowOff>49454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883650" y="100634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34231</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8956675" y="997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121704</xdr:rowOff>
    </xdr:from>
    <xdr:to>
      <xdr:col>50</xdr:col>
      <xdr:colOff>165100</xdr:colOff>
      <xdr:row>59</xdr:row>
      <xdr:rowOff>51854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159750" y="100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42981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004253" y="1015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125152</xdr:rowOff>
    </xdr:from>
    <xdr:to>
      <xdr:col>46</xdr:col>
      <xdr:colOff>38100</xdr:colOff>
      <xdr:row>59</xdr:row>
      <xdr:rowOff>55302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413625" y="10069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46429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258128" y="1016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119075</xdr:rowOff>
    </xdr:from>
    <xdr:to>
      <xdr:col>41</xdr:col>
      <xdr:colOff>101600</xdr:colOff>
      <xdr:row>59</xdr:row>
      <xdr:rowOff>49225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638925" y="10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40352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483428"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127095</xdr:rowOff>
    </xdr:from>
    <xdr:to>
      <xdr:col>36</xdr:col>
      <xdr:colOff>165100</xdr:colOff>
      <xdr:row>59</xdr:row>
      <xdr:rowOff>57245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5892800" y="100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48372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5737303" y="1016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632450" y="1358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41223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632450" y="1320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1773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1773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632450" y="1244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1773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632450" y="1206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17735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17735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903970"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8956675"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845550" y="135360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8956675"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845550" y="120215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26009</xdr:rowOff>
    </xdr:from>
    <xdr:to>
      <xdr:col>55</xdr:col>
      <xdr:colOff>0</xdr:colOff>
      <xdr:row>78</xdr:row>
      <xdr:rowOff>60147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210550" y="13399109"/>
          <a:ext cx="695325"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8956675"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883650" y="131583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84379</xdr:rowOff>
    </xdr:from>
    <xdr:to>
      <xdr:col>50</xdr:col>
      <xdr:colOff>114300</xdr:colOff>
      <xdr:row>78</xdr:row>
      <xdr:rowOff>60147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445375" y="13286029"/>
          <a:ext cx="765175"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15975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004253"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84379</xdr:rowOff>
    </xdr:from>
    <xdr:to>
      <xdr:col>45</xdr:col>
      <xdr:colOff>177800</xdr:colOff>
      <xdr:row>78</xdr:row>
      <xdr:rowOff>105029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689725" y="13286029"/>
          <a:ext cx="755650" cy="1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413625" y="13078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2258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105029</xdr:rowOff>
    </xdr:from>
    <xdr:to>
      <xdr:col>41</xdr:col>
      <xdr:colOff>50800</xdr:colOff>
      <xdr:row>78</xdr:row>
      <xdr:rowOff>109982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5943600" y="13478129"/>
          <a:ext cx="746125"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638925"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483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58928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5737303"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146659</xdr:rowOff>
    </xdr:from>
    <xdr:to>
      <xdr:col>55</xdr:col>
      <xdr:colOff>50800</xdr:colOff>
      <xdr:row>78</xdr:row>
      <xdr:rowOff>76809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883650" y="133483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125086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8956675" y="1332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9347</xdr:rowOff>
    </xdr:from>
    <xdr:to>
      <xdr:col>50</xdr:col>
      <xdr:colOff>165100</xdr:colOff>
      <xdr:row>78</xdr:row>
      <xdr:rowOff>110947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15975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102074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004253" y="134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33579</xdr:rowOff>
    </xdr:from>
    <xdr:to>
      <xdr:col>46</xdr:col>
      <xdr:colOff>38100</xdr:colOff>
      <xdr:row>77</xdr:row>
      <xdr:rowOff>135179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413625" y="132352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126306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2581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54229</xdr:rowOff>
    </xdr:from>
    <xdr:to>
      <xdr:col>41</xdr:col>
      <xdr:colOff>101600</xdr:colOff>
      <xdr:row>78</xdr:row>
      <xdr:rowOff>155829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638925"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146956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483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59182</xdr:rowOff>
    </xdr:from>
    <xdr:to>
      <xdr:col>36</xdr:col>
      <xdr:colOff>165100</xdr:colOff>
      <xdr:row>78</xdr:row>
      <xdr:rowOff>160782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58928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5737303"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12239"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632450" y="17072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17735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632450" y="16745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1773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632450" y="16419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1773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632450" y="16092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1773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632450" y="15766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122756"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632450" y="15439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122756"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903970"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8956675"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845550" y="171223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8956675"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845550" y="15490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14999</xdr:rowOff>
    </xdr:from>
    <xdr:to>
      <xdr:col>55</xdr:col>
      <xdr:colOff>0</xdr:colOff>
      <xdr:row>99</xdr:row>
      <xdr:rowOff>24650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210550" y="16988549"/>
          <a:ext cx="695325"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8956675"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883650" y="16680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120824</xdr:rowOff>
    </xdr:from>
    <xdr:to>
      <xdr:col>50</xdr:col>
      <xdr:colOff>114300</xdr:colOff>
      <xdr:row>99</xdr:row>
      <xdr:rowOff>14999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445375" y="16922924"/>
          <a:ext cx="765175" cy="6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15975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971936"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113607</xdr:rowOff>
    </xdr:from>
    <xdr:to>
      <xdr:col>45</xdr:col>
      <xdr:colOff>177800</xdr:colOff>
      <xdr:row>98</xdr:row>
      <xdr:rowOff>120824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689725" y="16915707"/>
          <a:ext cx="75565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413625" y="167141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2258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71887</xdr:rowOff>
    </xdr:from>
    <xdr:to>
      <xdr:col>41</xdr:col>
      <xdr:colOff>50800</xdr:colOff>
      <xdr:row>98</xdr:row>
      <xdr:rowOff>113607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5943600" y="16873987"/>
          <a:ext cx="746125"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638925"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479686"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58928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5704986"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145300</xdr:rowOff>
    </xdr:from>
    <xdr:to>
      <xdr:col>55</xdr:col>
      <xdr:colOff>50800</xdr:colOff>
      <xdr:row>99</xdr:row>
      <xdr:rowOff>75450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883650" y="16947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60227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8956675" y="168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135649</xdr:rowOff>
    </xdr:from>
    <xdr:to>
      <xdr:col>50</xdr:col>
      <xdr:colOff>165100</xdr:colOff>
      <xdr:row>99</xdr:row>
      <xdr:rowOff>65799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159750" y="169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56926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971936" y="170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70024</xdr:rowOff>
    </xdr:from>
    <xdr:to>
      <xdr:col>46</xdr:col>
      <xdr:colOff>38100</xdr:colOff>
      <xdr:row>99</xdr:row>
      <xdr:rowOff>174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413625" y="168721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162751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225811" y="169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62807</xdr:rowOff>
    </xdr:from>
    <xdr:to>
      <xdr:col>41</xdr:col>
      <xdr:colOff>101600</xdr:colOff>
      <xdr:row>98</xdr:row>
      <xdr:rowOff>164407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638925" y="168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155534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479686" y="169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21087</xdr:rowOff>
    </xdr:from>
    <xdr:to>
      <xdr:col>36</xdr:col>
      <xdr:colOff>165100</xdr:colOff>
      <xdr:row>98</xdr:row>
      <xdr:rowOff>122687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5892800" y="168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113814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5704986" y="1691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03684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0588625" y="6654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14305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0588625" y="6197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1430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0588625" y="5740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1430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0588625" y="5283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01430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01430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888720"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3922375"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801725" y="66825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3922375"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801725" y="55480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76195</xdr:rowOff>
    </xdr:from>
    <xdr:to>
      <xdr:col>85</xdr:col>
      <xdr:colOff>127000</xdr:colOff>
      <xdr:row>37</xdr:row>
      <xdr:rowOff>85156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166725" y="6419845"/>
          <a:ext cx="7239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3922375"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839825" y="63727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79715</xdr:rowOff>
    </xdr:from>
    <xdr:to>
      <xdr:col>81</xdr:col>
      <xdr:colOff>50800</xdr:colOff>
      <xdr:row>37</xdr:row>
      <xdr:rowOff>85156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20600" y="6080465"/>
          <a:ext cx="746125" cy="3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115925"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956686"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79715</xdr:rowOff>
    </xdr:from>
    <xdr:to>
      <xdr:col>76</xdr:col>
      <xdr:colOff>114300</xdr:colOff>
      <xdr:row>37</xdr:row>
      <xdr:rowOff>81361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1655425" y="6080465"/>
          <a:ext cx="765175" cy="3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3698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181986"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76332</xdr:rowOff>
    </xdr:from>
    <xdr:to>
      <xdr:col>71</xdr:col>
      <xdr:colOff>177800</xdr:colOff>
      <xdr:row>37</xdr:row>
      <xdr:rowOff>81361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0899775" y="6419982"/>
          <a:ext cx="7556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1623675" y="63795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143586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0848975"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0689736"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25395</xdr:rowOff>
    </xdr:from>
    <xdr:to>
      <xdr:col>85</xdr:col>
      <xdr:colOff>177800</xdr:colOff>
      <xdr:row>37</xdr:row>
      <xdr:rowOff>126995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839825" y="6369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48272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3922375" y="62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34356</xdr:rowOff>
    </xdr:from>
    <xdr:to>
      <xdr:col>81</xdr:col>
      <xdr:colOff>101600</xdr:colOff>
      <xdr:row>37</xdr:row>
      <xdr:rowOff>135956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115925" y="63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956686" y="615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28915</xdr:rowOff>
    </xdr:from>
    <xdr:to>
      <xdr:col>76</xdr:col>
      <xdr:colOff>165100</xdr:colOff>
      <xdr:row>35</xdr:row>
      <xdr:rowOff>130515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369800" y="60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147042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181986" y="5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30561</xdr:rowOff>
    </xdr:from>
    <xdr:to>
      <xdr:col>72</xdr:col>
      <xdr:colOff>38100</xdr:colOff>
      <xdr:row>37</xdr:row>
      <xdr:rowOff>132161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1623675" y="63742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148688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435861" y="61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25532</xdr:rowOff>
    </xdr:from>
    <xdr:to>
      <xdr:col>67</xdr:col>
      <xdr:colOff>101600</xdr:colOff>
      <xdr:row>37</xdr:row>
      <xdr:rowOff>127132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0848975" y="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143659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0689736" y="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3684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0588625" y="1016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14305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0588625" y="977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1430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0588625" y="939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14305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0588625" y="901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14305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0588625" y="863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07893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00789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888720"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3922375"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801725" y="10050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3922375"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801725" y="88037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158102</xdr:rowOff>
    </xdr:from>
    <xdr:to>
      <xdr:col>85</xdr:col>
      <xdr:colOff>127000</xdr:colOff>
      <xdr:row>57</xdr:row>
      <xdr:rowOff>44355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166725" y="9416402"/>
          <a:ext cx="723900" cy="40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3922375"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839825" y="95692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116230</xdr:rowOff>
    </xdr:from>
    <xdr:to>
      <xdr:col>81</xdr:col>
      <xdr:colOff>50800</xdr:colOff>
      <xdr:row>57</xdr:row>
      <xdr:rowOff>44355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20600" y="9717430"/>
          <a:ext cx="746125" cy="9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115925"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956686"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116230</xdr:rowOff>
    </xdr:from>
    <xdr:to>
      <xdr:col>76</xdr:col>
      <xdr:colOff>114300</xdr:colOff>
      <xdr:row>58</xdr:row>
      <xdr:rowOff>93408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1655425" y="9717430"/>
          <a:ext cx="765175" cy="3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3698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181986"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54985</xdr:rowOff>
    </xdr:from>
    <xdr:to>
      <xdr:col>71</xdr:col>
      <xdr:colOff>177800</xdr:colOff>
      <xdr:row>58</xdr:row>
      <xdr:rowOff>93408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0899775" y="9999085"/>
          <a:ext cx="755650" cy="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1623675" y="96029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143586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0848975"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0689736"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107302</xdr:rowOff>
    </xdr:from>
    <xdr:to>
      <xdr:col>85</xdr:col>
      <xdr:colOff>177800</xdr:colOff>
      <xdr:row>55</xdr:row>
      <xdr:rowOff>37452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839825" y="93656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130179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3922375" y="92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165005</xdr:rowOff>
    </xdr:from>
    <xdr:to>
      <xdr:col>81</xdr:col>
      <xdr:colOff>101600</xdr:colOff>
      <xdr:row>57</xdr:row>
      <xdr:rowOff>95155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115925" y="97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86282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956686" y="98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65430</xdr:rowOff>
    </xdr:from>
    <xdr:to>
      <xdr:col>76</xdr:col>
      <xdr:colOff>165100</xdr:colOff>
      <xdr:row>56</xdr:row>
      <xdr:rowOff>167030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369800" y="96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158157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81986" y="97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42608</xdr:rowOff>
    </xdr:from>
    <xdr:to>
      <xdr:col>72</xdr:col>
      <xdr:colOff>38100</xdr:colOff>
      <xdr:row>58</xdr:row>
      <xdr:rowOff>144208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1623675" y="99867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135335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435861" y="100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4185</xdr:rowOff>
    </xdr:from>
    <xdr:to>
      <xdr:col>67</xdr:col>
      <xdr:colOff>101600</xdr:colOff>
      <xdr:row>58</xdr:row>
      <xdr:rowOff>105785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0848975" y="9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96912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0689736" y="100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0588625" y="1351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3684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0588625" y="1305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14305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0588625" y="1259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14305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0588625" y="1214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14305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014305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888720"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3922375"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801725" y="1351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3922375"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801725" y="123926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65497</xdr:rowOff>
    </xdr:from>
    <xdr:to>
      <xdr:col>85</xdr:col>
      <xdr:colOff>127000</xdr:colOff>
      <xdr:row>77</xdr:row>
      <xdr:rowOff>121138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166725" y="13267147"/>
          <a:ext cx="7239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3922375"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839825" y="13414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121138</xdr:rowOff>
    </xdr:from>
    <xdr:to>
      <xdr:col>81</xdr:col>
      <xdr:colOff>50800</xdr:colOff>
      <xdr:row>78</xdr:row>
      <xdr:rowOff>95123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420600" y="13322788"/>
          <a:ext cx="746125"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115925"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960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95123</xdr:rowOff>
    </xdr:from>
    <xdr:to>
      <xdr:col>76</xdr:col>
      <xdr:colOff>114300</xdr:colOff>
      <xdr:row>78</xdr:row>
      <xdr:rowOff>113503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1655425" y="13468223"/>
          <a:ext cx="765175"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3698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259892"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102575</xdr:rowOff>
    </xdr:from>
    <xdr:to>
      <xdr:col>71</xdr:col>
      <xdr:colOff>177800</xdr:colOff>
      <xdr:row>78</xdr:row>
      <xdr:rowOff>113503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0899775" y="13475675"/>
          <a:ext cx="75565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1623675" y="134028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146817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0848975"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069347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14697</xdr:rowOff>
    </xdr:from>
    <xdr:to>
      <xdr:col>85</xdr:col>
      <xdr:colOff>177800</xdr:colOff>
      <xdr:row>77</xdr:row>
      <xdr:rowOff>116297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839825" y="132163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37574</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3922375" y="1306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70338</xdr:rowOff>
    </xdr:from>
    <xdr:to>
      <xdr:col>81</xdr:col>
      <xdr:colOff>101600</xdr:colOff>
      <xdr:row>78</xdr:row>
      <xdr:rowOff>488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115925" y="132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17015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960428" y="130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44323</xdr:rowOff>
    </xdr:from>
    <xdr:to>
      <xdr:col>76</xdr:col>
      <xdr:colOff>165100</xdr:colOff>
      <xdr:row>78</xdr:row>
      <xdr:rowOff>145923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3698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137050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259892" y="1351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62703</xdr:rowOff>
    </xdr:from>
    <xdr:to>
      <xdr:col>72</xdr:col>
      <xdr:colOff>38100</xdr:colOff>
      <xdr:row>78</xdr:row>
      <xdr:rowOff>164303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1623675" y="134358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155430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494717" y="1352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51775</xdr:rowOff>
    </xdr:from>
    <xdr:to>
      <xdr:col>67</xdr:col>
      <xdr:colOff>101600</xdr:colOff>
      <xdr:row>78</xdr:row>
      <xdr:rowOff>153375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0848975" y="13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144502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0739067" y="1351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0588625" y="1701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3684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0588625" y="1663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14305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0588625" y="1625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1430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0588625" y="1587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14305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0588625" y="1549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07893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888720"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3922375"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801725" y="168805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3922375"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801725" y="154563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163615</xdr:rowOff>
    </xdr:from>
    <xdr:to>
      <xdr:col>85</xdr:col>
      <xdr:colOff>127000</xdr:colOff>
      <xdr:row>96</xdr:row>
      <xdr:rowOff>165748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166725" y="16622815"/>
          <a:ext cx="7239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3922375"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839825" y="1650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165748</xdr:rowOff>
    </xdr:from>
    <xdr:to>
      <xdr:col>81</xdr:col>
      <xdr:colOff>50800</xdr:colOff>
      <xdr:row>97</xdr:row>
      <xdr:rowOff>22543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420600" y="16624948"/>
          <a:ext cx="746125"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115925"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956686"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22543</xdr:rowOff>
    </xdr:from>
    <xdr:to>
      <xdr:col>76</xdr:col>
      <xdr:colOff>114300</xdr:colOff>
      <xdr:row>97</xdr:row>
      <xdr:rowOff>57277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1655425" y="16653193"/>
          <a:ext cx="765175"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3698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181986"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57277</xdr:rowOff>
    </xdr:from>
    <xdr:to>
      <xdr:col>71</xdr:col>
      <xdr:colOff>177800</xdr:colOff>
      <xdr:row>97</xdr:row>
      <xdr:rowOff>64593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0899775" y="16687927"/>
          <a:ext cx="75565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1623675" y="16518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43586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0848975"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0689736"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112815</xdr:rowOff>
    </xdr:from>
    <xdr:to>
      <xdr:col>85</xdr:col>
      <xdr:colOff>177800</xdr:colOff>
      <xdr:row>97</xdr:row>
      <xdr:rowOff>42965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839825" y="16572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91242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3922375" y="165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114948</xdr:rowOff>
    </xdr:from>
    <xdr:to>
      <xdr:col>81</xdr:col>
      <xdr:colOff>101600</xdr:colOff>
      <xdr:row>97</xdr:row>
      <xdr:rowOff>45098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115925" y="165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36225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956686" y="166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143193</xdr:rowOff>
    </xdr:from>
    <xdr:to>
      <xdr:col>76</xdr:col>
      <xdr:colOff>165100</xdr:colOff>
      <xdr:row>97</xdr:row>
      <xdr:rowOff>73343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3698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64470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181986"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6477</xdr:rowOff>
    </xdr:from>
    <xdr:to>
      <xdr:col>72</xdr:col>
      <xdr:colOff>38100</xdr:colOff>
      <xdr:row>97</xdr:row>
      <xdr:rowOff>108077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1623675" y="166371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99204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1435861" y="167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13793</xdr:rowOff>
    </xdr:from>
    <xdr:to>
      <xdr:col>67</xdr:col>
      <xdr:colOff>101600</xdr:colOff>
      <xdr:row>97</xdr:row>
      <xdr:rowOff>115393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0848975" y="16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106520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0689736" y="16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55448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35316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55448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22492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55448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163346"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55448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163346"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55448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5163346"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516334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188448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188976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786475"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188976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786475" y="53014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132425" y="6731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188976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7960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7376775" y="6731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100675" y="65521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717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6630650" y="6731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7325975"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21606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5865475" y="6731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657985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6469942"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5833725" y="65476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570476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796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188976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10067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268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73259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72807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65798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5155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583372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575987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535316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535316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8448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188976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188976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132425" y="9398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188976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796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376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100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26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663065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7325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280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586547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65798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65155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583372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57598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796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188976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100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026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7325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7280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65798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65155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583372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57598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住民一人当たりのコストが最も高かったもの及び増加額が最も大きかったものは、教育費の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59,034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％の増加となっている。主な要因としては、中学校校舎の改修事業や公民館建設工事の増によるものである。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一方、減少額が最も大きかったのは民生費で、住民一人当たり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154,300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％の減となっている。主な要因としては、子育て世帯への臨時特別給付金の減や、住民税非課税世帯等に対する臨時特別給付金給付事業の減によるものである。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今後については、事務事業の見直しや取捨選択などにより、歳出削減に努める。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実質単年度収支については、前年度に引き続きプラスとなった。</a:t>
          </a:r>
        </a:p>
        <a:p>
          <a:r>
            <a:rPr kumimoji="1" lang="ja-JP" altLang="en-US" sz="1000">
              <a:latin typeface="ＭＳ ゴシック" pitchFamily="49" charset="-128"/>
              <a:ea typeface="ＭＳ ゴシック" pitchFamily="49" charset="-128"/>
            </a:rPr>
            <a:t>　主な要因は、償却資産の追徴課税等や新増築家屋の増加に伴う固定資産税の増加等があった一方で、歳出では工事請負費等に残額を生じたことや、新型コロナウイルス感染症対策事業等の補助金等の残額が多かったことがあげられる。　　　　　　　　　　　　　　　　　　　　　　　　　　　　　　　　　　　　　　　　　　　　　財政調整基金残高については、決算剰余金を中心に積み立てるとともに、最低水準の取り崩しに努めており、令和４年度末時点においては前年度末から約７．５億円の増額となり、標準財政規模比で６．６ポイントの増となった。</a:t>
          </a:r>
        </a:p>
        <a:p>
          <a:r>
            <a:rPr kumimoji="1" lang="ja-JP" altLang="en-US" sz="1000">
              <a:latin typeface="ＭＳ ゴシック" pitchFamily="49" charset="-128"/>
              <a:ea typeface="ＭＳ ゴシック" pitchFamily="49" charset="-128"/>
            </a:rPr>
            <a:t>　急な災害発生の対応等で、直ちに財政運営に支障が生じるものではないが、大規模事業や長寿命化計画に基づいた公共施設の改修等により一般財源の確保が厳しい状況となることが想定されることから、今後についても、財政調整基金の残高が、適正な範囲となるよう注視していく必要があ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連結実質赤字比率については、全会計において今年度も引き続き黒字となっており、連結実質赤字比率は発生していない。</a:t>
          </a:r>
        </a:p>
        <a:p>
          <a:r>
            <a:rPr kumimoji="1" lang="ja-JP" altLang="en-US" sz="1400">
              <a:latin typeface="ＭＳ ゴシック" pitchFamily="49" charset="-128"/>
              <a:ea typeface="ＭＳ ゴシック" pitchFamily="49" charset="-128"/>
            </a:rPr>
            <a:t>　一般会計においては、実質収支比率での既述と同様に、普通交付税を含めた一般財源の確保が厳しい状況となることが想定される。財政調整基金などの各種基金の運用による財政運営が求められるため、各指標について適正な範囲となるように注視しながら、健全な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23\11&#36001;&#25919;&#25285;&#24403;\11&#36001;&#25919;&#25285;&#24403;\00&#24246;&#21209;\02&#36001;&#25919;&#35519;&#26619;\02&#36001;&#25919;&#35519;&#26619;&#38306;&#20418;&#26360;(5)\05.%20&#12304;&#22524;&#29577;&#30476;&#24066;&#30010;&#26449;&#35506;&#12305;&#20196;&#21644;&#65300;&#24180;&#24230;&#36001;&#25919;&#29366;&#27841;&#36039;&#26009;&#38598;&#12398;&#20316;&#25104;&#21450;&#12403;&#25552;&#20986;&#12395;&#12388;&#12356;&#12390;&#65288;&#20381;&#38972;&#65289;\03.&#36039;&#26009;\&#35199;&#26449;\&#35199;&#26449;&#20316;&#25104;&#12304;&#36001;&#25919;&#29366;&#27841;&#36039;&#26009;&#38598;&#12305;_112429_&#26085;&#39640;&#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R02</v>
          </cell>
          <cell r="C71" t="str">
            <v>R03</v>
          </cell>
          <cell r="D71" t="str">
            <v>R04</v>
          </cell>
        </row>
        <row r="72">
          <cell r="A72" t="str">
            <v>財政調整基金</v>
          </cell>
          <cell r="B72">
            <v>903</v>
          </cell>
          <cell r="C72">
            <v>1655</v>
          </cell>
          <cell r="D72">
            <v>2400</v>
          </cell>
        </row>
        <row r="73">
          <cell r="A73" t="str">
            <v>減債基金</v>
          </cell>
          <cell r="B73">
            <v>4</v>
          </cell>
          <cell r="C73">
            <v>297</v>
          </cell>
          <cell r="D73">
            <v>297</v>
          </cell>
        </row>
        <row r="74">
          <cell r="A74" t="str">
            <v>その他特定目的基金</v>
          </cell>
          <cell r="B74">
            <v>2211</v>
          </cell>
          <cell r="C74">
            <v>2091</v>
          </cell>
          <cell r="D74">
            <v>2178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1796875" style="180" customWidth="1"/>
    <col min="12" max="12" width="2.26953125" style="180" customWidth="1"/>
    <col min="13" max="17" width="2.453125" style="180" customWidth="1"/>
    <col min="18" max="119" width="2.179687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23467323</v>
      </c>
      <c r="BO4" s="449"/>
      <c r="BP4" s="449"/>
      <c r="BQ4" s="449"/>
      <c r="BR4" s="449"/>
      <c r="BS4" s="449"/>
      <c r="BT4" s="449"/>
      <c r="BU4" s="450"/>
      <c r="BV4" s="448">
        <v>23430746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12.2</v>
      </c>
      <c r="CU4" s="589"/>
      <c r="CV4" s="589"/>
      <c r="CW4" s="589"/>
      <c r="CX4" s="589"/>
      <c r="CY4" s="589"/>
      <c r="CZ4" s="589"/>
      <c r="DA4" s="590"/>
      <c r="DB4" s="588">
        <v>12.4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21679372</v>
      </c>
      <c r="BO5" s="420"/>
      <c r="BP5" s="420"/>
      <c r="BQ5" s="420"/>
      <c r="BR5" s="420"/>
      <c r="BS5" s="420"/>
      <c r="BT5" s="420"/>
      <c r="BU5" s="421"/>
      <c r="BV5" s="419">
        <v>21094411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88.9</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1787951</v>
      </c>
      <c r="BO6" s="420"/>
      <c r="BP6" s="420"/>
      <c r="BQ6" s="420"/>
      <c r="BR6" s="420"/>
      <c r="BS6" s="420"/>
      <c r="BT6" s="420"/>
      <c r="BU6" s="421"/>
      <c r="BV6" s="419">
        <v>2336335</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94</v>
      </c>
      <c r="CU6" s="563"/>
      <c r="CV6" s="563"/>
      <c r="CW6" s="563"/>
      <c r="CX6" s="563"/>
      <c r="CY6" s="563"/>
      <c r="CZ6" s="563"/>
      <c r="DA6" s="564"/>
      <c r="DB6" s="562">
        <v>97.2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353382</v>
      </c>
      <c r="BO7" s="420"/>
      <c r="BP7" s="420"/>
      <c r="BQ7" s="420"/>
      <c r="BR7" s="420"/>
      <c r="BS7" s="420"/>
      <c r="BT7" s="420"/>
      <c r="BU7" s="421"/>
      <c r="BV7" s="419">
        <v>845587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11775338</v>
      </c>
      <c r="CU7" s="420"/>
      <c r="CV7" s="420"/>
      <c r="CW7" s="420"/>
      <c r="CX7" s="420"/>
      <c r="CY7" s="420"/>
      <c r="CZ7" s="420"/>
      <c r="DA7" s="421"/>
      <c r="DB7" s="419">
        <v>12035566</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1434569</v>
      </c>
      <c r="BO8" s="420"/>
      <c r="BP8" s="420"/>
      <c r="BQ8" s="420"/>
      <c r="BR8" s="420"/>
      <c r="BS8" s="420"/>
      <c r="BT8" s="420"/>
      <c r="BU8" s="421"/>
      <c r="BV8" s="419">
        <v>1490748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0.83</v>
      </c>
      <c r="CU8" s="523"/>
      <c r="CV8" s="523"/>
      <c r="CW8" s="523"/>
      <c r="CX8" s="523"/>
      <c r="CY8" s="523"/>
      <c r="CZ8" s="523"/>
      <c r="DA8" s="524"/>
      <c r="DB8" s="522">
        <v>0.86</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54571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-56179</v>
      </c>
      <c r="BO9" s="420"/>
      <c r="BP9" s="420"/>
      <c r="BQ9" s="420"/>
      <c r="BR9" s="420"/>
      <c r="BS9" s="420"/>
      <c r="BT9" s="420"/>
      <c r="BU9" s="421"/>
      <c r="BV9" s="419">
        <v>277046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10.9</v>
      </c>
      <c r="CU9" s="417"/>
      <c r="CV9" s="417"/>
      <c r="CW9" s="417"/>
      <c r="CX9" s="417"/>
      <c r="CY9" s="417"/>
      <c r="CZ9" s="417"/>
      <c r="DA9" s="418"/>
      <c r="DB9" s="416">
        <v>10.7</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56520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745377</v>
      </c>
      <c r="BO10" s="420"/>
      <c r="BP10" s="420"/>
      <c r="BQ10" s="420"/>
      <c r="BR10" s="420"/>
      <c r="BS10" s="420"/>
      <c r="BT10" s="420"/>
      <c r="BU10" s="421"/>
      <c r="BV10" s="419">
        <v>990442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54615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121</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238560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53637</v>
      </c>
      <c r="S13" s="507"/>
      <c r="T13" s="507"/>
      <c r="U13" s="507"/>
      <c r="V13" s="508"/>
      <c r="W13" s="509" t="s">
        <v>141</v>
      </c>
      <c r="X13" s="405"/>
      <c r="Y13" s="405"/>
      <c r="Z13" s="405"/>
      <c r="AA13" s="405"/>
      <c r="AB13" s="406"/>
      <c r="AC13" s="372">
        <v>609</v>
      </c>
      <c r="AD13" s="373"/>
      <c r="AE13" s="373"/>
      <c r="AF13" s="373"/>
      <c r="AG13" s="374"/>
      <c r="AH13" s="372">
        <v>674</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689198</v>
      </c>
      <c r="BO13" s="420"/>
      <c r="BP13" s="420"/>
      <c r="BQ13" s="420"/>
      <c r="BR13" s="420"/>
      <c r="BS13" s="420"/>
      <c r="BT13" s="420"/>
      <c r="BU13" s="421"/>
      <c r="BV13" s="419">
        <v>1028928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3.9</v>
      </c>
      <c r="CU13" s="417"/>
      <c r="CV13" s="417"/>
      <c r="CW13" s="417"/>
      <c r="CX13" s="417"/>
      <c r="CY13" s="417"/>
      <c r="CZ13" s="417"/>
      <c r="DA13" s="418"/>
      <c r="DB13" s="416">
        <v>3.4</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54852</v>
      </c>
      <c r="S14" s="507"/>
      <c r="T14" s="507"/>
      <c r="U14" s="507"/>
      <c r="V14" s="508"/>
      <c r="W14" s="510"/>
      <c r="X14" s="408"/>
      <c r="Y14" s="408"/>
      <c r="Z14" s="408"/>
      <c r="AA14" s="408"/>
      <c r="AB14" s="409"/>
      <c r="AC14" s="499">
        <v>2.5</v>
      </c>
      <c r="AD14" s="500"/>
      <c r="AE14" s="500"/>
      <c r="AF14" s="500"/>
      <c r="AG14" s="501"/>
      <c r="AH14" s="499">
        <v>2.6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54021</v>
      </c>
      <c r="S15" s="507"/>
      <c r="T15" s="507"/>
      <c r="U15" s="507"/>
      <c r="V15" s="508"/>
      <c r="W15" s="509" t="s">
        <v>150</v>
      </c>
      <c r="X15" s="405"/>
      <c r="Y15" s="405"/>
      <c r="Z15" s="405"/>
      <c r="AA15" s="405"/>
      <c r="AB15" s="406"/>
      <c r="AC15" s="372">
        <v>7162</v>
      </c>
      <c r="AD15" s="373"/>
      <c r="AE15" s="373"/>
      <c r="AF15" s="373"/>
      <c r="AG15" s="374"/>
      <c r="AH15" s="372">
        <v>7601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7566619</v>
      </c>
      <c r="BO15" s="449"/>
      <c r="BP15" s="449"/>
      <c r="BQ15" s="449"/>
      <c r="BR15" s="449"/>
      <c r="BS15" s="449"/>
      <c r="BT15" s="449"/>
      <c r="BU15" s="450"/>
      <c r="BV15" s="448">
        <v>7288625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29.1</v>
      </c>
      <c r="AD16" s="500"/>
      <c r="AE16" s="500"/>
      <c r="AF16" s="500"/>
      <c r="AG16" s="501"/>
      <c r="AH16" s="499">
        <v>29.9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9384707</v>
      </c>
      <c r="BO16" s="420"/>
      <c r="BP16" s="420"/>
      <c r="BQ16" s="420"/>
      <c r="BR16" s="420"/>
      <c r="BS16" s="420"/>
      <c r="BT16" s="420"/>
      <c r="BU16" s="421"/>
      <c r="BV16" s="419">
        <v>8982265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16864</v>
      </c>
      <c r="AD17" s="373"/>
      <c r="AE17" s="373"/>
      <c r="AF17" s="373"/>
      <c r="AG17" s="374"/>
      <c r="AH17" s="372">
        <v>17164</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9625912</v>
      </c>
      <c r="BO17" s="420"/>
      <c r="BP17" s="420"/>
      <c r="BQ17" s="420"/>
      <c r="BR17" s="420"/>
      <c r="BS17" s="420"/>
      <c r="BT17" s="420"/>
      <c r="BU17" s="421"/>
      <c r="BV17" s="419">
        <v>9268736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47.48</v>
      </c>
      <c r="M18" s="472"/>
      <c r="N18" s="472"/>
      <c r="O18" s="472"/>
      <c r="P18" s="472"/>
      <c r="Q18" s="472"/>
      <c r="R18" s="473"/>
      <c r="S18" s="473"/>
      <c r="T18" s="473"/>
      <c r="U18" s="473"/>
      <c r="V18" s="474"/>
      <c r="W18" s="490"/>
      <c r="X18" s="491"/>
      <c r="Y18" s="491"/>
      <c r="Z18" s="491"/>
      <c r="AA18" s="491"/>
      <c r="AB18" s="515"/>
      <c r="AC18" s="389">
        <v>68.5</v>
      </c>
      <c r="AD18" s="390"/>
      <c r="AE18" s="390"/>
      <c r="AF18" s="390"/>
      <c r="AG18" s="475"/>
      <c r="AH18" s="389">
        <v>67.5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11097237</v>
      </c>
      <c r="BO18" s="420"/>
      <c r="BP18" s="420"/>
      <c r="BQ18" s="420"/>
      <c r="BR18" s="420"/>
      <c r="BS18" s="420"/>
      <c r="BT18" s="420"/>
      <c r="BU18" s="421"/>
      <c r="BV18" s="419">
        <v>11134868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1149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15580059</v>
      </c>
      <c r="BO19" s="420"/>
      <c r="BP19" s="420"/>
      <c r="BQ19" s="420"/>
      <c r="BR19" s="420"/>
      <c r="BS19" s="420"/>
      <c r="BT19" s="420"/>
      <c r="BU19" s="421"/>
      <c r="BV19" s="419">
        <v>15848748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22379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16212697</v>
      </c>
      <c r="BO22" s="449"/>
      <c r="BP22" s="449"/>
      <c r="BQ22" s="449"/>
      <c r="BR22" s="449"/>
      <c r="BS22" s="449"/>
      <c r="BT22" s="449"/>
      <c r="BU22" s="450"/>
      <c r="BV22" s="448">
        <v>16632006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12820912</v>
      </c>
      <c r="BO23" s="420"/>
      <c r="BP23" s="420"/>
      <c r="BQ23" s="420"/>
      <c r="BR23" s="420"/>
      <c r="BS23" s="420"/>
      <c r="BT23" s="420"/>
      <c r="BU23" s="421"/>
      <c r="BV23" s="419">
        <v>13498076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8580</v>
      </c>
      <c r="R24" s="373"/>
      <c r="S24" s="373"/>
      <c r="T24" s="373"/>
      <c r="U24" s="373"/>
      <c r="V24" s="374"/>
      <c r="W24" s="462"/>
      <c r="X24" s="399"/>
      <c r="Y24" s="400"/>
      <c r="Z24" s="375" t="s">
        <v>175</v>
      </c>
      <c r="AA24" s="376"/>
      <c r="AB24" s="376"/>
      <c r="AC24" s="376"/>
      <c r="AD24" s="376"/>
      <c r="AE24" s="376"/>
      <c r="AF24" s="376"/>
      <c r="AG24" s="377"/>
      <c r="AH24" s="372">
        <v>330</v>
      </c>
      <c r="AI24" s="373"/>
      <c r="AJ24" s="373"/>
      <c r="AK24" s="373"/>
      <c r="AL24" s="374"/>
      <c r="AM24" s="372">
        <v>1069530</v>
      </c>
      <c r="AN24" s="373"/>
      <c r="AO24" s="373"/>
      <c r="AP24" s="373"/>
      <c r="AQ24" s="373"/>
      <c r="AR24" s="374"/>
      <c r="AS24" s="372">
        <v>3241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6910482</v>
      </c>
      <c r="BO24" s="420"/>
      <c r="BP24" s="420"/>
      <c r="BQ24" s="420"/>
      <c r="BR24" s="420"/>
      <c r="BS24" s="420"/>
      <c r="BT24" s="420"/>
      <c r="BU24" s="421"/>
      <c r="BV24" s="419">
        <v>6806960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7280</v>
      </c>
      <c r="R25" s="373"/>
      <c r="S25" s="373"/>
      <c r="T25" s="373"/>
      <c r="U25" s="373"/>
      <c r="V25" s="374"/>
      <c r="W25" s="462"/>
      <c r="X25" s="399"/>
      <c r="Y25" s="400"/>
      <c r="Z25" s="375" t="s">
        <v>178</v>
      </c>
      <c r="AA25" s="376"/>
      <c r="AB25" s="376"/>
      <c r="AC25" s="376"/>
      <c r="AD25" s="376"/>
      <c r="AE25" s="376"/>
      <c r="AF25" s="376"/>
      <c r="AG25" s="377"/>
      <c r="AH25" s="372" t="s">
        <v>130</v>
      </c>
      <c r="AI25" s="373"/>
      <c r="AJ25" s="373"/>
      <c r="AK25" s="373"/>
      <c r="AL25" s="374"/>
      <c r="AM25" s="372" t="s">
        <v>130</v>
      </c>
      <c r="AN25" s="373"/>
      <c r="AO25" s="373"/>
      <c r="AP25" s="373"/>
      <c r="AQ25" s="373"/>
      <c r="AR25" s="374"/>
      <c r="AS25" s="372" t="s">
        <v>148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4574346</v>
      </c>
      <c r="BO25" s="449"/>
      <c r="BP25" s="449"/>
      <c r="BQ25" s="449"/>
      <c r="BR25" s="449"/>
      <c r="BS25" s="449"/>
      <c r="BT25" s="449"/>
      <c r="BU25" s="450"/>
      <c r="BV25" s="448">
        <v>1071430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6850</v>
      </c>
      <c r="R26" s="373"/>
      <c r="S26" s="373"/>
      <c r="T26" s="373"/>
      <c r="U26" s="373"/>
      <c r="V26" s="374"/>
      <c r="W26" s="462"/>
      <c r="X26" s="399"/>
      <c r="Y26" s="400"/>
      <c r="Z26" s="375" t="s">
        <v>181</v>
      </c>
      <c r="AA26" s="430"/>
      <c r="AB26" s="430"/>
      <c r="AC26" s="430"/>
      <c r="AD26" s="430"/>
      <c r="AE26" s="430"/>
      <c r="AF26" s="430"/>
      <c r="AG26" s="431"/>
      <c r="AH26" s="372">
        <v>5</v>
      </c>
      <c r="AI26" s="373"/>
      <c r="AJ26" s="373"/>
      <c r="AK26" s="373"/>
      <c r="AL26" s="374"/>
      <c r="AM26" s="372">
        <v>15545</v>
      </c>
      <c r="AN26" s="373"/>
      <c r="AO26" s="373"/>
      <c r="AP26" s="373"/>
      <c r="AQ26" s="373"/>
      <c r="AR26" s="374"/>
      <c r="AS26" s="372">
        <v>3109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148</v>
      </c>
      <c r="BO26" s="420"/>
      <c r="BP26" s="420"/>
      <c r="BQ26" s="420"/>
      <c r="BR26" s="420"/>
      <c r="BS26" s="420"/>
      <c r="BT26" s="420"/>
      <c r="BU26" s="421"/>
      <c r="BV26" s="419" t="s">
        <v>148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4290</v>
      </c>
      <c r="R27" s="373"/>
      <c r="S27" s="373"/>
      <c r="T27" s="373"/>
      <c r="U27" s="373"/>
      <c r="V27" s="374"/>
      <c r="W27" s="462"/>
      <c r="X27" s="399"/>
      <c r="Y27" s="400"/>
      <c r="Z27" s="375" t="s">
        <v>184</v>
      </c>
      <c r="AA27" s="376"/>
      <c r="AB27" s="376"/>
      <c r="AC27" s="376"/>
      <c r="AD27" s="376"/>
      <c r="AE27" s="376"/>
      <c r="AF27" s="376"/>
      <c r="AG27" s="377"/>
      <c r="AH27" s="372">
        <v>6</v>
      </c>
      <c r="AI27" s="373"/>
      <c r="AJ27" s="373"/>
      <c r="AK27" s="373"/>
      <c r="AL27" s="374"/>
      <c r="AM27" s="372">
        <v>24996</v>
      </c>
      <c r="AN27" s="373"/>
      <c r="AO27" s="373"/>
      <c r="AP27" s="373"/>
      <c r="AQ27" s="373"/>
      <c r="AR27" s="374"/>
      <c r="AS27" s="372">
        <v>4166</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3730</v>
      </c>
      <c r="R28" s="373"/>
      <c r="S28" s="373"/>
      <c r="T28" s="373"/>
      <c r="U28" s="373"/>
      <c r="V28" s="374"/>
      <c r="W28" s="462"/>
      <c r="X28" s="399"/>
      <c r="Y28" s="400"/>
      <c r="Z28" s="375" t="s">
        <v>187</v>
      </c>
      <c r="AA28" s="376"/>
      <c r="AB28" s="376"/>
      <c r="AC28" s="376"/>
      <c r="AD28" s="376"/>
      <c r="AE28" s="376"/>
      <c r="AF28" s="376"/>
      <c r="AG28" s="377"/>
      <c r="AH28" s="372" t="s">
        <v>130</v>
      </c>
      <c r="AI28" s="373"/>
      <c r="AJ28" s="373"/>
      <c r="AK28" s="373"/>
      <c r="AL28" s="374"/>
      <c r="AM28" s="372" t="s">
        <v>148</v>
      </c>
      <c r="AN28" s="373"/>
      <c r="AO28" s="373"/>
      <c r="AP28" s="373"/>
      <c r="AQ28" s="373"/>
      <c r="AR28" s="374"/>
      <c r="AS28" s="372" t="s">
        <v>148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2400292</v>
      </c>
      <c r="BO28" s="449"/>
      <c r="BP28" s="449"/>
      <c r="BQ28" s="449"/>
      <c r="BR28" s="449"/>
      <c r="BS28" s="449"/>
      <c r="BT28" s="449"/>
      <c r="BU28" s="450"/>
      <c r="BV28" s="448">
        <v>1654915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14</v>
      </c>
      <c r="M29" s="373"/>
      <c r="N29" s="373"/>
      <c r="O29" s="373"/>
      <c r="P29" s="374"/>
      <c r="Q29" s="372">
        <v>3490</v>
      </c>
      <c r="R29" s="373"/>
      <c r="S29" s="373"/>
      <c r="T29" s="373"/>
      <c r="U29" s="373"/>
      <c r="V29" s="374"/>
      <c r="W29" s="463"/>
      <c r="X29" s="464"/>
      <c r="Y29" s="465"/>
      <c r="Z29" s="375" t="s">
        <v>190</v>
      </c>
      <c r="AA29" s="376"/>
      <c r="AB29" s="376"/>
      <c r="AC29" s="376"/>
      <c r="AD29" s="376"/>
      <c r="AE29" s="376"/>
      <c r="AF29" s="376"/>
      <c r="AG29" s="377"/>
      <c r="AH29" s="372">
        <v>336</v>
      </c>
      <c r="AI29" s="373"/>
      <c r="AJ29" s="373"/>
      <c r="AK29" s="373"/>
      <c r="AL29" s="374"/>
      <c r="AM29" s="372">
        <v>1094526</v>
      </c>
      <c r="AN29" s="373"/>
      <c r="AO29" s="373"/>
      <c r="AP29" s="373"/>
      <c r="AQ29" s="373"/>
      <c r="AR29" s="374"/>
      <c r="AS29" s="372">
        <v>3258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297158</v>
      </c>
      <c r="BO29" s="420"/>
      <c r="BP29" s="420"/>
      <c r="BQ29" s="420"/>
      <c r="BR29" s="420"/>
      <c r="BS29" s="420"/>
      <c r="BT29" s="420"/>
      <c r="BU29" s="421"/>
      <c r="BV29" s="419">
        <v>297158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2177743</v>
      </c>
      <c r="BO30" s="454"/>
      <c r="BP30" s="454"/>
      <c r="BQ30" s="454"/>
      <c r="BR30" s="454"/>
      <c r="BS30" s="454"/>
      <c r="BT30" s="454"/>
      <c r="BU30" s="455"/>
      <c r="BV30" s="453">
        <v>2091283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武蔵高萩駅北土地区画整理事業特別会計（宅地造成分）</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入間西部衛生組合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武蔵高萩駅北土地区画整理事業特別会計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埼玉西部消防組合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広域飯能斎場組合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埼玉県後期高齢者医療広域連合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埼玉県市町村総合事務組合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埼玉県市町村総合事務組合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彩の国さいたま人づくり広域連合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Q2wUn5anflNcfPFSsVgN2wgVBuITU0M5j4BzbkQMiwKejoR6wp2xx7OgwU4v+EUidAs5ETGXGYKjmywkBG8XOg==" saltValue="Dz0Mar1BL1qQVultGTnli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54296875" style="23" customWidth="1"/>
    <col min="2" max="2" width="11" style="23" customWidth="1"/>
    <col min="3" max="3" width="17" style="23" customWidth="1"/>
    <col min="4" max="5" width="16.5429687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51" t="s">
        <v>557</v>
      </c>
      <c r="D34" s="1151"/>
      <c r="E34" s="1152"/>
      <c r="F34" s="32">
        <v>17.7</v>
      </c>
      <c r="G34" s="33">
        <v>18.25</v>
      </c>
      <c r="H34" s="33">
        <v>18.940000000000001</v>
      </c>
      <c r="I34" s="33">
        <v>18.510000000000002</v>
      </c>
      <c r="J34" s="34">
        <v>18.46</v>
      </c>
      <c r="K34" s="22"/>
      <c r="L34" s="22"/>
      <c r="M34" s="22"/>
      <c r="N34" s="22"/>
      <c r="O34" s="22"/>
      <c r="P34" s="22"/>
    </row>
    <row r="35" spans="1:16" ht="39" customHeight="1">
      <c r="A35" s="22"/>
      <c r="B35" s="35"/>
      <c r="C35" s="1145" t="s">
        <v>558</v>
      </c>
      <c r="D35" s="1146"/>
      <c r="E35" s="1147"/>
      <c r="F35" s="36">
        <v>7.59</v>
      </c>
      <c r="G35" s="37">
        <v>6.15</v>
      </c>
      <c r="H35" s="37">
        <v>10.39</v>
      </c>
      <c r="I35" s="37">
        <v>12.16</v>
      </c>
      <c r="J35" s="38">
        <v>12.02</v>
      </c>
      <c r="K35" s="22"/>
      <c r="L35" s="22"/>
      <c r="M35" s="22"/>
      <c r="N35" s="22"/>
      <c r="O35" s="22"/>
      <c r="P35" s="22"/>
    </row>
    <row r="36" spans="1:16" ht="39" customHeight="1">
      <c r="A36" s="22"/>
      <c r="B36" s="35"/>
      <c r="C36" s="1145" t="s">
        <v>559</v>
      </c>
      <c r="D36" s="1146"/>
      <c r="E36" s="1147"/>
      <c r="F36" s="36">
        <v>5.97</v>
      </c>
      <c r="G36" s="37">
        <v>5.05</v>
      </c>
      <c r="H36" s="37">
        <v>4.99</v>
      </c>
      <c r="I36" s="37">
        <v>2.54</v>
      </c>
      <c r="J36" s="38">
        <v>3.11</v>
      </c>
      <c r="K36" s="22"/>
      <c r="L36" s="22"/>
      <c r="M36" s="22"/>
      <c r="N36" s="22"/>
      <c r="O36" s="22"/>
      <c r="P36" s="22"/>
    </row>
    <row r="37" spans="1:16" ht="39" customHeight="1">
      <c r="A37" s="22"/>
      <c r="B37" s="35"/>
      <c r="C37" s="1145" t="s">
        <v>560</v>
      </c>
      <c r="D37" s="1146"/>
      <c r="E37" s="1147"/>
      <c r="F37" s="36">
        <v>1.86</v>
      </c>
      <c r="G37" s="37">
        <v>1.05</v>
      </c>
      <c r="H37" s="37">
        <v>1.01</v>
      </c>
      <c r="I37" s="37">
        <v>0.57999999999999996</v>
      </c>
      <c r="J37" s="38">
        <v>1.08</v>
      </c>
      <c r="K37" s="22"/>
      <c r="L37" s="22"/>
      <c r="M37" s="22"/>
      <c r="N37" s="22"/>
      <c r="O37" s="22"/>
      <c r="P37" s="22"/>
    </row>
    <row r="38" spans="1:16" ht="39" customHeight="1">
      <c r="A38" s="22"/>
      <c r="B38" s="35"/>
      <c r="C38" s="1145" t="s">
        <v>561</v>
      </c>
      <c r="D38" s="1146"/>
      <c r="E38" s="1147"/>
      <c r="F38" s="36">
        <v>0.48</v>
      </c>
      <c r="G38" s="37">
        <v>0.43</v>
      </c>
      <c r="H38" s="37">
        <v>0.49</v>
      </c>
      <c r="I38" s="37">
        <v>0.74</v>
      </c>
      <c r="J38" s="38">
        <v>0.43</v>
      </c>
      <c r="K38" s="22"/>
      <c r="L38" s="22"/>
      <c r="M38" s="22"/>
      <c r="N38" s="22"/>
      <c r="O38" s="22"/>
      <c r="P38" s="22"/>
    </row>
    <row r="39" spans="1:16" ht="39" customHeight="1">
      <c r="A39" s="22"/>
      <c r="B39" s="35"/>
      <c r="C39" s="1145" t="s">
        <v>562</v>
      </c>
      <c r="D39" s="1146"/>
      <c r="E39" s="1147"/>
      <c r="F39" s="36">
        <v>0.62</v>
      </c>
      <c r="G39" s="37">
        <v>0.31</v>
      </c>
      <c r="H39" s="37">
        <v>0.22</v>
      </c>
      <c r="I39" s="37">
        <v>0.22</v>
      </c>
      <c r="J39" s="38">
        <v>0.15</v>
      </c>
      <c r="K39" s="22"/>
      <c r="L39" s="22"/>
      <c r="M39" s="22"/>
      <c r="N39" s="22"/>
      <c r="O39" s="22"/>
      <c r="P39" s="22"/>
    </row>
    <row r="40" spans="1:16" ht="39" customHeight="1">
      <c r="A40" s="22"/>
      <c r="B40" s="35"/>
      <c r="C40" s="1145" t="s">
        <v>563</v>
      </c>
      <c r="D40" s="1146"/>
      <c r="E40" s="1147"/>
      <c r="F40" s="36">
        <v>0</v>
      </c>
      <c r="G40" s="37">
        <v>0</v>
      </c>
      <c r="H40" s="37">
        <v>0</v>
      </c>
      <c r="I40" s="37">
        <v>0.22</v>
      </c>
      <c r="J40" s="38">
        <v>0.11</v>
      </c>
      <c r="K40" s="22"/>
      <c r="L40" s="22"/>
      <c r="M40" s="22"/>
      <c r="N40" s="22"/>
      <c r="O40" s="22"/>
      <c r="P40" s="22"/>
    </row>
    <row r="41" spans="1:16" ht="39" customHeight="1">
      <c r="A41" s="22"/>
      <c r="B41" s="35"/>
      <c r="C41" s="1145" t="s">
        <v>564</v>
      </c>
      <c r="D41" s="1146"/>
      <c r="E41" s="1147"/>
      <c r="F41" s="36">
        <v>0.05</v>
      </c>
      <c r="G41" s="37">
        <v>0.13</v>
      </c>
      <c r="H41" s="37">
        <v>0.02</v>
      </c>
      <c r="I41" s="37">
        <v>0.03</v>
      </c>
      <c r="J41" s="38">
        <v>0.04</v>
      </c>
      <c r="K41" s="22"/>
      <c r="L41" s="22"/>
      <c r="M41" s="22"/>
      <c r="N41" s="22"/>
      <c r="O41" s="22"/>
      <c r="P41" s="22"/>
    </row>
    <row r="42" spans="1:16" ht="39" customHeight="1">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gAJkojKwUpZHppZZYnB0zphFLXJOkqc71RJBA8VYmh5ORLZURuPtXK4cAcDzNp8WVcR1Q8lUKkt5ou0yB+CEUw==" saltValue="rycmsxFhIEgS/nseDpwV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cols>
    <col min="1" max="1" width="6.54296875" style="49" customWidth="1"/>
    <col min="2" max="3" width="10.81640625" style="49" customWidth="1"/>
    <col min="4" max="4" width="10" style="49" customWidth="1"/>
    <col min="5" max="10" width="11" style="49" customWidth="1"/>
    <col min="11" max="15" width="13.17968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76" t="s">
        <v>11</v>
      </c>
      <c r="C45" s="1177"/>
      <c r="D45" s="58"/>
      <c r="E45" s="1182" t="s">
        <v>12</v>
      </c>
      <c r="F45" s="1182"/>
      <c r="G45" s="1182"/>
      <c r="H45" s="1182"/>
      <c r="I45" s="1182"/>
      <c r="J45" s="1183"/>
      <c r="K45" s="59">
        <v>1425</v>
      </c>
      <c r="L45" s="60">
        <v>1448</v>
      </c>
      <c r="M45" s="60">
        <v>1588</v>
      </c>
      <c r="N45" s="60">
        <v>1698</v>
      </c>
      <c r="O45" s="61">
        <v>1699</v>
      </c>
      <c r="P45" s="48"/>
      <c r="Q45" s="48"/>
      <c r="R45" s="48"/>
      <c r="S45" s="48"/>
      <c r="T45" s="48"/>
      <c r="U45" s="48"/>
    </row>
    <row r="46" spans="1:21" ht="30.75" customHeight="1">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c r="A48" s="48"/>
      <c r="B48" s="1178"/>
      <c r="C48" s="1179"/>
      <c r="D48" s="62"/>
      <c r="E48" s="1155" t="s">
        <v>15</v>
      </c>
      <c r="F48" s="1155"/>
      <c r="G48" s="1155"/>
      <c r="H48" s="1155"/>
      <c r="I48" s="1155"/>
      <c r="J48" s="1156"/>
      <c r="K48" s="63">
        <v>157</v>
      </c>
      <c r="L48" s="64">
        <v>140</v>
      </c>
      <c r="M48" s="64">
        <v>129</v>
      </c>
      <c r="N48" s="64">
        <v>149</v>
      </c>
      <c r="O48" s="65">
        <v>140</v>
      </c>
      <c r="P48" s="48"/>
      <c r="Q48" s="48"/>
      <c r="R48" s="48"/>
      <c r="S48" s="48"/>
      <c r="T48" s="48"/>
      <c r="U48" s="48"/>
    </row>
    <row r="49" spans="1:21" ht="30.75" customHeight="1">
      <c r="A49" s="48"/>
      <c r="B49" s="1178"/>
      <c r="C49" s="1179"/>
      <c r="D49" s="62"/>
      <c r="E49" s="1155" t="s">
        <v>16</v>
      </c>
      <c r="F49" s="1155"/>
      <c r="G49" s="1155"/>
      <c r="H49" s="1155"/>
      <c r="I49" s="1155"/>
      <c r="J49" s="1156"/>
      <c r="K49" s="63">
        <v>45</v>
      </c>
      <c r="L49" s="64">
        <v>44</v>
      </c>
      <c r="M49" s="64">
        <v>42</v>
      </c>
      <c r="N49" s="64">
        <v>45</v>
      </c>
      <c r="O49" s="65">
        <v>72</v>
      </c>
      <c r="P49" s="48"/>
      <c r="Q49" s="48"/>
      <c r="R49" s="48"/>
      <c r="S49" s="48"/>
      <c r="T49" s="48"/>
      <c r="U49" s="48"/>
    </row>
    <row r="50" spans="1:21" ht="30.75" customHeight="1">
      <c r="A50" s="48"/>
      <c r="B50" s="1178"/>
      <c r="C50" s="1179"/>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c r="A52" s="48"/>
      <c r="B52" s="1153" t="s">
        <v>19</v>
      </c>
      <c r="C52" s="1154"/>
      <c r="D52" s="66"/>
      <c r="E52" s="1155" t="s">
        <v>20</v>
      </c>
      <c r="F52" s="1155"/>
      <c r="G52" s="1155"/>
      <c r="H52" s="1155"/>
      <c r="I52" s="1155"/>
      <c r="J52" s="1156"/>
      <c r="K52" s="63">
        <v>1416</v>
      </c>
      <c r="L52" s="64">
        <v>1337</v>
      </c>
      <c r="M52" s="64">
        <v>1373</v>
      </c>
      <c r="N52" s="64">
        <v>1506</v>
      </c>
      <c r="O52" s="65">
        <v>1440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212</v>
      </c>
      <c r="L53" s="69">
        <v>296</v>
      </c>
      <c r="M53" s="69">
        <v>387</v>
      </c>
      <c r="N53" s="69">
        <v>387</v>
      </c>
      <c r="O53" s="70">
        <v>472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LB7ivGY4VYxYxiwsVEcJd8DaSRU6w0yS2/W/s30Qxg+hKQ/tONCFly4Tzs4HzH51FpoXMHPvjqPJx26qznqjQ==" saltValue="IIMdGDEqwdZAkdIUrB84K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54296875" style="96" customWidth="1"/>
    <col min="2" max="3" width="12.54296875" style="96" customWidth="1"/>
    <col min="4" max="4" width="11.54296875" style="96" customWidth="1"/>
    <col min="5" max="8" width="10.453125" style="96" customWidth="1"/>
    <col min="9" max="13" width="16.453125" style="96" customWidth="1"/>
    <col min="14" max="19" width="12.5429687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551</v>
      </c>
      <c r="J40" s="103" t="s">
        <v>552</v>
      </c>
      <c r="K40" s="103" t="s">
        <v>553</v>
      </c>
      <c r="L40" s="103" t="s">
        <v>554</v>
      </c>
      <c r="M40" s="104" t="s">
        <v>555</v>
      </c>
    </row>
    <row r="41" spans="2:13" ht="27.75" customHeight="1">
      <c r="B41" s="1196" t="s">
        <v>32</v>
      </c>
      <c r="C41" s="1197"/>
      <c r="D41" s="105"/>
      <c r="E41" s="1198" t="s">
        <v>33</v>
      </c>
      <c r="F41" s="1198"/>
      <c r="G41" s="1198"/>
      <c r="H41" s="1199"/>
      <c r="I41" s="355">
        <v>17053</v>
      </c>
      <c r="J41" s="356">
        <v>16631</v>
      </c>
      <c r="K41" s="356">
        <v>16784</v>
      </c>
      <c r="L41" s="356">
        <v>16632</v>
      </c>
      <c r="M41" s="357">
        <v>16213</v>
      </c>
    </row>
    <row r="42" spans="2:13" ht="27.75" customHeight="1">
      <c r="B42" s="1186"/>
      <c r="C42" s="1187"/>
      <c r="D42" s="106"/>
      <c r="E42" s="1190" t="s">
        <v>34</v>
      </c>
      <c r="F42" s="1190"/>
      <c r="G42" s="1190"/>
      <c r="H42" s="1191"/>
      <c r="I42" s="358">
        <v>11</v>
      </c>
      <c r="J42" s="359">
        <v>10</v>
      </c>
      <c r="K42" s="359">
        <v>10</v>
      </c>
      <c r="L42" s="359">
        <v>9</v>
      </c>
      <c r="M42" s="360">
        <v>10</v>
      </c>
    </row>
    <row r="43" spans="2:13" ht="27.75" customHeight="1">
      <c r="B43" s="1186"/>
      <c r="C43" s="1187"/>
      <c r="D43" s="106"/>
      <c r="E43" s="1190" t="s">
        <v>35</v>
      </c>
      <c r="F43" s="1190"/>
      <c r="G43" s="1190"/>
      <c r="H43" s="1191"/>
      <c r="I43" s="358">
        <v>2590</v>
      </c>
      <c r="J43" s="359">
        <v>1794</v>
      </c>
      <c r="K43" s="359">
        <v>1530</v>
      </c>
      <c r="L43" s="359">
        <v>1432</v>
      </c>
      <c r="M43" s="360">
        <v>1452</v>
      </c>
    </row>
    <row r="44" spans="2:13" ht="27.75" customHeight="1">
      <c r="B44" s="1186"/>
      <c r="C44" s="1187"/>
      <c r="D44" s="106"/>
      <c r="E44" s="1190" t="s">
        <v>36</v>
      </c>
      <c r="F44" s="1190"/>
      <c r="G44" s="1190"/>
      <c r="H44" s="1191"/>
      <c r="I44" s="358">
        <v>248</v>
      </c>
      <c r="J44" s="359">
        <v>464</v>
      </c>
      <c r="K44" s="359">
        <v>445</v>
      </c>
      <c r="L44" s="359">
        <v>420</v>
      </c>
      <c r="M44" s="360">
        <v>372</v>
      </c>
    </row>
    <row r="45" spans="2:13" ht="27.75" customHeight="1">
      <c r="B45" s="1186"/>
      <c r="C45" s="1187"/>
      <c r="D45" s="106"/>
      <c r="E45" s="1190" t="s">
        <v>37</v>
      </c>
      <c r="F45" s="1190"/>
      <c r="G45" s="1190"/>
      <c r="H45" s="1191"/>
      <c r="I45" s="358">
        <v>999</v>
      </c>
      <c r="J45" s="359">
        <v>942</v>
      </c>
      <c r="K45" s="359">
        <v>936</v>
      </c>
      <c r="L45" s="359">
        <v>1044</v>
      </c>
      <c r="M45" s="360">
        <v>1070</v>
      </c>
    </row>
    <row r="46" spans="2:13" ht="27.75" customHeight="1">
      <c r="B46" s="1186"/>
      <c r="C46" s="1187"/>
      <c r="D46" s="107"/>
      <c r="E46" s="1190" t="s">
        <v>38</v>
      </c>
      <c r="F46" s="1190"/>
      <c r="G46" s="1190"/>
      <c r="H46" s="1191"/>
      <c r="I46" s="358" t="s">
        <v>512</v>
      </c>
      <c r="J46" s="359" t="s">
        <v>512</v>
      </c>
      <c r="K46" s="359" t="s">
        <v>512</v>
      </c>
      <c r="L46" s="359" t="s">
        <v>512</v>
      </c>
      <c r="M46" s="360" t="s">
        <v>512</v>
      </c>
    </row>
    <row r="47" spans="2:13" ht="27.75" customHeight="1">
      <c r="B47" s="1186"/>
      <c r="C47" s="1187"/>
      <c r="D47" s="108"/>
      <c r="E47" s="1200" t="s">
        <v>39</v>
      </c>
      <c r="F47" s="1201"/>
      <c r="G47" s="1201"/>
      <c r="H47" s="1202"/>
      <c r="I47" s="358" t="s">
        <v>512</v>
      </c>
      <c r="J47" s="359" t="s">
        <v>512</v>
      </c>
      <c r="K47" s="359" t="s">
        <v>512</v>
      </c>
      <c r="L47" s="359" t="s">
        <v>512</v>
      </c>
      <c r="M47" s="360" t="s">
        <v>512</v>
      </c>
    </row>
    <row r="48" spans="2:13" ht="27.75" customHeight="1">
      <c r="B48" s="1186"/>
      <c r="C48" s="1187"/>
      <c r="D48" s="106"/>
      <c r="E48" s="1190" t="s">
        <v>40</v>
      </c>
      <c r="F48" s="1190"/>
      <c r="G48" s="1190"/>
      <c r="H48" s="1191"/>
      <c r="I48" s="358" t="s">
        <v>512</v>
      </c>
      <c r="J48" s="359" t="s">
        <v>512</v>
      </c>
      <c r="K48" s="359" t="s">
        <v>512</v>
      </c>
      <c r="L48" s="359" t="s">
        <v>512</v>
      </c>
      <c r="M48" s="360" t="s">
        <v>512</v>
      </c>
    </row>
    <row r="49" spans="2:13" ht="27.75" customHeight="1">
      <c r="B49" s="1188"/>
      <c r="C49" s="1189"/>
      <c r="D49" s="106"/>
      <c r="E49" s="1190" t="s">
        <v>41</v>
      </c>
      <c r="F49" s="1190"/>
      <c r="G49" s="1190"/>
      <c r="H49" s="1191"/>
      <c r="I49" s="358" t="s">
        <v>512</v>
      </c>
      <c r="J49" s="359" t="s">
        <v>512</v>
      </c>
      <c r="K49" s="359" t="s">
        <v>512</v>
      </c>
      <c r="L49" s="359" t="s">
        <v>512</v>
      </c>
      <c r="M49" s="360" t="s">
        <v>512</v>
      </c>
    </row>
    <row r="50" spans="2:13" ht="27.75" customHeight="1">
      <c r="B50" s="1184" t="s">
        <v>42</v>
      </c>
      <c r="C50" s="1185"/>
      <c r="D50" s="109"/>
      <c r="E50" s="1190" t="s">
        <v>43</v>
      </c>
      <c r="F50" s="1190"/>
      <c r="G50" s="1190"/>
      <c r="H50" s="1191"/>
      <c r="I50" s="358">
        <v>3933</v>
      </c>
      <c r="J50" s="359">
        <v>4098</v>
      </c>
      <c r="K50" s="359">
        <v>3918</v>
      </c>
      <c r="L50" s="359">
        <v>4857</v>
      </c>
      <c r="M50" s="360">
        <v>5603</v>
      </c>
    </row>
    <row r="51" spans="2:13" ht="27.75" customHeight="1">
      <c r="B51" s="1186"/>
      <c r="C51" s="1187"/>
      <c r="D51" s="106"/>
      <c r="E51" s="1190" t="s">
        <v>44</v>
      </c>
      <c r="F51" s="1190"/>
      <c r="G51" s="1190"/>
      <c r="H51" s="1191"/>
      <c r="I51" s="358">
        <v>1357</v>
      </c>
      <c r="J51" s="359">
        <v>2151</v>
      </c>
      <c r="K51" s="359">
        <v>2216</v>
      </c>
      <c r="L51" s="359">
        <v>2395</v>
      </c>
      <c r="M51" s="360">
        <v>2362</v>
      </c>
    </row>
    <row r="52" spans="2:13" ht="27.75" customHeight="1">
      <c r="B52" s="1188"/>
      <c r="C52" s="1189"/>
      <c r="D52" s="106"/>
      <c r="E52" s="1190" t="s">
        <v>45</v>
      </c>
      <c r="F52" s="1190"/>
      <c r="G52" s="1190"/>
      <c r="H52" s="1191"/>
      <c r="I52" s="358">
        <v>15246</v>
      </c>
      <c r="J52" s="359">
        <v>13676</v>
      </c>
      <c r="K52" s="359">
        <v>15278</v>
      </c>
      <c r="L52" s="359">
        <v>15490</v>
      </c>
      <c r="M52" s="360">
        <v>14890</v>
      </c>
    </row>
    <row r="53" spans="2:13" ht="27.75" customHeight="1" thickBot="1">
      <c r="B53" s="1192" t="s">
        <v>46</v>
      </c>
      <c r="C53" s="1193"/>
      <c r="D53" s="110"/>
      <c r="E53" s="1194" t="s">
        <v>47</v>
      </c>
      <c r="F53" s="1194"/>
      <c r="G53" s="1194"/>
      <c r="H53" s="1195"/>
      <c r="I53" s="361">
        <v>365</v>
      </c>
      <c r="J53" s="362">
        <v>-85</v>
      </c>
      <c r="K53" s="362">
        <v>-1709</v>
      </c>
      <c r="L53" s="362">
        <v>-3206</v>
      </c>
      <c r="M53" s="363">
        <v>-3740</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5TMHI1uEvk+T8n7eaTVwbWvKcGK3eOXYlhohb14rP67l3Puc1hqpJK0+jAG+Q04zbsn4wpddsEIQCHlhPj7i1Q==" saltValue="W0ad3RBl3Uclradp8E+u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cols>
    <col min="1" max="1" width="8.26953125" style="1" customWidth="1"/>
    <col min="2" max="2" width="16.453125" style="1" customWidth="1"/>
    <col min="3" max="5" width="26.26953125" style="1" customWidth="1"/>
    <col min="6" max="8" width="24.26953125" style="1" customWidth="1"/>
    <col min="9" max="14" width="26" style="1" customWidth="1"/>
    <col min="15" max="15" width="6.17968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553</v>
      </c>
      <c r="G54" s="119" t="s">
        <v>554</v>
      </c>
      <c r="H54" s="120" t="s">
        <v>555</v>
      </c>
    </row>
    <row r="55" spans="2:8" ht="52.5" customHeight="1">
      <c r="B55" s="121"/>
      <c r="C55" s="1211" t="s">
        <v>50</v>
      </c>
      <c r="D55" s="1211"/>
      <c r="E55" s="1212"/>
      <c r="F55" s="122">
        <v>903</v>
      </c>
      <c r="G55" s="122">
        <v>1655</v>
      </c>
      <c r="H55" s="123">
        <v>2400</v>
      </c>
    </row>
    <row r="56" spans="2:8" ht="52.5" customHeight="1">
      <c r="B56" s="124"/>
      <c r="C56" s="1213" t="s">
        <v>51</v>
      </c>
      <c r="D56" s="1213"/>
      <c r="E56" s="1214"/>
      <c r="F56" s="125">
        <v>4</v>
      </c>
      <c r="G56" s="125">
        <v>297</v>
      </c>
      <c r="H56" s="126">
        <v>297</v>
      </c>
    </row>
    <row r="57" spans="2:8" ht="53.25" customHeight="1">
      <c r="B57" s="124"/>
      <c r="C57" s="1215" t="s">
        <v>52</v>
      </c>
      <c r="D57" s="1215"/>
      <c r="E57" s="1216"/>
      <c r="F57" s="127">
        <v>2211</v>
      </c>
      <c r="G57" s="127">
        <v>2091</v>
      </c>
      <c r="H57" s="128">
        <v>2178</v>
      </c>
    </row>
    <row r="58" spans="2:8" ht="45.75" customHeight="1">
      <c r="B58" s="129"/>
      <c r="C58" s="1203" t="s">
        <v>576</v>
      </c>
      <c r="D58" s="1204"/>
      <c r="E58" s="1205"/>
      <c r="F58" s="130">
        <v>1671</v>
      </c>
      <c r="G58" s="130">
        <v>1352</v>
      </c>
      <c r="H58" s="131">
        <v>1390</v>
      </c>
    </row>
    <row r="59" spans="2:8" ht="45.75" customHeight="1">
      <c r="B59" s="129"/>
      <c r="C59" s="1203" t="s">
        <v>577</v>
      </c>
      <c r="D59" s="1204"/>
      <c r="E59" s="1205"/>
      <c r="F59" s="130">
        <v>492</v>
      </c>
      <c r="G59" s="130">
        <v>688</v>
      </c>
      <c r="H59" s="131">
        <v>736</v>
      </c>
    </row>
    <row r="60" spans="2:8" ht="45.75" customHeight="1">
      <c r="B60" s="129"/>
      <c r="C60" s="1203" t="s">
        <v>578</v>
      </c>
      <c r="D60" s="1204"/>
      <c r="E60" s="1205"/>
      <c r="F60" s="130">
        <v>39</v>
      </c>
      <c r="G60" s="130">
        <v>29</v>
      </c>
      <c r="H60" s="131">
        <v>30</v>
      </c>
    </row>
    <row r="61" spans="2:8" ht="45.75" customHeight="1">
      <c r="B61" s="129"/>
      <c r="C61" s="1203" t="s">
        <v>579</v>
      </c>
      <c r="D61" s="1204"/>
      <c r="E61" s="1205"/>
      <c r="F61" s="130">
        <v>7</v>
      </c>
      <c r="G61" s="130">
        <v>12</v>
      </c>
      <c r="H61" s="131">
        <v>14</v>
      </c>
    </row>
    <row r="62" spans="2:8" ht="45.75" customHeight="1" thickBot="1">
      <c r="B62" s="132"/>
      <c r="C62" s="1206" t="s">
        <v>580</v>
      </c>
      <c r="D62" s="1207"/>
      <c r="E62" s="1208"/>
      <c r="F62" s="133">
        <v>3</v>
      </c>
      <c r="G62" s="133">
        <v>10</v>
      </c>
      <c r="H62" s="134">
        <v>7</v>
      </c>
    </row>
    <row r="63" spans="2:8" ht="52.5" customHeight="1" thickBot="1">
      <c r="B63" s="135"/>
      <c r="C63" s="1209" t="s">
        <v>53</v>
      </c>
      <c r="D63" s="1209"/>
      <c r="E63" s="1210"/>
      <c r="F63" s="136">
        <v>3118</v>
      </c>
      <c r="G63" s="136">
        <v>4043</v>
      </c>
      <c r="H63" s="137">
        <v>4875</v>
      </c>
    </row>
    <row r="64" spans="2:8" ht="13"/>
  </sheetData>
  <sheetProtection algorithmName="SHA-512" hashValue="tdkLtVshfHtTFZzD9XkrmUp4baKmohxhMRE9fqSyg+mI5tyj/bGLeBAwO5ziPpOrwNFaYD41lITepLAMYKzMJg==" saltValue="YCZk+sqcaI4/mehzVScc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796875" defaultRowHeight="13"/>
  <cols>
    <col min="1" max="1" width="45.81640625" style="144" customWidth="1"/>
    <col min="2" max="8" width="13.453125" style="144" customWidth="1"/>
    <col min="9" max="16384" width="11.1796875" style="144"/>
  </cols>
  <sheetData>
    <row r="1" spans="1:8">
      <c r="A1" s="138"/>
      <c r="B1" s="139"/>
      <c r="C1" s="140"/>
      <c r="D1" s="141"/>
      <c r="E1" s="142"/>
      <c r="F1" s="142"/>
      <c r="G1" s="142"/>
      <c r="H1" s="143"/>
    </row>
    <row r="2" spans="1:8">
      <c r="A2" s="145"/>
      <c r="B2" s="146"/>
      <c r="C2" s="147"/>
      <c r="D2" s="148" t="s">
        <v>54</v>
      </c>
      <c r="E2" s="149"/>
      <c r="F2" s="150" t="s">
        <v>550</v>
      </c>
      <c r="G2" s="151"/>
      <c r="H2" s="152"/>
    </row>
    <row r="3" spans="1:8">
      <c r="A3" s="148" t="s">
        <v>543</v>
      </c>
      <c r="B3" s="153"/>
      <c r="C3" s="154"/>
      <c r="D3" s="155">
        <v>28443</v>
      </c>
      <c r="E3" s="156"/>
      <c r="F3" s="157">
        <v>41934</v>
      </c>
      <c r="G3" s="158"/>
      <c r="H3" s="159"/>
    </row>
    <row r="4" spans="1:8">
      <c r="A4" s="160"/>
      <c r="B4" s="161"/>
      <c r="C4" s="162"/>
      <c r="D4" s="163">
        <v>24656</v>
      </c>
      <c r="E4" s="164"/>
      <c r="F4" s="165">
        <v>23352</v>
      </c>
      <c r="G4" s="166"/>
      <c r="H4" s="167"/>
    </row>
    <row r="5" spans="1:8">
      <c r="A5" s="148" t="s">
        <v>545</v>
      </c>
      <c r="B5" s="153"/>
      <c r="C5" s="154"/>
      <c r="D5" s="155">
        <v>25412</v>
      </c>
      <c r="E5" s="156"/>
      <c r="F5" s="157">
        <v>45588</v>
      </c>
      <c r="G5" s="158"/>
      <c r="H5" s="159"/>
    </row>
    <row r="6" spans="1:8">
      <c r="A6" s="160"/>
      <c r="B6" s="161"/>
      <c r="C6" s="162"/>
      <c r="D6" s="163">
        <v>20324</v>
      </c>
      <c r="E6" s="164"/>
      <c r="F6" s="165">
        <v>24150</v>
      </c>
      <c r="G6" s="166"/>
      <c r="H6" s="167"/>
    </row>
    <row r="7" spans="1:8">
      <c r="A7" s="148" t="s">
        <v>546</v>
      </c>
      <c r="B7" s="153"/>
      <c r="C7" s="154"/>
      <c r="D7" s="155">
        <v>37174</v>
      </c>
      <c r="E7" s="156"/>
      <c r="F7" s="157">
        <v>45483</v>
      </c>
      <c r="G7" s="158"/>
      <c r="H7" s="159"/>
    </row>
    <row r="8" spans="1:8">
      <c r="A8" s="160"/>
      <c r="B8" s="161"/>
      <c r="C8" s="162"/>
      <c r="D8" s="163">
        <v>31819</v>
      </c>
      <c r="E8" s="164"/>
      <c r="F8" s="165">
        <v>24241</v>
      </c>
      <c r="G8" s="166"/>
      <c r="H8" s="167"/>
    </row>
    <row r="9" spans="1:8">
      <c r="A9" s="148" t="s">
        <v>547</v>
      </c>
      <c r="B9" s="153"/>
      <c r="C9" s="154"/>
      <c r="D9" s="155">
        <v>20568</v>
      </c>
      <c r="E9" s="156"/>
      <c r="F9" s="157">
        <v>45945</v>
      </c>
      <c r="G9" s="158"/>
      <c r="H9" s="159"/>
    </row>
    <row r="10" spans="1:8">
      <c r="A10" s="160"/>
      <c r="B10" s="161"/>
      <c r="C10" s="162"/>
      <c r="D10" s="163">
        <v>15619</v>
      </c>
      <c r="E10" s="164"/>
      <c r="F10" s="165">
        <v>25180</v>
      </c>
      <c r="G10" s="166"/>
      <c r="H10" s="167"/>
    </row>
    <row r="11" spans="1:8">
      <c r="A11" s="148" t="s">
        <v>548</v>
      </c>
      <c r="B11" s="153"/>
      <c r="C11" s="154"/>
      <c r="D11" s="155">
        <v>37329</v>
      </c>
      <c r="E11" s="156"/>
      <c r="F11" s="157">
        <v>44475</v>
      </c>
      <c r="G11" s="158"/>
      <c r="H11" s="159"/>
    </row>
    <row r="12" spans="1:8">
      <c r="A12" s="160"/>
      <c r="B12" s="161"/>
      <c r="C12" s="168"/>
      <c r="D12" s="163">
        <v>23446</v>
      </c>
      <c r="E12" s="164"/>
      <c r="F12" s="165">
        <v>24780</v>
      </c>
      <c r="G12" s="166"/>
      <c r="H12" s="167"/>
    </row>
    <row r="13" spans="1:8">
      <c r="A13" s="148"/>
      <c r="B13" s="153"/>
      <c r="C13" s="169"/>
      <c r="D13" s="170">
        <v>29785</v>
      </c>
      <c r="E13" s="171"/>
      <c r="F13" s="172">
        <v>44685</v>
      </c>
      <c r="G13" s="173"/>
      <c r="H13" s="159"/>
    </row>
    <row r="14" spans="1:8">
      <c r="A14" s="160"/>
      <c r="B14" s="161"/>
      <c r="C14" s="162"/>
      <c r="D14" s="163">
        <v>23173</v>
      </c>
      <c r="E14" s="164"/>
      <c r="F14" s="165">
        <v>24341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8.2200000000000006</v>
      </c>
      <c r="C19" s="174">
        <f>ROUND(VALUE(SUBSTITUTE(実質収支比率等に係る経年分析!G$48,"▲","-")),2)</f>
        <v>6.47</v>
      </c>
      <c r="D19" s="174">
        <f>ROUND(VALUE(SUBSTITUTE(実質収支比率等に係る経年分析!H$48,"▲","-")),2)</f>
        <v>10.61</v>
      </c>
      <c r="E19" s="174">
        <f>ROUND(VALUE(SUBSTITUTE(実質収支比率等に係る経年分析!I$48,"▲","-")),2)</f>
        <v>12.39</v>
      </c>
      <c r="F19" s="174">
        <f>ROUND(VALUE(SUBSTITUTE(実質収支比率等に係る経年分析!J$48,"▲","-")),2)</f>
        <v>12.18</v>
      </c>
    </row>
    <row r="20" spans="1:11">
      <c r="A20" s="174" t="s">
        <v>57</v>
      </c>
      <c r="B20" s="174">
        <f>ROUND(VALUE(SUBSTITUTE(実質収支比率等に係る経年分析!F$47,"▲","-")),2)</f>
        <v>13.17</v>
      </c>
      <c r="C20" s="174">
        <f>ROUND(VALUE(SUBSTITUTE(実質収支比率等に係る経年分析!G$47,"▲","-")),2)</f>
        <v>10.7</v>
      </c>
      <c r="D20" s="174">
        <f>ROUND(VALUE(SUBSTITUTE(実質収支比率等に係る経年分析!H$47,"▲","-")),2)</f>
        <v>7.9</v>
      </c>
      <c r="E20" s="174">
        <f>ROUND(VALUE(SUBSTITUTE(実質収支比率等に係る経年分析!I$47,"▲","-")),2)</f>
        <v>13.75</v>
      </c>
      <c r="F20" s="174">
        <f>ROUND(VALUE(SUBSTITUTE(実質収支比率等に係る経年分析!J$47,"▲","-")),2)</f>
        <v>20.38</v>
      </c>
    </row>
    <row r="21" spans="1:11">
      <c r="A21" s="174" t="s">
        <v>58</v>
      </c>
      <c r="B21" s="174">
        <f>IF(ISNUMBER(VALUE(SUBSTITUTE(実質収支比率等に係る経年分析!F$49,"▲","-"))),ROUND(VALUE(SUBSTITUTE(実質収支比率等に係る経年分析!F$49,"▲","-")),2),NA())</f>
        <v>0.43</v>
      </c>
      <c r="C21" s="174">
        <f>IF(ISNUMBER(VALUE(SUBSTITUTE(実質収支比率等に係る経年分析!G$49,"▲","-"))),ROUND(VALUE(SUBSTITUTE(実質収支比率等に係る経年分析!G$49,"▲","-")),2),NA())</f>
        <v>-3.94</v>
      </c>
      <c r="D21" s="174">
        <f>IF(ISNUMBER(VALUE(SUBSTITUTE(実質収支比率等に係る経年分析!H$49,"▲","-"))),ROUND(VALUE(SUBSTITUTE(実質収支比率等に係る経年分析!H$49,"▲","-")),2),NA())</f>
        <v>1.82</v>
      </c>
      <c r="E21" s="174">
        <f>IF(ISNUMBER(VALUE(SUBSTITUTE(実質収支比率等に係る経年分析!I$49,"▲","-"))),ROUND(VALUE(SUBSTITUTE(実質収支比率等に係る経年分析!I$49,"▲","-")),2),NA())</f>
        <v>8.5500000000000007</v>
      </c>
      <c r="F21" s="174">
        <f>IF(ISNUMBER(VALUE(SUBSTITUTE(実質収支比率等に係る経年分析!J$49,"▲","-"))),ROUND(VALUE(SUBSTITUTE(実質収支比率等に係る経年分析!J$49,"▲","-")),2),NA())</f>
        <v>5.85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c r="A30" s="175" t="str">
        <f>IF(連結実質赤字比率に係る赤字・黒字の構成分析!C$40="",NA(),連結実質赤字比率に係る赤字・黒字の構成分析!C$40)</f>
        <v>武蔵高萩駅北土地区画整理事業特別会計（宅地造成分）</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c r="A31" s="175" t="str">
        <f>IF(連結実質赤字比率に係る赤字・黒字の構成分析!C$39="",NA(),連結実質赤字比率に係る赤字・黒字の構成分析!C$39)</f>
        <v>武蔵高萩駅北土地区画整理事業特別会計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5.97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3.11</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12.02</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18.940000000000001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18.510000000000002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18.46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1416</v>
      </c>
      <c r="E42" s="176"/>
      <c r="F42" s="176"/>
      <c r="G42" s="176">
        <f>'実質公債費比率（分子）の構造'!L$52</f>
        <v>1337</v>
      </c>
      <c r="H42" s="176"/>
      <c r="I42" s="176"/>
      <c r="J42" s="176">
        <f>'実質公債費比率（分子）の構造'!M$52</f>
        <v>1373</v>
      </c>
      <c r="K42" s="176"/>
      <c r="L42" s="176"/>
      <c r="M42" s="176">
        <f>'実質公債費比率（分子）の構造'!N$52</f>
        <v>1506</v>
      </c>
      <c r="N42" s="176"/>
      <c r="O42" s="176"/>
      <c r="P42" s="176">
        <f>'実質公債費比率（分子）の構造'!O$52</f>
        <v>1440</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c r="A45" s="176" t="s">
        <v>68</v>
      </c>
      <c r="B45" s="176">
        <f>'実質公債費比率（分子）の構造'!K$49</f>
        <v>45</v>
      </c>
      <c r="C45" s="176"/>
      <c r="D45" s="176"/>
      <c r="E45" s="176">
        <f>'実質公債費比率（分子）の構造'!L$49</f>
        <v>44</v>
      </c>
      <c r="F45" s="176"/>
      <c r="G45" s="176"/>
      <c r="H45" s="176">
        <f>'実質公債費比率（分子）の構造'!M$49</f>
        <v>42</v>
      </c>
      <c r="I45" s="176"/>
      <c r="J45" s="176"/>
      <c r="K45" s="176">
        <f>'実質公債費比率（分子）の構造'!N$49</f>
        <v>45</v>
      </c>
      <c r="L45" s="176"/>
      <c r="M45" s="176"/>
      <c r="N45" s="176">
        <f>'実質公債費比率（分子）の構造'!O$49</f>
        <v>72</v>
      </c>
      <c r="O45" s="176"/>
      <c r="P45" s="176"/>
    </row>
    <row r="46" spans="1:16">
      <c r="A46" s="176" t="s">
        <v>69</v>
      </c>
      <c r="B46" s="176">
        <f>'実質公債費比率（分子）の構造'!K$48</f>
        <v>157</v>
      </c>
      <c r="C46" s="176"/>
      <c r="D46" s="176"/>
      <c r="E46" s="176">
        <f>'実質公債費比率（分子）の構造'!L$48</f>
        <v>140</v>
      </c>
      <c r="F46" s="176"/>
      <c r="G46" s="176"/>
      <c r="H46" s="176">
        <f>'実質公債費比率（分子）の構造'!M$48</f>
        <v>129</v>
      </c>
      <c r="I46" s="176"/>
      <c r="J46" s="176"/>
      <c r="K46" s="176">
        <f>'実質公債費比率（分子）の構造'!N$48</f>
        <v>149</v>
      </c>
      <c r="L46" s="176"/>
      <c r="M46" s="176"/>
      <c r="N46" s="176">
        <f>'実質公債費比率（分子）の構造'!O$48</f>
        <v>140</v>
      </c>
      <c r="O46" s="176"/>
      <c r="P46" s="176"/>
    </row>
    <row r="47" spans="1:16">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1425</v>
      </c>
      <c r="C49" s="176"/>
      <c r="D49" s="176"/>
      <c r="E49" s="176">
        <f>'実質公債費比率（分子）の構造'!L$45</f>
        <v>1448</v>
      </c>
      <c r="F49" s="176"/>
      <c r="G49" s="176"/>
      <c r="H49" s="176">
        <f>'実質公債費比率（分子）の構造'!M$45</f>
        <v>1588</v>
      </c>
      <c r="I49" s="176"/>
      <c r="J49" s="176"/>
      <c r="K49" s="176">
        <f>'実質公債費比率（分子）の構造'!N$45</f>
        <v>1698</v>
      </c>
      <c r="L49" s="176"/>
      <c r="M49" s="176"/>
      <c r="N49" s="176">
        <f>'実質公債費比率（分子）の構造'!O$45</f>
        <v>1699</v>
      </c>
      <c r="O49" s="176"/>
      <c r="P49" s="176"/>
    </row>
    <row r="50" spans="1:16">
      <c r="A50" s="176" t="s">
        <v>72</v>
      </c>
      <c r="B50" s="176" t="e">
        <f>NA()</f>
        <v>#N/A</v>
      </c>
      <c r="C50" s="176">
        <f>IF(ISNUMBER('実質公債費比率（分子）の構造'!K$53),'実質公債費比率（分子）の構造'!K$53,NA())</f>
        <v>212</v>
      </c>
      <c r="D50" s="176" t="e">
        <f>NA()</f>
        <v>#N/A</v>
      </c>
      <c r="E50" s="176" t="e">
        <f>NA()</f>
        <v>#N/A</v>
      </c>
      <c r="F50" s="176">
        <f>IF(ISNUMBER('実質公債費比率（分子）の構造'!L$53),'実質公債費比率（分子）の構造'!L$53,NA())</f>
        <v>296</v>
      </c>
      <c r="G50" s="176" t="e">
        <f>NA()</f>
        <v>#N/A</v>
      </c>
      <c r="H50" s="176" t="e">
        <f>NA()</f>
        <v>#N/A</v>
      </c>
      <c r="I50" s="176">
        <f>IF(ISNUMBER('実質公債費比率（分子）の構造'!M$53),'実質公債費比率（分子）の構造'!M$53,NA())</f>
        <v>387</v>
      </c>
      <c r="J50" s="176" t="e">
        <f>NA()</f>
        <v>#N/A</v>
      </c>
      <c r="K50" s="176" t="e">
        <f>NA()</f>
        <v>#N/A</v>
      </c>
      <c r="L50" s="176">
        <f>IF(ISNUMBER('実質公債費比率（分子）の構造'!N$53),'実質公債費比率（分子）の構造'!N$53,NA())</f>
        <v>387</v>
      </c>
      <c r="M50" s="176" t="e">
        <f>NA()</f>
        <v>#N/A</v>
      </c>
      <c r="N50" s="176" t="e">
        <f>NA()</f>
        <v>#N/A</v>
      </c>
      <c r="O50" s="176">
        <f>IF(ISNUMBER('実質公債費比率（分子）の構造'!O$53),'実質公債費比率（分子）の構造'!O$53,NA())</f>
        <v>472</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45</v>
      </c>
      <c r="B56" s="175"/>
      <c r="C56" s="175"/>
      <c r="D56" s="175">
        <f>'将来負担比率（分子）の構造'!I$52</f>
        <v>15246</v>
      </c>
      <c r="E56" s="175"/>
      <c r="F56" s="175"/>
      <c r="G56" s="175">
        <f>'将来負担比率（分子）の構造'!J$52</f>
        <v>13676</v>
      </c>
      <c r="H56" s="175"/>
      <c r="I56" s="175"/>
      <c r="J56" s="175">
        <f>'将来負担比率（分子）の構造'!K$52</f>
        <v>15278</v>
      </c>
      <c r="K56" s="175"/>
      <c r="L56" s="175"/>
      <c r="M56" s="175">
        <f>'将来負担比率（分子）の構造'!L$52</f>
        <v>15490</v>
      </c>
      <c r="N56" s="175"/>
      <c r="O56" s="175"/>
      <c r="P56" s="175">
        <f>'将来負担比率（分子）の構造'!M$52</f>
        <v>14890</v>
      </c>
    </row>
    <row r="57" spans="1:16">
      <c r="A57" s="175" t="s">
        <v>44</v>
      </c>
      <c r="B57" s="175"/>
      <c r="C57" s="175"/>
      <c r="D57" s="175">
        <f>'将来負担比率（分子）の構造'!I$51</f>
        <v>1357</v>
      </c>
      <c r="E57" s="175"/>
      <c r="F57" s="175"/>
      <c r="G57" s="175">
        <f>'将来負担比率（分子）の構造'!J$51</f>
        <v>2151</v>
      </c>
      <c r="H57" s="175"/>
      <c r="I57" s="175"/>
      <c r="J57" s="175">
        <f>'将来負担比率（分子）の構造'!K$51</f>
        <v>2216</v>
      </c>
      <c r="K57" s="175"/>
      <c r="L57" s="175"/>
      <c r="M57" s="175">
        <f>'将来負担比率（分子）の構造'!L$51</f>
        <v>2395</v>
      </c>
      <c r="N57" s="175"/>
      <c r="O57" s="175"/>
      <c r="P57" s="175">
        <f>'将来負担比率（分子）の構造'!M$51</f>
        <v>2362</v>
      </c>
    </row>
    <row r="58" spans="1:16">
      <c r="A58" s="175" t="s">
        <v>43</v>
      </c>
      <c r="B58" s="175"/>
      <c r="C58" s="175"/>
      <c r="D58" s="175">
        <f>'将来負担比率（分子）の構造'!I$50</f>
        <v>3933</v>
      </c>
      <c r="E58" s="175"/>
      <c r="F58" s="175"/>
      <c r="G58" s="175">
        <f>'将来負担比率（分子）の構造'!J$50</f>
        <v>4098</v>
      </c>
      <c r="H58" s="175"/>
      <c r="I58" s="175"/>
      <c r="J58" s="175">
        <f>'将来負担比率（分子）の構造'!K$50</f>
        <v>3918</v>
      </c>
      <c r="K58" s="175"/>
      <c r="L58" s="175"/>
      <c r="M58" s="175">
        <f>'将来負担比率（分子）の構造'!L$50</f>
        <v>4857</v>
      </c>
      <c r="N58" s="175"/>
      <c r="O58" s="175"/>
      <c r="P58" s="175">
        <f>'将来負担比率（分子）の構造'!M$50</f>
        <v>5603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999</v>
      </c>
      <c r="C62" s="175"/>
      <c r="D62" s="175"/>
      <c r="E62" s="175">
        <f>'将来負担比率（分子）の構造'!J$45</f>
        <v>942</v>
      </c>
      <c r="F62" s="175"/>
      <c r="G62" s="175"/>
      <c r="H62" s="175">
        <f>'将来負担比率（分子）の構造'!K$45</f>
        <v>936</v>
      </c>
      <c r="I62" s="175"/>
      <c r="J62" s="175"/>
      <c r="K62" s="175">
        <f>'将来負担比率（分子）の構造'!L$45</f>
        <v>1044</v>
      </c>
      <c r="L62" s="175"/>
      <c r="M62" s="175"/>
      <c r="N62" s="175">
        <f>'将来負担比率（分子）の構造'!M$45</f>
        <v>1070</v>
      </c>
      <c r="O62" s="175"/>
      <c r="P62" s="175"/>
    </row>
    <row r="63" spans="1:16">
      <c r="A63" s="175" t="s">
        <v>36</v>
      </c>
      <c r="B63" s="175">
        <f>'将来負担比率（分子）の構造'!I$44</f>
        <v>248</v>
      </c>
      <c r="C63" s="175"/>
      <c r="D63" s="175"/>
      <c r="E63" s="175">
        <f>'将来負担比率（分子）の構造'!J$44</f>
        <v>464</v>
      </c>
      <c r="F63" s="175"/>
      <c r="G63" s="175"/>
      <c r="H63" s="175">
        <f>'将来負担比率（分子）の構造'!K$44</f>
        <v>445</v>
      </c>
      <c r="I63" s="175"/>
      <c r="J63" s="175"/>
      <c r="K63" s="175">
        <f>'将来負担比率（分子）の構造'!L$44</f>
        <v>420</v>
      </c>
      <c r="L63" s="175"/>
      <c r="M63" s="175"/>
      <c r="N63" s="175">
        <f>'将来負担比率（分子）の構造'!M$44</f>
        <v>372</v>
      </c>
      <c r="O63" s="175"/>
      <c r="P63" s="175"/>
    </row>
    <row r="64" spans="1:16">
      <c r="A64" s="175" t="s">
        <v>35</v>
      </c>
      <c r="B64" s="175">
        <f>'将来負担比率（分子）の構造'!I$43</f>
        <v>2590</v>
      </c>
      <c r="C64" s="175"/>
      <c r="D64" s="175"/>
      <c r="E64" s="175">
        <f>'将来負担比率（分子）の構造'!J$43</f>
        <v>1794</v>
      </c>
      <c r="F64" s="175"/>
      <c r="G64" s="175"/>
      <c r="H64" s="175">
        <f>'将来負担比率（分子）の構造'!K$43</f>
        <v>1530</v>
      </c>
      <c r="I64" s="175"/>
      <c r="J64" s="175"/>
      <c r="K64" s="175">
        <f>'将来負担比率（分子）の構造'!L$43</f>
        <v>1432</v>
      </c>
      <c r="L64" s="175"/>
      <c r="M64" s="175"/>
      <c r="N64" s="175">
        <f>'将来負担比率（分子）の構造'!M$43</f>
        <v>1452</v>
      </c>
      <c r="O64" s="175"/>
      <c r="P64" s="175"/>
    </row>
    <row r="65" spans="1:16">
      <c r="A65" s="175" t="s">
        <v>34</v>
      </c>
      <c r="B65" s="175">
        <f>'将来負担比率（分子）の構造'!I$42</f>
        <v>11</v>
      </c>
      <c r="C65" s="175"/>
      <c r="D65" s="175"/>
      <c r="E65" s="175">
        <f>'将来負担比率（分子）の構造'!J$42</f>
        <v>10</v>
      </c>
      <c r="F65" s="175"/>
      <c r="G65" s="175"/>
      <c r="H65" s="175">
        <f>'将来負担比率（分子）の構造'!K$42</f>
        <v>10</v>
      </c>
      <c r="I65" s="175"/>
      <c r="J65" s="175"/>
      <c r="K65" s="175">
        <f>'将来負担比率（分子）の構造'!L$42</f>
        <v>9</v>
      </c>
      <c r="L65" s="175"/>
      <c r="M65" s="175"/>
      <c r="N65" s="175">
        <f>'将来負担比率（分子）の構造'!M$42</f>
        <v>10</v>
      </c>
      <c r="O65" s="175"/>
      <c r="P65" s="175"/>
    </row>
    <row r="66" spans="1:16">
      <c r="A66" s="175" t="s">
        <v>33</v>
      </c>
      <c r="B66" s="175">
        <f>'将来負担比率（分子）の構造'!I$41</f>
        <v>17053</v>
      </c>
      <c r="C66" s="175"/>
      <c r="D66" s="175"/>
      <c r="E66" s="175">
        <f>'将来負担比率（分子）の構造'!J$41</f>
        <v>16631</v>
      </c>
      <c r="F66" s="175"/>
      <c r="G66" s="175"/>
      <c r="H66" s="175">
        <f>'将来負担比率（分子）の構造'!K$41</f>
        <v>16784</v>
      </c>
      <c r="I66" s="175"/>
      <c r="J66" s="175"/>
      <c r="K66" s="175">
        <f>'将来負担比率（分子）の構造'!L$41</f>
        <v>16632</v>
      </c>
      <c r="L66" s="175"/>
      <c r="M66" s="175"/>
      <c r="N66" s="175">
        <f>'将来負担比率（分子）の構造'!M$41</f>
        <v>16213</v>
      </c>
      <c r="O66" s="175"/>
      <c r="P66" s="175"/>
    </row>
    <row r="67" spans="1:16">
      <c r="A67" s="175" t="s">
        <v>76</v>
      </c>
      <c r="B67" s="175" t="e">
        <f>NA()</f>
        <v>#N/A</v>
      </c>
      <c r="C67" s="175">
        <f>IF(ISNUMBER('将来負担比率（分子）の構造'!I$53), IF('将来負担比率（分子）の構造'!I$53 &lt; 0, 0, '将来負担比率（分子）の構造'!I$53), NA())</f>
        <v>365</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e">
        <f>#REF!</f>
        <v>#REF!</v>
      </c>
      <c r="C71" s="178" t="e">
        <f>#REF!</f>
        <v>#REF!</v>
      </c>
      <c r="D71" s="178" t="e">
        <f>#REF!</f>
        <v>#REF!</v>
      </c>
    </row>
    <row r="72" spans="1:16">
      <c r="A72" s="178" t="s">
        <v>78</v>
      </c>
      <c r="B72" s="179" t="e">
        <f>#REF!</f>
        <v>#REF!</v>
      </c>
      <c r="C72" s="179" t="e">
        <f>#REF!</f>
        <v>#REF!</v>
      </c>
      <c r="D72" s="179" t="e">
        <f>#REF!</f>
        <v>#REF!</v>
      </c>
    </row>
    <row r="73" spans="1:16">
      <c r="A73" s="178" t="s">
        <v>79</v>
      </c>
      <c r="B73" s="179" t="e">
        <f>#REF!</f>
        <v>#REF!</v>
      </c>
      <c r="C73" s="179" t="e">
        <f>#REF!</f>
        <v>#REF!</v>
      </c>
      <c r="D73" s="179" t="e">
        <f>#REF!</f>
        <v>#REF!</v>
      </c>
    </row>
    <row r="74" spans="1:16">
      <c r="A74" s="178" t="s">
        <v>80</v>
      </c>
      <c r="B74" s="179" t="e">
        <f>#REF!</f>
        <v>#REF!</v>
      </c>
      <c r="C74" s="179" t="e">
        <f>#REF!</f>
        <v>#REF!</v>
      </c>
      <c r="D74" s="179" t="e">
        <f>#REF!</f>
        <v>#REF!</v>
      </c>
    </row>
  </sheetData>
  <sheetProtection algorithmName="SHA-512" hashValue="GwgDJSJ5kX4xxFNQI5KmIkPFMByySeOWG7gP3gke9mKlPzTcw9iYOzwInfLMSGyBPzwRhHnGsUQWBH8VgPCfTw==" saltValue="SFFIZUeqjQeuVJCHcScWL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54296875" style="214" customWidth="1"/>
    <col min="2" max="2" width="2.453125" style="214" customWidth="1"/>
    <col min="3" max="16" width="2.54296875" style="214" customWidth="1"/>
    <col min="17" max="17" width="2.453125" style="214" customWidth="1"/>
    <col min="18" max="95" width="1.54296875" style="214" customWidth="1"/>
    <col min="96" max="133" width="1.54296875" style="226" customWidth="1"/>
    <col min="134" max="143" width="1.5429687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8399510</v>
      </c>
      <c r="S5" s="677"/>
      <c r="T5" s="677"/>
      <c r="U5" s="677"/>
      <c r="V5" s="677"/>
      <c r="W5" s="677"/>
      <c r="X5" s="677"/>
      <c r="Y5" s="702"/>
      <c r="Z5" s="715">
        <v>35.799999999999997</v>
      </c>
      <c r="AA5" s="715"/>
      <c r="AB5" s="715"/>
      <c r="AC5" s="715"/>
      <c r="AD5" s="716">
        <v>8070990</v>
      </c>
      <c r="AE5" s="716"/>
      <c r="AF5" s="716"/>
      <c r="AG5" s="716"/>
      <c r="AH5" s="716"/>
      <c r="AI5" s="716"/>
      <c r="AJ5" s="716"/>
      <c r="AK5" s="716"/>
      <c r="AL5" s="703">
        <v>68.400000000000006</v>
      </c>
      <c r="AM5" s="685"/>
      <c r="AN5" s="685"/>
      <c r="AO5" s="704"/>
      <c r="AP5" s="679" t="s">
        <v>231</v>
      </c>
      <c r="AQ5" s="680"/>
      <c r="AR5" s="680"/>
      <c r="AS5" s="680"/>
      <c r="AT5" s="680"/>
      <c r="AU5" s="680"/>
      <c r="AV5" s="680"/>
      <c r="AW5" s="680"/>
      <c r="AX5" s="680"/>
      <c r="AY5" s="680"/>
      <c r="AZ5" s="680"/>
      <c r="BA5" s="680"/>
      <c r="BB5" s="680"/>
      <c r="BC5" s="680"/>
      <c r="BD5" s="680"/>
      <c r="BE5" s="680"/>
      <c r="BF5" s="681"/>
      <c r="BG5" s="621">
        <v>8070990</v>
      </c>
      <c r="BH5" s="622"/>
      <c r="BI5" s="622"/>
      <c r="BJ5" s="622"/>
      <c r="BK5" s="622"/>
      <c r="BL5" s="622"/>
      <c r="BM5" s="622"/>
      <c r="BN5" s="623"/>
      <c r="BO5" s="659">
        <v>96.1</v>
      </c>
      <c r="BP5" s="659"/>
      <c r="BQ5" s="659"/>
      <c r="BR5" s="659"/>
      <c r="BS5" s="660" t="s">
        <v>130</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169458</v>
      </c>
      <c r="S6" s="622"/>
      <c r="T6" s="622"/>
      <c r="U6" s="622"/>
      <c r="V6" s="622"/>
      <c r="W6" s="622"/>
      <c r="X6" s="622"/>
      <c r="Y6" s="623"/>
      <c r="Z6" s="659">
        <v>0.7</v>
      </c>
      <c r="AA6" s="659"/>
      <c r="AB6" s="659"/>
      <c r="AC6" s="659"/>
      <c r="AD6" s="660">
        <v>169458</v>
      </c>
      <c r="AE6" s="660"/>
      <c r="AF6" s="660"/>
      <c r="AG6" s="660"/>
      <c r="AH6" s="660"/>
      <c r="AI6" s="660"/>
      <c r="AJ6" s="660"/>
      <c r="AK6" s="660"/>
      <c r="AL6" s="624">
        <v>1.4</v>
      </c>
      <c r="AM6" s="625"/>
      <c r="AN6" s="625"/>
      <c r="AO6" s="661"/>
      <c r="AP6" s="618" t="s">
        <v>236</v>
      </c>
      <c r="AQ6" s="619"/>
      <c r="AR6" s="619"/>
      <c r="AS6" s="619"/>
      <c r="AT6" s="619"/>
      <c r="AU6" s="619"/>
      <c r="AV6" s="619"/>
      <c r="AW6" s="619"/>
      <c r="AX6" s="619"/>
      <c r="AY6" s="619"/>
      <c r="AZ6" s="619"/>
      <c r="BA6" s="619"/>
      <c r="BB6" s="619"/>
      <c r="BC6" s="619"/>
      <c r="BD6" s="619"/>
      <c r="BE6" s="619"/>
      <c r="BF6" s="620"/>
      <c r="BG6" s="621">
        <v>8070990</v>
      </c>
      <c r="BH6" s="622"/>
      <c r="BI6" s="622"/>
      <c r="BJ6" s="622"/>
      <c r="BK6" s="622"/>
      <c r="BL6" s="622"/>
      <c r="BM6" s="622"/>
      <c r="BN6" s="623"/>
      <c r="BO6" s="659">
        <v>96.1</v>
      </c>
      <c r="BP6" s="659"/>
      <c r="BQ6" s="659"/>
      <c r="BR6" s="659"/>
      <c r="BS6" s="660" t="s">
        <v>130</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170510</v>
      </c>
      <c r="CS6" s="622"/>
      <c r="CT6" s="622"/>
      <c r="CU6" s="622"/>
      <c r="CV6" s="622"/>
      <c r="CW6" s="622"/>
      <c r="CX6" s="622"/>
      <c r="CY6" s="623"/>
      <c r="CZ6" s="703">
        <v>0.8</v>
      </c>
      <c r="DA6" s="685"/>
      <c r="DB6" s="685"/>
      <c r="DC6" s="705"/>
      <c r="DD6" s="627" t="s">
        <v>238</v>
      </c>
      <c r="DE6" s="622"/>
      <c r="DF6" s="622"/>
      <c r="DG6" s="622"/>
      <c r="DH6" s="622"/>
      <c r="DI6" s="622"/>
      <c r="DJ6" s="622"/>
      <c r="DK6" s="622"/>
      <c r="DL6" s="622"/>
      <c r="DM6" s="622"/>
      <c r="DN6" s="622"/>
      <c r="DO6" s="622"/>
      <c r="DP6" s="623"/>
      <c r="DQ6" s="627">
        <v>170504</v>
      </c>
      <c r="DR6" s="622"/>
      <c r="DS6" s="622"/>
      <c r="DT6" s="622"/>
      <c r="DU6" s="622"/>
      <c r="DV6" s="622"/>
      <c r="DW6" s="622"/>
      <c r="DX6" s="622"/>
      <c r="DY6" s="622"/>
      <c r="DZ6" s="622"/>
      <c r="EA6" s="622"/>
      <c r="EB6" s="622"/>
      <c r="EC6" s="658"/>
    </row>
    <row r="7" spans="2:143" ht="11.25" customHeight="1">
      <c r="B7" s="618" t="s">
        <v>239</v>
      </c>
      <c r="C7" s="619"/>
      <c r="D7" s="619"/>
      <c r="E7" s="619"/>
      <c r="F7" s="619"/>
      <c r="G7" s="619"/>
      <c r="H7" s="619"/>
      <c r="I7" s="619"/>
      <c r="J7" s="619"/>
      <c r="K7" s="619"/>
      <c r="L7" s="619"/>
      <c r="M7" s="619"/>
      <c r="N7" s="619"/>
      <c r="O7" s="619"/>
      <c r="P7" s="619"/>
      <c r="Q7" s="620"/>
      <c r="R7" s="621">
        <v>2799</v>
      </c>
      <c r="S7" s="622"/>
      <c r="T7" s="622"/>
      <c r="U7" s="622"/>
      <c r="V7" s="622"/>
      <c r="W7" s="622"/>
      <c r="X7" s="622"/>
      <c r="Y7" s="623"/>
      <c r="Z7" s="659">
        <v>0</v>
      </c>
      <c r="AA7" s="659"/>
      <c r="AB7" s="659"/>
      <c r="AC7" s="659"/>
      <c r="AD7" s="660">
        <v>2799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3356914</v>
      </c>
      <c r="BH7" s="622"/>
      <c r="BI7" s="622"/>
      <c r="BJ7" s="622"/>
      <c r="BK7" s="622"/>
      <c r="BL7" s="622"/>
      <c r="BM7" s="622"/>
      <c r="BN7" s="623"/>
      <c r="BO7" s="659">
        <v>40</v>
      </c>
      <c r="BP7" s="659"/>
      <c r="BQ7" s="659"/>
      <c r="BR7" s="659"/>
      <c r="BS7" s="660" t="s">
        <v>130</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3241397</v>
      </c>
      <c r="CS7" s="622"/>
      <c r="CT7" s="622"/>
      <c r="CU7" s="622"/>
      <c r="CV7" s="622"/>
      <c r="CW7" s="622"/>
      <c r="CX7" s="622"/>
      <c r="CY7" s="623"/>
      <c r="CZ7" s="659">
        <v>15</v>
      </c>
      <c r="DA7" s="659"/>
      <c r="DB7" s="659"/>
      <c r="DC7" s="659"/>
      <c r="DD7" s="627">
        <v>27914</v>
      </c>
      <c r="DE7" s="622"/>
      <c r="DF7" s="622"/>
      <c r="DG7" s="622"/>
      <c r="DH7" s="622"/>
      <c r="DI7" s="622"/>
      <c r="DJ7" s="622"/>
      <c r="DK7" s="622"/>
      <c r="DL7" s="622"/>
      <c r="DM7" s="622"/>
      <c r="DN7" s="622"/>
      <c r="DO7" s="622"/>
      <c r="DP7" s="623"/>
      <c r="DQ7" s="627">
        <v>2720823</v>
      </c>
      <c r="DR7" s="622"/>
      <c r="DS7" s="622"/>
      <c r="DT7" s="622"/>
      <c r="DU7" s="622"/>
      <c r="DV7" s="622"/>
      <c r="DW7" s="622"/>
      <c r="DX7" s="622"/>
      <c r="DY7" s="622"/>
      <c r="DZ7" s="622"/>
      <c r="EA7" s="622"/>
      <c r="EB7" s="622"/>
      <c r="EC7" s="658"/>
    </row>
    <row r="8" spans="2:143" ht="11.25" customHeight="1">
      <c r="B8" s="618" t="s">
        <v>242</v>
      </c>
      <c r="C8" s="619"/>
      <c r="D8" s="619"/>
      <c r="E8" s="619"/>
      <c r="F8" s="619"/>
      <c r="G8" s="619"/>
      <c r="H8" s="619"/>
      <c r="I8" s="619"/>
      <c r="J8" s="619"/>
      <c r="K8" s="619"/>
      <c r="L8" s="619"/>
      <c r="M8" s="619"/>
      <c r="N8" s="619"/>
      <c r="O8" s="619"/>
      <c r="P8" s="619"/>
      <c r="Q8" s="620"/>
      <c r="R8" s="621">
        <v>40286</v>
      </c>
      <c r="S8" s="622"/>
      <c r="T8" s="622"/>
      <c r="U8" s="622"/>
      <c r="V8" s="622"/>
      <c r="W8" s="622"/>
      <c r="X8" s="622"/>
      <c r="Y8" s="623"/>
      <c r="Z8" s="659">
        <v>0.2</v>
      </c>
      <c r="AA8" s="659"/>
      <c r="AB8" s="659"/>
      <c r="AC8" s="659"/>
      <c r="AD8" s="660">
        <v>40286</v>
      </c>
      <c r="AE8" s="660"/>
      <c r="AF8" s="660"/>
      <c r="AG8" s="660"/>
      <c r="AH8" s="660"/>
      <c r="AI8" s="660"/>
      <c r="AJ8" s="660"/>
      <c r="AK8" s="660"/>
      <c r="AL8" s="624">
        <v>0.3</v>
      </c>
      <c r="AM8" s="625"/>
      <c r="AN8" s="625"/>
      <c r="AO8" s="661"/>
      <c r="AP8" s="618" t="s">
        <v>243</v>
      </c>
      <c r="AQ8" s="619"/>
      <c r="AR8" s="619"/>
      <c r="AS8" s="619"/>
      <c r="AT8" s="619"/>
      <c r="AU8" s="619"/>
      <c r="AV8" s="619"/>
      <c r="AW8" s="619"/>
      <c r="AX8" s="619"/>
      <c r="AY8" s="619"/>
      <c r="AZ8" s="619"/>
      <c r="BA8" s="619"/>
      <c r="BB8" s="619"/>
      <c r="BC8" s="619"/>
      <c r="BD8" s="619"/>
      <c r="BE8" s="619"/>
      <c r="BF8" s="620"/>
      <c r="BG8" s="621">
        <v>99952</v>
      </c>
      <c r="BH8" s="622"/>
      <c r="BI8" s="622"/>
      <c r="BJ8" s="622"/>
      <c r="BK8" s="622"/>
      <c r="BL8" s="622"/>
      <c r="BM8" s="622"/>
      <c r="BN8" s="623"/>
      <c r="BO8" s="659">
        <v>1.2</v>
      </c>
      <c r="BP8" s="659"/>
      <c r="BQ8" s="659"/>
      <c r="BR8" s="659"/>
      <c r="BS8" s="660" t="s">
        <v>130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8427089</v>
      </c>
      <c r="CS8" s="622"/>
      <c r="CT8" s="622"/>
      <c r="CU8" s="622"/>
      <c r="CV8" s="622"/>
      <c r="CW8" s="622"/>
      <c r="CX8" s="622"/>
      <c r="CY8" s="623"/>
      <c r="CZ8" s="659">
        <v>38.9</v>
      </c>
      <c r="DA8" s="659"/>
      <c r="DB8" s="659"/>
      <c r="DC8" s="659"/>
      <c r="DD8" s="627">
        <v>6725</v>
      </c>
      <c r="DE8" s="622"/>
      <c r="DF8" s="622"/>
      <c r="DG8" s="622"/>
      <c r="DH8" s="622"/>
      <c r="DI8" s="622"/>
      <c r="DJ8" s="622"/>
      <c r="DK8" s="622"/>
      <c r="DL8" s="622"/>
      <c r="DM8" s="622"/>
      <c r="DN8" s="622"/>
      <c r="DO8" s="622"/>
      <c r="DP8" s="623"/>
      <c r="DQ8" s="627">
        <v>4191877</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31352</v>
      </c>
      <c r="S9" s="622"/>
      <c r="T9" s="622"/>
      <c r="U9" s="622"/>
      <c r="V9" s="622"/>
      <c r="W9" s="622"/>
      <c r="X9" s="622"/>
      <c r="Y9" s="623"/>
      <c r="Z9" s="659">
        <v>0.1</v>
      </c>
      <c r="AA9" s="659"/>
      <c r="AB9" s="659"/>
      <c r="AC9" s="659"/>
      <c r="AD9" s="660">
        <v>31352</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2804586</v>
      </c>
      <c r="BH9" s="622"/>
      <c r="BI9" s="622"/>
      <c r="BJ9" s="622"/>
      <c r="BK9" s="622"/>
      <c r="BL9" s="622"/>
      <c r="BM9" s="622"/>
      <c r="BN9" s="623"/>
      <c r="BO9" s="659">
        <v>33.4</v>
      </c>
      <c r="BP9" s="659"/>
      <c r="BQ9" s="659"/>
      <c r="BR9" s="659"/>
      <c r="BS9" s="660" t="s">
        <v>238</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2034368</v>
      </c>
      <c r="CS9" s="622"/>
      <c r="CT9" s="622"/>
      <c r="CU9" s="622"/>
      <c r="CV9" s="622"/>
      <c r="CW9" s="622"/>
      <c r="CX9" s="622"/>
      <c r="CY9" s="623"/>
      <c r="CZ9" s="659">
        <v>9.4</v>
      </c>
      <c r="DA9" s="659"/>
      <c r="DB9" s="659"/>
      <c r="DC9" s="659"/>
      <c r="DD9" s="627">
        <v>13322</v>
      </c>
      <c r="DE9" s="622"/>
      <c r="DF9" s="622"/>
      <c r="DG9" s="622"/>
      <c r="DH9" s="622"/>
      <c r="DI9" s="622"/>
      <c r="DJ9" s="622"/>
      <c r="DK9" s="622"/>
      <c r="DL9" s="622"/>
      <c r="DM9" s="622"/>
      <c r="DN9" s="622"/>
      <c r="DO9" s="622"/>
      <c r="DP9" s="623"/>
      <c r="DQ9" s="627">
        <v>1405520</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130</v>
      </c>
      <c r="AA10" s="659"/>
      <c r="AB10" s="659"/>
      <c r="AC10" s="659"/>
      <c r="AD10" s="660" t="s">
        <v>238</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182970</v>
      </c>
      <c r="BH10" s="622"/>
      <c r="BI10" s="622"/>
      <c r="BJ10" s="622"/>
      <c r="BK10" s="622"/>
      <c r="BL10" s="622"/>
      <c r="BM10" s="622"/>
      <c r="BN10" s="623"/>
      <c r="BO10" s="659">
        <v>2.2000000000000002</v>
      </c>
      <c r="BP10" s="659"/>
      <c r="BQ10" s="659"/>
      <c r="BR10" s="659"/>
      <c r="BS10" s="660" t="s">
        <v>250</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18085</v>
      </c>
      <c r="CS10" s="622"/>
      <c r="CT10" s="622"/>
      <c r="CU10" s="622"/>
      <c r="CV10" s="622"/>
      <c r="CW10" s="622"/>
      <c r="CX10" s="622"/>
      <c r="CY10" s="623"/>
      <c r="CZ10" s="659">
        <v>0.1</v>
      </c>
      <c r="DA10" s="659"/>
      <c r="DB10" s="659"/>
      <c r="DC10" s="659"/>
      <c r="DD10" s="627" t="s">
        <v>238</v>
      </c>
      <c r="DE10" s="622"/>
      <c r="DF10" s="622"/>
      <c r="DG10" s="622"/>
      <c r="DH10" s="622"/>
      <c r="DI10" s="622"/>
      <c r="DJ10" s="622"/>
      <c r="DK10" s="622"/>
      <c r="DL10" s="622"/>
      <c r="DM10" s="622"/>
      <c r="DN10" s="622"/>
      <c r="DO10" s="622"/>
      <c r="DP10" s="623"/>
      <c r="DQ10" s="627">
        <v>18085</v>
      </c>
      <c r="DR10" s="622"/>
      <c r="DS10" s="622"/>
      <c r="DT10" s="622"/>
      <c r="DU10" s="622"/>
      <c r="DV10" s="622"/>
      <c r="DW10" s="622"/>
      <c r="DX10" s="622"/>
      <c r="DY10" s="622"/>
      <c r="DZ10" s="622"/>
      <c r="EA10" s="622"/>
      <c r="EB10" s="622"/>
      <c r="EC10" s="658"/>
    </row>
    <row r="11" spans="2:143" ht="11.25" customHeight="1">
      <c r="B11" s="618" t="s">
        <v>252</v>
      </c>
      <c r="C11" s="619"/>
      <c r="D11" s="619"/>
      <c r="E11" s="619"/>
      <c r="F11" s="619"/>
      <c r="G11" s="619"/>
      <c r="H11" s="619"/>
      <c r="I11" s="619"/>
      <c r="J11" s="619"/>
      <c r="K11" s="619"/>
      <c r="L11" s="619"/>
      <c r="M11" s="619"/>
      <c r="N11" s="619"/>
      <c r="O11" s="619"/>
      <c r="P11" s="619"/>
      <c r="Q11" s="620"/>
      <c r="R11" s="621">
        <v>1316431</v>
      </c>
      <c r="S11" s="622"/>
      <c r="T11" s="622"/>
      <c r="U11" s="622"/>
      <c r="V11" s="622"/>
      <c r="W11" s="622"/>
      <c r="X11" s="622"/>
      <c r="Y11" s="623"/>
      <c r="Z11" s="624">
        <v>5.6</v>
      </c>
      <c r="AA11" s="625"/>
      <c r="AB11" s="625"/>
      <c r="AC11" s="626"/>
      <c r="AD11" s="627">
        <v>1316431</v>
      </c>
      <c r="AE11" s="622"/>
      <c r="AF11" s="622"/>
      <c r="AG11" s="622"/>
      <c r="AH11" s="622"/>
      <c r="AI11" s="622"/>
      <c r="AJ11" s="622"/>
      <c r="AK11" s="623"/>
      <c r="AL11" s="624">
        <v>11.2</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269406</v>
      </c>
      <c r="BH11" s="622"/>
      <c r="BI11" s="622"/>
      <c r="BJ11" s="622"/>
      <c r="BK11" s="622"/>
      <c r="BL11" s="622"/>
      <c r="BM11" s="622"/>
      <c r="BN11" s="623"/>
      <c r="BO11" s="659">
        <v>3.2</v>
      </c>
      <c r="BP11" s="659"/>
      <c r="BQ11" s="659"/>
      <c r="BR11" s="659"/>
      <c r="BS11" s="660" t="s">
        <v>130</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131321</v>
      </c>
      <c r="CS11" s="622"/>
      <c r="CT11" s="622"/>
      <c r="CU11" s="622"/>
      <c r="CV11" s="622"/>
      <c r="CW11" s="622"/>
      <c r="CX11" s="622"/>
      <c r="CY11" s="623"/>
      <c r="CZ11" s="659">
        <v>0.6</v>
      </c>
      <c r="DA11" s="659"/>
      <c r="DB11" s="659"/>
      <c r="DC11" s="659"/>
      <c r="DD11" s="627">
        <v>3080</v>
      </c>
      <c r="DE11" s="622"/>
      <c r="DF11" s="622"/>
      <c r="DG11" s="622"/>
      <c r="DH11" s="622"/>
      <c r="DI11" s="622"/>
      <c r="DJ11" s="622"/>
      <c r="DK11" s="622"/>
      <c r="DL11" s="622"/>
      <c r="DM11" s="622"/>
      <c r="DN11" s="622"/>
      <c r="DO11" s="622"/>
      <c r="DP11" s="623"/>
      <c r="DQ11" s="627">
        <v>115307</v>
      </c>
      <c r="DR11" s="622"/>
      <c r="DS11" s="622"/>
      <c r="DT11" s="622"/>
      <c r="DU11" s="622"/>
      <c r="DV11" s="622"/>
      <c r="DW11" s="622"/>
      <c r="DX11" s="622"/>
      <c r="DY11" s="622"/>
      <c r="DZ11" s="622"/>
      <c r="EA11" s="622"/>
      <c r="EB11" s="622"/>
      <c r="EC11" s="658"/>
    </row>
    <row r="12" spans="2:143" ht="11.25" customHeight="1">
      <c r="B12" s="618" t="s">
        <v>255</v>
      </c>
      <c r="C12" s="619"/>
      <c r="D12" s="619"/>
      <c r="E12" s="619"/>
      <c r="F12" s="619"/>
      <c r="G12" s="619"/>
      <c r="H12" s="619"/>
      <c r="I12" s="619"/>
      <c r="J12" s="619"/>
      <c r="K12" s="619"/>
      <c r="L12" s="619"/>
      <c r="M12" s="619"/>
      <c r="N12" s="619"/>
      <c r="O12" s="619"/>
      <c r="P12" s="619"/>
      <c r="Q12" s="620"/>
      <c r="R12" s="621">
        <v>85747</v>
      </c>
      <c r="S12" s="622"/>
      <c r="T12" s="622"/>
      <c r="U12" s="622"/>
      <c r="V12" s="622"/>
      <c r="W12" s="622"/>
      <c r="X12" s="622"/>
      <c r="Y12" s="623"/>
      <c r="Z12" s="659">
        <v>0.4</v>
      </c>
      <c r="AA12" s="659"/>
      <c r="AB12" s="659"/>
      <c r="AC12" s="659"/>
      <c r="AD12" s="660">
        <v>85747</v>
      </c>
      <c r="AE12" s="660"/>
      <c r="AF12" s="660"/>
      <c r="AG12" s="660"/>
      <c r="AH12" s="660"/>
      <c r="AI12" s="660"/>
      <c r="AJ12" s="660"/>
      <c r="AK12" s="660"/>
      <c r="AL12" s="624">
        <v>0.7</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4137074</v>
      </c>
      <c r="BH12" s="622"/>
      <c r="BI12" s="622"/>
      <c r="BJ12" s="622"/>
      <c r="BK12" s="622"/>
      <c r="BL12" s="622"/>
      <c r="BM12" s="622"/>
      <c r="BN12" s="623"/>
      <c r="BO12" s="659">
        <v>49.3</v>
      </c>
      <c r="BP12" s="659"/>
      <c r="BQ12" s="659"/>
      <c r="BR12" s="659"/>
      <c r="BS12" s="660" t="s">
        <v>238</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272203</v>
      </c>
      <c r="CS12" s="622"/>
      <c r="CT12" s="622"/>
      <c r="CU12" s="622"/>
      <c r="CV12" s="622"/>
      <c r="CW12" s="622"/>
      <c r="CX12" s="622"/>
      <c r="CY12" s="623"/>
      <c r="CZ12" s="659">
        <v>1.3</v>
      </c>
      <c r="DA12" s="659"/>
      <c r="DB12" s="659"/>
      <c r="DC12" s="659"/>
      <c r="DD12" s="627">
        <v>14353</v>
      </c>
      <c r="DE12" s="622"/>
      <c r="DF12" s="622"/>
      <c r="DG12" s="622"/>
      <c r="DH12" s="622"/>
      <c r="DI12" s="622"/>
      <c r="DJ12" s="622"/>
      <c r="DK12" s="622"/>
      <c r="DL12" s="622"/>
      <c r="DM12" s="622"/>
      <c r="DN12" s="622"/>
      <c r="DO12" s="622"/>
      <c r="DP12" s="623"/>
      <c r="DQ12" s="627">
        <v>199088</v>
      </c>
      <c r="DR12" s="622"/>
      <c r="DS12" s="622"/>
      <c r="DT12" s="622"/>
      <c r="DU12" s="622"/>
      <c r="DV12" s="622"/>
      <c r="DW12" s="622"/>
      <c r="DX12" s="622"/>
      <c r="DY12" s="622"/>
      <c r="DZ12" s="622"/>
      <c r="EA12" s="622"/>
      <c r="EB12" s="622"/>
      <c r="EC12" s="658"/>
    </row>
    <row r="13" spans="2:143" ht="11.25" customHeight="1">
      <c r="B13" s="618" t="s">
        <v>258</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130</v>
      </c>
      <c r="AE13" s="660"/>
      <c r="AF13" s="660"/>
      <c r="AG13" s="660"/>
      <c r="AH13" s="660"/>
      <c r="AI13" s="660"/>
      <c r="AJ13" s="660"/>
      <c r="AK13" s="660"/>
      <c r="AL13" s="624" t="s">
        <v>130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4119616</v>
      </c>
      <c r="BH13" s="622"/>
      <c r="BI13" s="622"/>
      <c r="BJ13" s="622"/>
      <c r="BK13" s="622"/>
      <c r="BL13" s="622"/>
      <c r="BM13" s="622"/>
      <c r="BN13" s="623"/>
      <c r="BO13" s="659">
        <v>49</v>
      </c>
      <c r="BP13" s="659"/>
      <c r="BQ13" s="659"/>
      <c r="BR13" s="659"/>
      <c r="BS13" s="660" t="s">
        <v>130</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1340568</v>
      </c>
      <c r="CS13" s="622"/>
      <c r="CT13" s="622"/>
      <c r="CU13" s="622"/>
      <c r="CV13" s="622"/>
      <c r="CW13" s="622"/>
      <c r="CX13" s="622"/>
      <c r="CY13" s="623"/>
      <c r="CZ13" s="659">
        <v>6.2</v>
      </c>
      <c r="DA13" s="659"/>
      <c r="DB13" s="659"/>
      <c r="DC13" s="659"/>
      <c r="DD13" s="627">
        <v>597407</v>
      </c>
      <c r="DE13" s="622"/>
      <c r="DF13" s="622"/>
      <c r="DG13" s="622"/>
      <c r="DH13" s="622"/>
      <c r="DI13" s="622"/>
      <c r="DJ13" s="622"/>
      <c r="DK13" s="622"/>
      <c r="DL13" s="622"/>
      <c r="DM13" s="622"/>
      <c r="DN13" s="622"/>
      <c r="DO13" s="622"/>
      <c r="DP13" s="623"/>
      <c r="DQ13" s="627">
        <v>957012</v>
      </c>
      <c r="DR13" s="622"/>
      <c r="DS13" s="622"/>
      <c r="DT13" s="622"/>
      <c r="DU13" s="622"/>
      <c r="DV13" s="622"/>
      <c r="DW13" s="622"/>
      <c r="DX13" s="622"/>
      <c r="DY13" s="622"/>
      <c r="DZ13" s="622"/>
      <c r="EA13" s="622"/>
      <c r="EB13" s="622"/>
      <c r="EC13" s="658"/>
    </row>
    <row r="14" spans="2:143" ht="11.25" customHeight="1">
      <c r="B14" s="618" t="s">
        <v>261</v>
      </c>
      <c r="C14" s="619"/>
      <c r="D14" s="619"/>
      <c r="E14" s="619"/>
      <c r="F14" s="619"/>
      <c r="G14" s="619"/>
      <c r="H14" s="619"/>
      <c r="I14" s="619"/>
      <c r="J14" s="619"/>
      <c r="K14" s="619"/>
      <c r="L14" s="619"/>
      <c r="M14" s="619"/>
      <c r="N14" s="619"/>
      <c r="O14" s="619"/>
      <c r="P14" s="619"/>
      <c r="Q14" s="620"/>
      <c r="R14" s="621">
        <v>432</v>
      </c>
      <c r="S14" s="622"/>
      <c r="T14" s="622"/>
      <c r="U14" s="622"/>
      <c r="V14" s="622"/>
      <c r="W14" s="622"/>
      <c r="X14" s="622"/>
      <c r="Y14" s="623"/>
      <c r="Z14" s="659">
        <v>0</v>
      </c>
      <c r="AA14" s="659"/>
      <c r="AB14" s="659"/>
      <c r="AC14" s="659"/>
      <c r="AD14" s="660">
        <v>432</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181084</v>
      </c>
      <c r="BH14" s="622"/>
      <c r="BI14" s="622"/>
      <c r="BJ14" s="622"/>
      <c r="BK14" s="622"/>
      <c r="BL14" s="622"/>
      <c r="BM14" s="622"/>
      <c r="BN14" s="623"/>
      <c r="BO14" s="659">
        <v>2.2000000000000002</v>
      </c>
      <c r="BP14" s="659"/>
      <c r="BQ14" s="659"/>
      <c r="BR14" s="659"/>
      <c r="BS14" s="660" t="s">
        <v>130</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826794</v>
      </c>
      <c r="CS14" s="622"/>
      <c r="CT14" s="622"/>
      <c r="CU14" s="622"/>
      <c r="CV14" s="622"/>
      <c r="CW14" s="622"/>
      <c r="CX14" s="622"/>
      <c r="CY14" s="623"/>
      <c r="CZ14" s="659">
        <v>3.8</v>
      </c>
      <c r="DA14" s="659"/>
      <c r="DB14" s="659"/>
      <c r="DC14" s="659"/>
      <c r="DD14" s="627">
        <v>12360</v>
      </c>
      <c r="DE14" s="622"/>
      <c r="DF14" s="622"/>
      <c r="DG14" s="622"/>
      <c r="DH14" s="622"/>
      <c r="DI14" s="622"/>
      <c r="DJ14" s="622"/>
      <c r="DK14" s="622"/>
      <c r="DL14" s="622"/>
      <c r="DM14" s="622"/>
      <c r="DN14" s="622"/>
      <c r="DO14" s="622"/>
      <c r="DP14" s="623"/>
      <c r="DQ14" s="627">
        <v>801460</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238</v>
      </c>
      <c r="AA15" s="659"/>
      <c r="AB15" s="659"/>
      <c r="AC15" s="659"/>
      <c r="AD15" s="660" t="s">
        <v>238</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395918</v>
      </c>
      <c r="BH15" s="622"/>
      <c r="BI15" s="622"/>
      <c r="BJ15" s="622"/>
      <c r="BK15" s="622"/>
      <c r="BL15" s="622"/>
      <c r="BM15" s="622"/>
      <c r="BN15" s="623"/>
      <c r="BO15" s="659">
        <v>4.7</v>
      </c>
      <c r="BP15" s="659"/>
      <c r="BQ15" s="659"/>
      <c r="BR15" s="659"/>
      <c r="BS15" s="660" t="s">
        <v>238</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3224164</v>
      </c>
      <c r="CS15" s="622"/>
      <c r="CT15" s="622"/>
      <c r="CU15" s="622"/>
      <c r="CV15" s="622"/>
      <c r="CW15" s="622"/>
      <c r="CX15" s="622"/>
      <c r="CY15" s="623"/>
      <c r="CZ15" s="659">
        <v>14.9</v>
      </c>
      <c r="DA15" s="659"/>
      <c r="DB15" s="659"/>
      <c r="DC15" s="659"/>
      <c r="DD15" s="627">
        <v>1363554</v>
      </c>
      <c r="DE15" s="622"/>
      <c r="DF15" s="622"/>
      <c r="DG15" s="622"/>
      <c r="DH15" s="622"/>
      <c r="DI15" s="622"/>
      <c r="DJ15" s="622"/>
      <c r="DK15" s="622"/>
      <c r="DL15" s="622"/>
      <c r="DM15" s="622"/>
      <c r="DN15" s="622"/>
      <c r="DO15" s="622"/>
      <c r="DP15" s="623"/>
      <c r="DQ15" s="627">
        <v>1512985</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28543</v>
      </c>
      <c r="S16" s="622"/>
      <c r="T16" s="622"/>
      <c r="U16" s="622"/>
      <c r="V16" s="622"/>
      <c r="W16" s="622"/>
      <c r="X16" s="622"/>
      <c r="Y16" s="623"/>
      <c r="Z16" s="659">
        <v>0.1</v>
      </c>
      <c r="AA16" s="659"/>
      <c r="AB16" s="659"/>
      <c r="AC16" s="659"/>
      <c r="AD16" s="660">
        <v>28543</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238</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293426</v>
      </c>
      <c r="CS16" s="622"/>
      <c r="CT16" s="622"/>
      <c r="CU16" s="622"/>
      <c r="CV16" s="622"/>
      <c r="CW16" s="622"/>
      <c r="CX16" s="622"/>
      <c r="CY16" s="623"/>
      <c r="CZ16" s="659">
        <v>1.4</v>
      </c>
      <c r="DA16" s="659"/>
      <c r="DB16" s="659"/>
      <c r="DC16" s="659"/>
      <c r="DD16" s="627" t="s">
        <v>238</v>
      </c>
      <c r="DE16" s="622"/>
      <c r="DF16" s="622"/>
      <c r="DG16" s="622"/>
      <c r="DH16" s="622"/>
      <c r="DI16" s="622"/>
      <c r="DJ16" s="622"/>
      <c r="DK16" s="622"/>
      <c r="DL16" s="622"/>
      <c r="DM16" s="622"/>
      <c r="DN16" s="622"/>
      <c r="DO16" s="622"/>
      <c r="DP16" s="623"/>
      <c r="DQ16" s="627" t="s">
        <v>238</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109683</v>
      </c>
      <c r="S17" s="622"/>
      <c r="T17" s="622"/>
      <c r="U17" s="622"/>
      <c r="V17" s="622"/>
      <c r="W17" s="622"/>
      <c r="X17" s="622"/>
      <c r="Y17" s="623"/>
      <c r="Z17" s="659">
        <v>0.5</v>
      </c>
      <c r="AA17" s="659"/>
      <c r="AB17" s="659"/>
      <c r="AC17" s="659"/>
      <c r="AD17" s="660">
        <v>109683</v>
      </c>
      <c r="AE17" s="660"/>
      <c r="AF17" s="660"/>
      <c r="AG17" s="660"/>
      <c r="AH17" s="660"/>
      <c r="AI17" s="660"/>
      <c r="AJ17" s="660"/>
      <c r="AK17" s="660"/>
      <c r="AL17" s="624">
        <v>0.9</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130</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1699447</v>
      </c>
      <c r="CS17" s="622"/>
      <c r="CT17" s="622"/>
      <c r="CU17" s="622"/>
      <c r="CV17" s="622"/>
      <c r="CW17" s="622"/>
      <c r="CX17" s="622"/>
      <c r="CY17" s="623"/>
      <c r="CZ17" s="659">
        <v>7.8</v>
      </c>
      <c r="DA17" s="659"/>
      <c r="DB17" s="659"/>
      <c r="DC17" s="659"/>
      <c r="DD17" s="627" t="s">
        <v>238</v>
      </c>
      <c r="DE17" s="622"/>
      <c r="DF17" s="622"/>
      <c r="DG17" s="622"/>
      <c r="DH17" s="622"/>
      <c r="DI17" s="622"/>
      <c r="DJ17" s="622"/>
      <c r="DK17" s="622"/>
      <c r="DL17" s="622"/>
      <c r="DM17" s="622"/>
      <c r="DN17" s="622"/>
      <c r="DO17" s="622"/>
      <c r="DP17" s="623"/>
      <c r="DQ17" s="627">
        <v>1699447</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v>53688</v>
      </c>
      <c r="S18" s="622"/>
      <c r="T18" s="622"/>
      <c r="U18" s="622"/>
      <c r="V18" s="622"/>
      <c r="W18" s="622"/>
      <c r="X18" s="622"/>
      <c r="Y18" s="623"/>
      <c r="Z18" s="659">
        <v>0.2</v>
      </c>
      <c r="AA18" s="659"/>
      <c r="AB18" s="659"/>
      <c r="AC18" s="659"/>
      <c r="AD18" s="660">
        <v>53688</v>
      </c>
      <c r="AE18" s="660"/>
      <c r="AF18" s="660"/>
      <c r="AG18" s="660"/>
      <c r="AH18" s="660"/>
      <c r="AI18" s="660"/>
      <c r="AJ18" s="660"/>
      <c r="AK18" s="660"/>
      <c r="AL18" s="624">
        <v>0.5</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238</v>
      </c>
      <c r="BP18" s="659"/>
      <c r="BQ18" s="659"/>
      <c r="BR18" s="659"/>
      <c r="BS18" s="660" t="s">
        <v>238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v>52453</v>
      </c>
      <c r="S19" s="622"/>
      <c r="T19" s="622"/>
      <c r="U19" s="622"/>
      <c r="V19" s="622"/>
      <c r="W19" s="622"/>
      <c r="X19" s="622"/>
      <c r="Y19" s="623"/>
      <c r="Z19" s="659">
        <v>0.2</v>
      </c>
      <c r="AA19" s="659"/>
      <c r="AB19" s="659"/>
      <c r="AC19" s="659"/>
      <c r="AD19" s="660">
        <v>52453</v>
      </c>
      <c r="AE19" s="660"/>
      <c r="AF19" s="660"/>
      <c r="AG19" s="660"/>
      <c r="AH19" s="660"/>
      <c r="AI19" s="660"/>
      <c r="AJ19" s="660"/>
      <c r="AK19" s="660"/>
      <c r="AL19" s="624">
        <v>0.4</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328520</v>
      </c>
      <c r="BH19" s="622"/>
      <c r="BI19" s="622"/>
      <c r="BJ19" s="622"/>
      <c r="BK19" s="622"/>
      <c r="BL19" s="622"/>
      <c r="BM19" s="622"/>
      <c r="BN19" s="623"/>
      <c r="BO19" s="659">
        <v>3.9</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130</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c r="B20" s="688" t="s">
        <v>279</v>
      </c>
      <c r="C20" s="689"/>
      <c r="D20" s="689"/>
      <c r="E20" s="689"/>
      <c r="F20" s="689"/>
      <c r="G20" s="689"/>
      <c r="H20" s="689"/>
      <c r="I20" s="689"/>
      <c r="J20" s="689"/>
      <c r="K20" s="689"/>
      <c r="L20" s="689"/>
      <c r="M20" s="689"/>
      <c r="N20" s="689"/>
      <c r="O20" s="689"/>
      <c r="P20" s="689"/>
      <c r="Q20" s="690"/>
      <c r="R20" s="621">
        <v>1235</v>
      </c>
      <c r="S20" s="622"/>
      <c r="T20" s="622"/>
      <c r="U20" s="622"/>
      <c r="V20" s="622"/>
      <c r="W20" s="622"/>
      <c r="X20" s="622"/>
      <c r="Y20" s="623"/>
      <c r="Z20" s="659">
        <v>0</v>
      </c>
      <c r="AA20" s="659"/>
      <c r="AB20" s="659"/>
      <c r="AC20" s="659"/>
      <c r="AD20" s="660">
        <v>1235</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328520</v>
      </c>
      <c r="BH20" s="622"/>
      <c r="BI20" s="622"/>
      <c r="BJ20" s="622"/>
      <c r="BK20" s="622"/>
      <c r="BL20" s="622"/>
      <c r="BM20" s="622"/>
      <c r="BN20" s="623"/>
      <c r="BO20" s="659">
        <v>3.9</v>
      </c>
      <c r="BP20" s="659"/>
      <c r="BQ20" s="659"/>
      <c r="BR20" s="659"/>
      <c r="BS20" s="660" t="s">
        <v>238</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21679372</v>
      </c>
      <c r="CS20" s="622"/>
      <c r="CT20" s="622"/>
      <c r="CU20" s="622"/>
      <c r="CV20" s="622"/>
      <c r="CW20" s="622"/>
      <c r="CX20" s="622"/>
      <c r="CY20" s="623"/>
      <c r="CZ20" s="659">
        <v>100</v>
      </c>
      <c r="DA20" s="659"/>
      <c r="DB20" s="659"/>
      <c r="DC20" s="659"/>
      <c r="DD20" s="627">
        <v>2038715</v>
      </c>
      <c r="DE20" s="622"/>
      <c r="DF20" s="622"/>
      <c r="DG20" s="622"/>
      <c r="DH20" s="622"/>
      <c r="DI20" s="622"/>
      <c r="DJ20" s="622"/>
      <c r="DK20" s="622"/>
      <c r="DL20" s="622"/>
      <c r="DM20" s="622"/>
      <c r="DN20" s="622"/>
      <c r="DO20" s="622"/>
      <c r="DP20" s="623"/>
      <c r="DQ20" s="627">
        <v>13792108</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2082376</v>
      </c>
      <c r="S21" s="622"/>
      <c r="T21" s="622"/>
      <c r="U21" s="622"/>
      <c r="V21" s="622"/>
      <c r="W21" s="622"/>
      <c r="X21" s="622"/>
      <c r="Y21" s="623"/>
      <c r="Z21" s="659">
        <v>8.9</v>
      </c>
      <c r="AA21" s="659"/>
      <c r="AB21" s="659"/>
      <c r="AC21" s="659"/>
      <c r="AD21" s="660">
        <v>1848815</v>
      </c>
      <c r="AE21" s="660"/>
      <c r="AF21" s="660"/>
      <c r="AG21" s="660"/>
      <c r="AH21" s="660"/>
      <c r="AI21" s="660"/>
      <c r="AJ21" s="660"/>
      <c r="AK21" s="660"/>
      <c r="AL21" s="624">
        <v>15.7</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250</v>
      </c>
      <c r="BH21" s="622"/>
      <c r="BI21" s="622"/>
      <c r="BJ21" s="622"/>
      <c r="BK21" s="622"/>
      <c r="BL21" s="622"/>
      <c r="BM21" s="622"/>
      <c r="BN21" s="623"/>
      <c r="BO21" s="659" t="s">
        <v>238</v>
      </c>
      <c r="BP21" s="659"/>
      <c r="BQ21" s="659"/>
      <c r="BR21" s="659"/>
      <c r="BS21" s="660" t="s">
        <v>238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1848815</v>
      </c>
      <c r="S22" s="622"/>
      <c r="T22" s="622"/>
      <c r="U22" s="622"/>
      <c r="V22" s="622"/>
      <c r="W22" s="622"/>
      <c r="X22" s="622"/>
      <c r="Y22" s="623"/>
      <c r="Z22" s="659">
        <v>7.9</v>
      </c>
      <c r="AA22" s="659"/>
      <c r="AB22" s="659"/>
      <c r="AC22" s="659"/>
      <c r="AD22" s="660">
        <v>1848815</v>
      </c>
      <c r="AE22" s="660"/>
      <c r="AF22" s="660"/>
      <c r="AG22" s="660"/>
      <c r="AH22" s="660"/>
      <c r="AI22" s="660"/>
      <c r="AJ22" s="660"/>
      <c r="AK22" s="660"/>
      <c r="AL22" s="624">
        <v>15.7</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233561</v>
      </c>
      <c r="S23" s="622"/>
      <c r="T23" s="622"/>
      <c r="U23" s="622"/>
      <c r="V23" s="622"/>
      <c r="W23" s="622"/>
      <c r="X23" s="622"/>
      <c r="Y23" s="623"/>
      <c r="Z23" s="659">
        <v>1</v>
      </c>
      <c r="AA23" s="659"/>
      <c r="AB23" s="659"/>
      <c r="AC23" s="659"/>
      <c r="AD23" s="660" t="s">
        <v>238</v>
      </c>
      <c r="AE23" s="660"/>
      <c r="AF23" s="660"/>
      <c r="AG23" s="660"/>
      <c r="AH23" s="660"/>
      <c r="AI23" s="660"/>
      <c r="AJ23" s="660"/>
      <c r="AK23" s="660"/>
      <c r="AL23" s="624" t="s">
        <v>130</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328520</v>
      </c>
      <c r="BH23" s="622"/>
      <c r="BI23" s="622"/>
      <c r="BJ23" s="622"/>
      <c r="BK23" s="622"/>
      <c r="BL23" s="622"/>
      <c r="BM23" s="622"/>
      <c r="BN23" s="623"/>
      <c r="BO23" s="659">
        <v>3.9</v>
      </c>
      <c r="BP23" s="659"/>
      <c r="BQ23" s="659"/>
      <c r="BR23" s="659"/>
      <c r="BS23" s="660" t="s">
        <v>130</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238</v>
      </c>
      <c r="AA24" s="659"/>
      <c r="AB24" s="659"/>
      <c r="AC24" s="659"/>
      <c r="AD24" s="660" t="s">
        <v>238</v>
      </c>
      <c r="AE24" s="660"/>
      <c r="AF24" s="660"/>
      <c r="AG24" s="660"/>
      <c r="AH24" s="660"/>
      <c r="AI24" s="660"/>
      <c r="AJ24" s="660"/>
      <c r="AK24" s="660"/>
      <c r="AL24" s="624" t="s">
        <v>238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250</v>
      </c>
      <c r="BP24" s="659"/>
      <c r="BQ24" s="659"/>
      <c r="BR24" s="659"/>
      <c r="BS24" s="660" t="s">
        <v>130</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10215141</v>
      </c>
      <c r="CS24" s="677"/>
      <c r="CT24" s="677"/>
      <c r="CU24" s="677"/>
      <c r="CV24" s="677"/>
      <c r="CW24" s="677"/>
      <c r="CX24" s="677"/>
      <c r="CY24" s="702"/>
      <c r="CZ24" s="703">
        <v>47.1</v>
      </c>
      <c r="DA24" s="685"/>
      <c r="DB24" s="685"/>
      <c r="DC24" s="705"/>
      <c r="DD24" s="701">
        <v>6038317</v>
      </c>
      <c r="DE24" s="677"/>
      <c r="DF24" s="677"/>
      <c r="DG24" s="677"/>
      <c r="DH24" s="677"/>
      <c r="DI24" s="677"/>
      <c r="DJ24" s="677"/>
      <c r="DK24" s="702"/>
      <c r="DL24" s="701">
        <v>5979062</v>
      </c>
      <c r="DM24" s="677"/>
      <c r="DN24" s="677"/>
      <c r="DO24" s="677"/>
      <c r="DP24" s="677"/>
      <c r="DQ24" s="677"/>
      <c r="DR24" s="677"/>
      <c r="DS24" s="677"/>
      <c r="DT24" s="677"/>
      <c r="DU24" s="677"/>
      <c r="DV24" s="702"/>
      <c r="DW24" s="703">
        <v>49.4</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12320305</v>
      </c>
      <c r="S25" s="622"/>
      <c r="T25" s="622"/>
      <c r="U25" s="622"/>
      <c r="V25" s="622"/>
      <c r="W25" s="622"/>
      <c r="X25" s="622"/>
      <c r="Y25" s="623"/>
      <c r="Z25" s="659">
        <v>52.5</v>
      </c>
      <c r="AA25" s="659"/>
      <c r="AB25" s="659"/>
      <c r="AC25" s="659"/>
      <c r="AD25" s="660">
        <v>11758224</v>
      </c>
      <c r="AE25" s="660"/>
      <c r="AF25" s="660"/>
      <c r="AG25" s="660"/>
      <c r="AH25" s="660"/>
      <c r="AI25" s="660"/>
      <c r="AJ25" s="660"/>
      <c r="AK25" s="660"/>
      <c r="AL25" s="624">
        <v>99.6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3184232</v>
      </c>
      <c r="CS25" s="634"/>
      <c r="CT25" s="634"/>
      <c r="CU25" s="634"/>
      <c r="CV25" s="634"/>
      <c r="CW25" s="634"/>
      <c r="CX25" s="634"/>
      <c r="CY25" s="635"/>
      <c r="CZ25" s="624">
        <v>14.7</v>
      </c>
      <c r="DA25" s="636"/>
      <c r="DB25" s="636"/>
      <c r="DC25" s="637"/>
      <c r="DD25" s="627">
        <v>2985685</v>
      </c>
      <c r="DE25" s="634"/>
      <c r="DF25" s="634"/>
      <c r="DG25" s="634"/>
      <c r="DH25" s="634"/>
      <c r="DI25" s="634"/>
      <c r="DJ25" s="634"/>
      <c r="DK25" s="635"/>
      <c r="DL25" s="627">
        <v>2936568</v>
      </c>
      <c r="DM25" s="634"/>
      <c r="DN25" s="634"/>
      <c r="DO25" s="634"/>
      <c r="DP25" s="634"/>
      <c r="DQ25" s="634"/>
      <c r="DR25" s="634"/>
      <c r="DS25" s="634"/>
      <c r="DT25" s="634"/>
      <c r="DU25" s="634"/>
      <c r="DV25" s="635"/>
      <c r="DW25" s="624">
        <v>24.3</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v>5818</v>
      </c>
      <c r="S26" s="622"/>
      <c r="T26" s="622"/>
      <c r="U26" s="622"/>
      <c r="V26" s="622"/>
      <c r="W26" s="622"/>
      <c r="X26" s="622"/>
      <c r="Y26" s="623"/>
      <c r="Z26" s="659">
        <v>0</v>
      </c>
      <c r="AA26" s="659"/>
      <c r="AB26" s="659"/>
      <c r="AC26" s="659"/>
      <c r="AD26" s="660">
        <v>5818</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238</v>
      </c>
      <c r="BP26" s="659"/>
      <c r="BQ26" s="659"/>
      <c r="BR26" s="659"/>
      <c r="BS26" s="660" t="s">
        <v>130</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2015599</v>
      </c>
      <c r="CS26" s="622"/>
      <c r="CT26" s="622"/>
      <c r="CU26" s="622"/>
      <c r="CV26" s="622"/>
      <c r="CW26" s="622"/>
      <c r="CX26" s="622"/>
      <c r="CY26" s="623"/>
      <c r="CZ26" s="624">
        <v>9.3000000000000007</v>
      </c>
      <c r="DA26" s="636"/>
      <c r="DB26" s="636"/>
      <c r="DC26" s="637"/>
      <c r="DD26" s="627">
        <v>1865474</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v>160619</v>
      </c>
      <c r="S27" s="622"/>
      <c r="T27" s="622"/>
      <c r="U27" s="622"/>
      <c r="V27" s="622"/>
      <c r="W27" s="622"/>
      <c r="X27" s="622"/>
      <c r="Y27" s="623"/>
      <c r="Z27" s="659">
        <v>0.7</v>
      </c>
      <c r="AA27" s="659"/>
      <c r="AB27" s="659"/>
      <c r="AC27" s="659"/>
      <c r="AD27" s="660" t="s">
        <v>238</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8399510</v>
      </c>
      <c r="BH27" s="622"/>
      <c r="BI27" s="622"/>
      <c r="BJ27" s="622"/>
      <c r="BK27" s="622"/>
      <c r="BL27" s="622"/>
      <c r="BM27" s="622"/>
      <c r="BN27" s="623"/>
      <c r="BO27" s="659">
        <v>100</v>
      </c>
      <c r="BP27" s="659"/>
      <c r="BQ27" s="659"/>
      <c r="BR27" s="659"/>
      <c r="BS27" s="660" t="s">
        <v>238</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5331462</v>
      </c>
      <c r="CS27" s="634"/>
      <c r="CT27" s="634"/>
      <c r="CU27" s="634"/>
      <c r="CV27" s="634"/>
      <c r="CW27" s="634"/>
      <c r="CX27" s="634"/>
      <c r="CY27" s="635"/>
      <c r="CZ27" s="624">
        <v>24.6</v>
      </c>
      <c r="DA27" s="636"/>
      <c r="DB27" s="636"/>
      <c r="DC27" s="637"/>
      <c r="DD27" s="627">
        <v>1353185</v>
      </c>
      <c r="DE27" s="634"/>
      <c r="DF27" s="634"/>
      <c r="DG27" s="634"/>
      <c r="DH27" s="634"/>
      <c r="DI27" s="634"/>
      <c r="DJ27" s="634"/>
      <c r="DK27" s="635"/>
      <c r="DL27" s="627">
        <v>1343047</v>
      </c>
      <c r="DM27" s="634"/>
      <c r="DN27" s="634"/>
      <c r="DO27" s="634"/>
      <c r="DP27" s="634"/>
      <c r="DQ27" s="634"/>
      <c r="DR27" s="634"/>
      <c r="DS27" s="634"/>
      <c r="DT27" s="634"/>
      <c r="DU27" s="634"/>
      <c r="DV27" s="635"/>
      <c r="DW27" s="624">
        <v>11.1</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130916</v>
      </c>
      <c r="S28" s="622"/>
      <c r="T28" s="622"/>
      <c r="U28" s="622"/>
      <c r="V28" s="622"/>
      <c r="W28" s="622"/>
      <c r="X28" s="622"/>
      <c r="Y28" s="623"/>
      <c r="Z28" s="659">
        <v>0.6</v>
      </c>
      <c r="AA28" s="659"/>
      <c r="AB28" s="659"/>
      <c r="AC28" s="659"/>
      <c r="AD28" s="660">
        <v>35088</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1699447</v>
      </c>
      <c r="CS28" s="622"/>
      <c r="CT28" s="622"/>
      <c r="CU28" s="622"/>
      <c r="CV28" s="622"/>
      <c r="CW28" s="622"/>
      <c r="CX28" s="622"/>
      <c r="CY28" s="623"/>
      <c r="CZ28" s="624">
        <v>7.8</v>
      </c>
      <c r="DA28" s="636"/>
      <c r="DB28" s="636"/>
      <c r="DC28" s="637"/>
      <c r="DD28" s="627">
        <v>1699447</v>
      </c>
      <c r="DE28" s="622"/>
      <c r="DF28" s="622"/>
      <c r="DG28" s="622"/>
      <c r="DH28" s="622"/>
      <c r="DI28" s="622"/>
      <c r="DJ28" s="622"/>
      <c r="DK28" s="623"/>
      <c r="DL28" s="627">
        <v>1699447</v>
      </c>
      <c r="DM28" s="622"/>
      <c r="DN28" s="622"/>
      <c r="DO28" s="622"/>
      <c r="DP28" s="622"/>
      <c r="DQ28" s="622"/>
      <c r="DR28" s="622"/>
      <c r="DS28" s="622"/>
      <c r="DT28" s="622"/>
      <c r="DU28" s="622"/>
      <c r="DV28" s="623"/>
      <c r="DW28" s="624">
        <v>14</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118991</v>
      </c>
      <c r="S29" s="622"/>
      <c r="T29" s="622"/>
      <c r="U29" s="622"/>
      <c r="V29" s="622"/>
      <c r="W29" s="622"/>
      <c r="X29" s="622"/>
      <c r="Y29" s="623"/>
      <c r="Z29" s="659">
        <v>0.5</v>
      </c>
      <c r="AA29" s="659"/>
      <c r="AB29" s="659"/>
      <c r="AC29" s="659"/>
      <c r="AD29" s="660" t="s">
        <v>238</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71</v>
      </c>
      <c r="CG29" s="619"/>
      <c r="CH29" s="619"/>
      <c r="CI29" s="619"/>
      <c r="CJ29" s="619"/>
      <c r="CK29" s="619"/>
      <c r="CL29" s="619"/>
      <c r="CM29" s="619"/>
      <c r="CN29" s="619"/>
      <c r="CO29" s="619"/>
      <c r="CP29" s="619"/>
      <c r="CQ29" s="620"/>
      <c r="CR29" s="621">
        <v>1699447</v>
      </c>
      <c r="CS29" s="634"/>
      <c r="CT29" s="634"/>
      <c r="CU29" s="634"/>
      <c r="CV29" s="634"/>
      <c r="CW29" s="634"/>
      <c r="CX29" s="634"/>
      <c r="CY29" s="635"/>
      <c r="CZ29" s="624">
        <v>7.8</v>
      </c>
      <c r="DA29" s="636"/>
      <c r="DB29" s="636"/>
      <c r="DC29" s="637"/>
      <c r="DD29" s="627">
        <v>1699447</v>
      </c>
      <c r="DE29" s="634"/>
      <c r="DF29" s="634"/>
      <c r="DG29" s="634"/>
      <c r="DH29" s="634"/>
      <c r="DI29" s="634"/>
      <c r="DJ29" s="634"/>
      <c r="DK29" s="635"/>
      <c r="DL29" s="627">
        <v>1699447</v>
      </c>
      <c r="DM29" s="634"/>
      <c r="DN29" s="634"/>
      <c r="DO29" s="634"/>
      <c r="DP29" s="634"/>
      <c r="DQ29" s="634"/>
      <c r="DR29" s="634"/>
      <c r="DS29" s="634"/>
      <c r="DT29" s="634"/>
      <c r="DU29" s="634"/>
      <c r="DV29" s="635"/>
      <c r="DW29" s="624">
        <v>14</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4649837</v>
      </c>
      <c r="S30" s="622"/>
      <c r="T30" s="622"/>
      <c r="U30" s="622"/>
      <c r="V30" s="622"/>
      <c r="W30" s="622"/>
      <c r="X30" s="622"/>
      <c r="Y30" s="623"/>
      <c r="Z30" s="659">
        <v>19.8</v>
      </c>
      <c r="AA30" s="659"/>
      <c r="AB30" s="659"/>
      <c r="AC30" s="659"/>
      <c r="AD30" s="660" t="s">
        <v>238</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1660320</v>
      </c>
      <c r="CS30" s="622"/>
      <c r="CT30" s="622"/>
      <c r="CU30" s="622"/>
      <c r="CV30" s="622"/>
      <c r="CW30" s="622"/>
      <c r="CX30" s="622"/>
      <c r="CY30" s="623"/>
      <c r="CZ30" s="624">
        <v>7.7</v>
      </c>
      <c r="DA30" s="636"/>
      <c r="DB30" s="636"/>
      <c r="DC30" s="637"/>
      <c r="DD30" s="627">
        <v>1660320</v>
      </c>
      <c r="DE30" s="622"/>
      <c r="DF30" s="622"/>
      <c r="DG30" s="622"/>
      <c r="DH30" s="622"/>
      <c r="DI30" s="622"/>
      <c r="DJ30" s="622"/>
      <c r="DK30" s="623"/>
      <c r="DL30" s="627">
        <v>1660320</v>
      </c>
      <c r="DM30" s="622"/>
      <c r="DN30" s="622"/>
      <c r="DO30" s="622"/>
      <c r="DP30" s="622"/>
      <c r="DQ30" s="622"/>
      <c r="DR30" s="622"/>
      <c r="DS30" s="622"/>
      <c r="DT30" s="622"/>
      <c r="DU30" s="622"/>
      <c r="DV30" s="623"/>
      <c r="DW30" s="624">
        <v>13.7</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1" t="s">
        <v>315</v>
      </c>
      <c r="AQ31" s="692"/>
      <c r="AR31" s="692"/>
      <c r="AS31" s="692"/>
      <c r="AT31" s="693" t="s">
        <v>316</v>
      </c>
      <c r="AU31" s="218"/>
      <c r="AV31" s="218"/>
      <c r="AW31" s="218"/>
      <c r="AX31" s="679" t="s">
        <v>190</v>
      </c>
      <c r="AY31" s="680"/>
      <c r="AZ31" s="680"/>
      <c r="BA31" s="680"/>
      <c r="BB31" s="680"/>
      <c r="BC31" s="680"/>
      <c r="BD31" s="680"/>
      <c r="BE31" s="680"/>
      <c r="BF31" s="681"/>
      <c r="BG31" s="683">
        <v>99.4</v>
      </c>
      <c r="BH31" s="684"/>
      <c r="BI31" s="684"/>
      <c r="BJ31" s="684"/>
      <c r="BK31" s="684"/>
      <c r="BL31" s="684"/>
      <c r="BM31" s="685">
        <v>98.4</v>
      </c>
      <c r="BN31" s="684"/>
      <c r="BO31" s="684"/>
      <c r="BP31" s="684"/>
      <c r="BQ31" s="686"/>
      <c r="BR31" s="683">
        <v>99.4</v>
      </c>
      <c r="BS31" s="684"/>
      <c r="BT31" s="684"/>
      <c r="BU31" s="684"/>
      <c r="BV31" s="684"/>
      <c r="BW31" s="684"/>
      <c r="BX31" s="685">
        <v>98</v>
      </c>
      <c r="BY31" s="684"/>
      <c r="BZ31" s="684"/>
      <c r="CA31" s="684"/>
      <c r="CB31" s="686"/>
      <c r="CD31" s="642"/>
      <c r="CE31" s="643"/>
      <c r="CF31" s="618" t="s">
        <v>317</v>
      </c>
      <c r="CG31" s="619"/>
      <c r="CH31" s="619"/>
      <c r="CI31" s="619"/>
      <c r="CJ31" s="619"/>
      <c r="CK31" s="619"/>
      <c r="CL31" s="619"/>
      <c r="CM31" s="619"/>
      <c r="CN31" s="619"/>
      <c r="CO31" s="619"/>
      <c r="CP31" s="619"/>
      <c r="CQ31" s="620"/>
      <c r="CR31" s="621">
        <v>39127</v>
      </c>
      <c r="CS31" s="634"/>
      <c r="CT31" s="634"/>
      <c r="CU31" s="634"/>
      <c r="CV31" s="634"/>
      <c r="CW31" s="634"/>
      <c r="CX31" s="634"/>
      <c r="CY31" s="635"/>
      <c r="CZ31" s="624">
        <v>0.2</v>
      </c>
      <c r="DA31" s="636"/>
      <c r="DB31" s="636"/>
      <c r="DC31" s="637"/>
      <c r="DD31" s="627">
        <v>39127</v>
      </c>
      <c r="DE31" s="634"/>
      <c r="DF31" s="634"/>
      <c r="DG31" s="634"/>
      <c r="DH31" s="634"/>
      <c r="DI31" s="634"/>
      <c r="DJ31" s="634"/>
      <c r="DK31" s="635"/>
      <c r="DL31" s="627">
        <v>39127</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1297059</v>
      </c>
      <c r="S32" s="622"/>
      <c r="T32" s="622"/>
      <c r="U32" s="622"/>
      <c r="V32" s="622"/>
      <c r="W32" s="622"/>
      <c r="X32" s="622"/>
      <c r="Y32" s="623"/>
      <c r="Z32" s="659">
        <v>5.5</v>
      </c>
      <c r="AA32" s="659"/>
      <c r="AB32" s="659"/>
      <c r="AC32" s="659"/>
      <c r="AD32" s="660" t="s">
        <v>238</v>
      </c>
      <c r="AE32" s="660"/>
      <c r="AF32" s="660"/>
      <c r="AG32" s="660"/>
      <c r="AH32" s="660"/>
      <c r="AI32" s="660"/>
      <c r="AJ32" s="660"/>
      <c r="AK32" s="660"/>
      <c r="AL32" s="624" t="s">
        <v>130</v>
      </c>
      <c r="AM32" s="625"/>
      <c r="AN32" s="625"/>
      <c r="AO32" s="661"/>
      <c r="AP32" s="662"/>
      <c r="AQ32" s="663"/>
      <c r="AR32" s="663"/>
      <c r="AS32" s="663"/>
      <c r="AT32" s="694"/>
      <c r="AU32" s="214" t="s">
        <v>319</v>
      </c>
      <c r="AX32" s="618" t="s">
        <v>320</v>
      </c>
      <c r="AY32" s="619"/>
      <c r="AZ32" s="619"/>
      <c r="BA32" s="619"/>
      <c r="BB32" s="619"/>
      <c r="BC32" s="619"/>
      <c r="BD32" s="619"/>
      <c r="BE32" s="619"/>
      <c r="BF32" s="620"/>
      <c r="BG32" s="687">
        <v>99.1</v>
      </c>
      <c r="BH32" s="634"/>
      <c r="BI32" s="634"/>
      <c r="BJ32" s="634"/>
      <c r="BK32" s="634"/>
      <c r="BL32" s="634"/>
      <c r="BM32" s="625">
        <v>98</v>
      </c>
      <c r="BN32" s="634"/>
      <c r="BO32" s="634"/>
      <c r="BP32" s="634"/>
      <c r="BQ32" s="657"/>
      <c r="BR32" s="687">
        <v>99.2</v>
      </c>
      <c r="BS32" s="634"/>
      <c r="BT32" s="634"/>
      <c r="BU32" s="634"/>
      <c r="BV32" s="634"/>
      <c r="BW32" s="634"/>
      <c r="BX32" s="625">
        <v>97.5</v>
      </c>
      <c r="BY32" s="634"/>
      <c r="BZ32" s="634"/>
      <c r="CA32" s="634"/>
      <c r="CB32" s="657"/>
      <c r="CD32" s="644"/>
      <c r="CE32" s="645"/>
      <c r="CF32" s="618" t="s">
        <v>321</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238</v>
      </c>
      <c r="DE32" s="622"/>
      <c r="DF32" s="622"/>
      <c r="DG32" s="622"/>
      <c r="DH32" s="622"/>
      <c r="DI32" s="622"/>
      <c r="DJ32" s="622"/>
      <c r="DK32" s="623"/>
      <c r="DL32" s="627" t="s">
        <v>238</v>
      </c>
      <c r="DM32" s="622"/>
      <c r="DN32" s="622"/>
      <c r="DO32" s="622"/>
      <c r="DP32" s="622"/>
      <c r="DQ32" s="622"/>
      <c r="DR32" s="622"/>
      <c r="DS32" s="622"/>
      <c r="DT32" s="622"/>
      <c r="DU32" s="622"/>
      <c r="DV32" s="623"/>
      <c r="DW32" s="624" t="s">
        <v>130</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12373</v>
      </c>
      <c r="S33" s="622"/>
      <c r="T33" s="622"/>
      <c r="U33" s="622"/>
      <c r="V33" s="622"/>
      <c r="W33" s="622"/>
      <c r="X33" s="622"/>
      <c r="Y33" s="623"/>
      <c r="Z33" s="659">
        <v>0.1</v>
      </c>
      <c r="AA33" s="659"/>
      <c r="AB33" s="659"/>
      <c r="AC33" s="659"/>
      <c r="AD33" s="660">
        <v>4050</v>
      </c>
      <c r="AE33" s="660"/>
      <c r="AF33" s="660"/>
      <c r="AG33" s="660"/>
      <c r="AH33" s="660"/>
      <c r="AI33" s="660"/>
      <c r="AJ33" s="660"/>
      <c r="AK33" s="660"/>
      <c r="AL33" s="624">
        <v>0</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99.5</v>
      </c>
      <c r="BH33" s="606"/>
      <c r="BI33" s="606"/>
      <c r="BJ33" s="606"/>
      <c r="BK33" s="606"/>
      <c r="BL33" s="606"/>
      <c r="BM33" s="652">
        <v>98.7</v>
      </c>
      <c r="BN33" s="606"/>
      <c r="BO33" s="606"/>
      <c r="BP33" s="606"/>
      <c r="BQ33" s="669"/>
      <c r="BR33" s="682">
        <v>99.6</v>
      </c>
      <c r="BS33" s="606"/>
      <c r="BT33" s="606"/>
      <c r="BU33" s="606"/>
      <c r="BV33" s="606"/>
      <c r="BW33" s="606"/>
      <c r="BX33" s="652">
        <v>98.3</v>
      </c>
      <c r="BY33" s="606"/>
      <c r="BZ33" s="606"/>
      <c r="CA33" s="606"/>
      <c r="CB33" s="669"/>
      <c r="CD33" s="618" t="s">
        <v>324</v>
      </c>
      <c r="CE33" s="619"/>
      <c r="CF33" s="619"/>
      <c r="CG33" s="619"/>
      <c r="CH33" s="619"/>
      <c r="CI33" s="619"/>
      <c r="CJ33" s="619"/>
      <c r="CK33" s="619"/>
      <c r="CL33" s="619"/>
      <c r="CM33" s="619"/>
      <c r="CN33" s="619"/>
      <c r="CO33" s="619"/>
      <c r="CP33" s="619"/>
      <c r="CQ33" s="620"/>
      <c r="CR33" s="621">
        <v>9132090</v>
      </c>
      <c r="CS33" s="634"/>
      <c r="CT33" s="634"/>
      <c r="CU33" s="634"/>
      <c r="CV33" s="634"/>
      <c r="CW33" s="634"/>
      <c r="CX33" s="634"/>
      <c r="CY33" s="635"/>
      <c r="CZ33" s="624">
        <v>42.1</v>
      </c>
      <c r="DA33" s="636"/>
      <c r="DB33" s="636"/>
      <c r="DC33" s="637"/>
      <c r="DD33" s="627">
        <v>7356046</v>
      </c>
      <c r="DE33" s="634"/>
      <c r="DF33" s="634"/>
      <c r="DG33" s="634"/>
      <c r="DH33" s="634"/>
      <c r="DI33" s="634"/>
      <c r="DJ33" s="634"/>
      <c r="DK33" s="635"/>
      <c r="DL33" s="627">
        <v>5118175</v>
      </c>
      <c r="DM33" s="634"/>
      <c r="DN33" s="634"/>
      <c r="DO33" s="634"/>
      <c r="DP33" s="634"/>
      <c r="DQ33" s="634"/>
      <c r="DR33" s="634"/>
      <c r="DS33" s="634"/>
      <c r="DT33" s="634"/>
      <c r="DU33" s="634"/>
      <c r="DV33" s="635"/>
      <c r="DW33" s="624">
        <v>42.3</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307153</v>
      </c>
      <c r="S34" s="622"/>
      <c r="T34" s="622"/>
      <c r="U34" s="622"/>
      <c r="V34" s="622"/>
      <c r="W34" s="622"/>
      <c r="X34" s="622"/>
      <c r="Y34" s="623"/>
      <c r="Z34" s="659">
        <v>1.3</v>
      </c>
      <c r="AA34" s="659"/>
      <c r="AB34" s="659"/>
      <c r="AC34" s="659"/>
      <c r="AD34" s="660" t="s">
        <v>238</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3682375</v>
      </c>
      <c r="CS34" s="622"/>
      <c r="CT34" s="622"/>
      <c r="CU34" s="622"/>
      <c r="CV34" s="622"/>
      <c r="CW34" s="622"/>
      <c r="CX34" s="622"/>
      <c r="CY34" s="623"/>
      <c r="CZ34" s="624">
        <v>17</v>
      </c>
      <c r="DA34" s="636"/>
      <c r="DB34" s="636"/>
      <c r="DC34" s="637"/>
      <c r="DD34" s="627">
        <v>2603059</v>
      </c>
      <c r="DE34" s="622"/>
      <c r="DF34" s="622"/>
      <c r="DG34" s="622"/>
      <c r="DH34" s="622"/>
      <c r="DI34" s="622"/>
      <c r="DJ34" s="622"/>
      <c r="DK34" s="623"/>
      <c r="DL34" s="627">
        <v>2199839</v>
      </c>
      <c r="DM34" s="622"/>
      <c r="DN34" s="622"/>
      <c r="DO34" s="622"/>
      <c r="DP34" s="622"/>
      <c r="DQ34" s="622"/>
      <c r="DR34" s="622"/>
      <c r="DS34" s="622"/>
      <c r="DT34" s="622"/>
      <c r="DU34" s="622"/>
      <c r="DV34" s="623"/>
      <c r="DW34" s="624">
        <v>18.2</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511157</v>
      </c>
      <c r="S35" s="622"/>
      <c r="T35" s="622"/>
      <c r="U35" s="622"/>
      <c r="V35" s="622"/>
      <c r="W35" s="622"/>
      <c r="X35" s="622"/>
      <c r="Y35" s="623"/>
      <c r="Z35" s="659">
        <v>2.2000000000000002</v>
      </c>
      <c r="AA35" s="659"/>
      <c r="AB35" s="659"/>
      <c r="AC35" s="659"/>
      <c r="AD35" s="660" t="s">
        <v>238</v>
      </c>
      <c r="AE35" s="660"/>
      <c r="AF35" s="660"/>
      <c r="AG35" s="660"/>
      <c r="AH35" s="660"/>
      <c r="AI35" s="660"/>
      <c r="AJ35" s="660"/>
      <c r="AK35" s="660"/>
      <c r="AL35" s="624" t="s">
        <v>130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211266</v>
      </c>
      <c r="CS35" s="634"/>
      <c r="CT35" s="634"/>
      <c r="CU35" s="634"/>
      <c r="CV35" s="634"/>
      <c r="CW35" s="634"/>
      <c r="CX35" s="634"/>
      <c r="CY35" s="635"/>
      <c r="CZ35" s="624">
        <v>1</v>
      </c>
      <c r="DA35" s="636"/>
      <c r="DB35" s="636"/>
      <c r="DC35" s="637"/>
      <c r="DD35" s="627">
        <v>208522</v>
      </c>
      <c r="DE35" s="634"/>
      <c r="DF35" s="634"/>
      <c r="DG35" s="634"/>
      <c r="DH35" s="634"/>
      <c r="DI35" s="634"/>
      <c r="DJ35" s="634"/>
      <c r="DK35" s="635"/>
      <c r="DL35" s="627">
        <v>208522</v>
      </c>
      <c r="DM35" s="634"/>
      <c r="DN35" s="634"/>
      <c r="DO35" s="634"/>
      <c r="DP35" s="634"/>
      <c r="DQ35" s="634"/>
      <c r="DR35" s="634"/>
      <c r="DS35" s="634"/>
      <c r="DT35" s="634"/>
      <c r="DU35" s="634"/>
      <c r="DV35" s="635"/>
      <c r="DW35" s="624">
        <v>1.7</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2336335</v>
      </c>
      <c r="S36" s="622"/>
      <c r="T36" s="622"/>
      <c r="U36" s="622"/>
      <c r="V36" s="622"/>
      <c r="W36" s="622"/>
      <c r="X36" s="622"/>
      <c r="Y36" s="623"/>
      <c r="Z36" s="659">
        <v>10</v>
      </c>
      <c r="AA36" s="659"/>
      <c r="AB36" s="659"/>
      <c r="AC36" s="659"/>
      <c r="AD36" s="660" t="s">
        <v>238</v>
      </c>
      <c r="AE36" s="660"/>
      <c r="AF36" s="660"/>
      <c r="AG36" s="660"/>
      <c r="AH36" s="660"/>
      <c r="AI36" s="660"/>
      <c r="AJ36" s="660"/>
      <c r="AK36" s="660"/>
      <c r="AL36" s="624" t="s">
        <v>238</v>
      </c>
      <c r="AM36" s="625"/>
      <c r="AN36" s="625"/>
      <c r="AO36" s="661"/>
      <c r="AP36" s="222"/>
      <c r="AQ36" s="670" t="s">
        <v>332</v>
      </c>
      <c r="AR36" s="671"/>
      <c r="AS36" s="671"/>
      <c r="AT36" s="671"/>
      <c r="AU36" s="671"/>
      <c r="AV36" s="671"/>
      <c r="AW36" s="671"/>
      <c r="AX36" s="671"/>
      <c r="AY36" s="672"/>
      <c r="AZ36" s="676">
        <v>2316232</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51615</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1989916</v>
      </c>
      <c r="CS36" s="622"/>
      <c r="CT36" s="622"/>
      <c r="CU36" s="622"/>
      <c r="CV36" s="622"/>
      <c r="CW36" s="622"/>
      <c r="CX36" s="622"/>
      <c r="CY36" s="623"/>
      <c r="CZ36" s="624">
        <v>9.1999999999999993</v>
      </c>
      <c r="DA36" s="636"/>
      <c r="DB36" s="636"/>
      <c r="DC36" s="637"/>
      <c r="DD36" s="627">
        <v>1904818</v>
      </c>
      <c r="DE36" s="622"/>
      <c r="DF36" s="622"/>
      <c r="DG36" s="622"/>
      <c r="DH36" s="622"/>
      <c r="DI36" s="622"/>
      <c r="DJ36" s="622"/>
      <c r="DK36" s="623"/>
      <c r="DL36" s="627">
        <v>1131088</v>
      </c>
      <c r="DM36" s="622"/>
      <c r="DN36" s="622"/>
      <c r="DO36" s="622"/>
      <c r="DP36" s="622"/>
      <c r="DQ36" s="622"/>
      <c r="DR36" s="622"/>
      <c r="DS36" s="622"/>
      <c r="DT36" s="622"/>
      <c r="DU36" s="622"/>
      <c r="DV36" s="623"/>
      <c r="DW36" s="624">
        <v>9.3000000000000007</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375749</v>
      </c>
      <c r="S37" s="622"/>
      <c r="T37" s="622"/>
      <c r="U37" s="622"/>
      <c r="V37" s="622"/>
      <c r="W37" s="622"/>
      <c r="X37" s="622"/>
      <c r="Y37" s="623"/>
      <c r="Z37" s="659">
        <v>1.6</v>
      </c>
      <c r="AA37" s="659"/>
      <c r="AB37" s="659"/>
      <c r="AC37" s="659"/>
      <c r="AD37" s="660">
        <v>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242796</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29600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854184</v>
      </c>
      <c r="CS37" s="634"/>
      <c r="CT37" s="634"/>
      <c r="CU37" s="634"/>
      <c r="CV37" s="634"/>
      <c r="CW37" s="634"/>
      <c r="CX37" s="634"/>
      <c r="CY37" s="635"/>
      <c r="CZ37" s="624">
        <v>3.9</v>
      </c>
      <c r="DA37" s="636"/>
      <c r="DB37" s="636"/>
      <c r="DC37" s="637"/>
      <c r="DD37" s="627">
        <v>854184</v>
      </c>
      <c r="DE37" s="634"/>
      <c r="DF37" s="634"/>
      <c r="DG37" s="634"/>
      <c r="DH37" s="634"/>
      <c r="DI37" s="634"/>
      <c r="DJ37" s="634"/>
      <c r="DK37" s="635"/>
      <c r="DL37" s="627">
        <v>849567</v>
      </c>
      <c r="DM37" s="634"/>
      <c r="DN37" s="634"/>
      <c r="DO37" s="634"/>
      <c r="DP37" s="634"/>
      <c r="DQ37" s="634"/>
      <c r="DR37" s="634"/>
      <c r="DS37" s="634"/>
      <c r="DT37" s="634"/>
      <c r="DU37" s="634"/>
      <c r="DV37" s="635"/>
      <c r="DW37" s="624">
        <v>7</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1241011</v>
      </c>
      <c r="S38" s="622"/>
      <c r="T38" s="622"/>
      <c r="U38" s="622"/>
      <c r="V38" s="622"/>
      <c r="W38" s="622"/>
      <c r="X38" s="622"/>
      <c r="Y38" s="623"/>
      <c r="Z38" s="659">
        <v>5.3</v>
      </c>
      <c r="AA38" s="659"/>
      <c r="AB38" s="659"/>
      <c r="AC38" s="659"/>
      <c r="AD38" s="660" t="s">
        <v>238</v>
      </c>
      <c r="AE38" s="660"/>
      <c r="AF38" s="660"/>
      <c r="AG38" s="660"/>
      <c r="AH38" s="660"/>
      <c r="AI38" s="660"/>
      <c r="AJ38" s="660"/>
      <c r="AK38" s="660"/>
      <c r="AL38" s="624" t="s">
        <v>130</v>
      </c>
      <c r="AM38" s="625"/>
      <c r="AN38" s="625"/>
      <c r="AO38" s="661"/>
      <c r="AQ38" s="654" t="s">
        <v>340</v>
      </c>
      <c r="AR38" s="655"/>
      <c r="AS38" s="655"/>
      <c r="AT38" s="655"/>
      <c r="AU38" s="655"/>
      <c r="AV38" s="655"/>
      <c r="AW38" s="655"/>
      <c r="AX38" s="655"/>
      <c r="AY38" s="656"/>
      <c r="AZ38" s="621">
        <v>81778</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7905</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1991658</v>
      </c>
      <c r="CS38" s="622"/>
      <c r="CT38" s="622"/>
      <c r="CU38" s="622"/>
      <c r="CV38" s="622"/>
      <c r="CW38" s="622"/>
      <c r="CX38" s="622"/>
      <c r="CY38" s="623"/>
      <c r="CZ38" s="624">
        <v>9.1999999999999993</v>
      </c>
      <c r="DA38" s="636"/>
      <c r="DB38" s="636"/>
      <c r="DC38" s="637"/>
      <c r="DD38" s="627">
        <v>1692395</v>
      </c>
      <c r="DE38" s="622"/>
      <c r="DF38" s="622"/>
      <c r="DG38" s="622"/>
      <c r="DH38" s="622"/>
      <c r="DI38" s="622"/>
      <c r="DJ38" s="622"/>
      <c r="DK38" s="623"/>
      <c r="DL38" s="627">
        <v>1578726</v>
      </c>
      <c r="DM38" s="622"/>
      <c r="DN38" s="622"/>
      <c r="DO38" s="622"/>
      <c r="DP38" s="622"/>
      <c r="DQ38" s="622"/>
      <c r="DR38" s="622"/>
      <c r="DS38" s="622"/>
      <c r="DT38" s="622"/>
      <c r="DU38" s="622"/>
      <c r="DV38" s="623"/>
      <c r="DW38" s="624">
        <v>13</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250</v>
      </c>
      <c r="AA39" s="659"/>
      <c r="AB39" s="659"/>
      <c r="AC39" s="659"/>
      <c r="AD39" s="660" t="s">
        <v>238</v>
      </c>
      <c r="AE39" s="660"/>
      <c r="AF39" s="660"/>
      <c r="AG39" s="660"/>
      <c r="AH39" s="660"/>
      <c r="AI39" s="660"/>
      <c r="AJ39" s="660"/>
      <c r="AK39" s="660"/>
      <c r="AL39" s="624" t="s">
        <v>238</v>
      </c>
      <c r="AM39" s="625"/>
      <c r="AN39" s="625"/>
      <c r="AO39" s="661"/>
      <c r="AQ39" s="654" t="s">
        <v>344</v>
      </c>
      <c r="AR39" s="655"/>
      <c r="AS39" s="655"/>
      <c r="AT39" s="655"/>
      <c r="AU39" s="655"/>
      <c r="AV39" s="655"/>
      <c r="AW39" s="655"/>
      <c r="AX39" s="655"/>
      <c r="AY39" s="656"/>
      <c r="AZ39" s="621" t="s">
        <v>130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12115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1251375</v>
      </c>
      <c r="CS39" s="634"/>
      <c r="CT39" s="634"/>
      <c r="CU39" s="634"/>
      <c r="CV39" s="634"/>
      <c r="CW39" s="634"/>
      <c r="CX39" s="634"/>
      <c r="CY39" s="635"/>
      <c r="CZ39" s="624">
        <v>5.8</v>
      </c>
      <c r="DA39" s="636"/>
      <c r="DB39" s="636"/>
      <c r="DC39" s="637"/>
      <c r="DD39" s="627">
        <v>947252</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300611</v>
      </c>
      <c r="S40" s="622"/>
      <c r="T40" s="622"/>
      <c r="U40" s="622"/>
      <c r="V40" s="622"/>
      <c r="W40" s="622"/>
      <c r="X40" s="622"/>
      <c r="Y40" s="623"/>
      <c r="Z40" s="659">
        <v>1.3</v>
      </c>
      <c r="AA40" s="659"/>
      <c r="AB40" s="659"/>
      <c r="AC40" s="659"/>
      <c r="AD40" s="660" t="s">
        <v>130</v>
      </c>
      <c r="AE40" s="660"/>
      <c r="AF40" s="660"/>
      <c r="AG40" s="660"/>
      <c r="AH40" s="660"/>
      <c r="AI40" s="660"/>
      <c r="AJ40" s="660"/>
      <c r="AK40" s="660"/>
      <c r="AL40" s="624" t="s">
        <v>130</v>
      </c>
      <c r="AM40" s="625"/>
      <c r="AN40" s="625"/>
      <c r="AO40" s="661"/>
      <c r="AQ40" s="654" t="s">
        <v>348</v>
      </c>
      <c r="AR40" s="655"/>
      <c r="AS40" s="655"/>
      <c r="AT40" s="655"/>
      <c r="AU40" s="655"/>
      <c r="AV40" s="655"/>
      <c r="AW40" s="655"/>
      <c r="AX40" s="655"/>
      <c r="AY40" s="656"/>
      <c r="AZ40" s="621" t="s">
        <v>238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93</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5500</v>
      </c>
      <c r="CS40" s="622"/>
      <c r="CT40" s="622"/>
      <c r="CU40" s="622"/>
      <c r="CV40" s="622"/>
      <c r="CW40" s="622"/>
      <c r="CX40" s="622"/>
      <c r="CY40" s="623"/>
      <c r="CZ40" s="624">
        <v>0</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23467323</v>
      </c>
      <c r="S41" s="646"/>
      <c r="T41" s="646"/>
      <c r="U41" s="646"/>
      <c r="V41" s="646"/>
      <c r="W41" s="646"/>
      <c r="X41" s="646"/>
      <c r="Y41" s="649"/>
      <c r="Z41" s="650">
        <v>100</v>
      </c>
      <c r="AA41" s="650"/>
      <c r="AB41" s="650"/>
      <c r="AC41" s="650"/>
      <c r="AD41" s="651">
        <v>11803182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528532</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1463126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362</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2332141</v>
      </c>
      <c r="CS42" s="634"/>
      <c r="CT42" s="634"/>
      <c r="CU42" s="634"/>
      <c r="CV42" s="634"/>
      <c r="CW42" s="634"/>
      <c r="CX42" s="634"/>
      <c r="CY42" s="635"/>
      <c r="CZ42" s="624">
        <v>10.8</v>
      </c>
      <c r="DA42" s="636"/>
      <c r="DB42" s="636"/>
      <c r="DC42" s="637"/>
      <c r="DD42" s="627">
        <v>397745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130718</v>
      </c>
      <c r="CS43" s="634"/>
      <c r="CT43" s="634"/>
      <c r="CU43" s="634"/>
      <c r="CV43" s="634"/>
      <c r="CW43" s="634"/>
      <c r="CX43" s="634"/>
      <c r="CY43" s="635"/>
      <c r="CZ43" s="624">
        <v>0.6</v>
      </c>
      <c r="DA43" s="636"/>
      <c r="DB43" s="636"/>
      <c r="DC43" s="637"/>
      <c r="DD43" s="627">
        <v>130718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2038715</v>
      </c>
      <c r="CS44" s="622"/>
      <c r="CT44" s="622"/>
      <c r="CU44" s="622"/>
      <c r="CV44" s="622"/>
      <c r="CW44" s="622"/>
      <c r="CX44" s="622"/>
      <c r="CY44" s="623"/>
      <c r="CZ44" s="624">
        <v>9.4</v>
      </c>
      <c r="DA44" s="625"/>
      <c r="DB44" s="625"/>
      <c r="DC44" s="626"/>
      <c r="DD44" s="627">
        <v>397745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758234</v>
      </c>
      <c r="CS45" s="634"/>
      <c r="CT45" s="634"/>
      <c r="CU45" s="634"/>
      <c r="CV45" s="634"/>
      <c r="CW45" s="634"/>
      <c r="CX45" s="634"/>
      <c r="CY45" s="635"/>
      <c r="CZ45" s="624">
        <v>3.5</v>
      </c>
      <c r="DA45" s="636"/>
      <c r="DB45" s="636"/>
      <c r="DC45" s="637"/>
      <c r="DD45" s="627">
        <v>37668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1280481</v>
      </c>
      <c r="CS46" s="622"/>
      <c r="CT46" s="622"/>
      <c r="CU46" s="622"/>
      <c r="CV46" s="622"/>
      <c r="CW46" s="622"/>
      <c r="CX46" s="622"/>
      <c r="CY46" s="623"/>
      <c r="CZ46" s="624">
        <v>5.9</v>
      </c>
      <c r="DA46" s="625"/>
      <c r="DB46" s="625"/>
      <c r="DC46" s="626"/>
      <c r="DD46" s="627">
        <v>360077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293426</v>
      </c>
      <c r="CS47" s="634"/>
      <c r="CT47" s="634"/>
      <c r="CU47" s="634"/>
      <c r="CV47" s="634"/>
      <c r="CW47" s="634"/>
      <c r="CX47" s="634"/>
      <c r="CY47" s="635"/>
      <c r="CZ47" s="624">
        <v>1.4</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c r="B48" s="225"/>
      <c r="CD48" s="644"/>
      <c r="CE48" s="645"/>
      <c r="CF48" s="618" t="s">
        <v>367</v>
      </c>
      <c r="CG48" s="619"/>
      <c r="CH48" s="619"/>
      <c r="CI48" s="619"/>
      <c r="CJ48" s="619"/>
      <c r="CK48" s="619"/>
      <c r="CL48" s="619"/>
      <c r="CM48" s="619"/>
      <c r="CN48" s="619"/>
      <c r="CO48" s="619"/>
      <c r="CP48" s="619"/>
      <c r="CQ48" s="620"/>
      <c r="CR48" s="621" t="s">
        <v>238</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21679372</v>
      </c>
      <c r="CS49" s="606"/>
      <c r="CT49" s="606"/>
      <c r="CU49" s="606"/>
      <c r="CV49" s="606"/>
      <c r="CW49" s="606"/>
      <c r="CX49" s="606"/>
      <c r="CY49" s="607"/>
      <c r="CZ49" s="608">
        <v>100</v>
      </c>
      <c r="DA49" s="609"/>
      <c r="DB49" s="609"/>
      <c r="DC49" s="610"/>
      <c r="DD49" s="611">
        <v>13792108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jqz0WOGFqo7s/aeg28KOQ8wdz3IwfzCqPsOqW7z7on5OGB6NV7dS9QK9zbaDUTBonC8vX3KfjBwy9TjNdfzwg==" saltValue="WPqJDm3itO1VvsDhFCN4S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cols>
    <col min="1" max="130" width="2.7265625" style="231" customWidth="1"/>
    <col min="131" max="131" width="1.5429687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23410</v>
      </c>
      <c r="R7" s="1103"/>
      <c r="S7" s="1103"/>
      <c r="T7" s="1103"/>
      <c r="U7" s="1103"/>
      <c r="V7" s="1103">
        <v>21667</v>
      </c>
      <c r="W7" s="1103"/>
      <c r="X7" s="1103"/>
      <c r="Y7" s="1103"/>
      <c r="Z7" s="1103"/>
      <c r="AA7" s="1103">
        <v>1743</v>
      </c>
      <c r="AB7" s="1103"/>
      <c r="AC7" s="1103"/>
      <c r="AD7" s="1103"/>
      <c r="AE7" s="1104"/>
      <c r="AF7" s="1105">
        <v>1416</v>
      </c>
      <c r="AG7" s="1106"/>
      <c r="AH7" s="1106"/>
      <c r="AI7" s="1106"/>
      <c r="AJ7" s="1107"/>
      <c r="AK7" s="1108">
        <v>502</v>
      </c>
      <c r="AL7" s="1109"/>
      <c r="AM7" s="1109"/>
      <c r="AN7" s="1109"/>
      <c r="AO7" s="1109"/>
      <c r="AP7" s="1109">
        <v>14680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t="s">
        <v>392</v>
      </c>
      <c r="C8" s="1031"/>
      <c r="D8" s="1031"/>
      <c r="E8" s="1031"/>
      <c r="F8" s="1031"/>
      <c r="G8" s="1031"/>
      <c r="H8" s="1031"/>
      <c r="I8" s="1031"/>
      <c r="J8" s="1031"/>
      <c r="K8" s="1031"/>
      <c r="L8" s="1031"/>
      <c r="M8" s="1031"/>
      <c r="N8" s="1031"/>
      <c r="O8" s="1031"/>
      <c r="P8" s="1032"/>
      <c r="Q8" s="1038">
        <v>297</v>
      </c>
      <c r="R8" s="1039"/>
      <c r="S8" s="1039"/>
      <c r="T8" s="1039"/>
      <c r="U8" s="1039"/>
      <c r="V8" s="1039">
        <v>252</v>
      </c>
      <c r="W8" s="1039"/>
      <c r="X8" s="1039"/>
      <c r="Y8" s="1039"/>
      <c r="Z8" s="1039"/>
      <c r="AA8" s="1039">
        <v>45</v>
      </c>
      <c r="AB8" s="1039"/>
      <c r="AC8" s="1039"/>
      <c r="AD8" s="1039"/>
      <c r="AE8" s="1040"/>
      <c r="AF8" s="1035">
        <v>18</v>
      </c>
      <c r="AG8" s="1036"/>
      <c r="AH8" s="1036"/>
      <c r="AI8" s="1036"/>
      <c r="AJ8" s="1037"/>
      <c r="AK8" s="1080">
        <v>204</v>
      </c>
      <c r="AL8" s="1081"/>
      <c r="AM8" s="1081"/>
      <c r="AN8" s="1081"/>
      <c r="AO8" s="1081"/>
      <c r="AP8" s="1081">
        <v>1533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23504</v>
      </c>
      <c r="R23" s="1061"/>
      <c r="S23" s="1061"/>
      <c r="T23" s="1061"/>
      <c r="U23" s="1061"/>
      <c r="V23" s="1061">
        <v>21716</v>
      </c>
      <c r="W23" s="1061"/>
      <c r="X23" s="1061"/>
      <c r="Y23" s="1061"/>
      <c r="Z23" s="1061"/>
      <c r="AA23" s="1061">
        <v>1788</v>
      </c>
      <c r="AB23" s="1061"/>
      <c r="AC23" s="1061"/>
      <c r="AD23" s="1061"/>
      <c r="AE23" s="1068"/>
      <c r="AF23" s="1069">
        <v>1435</v>
      </c>
      <c r="AG23" s="1061"/>
      <c r="AH23" s="1061"/>
      <c r="AI23" s="1061"/>
      <c r="AJ23" s="1070"/>
      <c r="AK23" s="1071"/>
      <c r="AL23" s="1072"/>
      <c r="AM23" s="1072"/>
      <c r="AN23" s="1072"/>
      <c r="AO23" s="1072"/>
      <c r="AP23" s="1061">
        <v>16213</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407</v>
      </c>
      <c r="C28" s="1048"/>
      <c r="D28" s="1048"/>
      <c r="E28" s="1048"/>
      <c r="F28" s="1048"/>
      <c r="G28" s="1048"/>
      <c r="H28" s="1048"/>
      <c r="I28" s="1048"/>
      <c r="J28" s="1048"/>
      <c r="K28" s="1048"/>
      <c r="L28" s="1048"/>
      <c r="M28" s="1048"/>
      <c r="N28" s="1048"/>
      <c r="O28" s="1048"/>
      <c r="P28" s="1049"/>
      <c r="Q28" s="1050">
        <v>6211</v>
      </c>
      <c r="R28" s="1051"/>
      <c r="S28" s="1051"/>
      <c r="T28" s="1051"/>
      <c r="U28" s="1051"/>
      <c r="V28" s="1051">
        <v>6160</v>
      </c>
      <c r="W28" s="1051"/>
      <c r="X28" s="1051"/>
      <c r="Y28" s="1051"/>
      <c r="Z28" s="1051"/>
      <c r="AA28" s="1051">
        <v>52</v>
      </c>
      <c r="AB28" s="1051"/>
      <c r="AC28" s="1051"/>
      <c r="AD28" s="1051"/>
      <c r="AE28" s="1052"/>
      <c r="AF28" s="1053">
        <v>52</v>
      </c>
      <c r="AG28" s="1051"/>
      <c r="AH28" s="1051"/>
      <c r="AI28" s="1051"/>
      <c r="AJ28" s="1054"/>
      <c r="AK28" s="1042">
        <v>463</v>
      </c>
      <c r="AL28" s="1043"/>
      <c r="AM28" s="1043"/>
      <c r="AN28" s="1043"/>
      <c r="AO28" s="1043"/>
      <c r="AP28" s="1044" t="s">
        <v>588</v>
      </c>
      <c r="AQ28" s="1045"/>
      <c r="AR28" s="1045"/>
      <c r="AS28" s="1045"/>
      <c r="AT28" s="1046"/>
      <c r="AU28" s="981" t="s">
        <v>589</v>
      </c>
      <c r="AV28" s="979"/>
      <c r="AW28" s="979"/>
      <c r="AX28" s="979"/>
      <c r="AY28" s="980"/>
      <c r="AZ28" s="981" t="s">
        <v>589</v>
      </c>
      <c r="BA28" s="979"/>
      <c r="BB28" s="979"/>
      <c r="BC28" s="979"/>
      <c r="BD28" s="980"/>
      <c r="BE28" s="981" t="s">
        <v>589</v>
      </c>
      <c r="BF28" s="979"/>
      <c r="BG28" s="979"/>
      <c r="BH28" s="979"/>
      <c r="BI28" s="980"/>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v>4312</v>
      </c>
      <c r="R29" s="1039"/>
      <c r="S29" s="1039"/>
      <c r="T29" s="1039"/>
      <c r="U29" s="1039"/>
      <c r="V29" s="1039">
        <v>4184</v>
      </c>
      <c r="W29" s="1039"/>
      <c r="X29" s="1039"/>
      <c r="Y29" s="1039"/>
      <c r="Z29" s="1039"/>
      <c r="AA29" s="1039">
        <v>128</v>
      </c>
      <c r="AB29" s="1039"/>
      <c r="AC29" s="1039"/>
      <c r="AD29" s="1039"/>
      <c r="AE29" s="1040"/>
      <c r="AF29" s="1035">
        <v>128</v>
      </c>
      <c r="AG29" s="1036"/>
      <c r="AH29" s="1036"/>
      <c r="AI29" s="1036"/>
      <c r="AJ29" s="1037"/>
      <c r="AK29" s="980">
        <v>162</v>
      </c>
      <c r="AL29" s="971"/>
      <c r="AM29" s="971"/>
      <c r="AN29" s="971"/>
      <c r="AO29" s="971"/>
      <c r="AP29" s="981" t="s">
        <v>589</v>
      </c>
      <c r="AQ29" s="979"/>
      <c r="AR29" s="979"/>
      <c r="AS29" s="979"/>
      <c r="AT29" s="980"/>
      <c r="AU29" s="981" t="s">
        <v>589</v>
      </c>
      <c r="AV29" s="979"/>
      <c r="AW29" s="979"/>
      <c r="AX29" s="979"/>
      <c r="AY29" s="980"/>
      <c r="AZ29" s="981" t="s">
        <v>589</v>
      </c>
      <c r="BA29" s="979"/>
      <c r="BB29" s="979"/>
      <c r="BC29" s="979"/>
      <c r="BD29" s="980"/>
      <c r="BE29" s="981" t="s">
        <v>589</v>
      </c>
      <c r="BF29" s="979"/>
      <c r="BG29" s="979"/>
      <c r="BH29" s="979"/>
      <c r="BI29" s="980"/>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866</v>
      </c>
      <c r="R30" s="1039"/>
      <c r="S30" s="1039"/>
      <c r="T30" s="1039"/>
      <c r="U30" s="1039"/>
      <c r="V30" s="1039">
        <v>861</v>
      </c>
      <c r="W30" s="1039"/>
      <c r="X30" s="1039"/>
      <c r="Y30" s="1039"/>
      <c r="Z30" s="1039"/>
      <c r="AA30" s="1039">
        <v>5</v>
      </c>
      <c r="AB30" s="1039"/>
      <c r="AC30" s="1039"/>
      <c r="AD30" s="1039"/>
      <c r="AE30" s="1040"/>
      <c r="AF30" s="1035">
        <v>5</v>
      </c>
      <c r="AG30" s="1036"/>
      <c r="AH30" s="1036"/>
      <c r="AI30" s="1036"/>
      <c r="AJ30" s="1037"/>
      <c r="AK30" s="980">
        <v>739</v>
      </c>
      <c r="AL30" s="971"/>
      <c r="AM30" s="971"/>
      <c r="AN30" s="971"/>
      <c r="AO30" s="971"/>
      <c r="AP30" s="981" t="s">
        <v>590</v>
      </c>
      <c r="AQ30" s="979"/>
      <c r="AR30" s="979"/>
      <c r="AS30" s="979"/>
      <c r="AT30" s="980"/>
      <c r="AU30" s="981" t="s">
        <v>590</v>
      </c>
      <c r="AV30" s="979"/>
      <c r="AW30" s="979"/>
      <c r="AX30" s="979"/>
      <c r="AY30" s="980"/>
      <c r="AZ30" s="981" t="s">
        <v>590</v>
      </c>
      <c r="BA30" s="979"/>
      <c r="BB30" s="979"/>
      <c r="BC30" s="979"/>
      <c r="BD30" s="980"/>
      <c r="BE30" s="981" t="s">
        <v>590</v>
      </c>
      <c r="BF30" s="979"/>
      <c r="BG30" s="979"/>
      <c r="BH30" s="979"/>
      <c r="BI30" s="980"/>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1002</v>
      </c>
      <c r="R31" s="1039"/>
      <c r="S31" s="1039"/>
      <c r="T31" s="1039"/>
      <c r="U31" s="1039"/>
      <c r="V31" s="1039">
        <v>1064</v>
      </c>
      <c r="W31" s="1039"/>
      <c r="X31" s="1039"/>
      <c r="Y31" s="1039"/>
      <c r="Z31" s="1039"/>
      <c r="AA31" s="1039">
        <v>-63</v>
      </c>
      <c r="AB31" s="1039"/>
      <c r="AC31" s="1039"/>
      <c r="AD31" s="1039"/>
      <c r="AE31" s="1040"/>
      <c r="AF31" s="1035">
        <v>2174</v>
      </c>
      <c r="AG31" s="1036"/>
      <c r="AH31" s="1036"/>
      <c r="AI31" s="1036"/>
      <c r="AJ31" s="1037"/>
      <c r="AK31" s="980">
        <v>4</v>
      </c>
      <c r="AL31" s="971"/>
      <c r="AM31" s="971"/>
      <c r="AN31" s="971"/>
      <c r="AO31" s="971"/>
      <c r="AP31" s="971">
        <v>2307</v>
      </c>
      <c r="AQ31" s="971"/>
      <c r="AR31" s="971"/>
      <c r="AS31" s="971"/>
      <c r="AT31" s="971"/>
      <c r="AU31" s="971">
        <v>9</v>
      </c>
      <c r="AV31" s="971"/>
      <c r="AW31" s="971"/>
      <c r="AX31" s="971"/>
      <c r="AY31" s="971"/>
      <c r="AZ31" s="981" t="s">
        <v>590</v>
      </c>
      <c r="BA31" s="979"/>
      <c r="BB31" s="979"/>
      <c r="BC31" s="979"/>
      <c r="BD31" s="980"/>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412</v>
      </c>
      <c r="C32" s="1031"/>
      <c r="D32" s="1031"/>
      <c r="E32" s="1031"/>
      <c r="F32" s="1031"/>
      <c r="G32" s="1031"/>
      <c r="H32" s="1031"/>
      <c r="I32" s="1031"/>
      <c r="J32" s="1031"/>
      <c r="K32" s="1031"/>
      <c r="L32" s="1031"/>
      <c r="M32" s="1031"/>
      <c r="N32" s="1031"/>
      <c r="O32" s="1031"/>
      <c r="P32" s="1032"/>
      <c r="Q32" s="1038">
        <v>1132</v>
      </c>
      <c r="R32" s="1039"/>
      <c r="S32" s="1039"/>
      <c r="T32" s="1039"/>
      <c r="U32" s="1039"/>
      <c r="V32" s="1039">
        <v>977</v>
      </c>
      <c r="W32" s="1039"/>
      <c r="X32" s="1039"/>
      <c r="Y32" s="1039"/>
      <c r="Z32" s="1039"/>
      <c r="AA32" s="1039">
        <v>156</v>
      </c>
      <c r="AB32" s="1039"/>
      <c r="AC32" s="1039"/>
      <c r="AD32" s="1039"/>
      <c r="AE32" s="1040"/>
      <c r="AF32" s="1035">
        <v>367</v>
      </c>
      <c r="AG32" s="1036"/>
      <c r="AH32" s="1036"/>
      <c r="AI32" s="1036"/>
      <c r="AJ32" s="1037"/>
      <c r="AK32" s="980">
        <v>225</v>
      </c>
      <c r="AL32" s="971"/>
      <c r="AM32" s="971"/>
      <c r="AN32" s="971"/>
      <c r="AO32" s="971"/>
      <c r="AP32" s="971">
        <v>5362</v>
      </c>
      <c r="AQ32" s="971"/>
      <c r="AR32" s="971"/>
      <c r="AS32" s="971"/>
      <c r="AT32" s="971"/>
      <c r="AU32" s="971">
        <v>1442</v>
      </c>
      <c r="AV32" s="971"/>
      <c r="AW32" s="971"/>
      <c r="AX32" s="971"/>
      <c r="AY32" s="971"/>
      <c r="AZ32" s="981" t="s">
        <v>590</v>
      </c>
      <c r="BA32" s="979"/>
      <c r="BB32" s="979"/>
      <c r="BC32" s="979"/>
      <c r="BD32" s="980"/>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413</v>
      </c>
      <c r="C33" s="1031"/>
      <c r="D33" s="1031"/>
      <c r="E33" s="1031"/>
      <c r="F33" s="1031"/>
      <c r="G33" s="1031"/>
      <c r="H33" s="1031"/>
      <c r="I33" s="1031"/>
      <c r="J33" s="1031"/>
      <c r="K33" s="1031"/>
      <c r="L33" s="1031"/>
      <c r="M33" s="1031"/>
      <c r="N33" s="1031"/>
      <c r="O33" s="1031"/>
      <c r="P33" s="1032"/>
      <c r="Q33" s="1038">
        <v>10</v>
      </c>
      <c r="R33" s="1039"/>
      <c r="S33" s="1039"/>
      <c r="T33" s="1039"/>
      <c r="U33" s="1039"/>
      <c r="V33" s="1039">
        <v>10</v>
      </c>
      <c r="W33" s="1039"/>
      <c r="X33" s="1039"/>
      <c r="Y33" s="1039"/>
      <c r="Z33" s="1039"/>
      <c r="AA33" s="1039">
        <v>0</v>
      </c>
      <c r="AB33" s="1039"/>
      <c r="AC33" s="1039"/>
      <c r="AD33" s="1039"/>
      <c r="AE33" s="1040"/>
      <c r="AF33" s="1035">
        <v>13</v>
      </c>
      <c r="AG33" s="1036"/>
      <c r="AH33" s="1036"/>
      <c r="AI33" s="1036"/>
      <c r="AJ33" s="1037"/>
      <c r="AK33" s="981" t="s">
        <v>594</v>
      </c>
      <c r="AL33" s="979"/>
      <c r="AM33" s="979"/>
      <c r="AN33" s="979"/>
      <c r="AO33" s="980"/>
      <c r="AP33" s="981" t="s">
        <v>590</v>
      </c>
      <c r="AQ33" s="979"/>
      <c r="AR33" s="979"/>
      <c r="AS33" s="979"/>
      <c r="AT33" s="980"/>
      <c r="AU33" s="981" t="s">
        <v>590</v>
      </c>
      <c r="AV33" s="979"/>
      <c r="AW33" s="979"/>
      <c r="AX33" s="979"/>
      <c r="AY33" s="980"/>
      <c r="AZ33" s="981" t="s">
        <v>590</v>
      </c>
      <c r="BA33" s="979"/>
      <c r="BB33" s="979"/>
      <c r="BC33" s="979"/>
      <c r="BD33" s="980"/>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2739</v>
      </c>
      <c r="AG63" s="959"/>
      <c r="AH63" s="959"/>
      <c r="AI63" s="959"/>
      <c r="AJ63" s="1022"/>
      <c r="AK63" s="1023"/>
      <c r="AL63" s="963"/>
      <c r="AM63" s="963"/>
      <c r="AN63" s="963"/>
      <c r="AO63" s="963"/>
      <c r="AP63" s="959">
        <v>7669</v>
      </c>
      <c r="AQ63" s="959"/>
      <c r="AR63" s="959"/>
      <c r="AS63" s="959"/>
      <c r="AT63" s="959"/>
      <c r="AU63" s="959">
        <v>1451</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418</v>
      </c>
      <c r="B66" s="996"/>
      <c r="C66" s="996"/>
      <c r="D66" s="996"/>
      <c r="E66" s="996"/>
      <c r="F66" s="996"/>
      <c r="G66" s="996"/>
      <c r="H66" s="996"/>
      <c r="I66" s="996"/>
      <c r="J66" s="996"/>
      <c r="K66" s="996"/>
      <c r="L66" s="996"/>
      <c r="M66" s="996"/>
      <c r="N66" s="996"/>
      <c r="O66" s="996"/>
      <c r="P66" s="997"/>
      <c r="Q66" s="1001" t="s">
        <v>399</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403</v>
      </c>
      <c r="AL66" s="996"/>
      <c r="AM66" s="996"/>
      <c r="AN66" s="996"/>
      <c r="AO66" s="997"/>
      <c r="AP66" s="1001" t="s">
        <v>422</v>
      </c>
      <c r="AQ66" s="1002"/>
      <c r="AR66" s="1002"/>
      <c r="AS66" s="1002"/>
      <c r="AT66" s="1003"/>
      <c r="AU66" s="1001" t="s">
        <v>423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581</v>
      </c>
      <c r="C68" s="986"/>
      <c r="D68" s="986"/>
      <c r="E68" s="986"/>
      <c r="F68" s="986"/>
      <c r="G68" s="986"/>
      <c r="H68" s="986"/>
      <c r="I68" s="986"/>
      <c r="J68" s="986"/>
      <c r="K68" s="986"/>
      <c r="L68" s="986"/>
      <c r="M68" s="986"/>
      <c r="N68" s="986"/>
      <c r="O68" s="986"/>
      <c r="P68" s="987"/>
      <c r="Q68" s="988">
        <v>405</v>
      </c>
      <c r="R68" s="982"/>
      <c r="S68" s="982"/>
      <c r="T68" s="982"/>
      <c r="U68" s="982"/>
      <c r="V68" s="982">
        <v>338</v>
      </c>
      <c r="W68" s="982"/>
      <c r="X68" s="982"/>
      <c r="Y68" s="982"/>
      <c r="Z68" s="982"/>
      <c r="AA68" s="982">
        <v>67</v>
      </c>
      <c r="AB68" s="982"/>
      <c r="AC68" s="982"/>
      <c r="AD68" s="982"/>
      <c r="AE68" s="982"/>
      <c r="AF68" s="982">
        <v>67</v>
      </c>
      <c r="AG68" s="982"/>
      <c r="AH68" s="982"/>
      <c r="AI68" s="982"/>
      <c r="AJ68" s="982"/>
      <c r="AK68" s="982" t="s">
        <v>587</v>
      </c>
      <c r="AL68" s="982"/>
      <c r="AM68" s="982"/>
      <c r="AN68" s="982"/>
      <c r="AO68" s="982"/>
      <c r="AP68" s="982">
        <v>876</v>
      </c>
      <c r="AQ68" s="982"/>
      <c r="AR68" s="982"/>
      <c r="AS68" s="982"/>
      <c r="AT68" s="982"/>
      <c r="AU68" s="971" t="s">
        <v>587</v>
      </c>
      <c r="AV68" s="971"/>
      <c r="AW68" s="971"/>
      <c r="AX68" s="971"/>
      <c r="AY68" s="971"/>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582</v>
      </c>
      <c r="C69" s="975"/>
      <c r="D69" s="975"/>
      <c r="E69" s="975"/>
      <c r="F69" s="975"/>
      <c r="G69" s="975"/>
      <c r="H69" s="975"/>
      <c r="I69" s="975"/>
      <c r="J69" s="975"/>
      <c r="K69" s="975"/>
      <c r="L69" s="975"/>
      <c r="M69" s="975"/>
      <c r="N69" s="975"/>
      <c r="O69" s="975"/>
      <c r="P69" s="976"/>
      <c r="Q69" s="977">
        <v>10148</v>
      </c>
      <c r="R69" s="971"/>
      <c r="S69" s="971"/>
      <c r="T69" s="971"/>
      <c r="U69" s="971"/>
      <c r="V69" s="971">
        <v>9954</v>
      </c>
      <c r="W69" s="971"/>
      <c r="X69" s="971"/>
      <c r="Y69" s="971"/>
      <c r="Z69" s="971"/>
      <c r="AA69" s="971">
        <v>194</v>
      </c>
      <c r="AB69" s="971"/>
      <c r="AC69" s="971"/>
      <c r="AD69" s="971"/>
      <c r="AE69" s="971"/>
      <c r="AF69" s="971">
        <v>179</v>
      </c>
      <c r="AG69" s="971"/>
      <c r="AH69" s="971"/>
      <c r="AI69" s="971"/>
      <c r="AJ69" s="971"/>
      <c r="AK69" s="971" t="s">
        <v>587</v>
      </c>
      <c r="AL69" s="971"/>
      <c r="AM69" s="971"/>
      <c r="AN69" s="971"/>
      <c r="AO69" s="971"/>
      <c r="AP69" s="971">
        <v>1830</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583</v>
      </c>
      <c r="C70" s="975"/>
      <c r="D70" s="975"/>
      <c r="E70" s="975"/>
      <c r="F70" s="975"/>
      <c r="G70" s="975"/>
      <c r="H70" s="975"/>
      <c r="I70" s="975"/>
      <c r="J70" s="975"/>
      <c r="K70" s="975"/>
      <c r="L70" s="975"/>
      <c r="M70" s="975"/>
      <c r="N70" s="975"/>
      <c r="O70" s="975"/>
      <c r="P70" s="976"/>
      <c r="Q70" s="977">
        <v>158</v>
      </c>
      <c r="R70" s="971"/>
      <c r="S70" s="971"/>
      <c r="T70" s="971"/>
      <c r="U70" s="971"/>
      <c r="V70" s="971">
        <v>144</v>
      </c>
      <c r="W70" s="971"/>
      <c r="X70" s="971"/>
      <c r="Y70" s="971"/>
      <c r="Z70" s="971"/>
      <c r="AA70" s="971">
        <v>14</v>
      </c>
      <c r="AB70" s="971"/>
      <c r="AC70" s="971"/>
      <c r="AD70" s="971"/>
      <c r="AE70" s="971"/>
      <c r="AF70" s="971">
        <v>14</v>
      </c>
      <c r="AG70" s="971"/>
      <c r="AH70" s="971"/>
      <c r="AI70" s="971"/>
      <c r="AJ70" s="971"/>
      <c r="AK70" s="971" t="s">
        <v>587</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584</v>
      </c>
      <c r="C71" s="975"/>
      <c r="D71" s="975"/>
      <c r="E71" s="975"/>
      <c r="F71" s="975"/>
      <c r="G71" s="975"/>
      <c r="H71" s="975"/>
      <c r="I71" s="975"/>
      <c r="J71" s="975"/>
      <c r="K71" s="975"/>
      <c r="L71" s="975"/>
      <c r="M71" s="975"/>
      <c r="N71" s="975"/>
      <c r="O71" s="975"/>
      <c r="P71" s="976"/>
      <c r="Q71" s="977">
        <v>1645</v>
      </c>
      <c r="R71" s="971"/>
      <c r="S71" s="971"/>
      <c r="T71" s="971"/>
      <c r="U71" s="971"/>
      <c r="V71" s="971">
        <v>1604</v>
      </c>
      <c r="W71" s="971"/>
      <c r="X71" s="971"/>
      <c r="Y71" s="971"/>
      <c r="Z71" s="971"/>
      <c r="AA71" s="971">
        <v>40</v>
      </c>
      <c r="AB71" s="971"/>
      <c r="AC71" s="971"/>
      <c r="AD71" s="971"/>
      <c r="AE71" s="971"/>
      <c r="AF71" s="971">
        <v>40</v>
      </c>
      <c r="AG71" s="971"/>
      <c r="AH71" s="971"/>
      <c r="AI71" s="971"/>
      <c r="AJ71" s="971"/>
      <c r="AK71" s="971" t="s">
        <v>587</v>
      </c>
      <c r="AL71" s="971"/>
      <c r="AM71" s="971"/>
      <c r="AN71" s="971"/>
      <c r="AO71" s="971"/>
      <c r="AP71" s="971" t="s">
        <v>587</v>
      </c>
      <c r="AQ71" s="971"/>
      <c r="AR71" s="971"/>
      <c r="AS71" s="971"/>
      <c r="AT71" s="971"/>
      <c r="AU71" s="971" t="s">
        <v>587</v>
      </c>
      <c r="AV71" s="971"/>
      <c r="AW71" s="971"/>
      <c r="AX71" s="971"/>
      <c r="AY71" s="971"/>
      <c r="AZ71" s="972" t="s">
        <v>591</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584</v>
      </c>
      <c r="C72" s="975"/>
      <c r="D72" s="975"/>
      <c r="E72" s="975"/>
      <c r="F72" s="975"/>
      <c r="G72" s="975"/>
      <c r="H72" s="975"/>
      <c r="I72" s="975"/>
      <c r="J72" s="975"/>
      <c r="K72" s="975"/>
      <c r="L72" s="975"/>
      <c r="M72" s="975"/>
      <c r="N72" s="975"/>
      <c r="O72" s="975"/>
      <c r="P72" s="976"/>
      <c r="Q72" s="977">
        <v>847072</v>
      </c>
      <c r="R72" s="971"/>
      <c r="S72" s="971"/>
      <c r="T72" s="971"/>
      <c r="U72" s="971"/>
      <c r="V72" s="971">
        <v>828353</v>
      </c>
      <c r="W72" s="971"/>
      <c r="X72" s="971"/>
      <c r="Y72" s="971"/>
      <c r="Z72" s="971"/>
      <c r="AA72" s="971">
        <v>18719</v>
      </c>
      <c r="AB72" s="971"/>
      <c r="AC72" s="971"/>
      <c r="AD72" s="971"/>
      <c r="AE72" s="971"/>
      <c r="AF72" s="971">
        <v>18719</v>
      </c>
      <c r="AG72" s="971"/>
      <c r="AH72" s="971"/>
      <c r="AI72" s="971"/>
      <c r="AJ72" s="971"/>
      <c r="AK72" s="971">
        <v>7694</v>
      </c>
      <c r="AL72" s="971"/>
      <c r="AM72" s="971"/>
      <c r="AN72" s="971"/>
      <c r="AO72" s="971"/>
      <c r="AP72" s="971" t="s">
        <v>587</v>
      </c>
      <c r="AQ72" s="971"/>
      <c r="AR72" s="971"/>
      <c r="AS72" s="971"/>
      <c r="AT72" s="971"/>
      <c r="AU72" s="971" t="s">
        <v>587</v>
      </c>
      <c r="AV72" s="971"/>
      <c r="AW72" s="971"/>
      <c r="AX72" s="971"/>
      <c r="AY72" s="971"/>
      <c r="AZ72" s="972" t="s">
        <v>592</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585</v>
      </c>
      <c r="C73" s="975"/>
      <c r="D73" s="975"/>
      <c r="E73" s="975"/>
      <c r="F73" s="975"/>
      <c r="G73" s="975"/>
      <c r="H73" s="975"/>
      <c r="I73" s="975"/>
      <c r="J73" s="975"/>
      <c r="K73" s="975"/>
      <c r="L73" s="975"/>
      <c r="M73" s="975"/>
      <c r="N73" s="975"/>
      <c r="O73" s="975"/>
      <c r="P73" s="976"/>
      <c r="Q73" s="977">
        <v>23479</v>
      </c>
      <c r="R73" s="971"/>
      <c r="S73" s="971"/>
      <c r="T73" s="971"/>
      <c r="U73" s="971"/>
      <c r="V73" s="971">
        <v>22911</v>
      </c>
      <c r="W73" s="971"/>
      <c r="X73" s="971"/>
      <c r="Y73" s="971"/>
      <c r="Z73" s="971"/>
      <c r="AA73" s="971">
        <v>568</v>
      </c>
      <c r="AB73" s="971"/>
      <c r="AC73" s="971"/>
      <c r="AD73" s="971"/>
      <c r="AE73" s="971"/>
      <c r="AF73" s="971">
        <v>568</v>
      </c>
      <c r="AG73" s="971"/>
      <c r="AH73" s="971"/>
      <c r="AI73" s="971"/>
      <c r="AJ73" s="971"/>
      <c r="AK73" s="971">
        <v>21</v>
      </c>
      <c r="AL73" s="971"/>
      <c r="AM73" s="971"/>
      <c r="AN73" s="971"/>
      <c r="AO73" s="971"/>
      <c r="AP73" s="971" t="s">
        <v>587</v>
      </c>
      <c r="AQ73" s="971"/>
      <c r="AR73" s="971"/>
      <c r="AS73" s="971"/>
      <c r="AT73" s="971"/>
      <c r="AU73" s="971" t="s">
        <v>587</v>
      </c>
      <c r="AV73" s="971"/>
      <c r="AW73" s="971"/>
      <c r="AX73" s="971"/>
      <c r="AY73" s="971"/>
      <c r="AZ73" s="972" t="s">
        <v>591</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585</v>
      </c>
      <c r="C74" s="975"/>
      <c r="D74" s="975"/>
      <c r="E74" s="975"/>
      <c r="F74" s="975"/>
      <c r="G74" s="975"/>
      <c r="H74" s="975"/>
      <c r="I74" s="975"/>
      <c r="J74" s="975"/>
      <c r="K74" s="975"/>
      <c r="L74" s="975"/>
      <c r="M74" s="975"/>
      <c r="N74" s="975"/>
      <c r="O74" s="975"/>
      <c r="P74" s="976"/>
      <c r="Q74" s="977">
        <v>205</v>
      </c>
      <c r="R74" s="971"/>
      <c r="S74" s="971"/>
      <c r="T74" s="971"/>
      <c r="U74" s="971"/>
      <c r="V74" s="971">
        <v>97</v>
      </c>
      <c r="W74" s="971"/>
      <c r="X74" s="971"/>
      <c r="Y74" s="971"/>
      <c r="Z74" s="971"/>
      <c r="AA74" s="971">
        <v>108</v>
      </c>
      <c r="AB74" s="971"/>
      <c r="AC74" s="971"/>
      <c r="AD74" s="971"/>
      <c r="AE74" s="971"/>
      <c r="AF74" s="971">
        <v>108</v>
      </c>
      <c r="AG74" s="971"/>
      <c r="AH74" s="971"/>
      <c r="AI74" s="971"/>
      <c r="AJ74" s="971"/>
      <c r="AK74" s="971" t="s">
        <v>587</v>
      </c>
      <c r="AL74" s="971"/>
      <c r="AM74" s="971"/>
      <c r="AN74" s="971"/>
      <c r="AO74" s="971"/>
      <c r="AP74" s="971" t="s">
        <v>587</v>
      </c>
      <c r="AQ74" s="971"/>
      <c r="AR74" s="971"/>
      <c r="AS74" s="971"/>
      <c r="AT74" s="971"/>
      <c r="AU74" s="971" t="s">
        <v>587</v>
      </c>
      <c r="AV74" s="971"/>
      <c r="AW74" s="971"/>
      <c r="AX74" s="971"/>
      <c r="AY74" s="971"/>
      <c r="AZ74" s="972" t="s">
        <v>593</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586</v>
      </c>
      <c r="C75" s="975"/>
      <c r="D75" s="975"/>
      <c r="E75" s="975"/>
      <c r="F75" s="975"/>
      <c r="G75" s="975"/>
      <c r="H75" s="975"/>
      <c r="I75" s="975"/>
      <c r="J75" s="975"/>
      <c r="K75" s="975"/>
      <c r="L75" s="975"/>
      <c r="M75" s="975"/>
      <c r="N75" s="975"/>
      <c r="O75" s="975"/>
      <c r="P75" s="976"/>
      <c r="Q75" s="978">
        <v>321</v>
      </c>
      <c r="R75" s="979"/>
      <c r="S75" s="979"/>
      <c r="T75" s="979"/>
      <c r="U75" s="980"/>
      <c r="V75" s="981">
        <v>310</v>
      </c>
      <c r="W75" s="979"/>
      <c r="X75" s="979"/>
      <c r="Y75" s="979"/>
      <c r="Z75" s="980"/>
      <c r="AA75" s="981">
        <v>11</v>
      </c>
      <c r="AB75" s="979"/>
      <c r="AC75" s="979"/>
      <c r="AD75" s="979"/>
      <c r="AE75" s="980"/>
      <c r="AF75" s="981">
        <v>11</v>
      </c>
      <c r="AG75" s="979"/>
      <c r="AH75" s="979"/>
      <c r="AI75" s="979"/>
      <c r="AJ75" s="980"/>
      <c r="AK75" s="981">
        <v>3</v>
      </c>
      <c r="AL75" s="979"/>
      <c r="AM75" s="979"/>
      <c r="AN75" s="979"/>
      <c r="AO75" s="980"/>
      <c r="AP75" s="971" t="s">
        <v>587</v>
      </c>
      <c r="AQ75" s="971"/>
      <c r="AR75" s="971"/>
      <c r="AS75" s="971"/>
      <c r="AT75" s="971"/>
      <c r="AU75" s="971" t="s">
        <v>587</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20006</v>
      </c>
      <c r="AG88" s="959"/>
      <c r="AH88" s="959"/>
      <c r="AI88" s="959"/>
      <c r="AJ88" s="959"/>
      <c r="AK88" s="963"/>
      <c r="AL88" s="963"/>
      <c r="AM88" s="963"/>
      <c r="AN88" s="963"/>
      <c r="AO88" s="963"/>
      <c r="AP88" s="959">
        <v>2706</v>
      </c>
      <c r="AQ88" s="959"/>
      <c r="AR88" s="959"/>
      <c r="AS88" s="959"/>
      <c r="AT88" s="959"/>
      <c r="AU88" s="959" t="s">
        <v>595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311</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311</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311</v>
      </c>
      <c r="DR109" s="896"/>
      <c r="DS109" s="896"/>
      <c r="DT109" s="896"/>
      <c r="DU109" s="897"/>
      <c r="DV109" s="898" t="s">
        <v>435</v>
      </c>
      <c r="DW109" s="896"/>
      <c r="DX109" s="896"/>
      <c r="DY109" s="896"/>
      <c r="DZ109" s="929"/>
    </row>
    <row r="110" spans="1:131" s="230" customFormat="1" ht="26.25" customHeight="1">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1588298</v>
      </c>
      <c r="AB110" s="889"/>
      <c r="AC110" s="889"/>
      <c r="AD110" s="889"/>
      <c r="AE110" s="890"/>
      <c r="AF110" s="891">
        <v>1697615</v>
      </c>
      <c r="AG110" s="889"/>
      <c r="AH110" s="889"/>
      <c r="AI110" s="889"/>
      <c r="AJ110" s="890"/>
      <c r="AK110" s="891">
        <v>1699412</v>
      </c>
      <c r="AL110" s="889"/>
      <c r="AM110" s="889"/>
      <c r="AN110" s="889"/>
      <c r="AO110" s="890"/>
      <c r="AP110" s="892">
        <v>16</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16783581</v>
      </c>
      <c r="BR110" s="842"/>
      <c r="BS110" s="842"/>
      <c r="BT110" s="842"/>
      <c r="BU110" s="842"/>
      <c r="BV110" s="842">
        <v>16632006</v>
      </c>
      <c r="BW110" s="842"/>
      <c r="BX110" s="842"/>
      <c r="BY110" s="842"/>
      <c r="BZ110" s="842"/>
      <c r="CA110" s="842">
        <v>16212697</v>
      </c>
      <c r="CB110" s="842"/>
      <c r="CC110" s="842"/>
      <c r="CD110" s="842"/>
      <c r="CE110" s="842"/>
      <c r="CF110" s="866">
        <v>153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396</v>
      </c>
      <c r="DH110" s="842"/>
      <c r="DI110" s="842"/>
      <c r="DJ110" s="842"/>
      <c r="DK110" s="842"/>
      <c r="DL110" s="842" t="s">
        <v>130</v>
      </c>
      <c r="DM110" s="842"/>
      <c r="DN110" s="842"/>
      <c r="DO110" s="842"/>
      <c r="DP110" s="842"/>
      <c r="DQ110" s="842" t="s">
        <v>396</v>
      </c>
      <c r="DR110" s="842"/>
      <c r="DS110" s="842"/>
      <c r="DT110" s="842"/>
      <c r="DU110" s="842"/>
      <c r="DV110" s="843" t="s">
        <v>130</v>
      </c>
      <c r="DW110" s="843"/>
      <c r="DX110" s="843"/>
      <c r="DY110" s="843"/>
      <c r="DZ110" s="844"/>
    </row>
    <row r="111" spans="1:131" s="230" customFormat="1" ht="26.25" customHeight="1">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396</v>
      </c>
      <c r="AB111" s="919"/>
      <c r="AC111" s="919"/>
      <c r="AD111" s="919"/>
      <c r="AE111" s="920"/>
      <c r="AF111" s="921" t="s">
        <v>396</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9645</v>
      </c>
      <c r="BR111" s="817"/>
      <c r="BS111" s="817"/>
      <c r="BT111" s="817"/>
      <c r="BU111" s="817"/>
      <c r="BV111" s="817">
        <v>9119</v>
      </c>
      <c r="BW111" s="817"/>
      <c r="BX111" s="817"/>
      <c r="BY111" s="817"/>
      <c r="BZ111" s="817"/>
      <c r="CA111" s="817">
        <v>9775</v>
      </c>
      <c r="CB111" s="817"/>
      <c r="CC111" s="817"/>
      <c r="CD111" s="817"/>
      <c r="CE111" s="817"/>
      <c r="CF111" s="875">
        <v>0.1</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130</v>
      </c>
      <c r="DM111" s="817"/>
      <c r="DN111" s="817"/>
      <c r="DO111" s="817"/>
      <c r="DP111" s="817"/>
      <c r="DQ111" s="817" t="s">
        <v>130</v>
      </c>
      <c r="DR111" s="817"/>
      <c r="DS111" s="817"/>
      <c r="DT111" s="817"/>
      <c r="DU111" s="817"/>
      <c r="DV111" s="794" t="s">
        <v>396</v>
      </c>
      <c r="DW111" s="794"/>
      <c r="DX111" s="794"/>
      <c r="DY111" s="794"/>
      <c r="DZ111" s="795"/>
    </row>
    <row r="112" spans="1:131" s="230" customFormat="1" ht="26.25" customHeight="1">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396</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1530121</v>
      </c>
      <c r="BR112" s="817"/>
      <c r="BS112" s="817"/>
      <c r="BT112" s="817"/>
      <c r="BU112" s="817"/>
      <c r="BV112" s="817">
        <v>1431605</v>
      </c>
      <c r="BW112" s="817"/>
      <c r="BX112" s="817"/>
      <c r="BY112" s="817"/>
      <c r="BZ112" s="817"/>
      <c r="CA112" s="817">
        <v>1451677</v>
      </c>
      <c r="CB112" s="817"/>
      <c r="CC112" s="817"/>
      <c r="CD112" s="817"/>
      <c r="CE112" s="817"/>
      <c r="CF112" s="875">
        <v>13.7</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396</v>
      </c>
      <c r="DR112" s="817"/>
      <c r="DS112" s="817"/>
      <c r="DT112" s="817"/>
      <c r="DU112" s="817"/>
      <c r="DV112" s="794" t="s">
        <v>130</v>
      </c>
      <c r="DW112" s="794"/>
      <c r="DX112" s="794"/>
      <c r="DY112" s="794"/>
      <c r="DZ112" s="795"/>
    </row>
    <row r="113" spans="1:130" s="230" customFormat="1" ht="26.25" customHeight="1">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128545</v>
      </c>
      <c r="AB113" s="919"/>
      <c r="AC113" s="919"/>
      <c r="AD113" s="919"/>
      <c r="AE113" s="920"/>
      <c r="AF113" s="921">
        <v>149057</v>
      </c>
      <c r="AG113" s="919"/>
      <c r="AH113" s="919"/>
      <c r="AI113" s="919"/>
      <c r="AJ113" s="920"/>
      <c r="AK113" s="921">
        <v>139581</v>
      </c>
      <c r="AL113" s="919"/>
      <c r="AM113" s="919"/>
      <c r="AN113" s="919"/>
      <c r="AO113" s="920"/>
      <c r="AP113" s="922">
        <v>1.3</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444743</v>
      </c>
      <c r="BR113" s="817"/>
      <c r="BS113" s="817"/>
      <c r="BT113" s="817"/>
      <c r="BU113" s="817"/>
      <c r="BV113" s="817">
        <v>419572</v>
      </c>
      <c r="BW113" s="817"/>
      <c r="BX113" s="817"/>
      <c r="BY113" s="817"/>
      <c r="BZ113" s="817"/>
      <c r="CA113" s="817">
        <v>371947</v>
      </c>
      <c r="CB113" s="817"/>
      <c r="CC113" s="817"/>
      <c r="CD113" s="817"/>
      <c r="CE113" s="817"/>
      <c r="CF113" s="875">
        <v>3.5</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396</v>
      </c>
      <c r="DR113" s="780"/>
      <c r="DS113" s="780"/>
      <c r="DT113" s="780"/>
      <c r="DU113" s="781"/>
      <c r="DV113" s="824" t="s">
        <v>130</v>
      </c>
      <c r="DW113" s="825"/>
      <c r="DX113" s="825"/>
      <c r="DY113" s="825"/>
      <c r="DZ113" s="826"/>
    </row>
    <row r="114" spans="1:130" s="230" customFormat="1" ht="26.25" customHeight="1">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41623</v>
      </c>
      <c r="AB114" s="780"/>
      <c r="AC114" s="780"/>
      <c r="AD114" s="780"/>
      <c r="AE114" s="781"/>
      <c r="AF114" s="782">
        <v>45074</v>
      </c>
      <c r="AG114" s="780"/>
      <c r="AH114" s="780"/>
      <c r="AI114" s="780"/>
      <c r="AJ114" s="781"/>
      <c r="AK114" s="782">
        <v>71973</v>
      </c>
      <c r="AL114" s="780"/>
      <c r="AM114" s="780"/>
      <c r="AN114" s="780"/>
      <c r="AO114" s="781"/>
      <c r="AP114" s="824">
        <v>0.7</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935543</v>
      </c>
      <c r="BR114" s="817"/>
      <c r="BS114" s="817"/>
      <c r="BT114" s="817"/>
      <c r="BU114" s="817"/>
      <c r="BV114" s="817">
        <v>1044314</v>
      </c>
      <c r="BW114" s="817"/>
      <c r="BX114" s="817"/>
      <c r="BY114" s="817"/>
      <c r="BZ114" s="817"/>
      <c r="CA114" s="817">
        <v>1070170</v>
      </c>
      <c r="CB114" s="817"/>
      <c r="CC114" s="817"/>
      <c r="CD114" s="817"/>
      <c r="CE114" s="817"/>
      <c r="CF114" s="875">
        <v>10.1</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396</v>
      </c>
      <c r="DM114" s="780"/>
      <c r="DN114" s="780"/>
      <c r="DO114" s="780"/>
      <c r="DP114" s="781"/>
      <c r="DQ114" s="782" t="s">
        <v>130</v>
      </c>
      <c r="DR114" s="780"/>
      <c r="DS114" s="780"/>
      <c r="DT114" s="780"/>
      <c r="DU114" s="781"/>
      <c r="DV114" s="824" t="s">
        <v>396</v>
      </c>
      <c r="DW114" s="825"/>
      <c r="DX114" s="825"/>
      <c r="DY114" s="825"/>
      <c r="DZ114" s="826"/>
    </row>
    <row r="115" spans="1:130" s="230" customFormat="1" ht="26.25" customHeight="1">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848</v>
      </c>
      <c r="AB115" s="919"/>
      <c r="AC115" s="919"/>
      <c r="AD115" s="919"/>
      <c r="AE115" s="920"/>
      <c r="AF115" s="921">
        <v>792</v>
      </c>
      <c r="AG115" s="919"/>
      <c r="AH115" s="919"/>
      <c r="AI115" s="919"/>
      <c r="AJ115" s="920"/>
      <c r="AK115" s="921">
        <v>767</v>
      </c>
      <c r="AL115" s="919"/>
      <c r="AM115" s="919"/>
      <c r="AN115" s="919"/>
      <c r="AO115" s="920"/>
      <c r="AP115" s="922">
        <v>0</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t="s">
        <v>396</v>
      </c>
      <c r="BW115" s="817"/>
      <c r="BX115" s="817"/>
      <c r="BY115" s="817"/>
      <c r="BZ115" s="817"/>
      <c r="CA115" s="817" t="s">
        <v>130</v>
      </c>
      <c r="CB115" s="817"/>
      <c r="CC115" s="817"/>
      <c r="CD115" s="817"/>
      <c r="CE115" s="817"/>
      <c r="CF115" s="875" t="s">
        <v>396</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396</v>
      </c>
      <c r="DR115" s="780"/>
      <c r="DS115" s="780"/>
      <c r="DT115" s="780"/>
      <c r="DU115" s="781"/>
      <c r="DV115" s="824" t="s">
        <v>130</v>
      </c>
      <c r="DW115" s="825"/>
      <c r="DX115" s="825"/>
      <c r="DY115" s="825"/>
      <c r="DZ115" s="826"/>
    </row>
    <row r="116" spans="1:130" s="230" customFormat="1" ht="26.25" customHeight="1">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396</v>
      </c>
      <c r="AB116" s="780"/>
      <c r="AC116" s="780"/>
      <c r="AD116" s="780"/>
      <c r="AE116" s="781"/>
      <c r="AF116" s="782" t="s">
        <v>130</v>
      </c>
      <c r="AG116" s="780"/>
      <c r="AH116" s="780"/>
      <c r="AI116" s="780"/>
      <c r="AJ116" s="781"/>
      <c r="AK116" s="782" t="s">
        <v>130</v>
      </c>
      <c r="AL116" s="780"/>
      <c r="AM116" s="780"/>
      <c r="AN116" s="780"/>
      <c r="AO116" s="781"/>
      <c r="AP116" s="824" t="s">
        <v>396</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396</v>
      </c>
      <c r="CB116" s="817"/>
      <c r="CC116" s="817"/>
      <c r="CD116" s="817"/>
      <c r="CE116" s="817"/>
      <c r="CF116" s="875" t="s">
        <v>130</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396</v>
      </c>
      <c r="DH116" s="780"/>
      <c r="DI116" s="780"/>
      <c r="DJ116" s="780"/>
      <c r="DK116" s="781"/>
      <c r="DL116" s="782" t="s">
        <v>396</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1759314</v>
      </c>
      <c r="AB117" s="903"/>
      <c r="AC117" s="903"/>
      <c r="AD117" s="903"/>
      <c r="AE117" s="904"/>
      <c r="AF117" s="905">
        <v>1892538</v>
      </c>
      <c r="AG117" s="903"/>
      <c r="AH117" s="903"/>
      <c r="AI117" s="903"/>
      <c r="AJ117" s="904"/>
      <c r="AK117" s="905">
        <v>1911733</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396</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396</v>
      </c>
      <c r="DR117" s="780"/>
      <c r="DS117" s="780"/>
      <c r="DT117" s="780"/>
      <c r="DU117" s="781"/>
      <c r="DV117" s="824" t="s">
        <v>130</v>
      </c>
      <c r="DW117" s="825"/>
      <c r="DX117" s="825"/>
      <c r="DY117" s="825"/>
      <c r="DZ117" s="826"/>
    </row>
    <row r="118" spans="1:130" s="230" customFormat="1" ht="26.25" customHeight="1">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311</v>
      </c>
      <c r="AL118" s="896"/>
      <c r="AM118" s="896"/>
      <c r="AN118" s="896"/>
      <c r="AO118" s="897"/>
      <c r="AP118" s="899" t="s">
        <v>435</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396</v>
      </c>
      <c r="BR118" s="845"/>
      <c r="BS118" s="845"/>
      <c r="BT118" s="845"/>
      <c r="BU118" s="845"/>
      <c r="BV118" s="845" t="s">
        <v>396</v>
      </c>
      <c r="BW118" s="845"/>
      <c r="BX118" s="845"/>
      <c r="BY118" s="845"/>
      <c r="BZ118" s="845"/>
      <c r="CA118" s="845" t="s">
        <v>396</v>
      </c>
      <c r="CB118" s="845"/>
      <c r="CC118" s="845"/>
      <c r="CD118" s="845"/>
      <c r="CE118" s="845"/>
      <c r="CF118" s="875" t="s">
        <v>130</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396</v>
      </c>
      <c r="DW118" s="825"/>
      <c r="DX118" s="825"/>
      <c r="DY118" s="825"/>
      <c r="DZ118" s="826"/>
    </row>
    <row r="119" spans="1:130" s="230" customFormat="1" ht="26.25" customHeight="1">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396</v>
      </c>
      <c r="AG119" s="889"/>
      <c r="AH119" s="889"/>
      <c r="AI119" s="889"/>
      <c r="AJ119" s="890"/>
      <c r="AK119" s="891" t="s">
        <v>130</v>
      </c>
      <c r="AL119" s="889"/>
      <c r="AM119" s="889"/>
      <c r="AN119" s="889"/>
      <c r="AO119" s="890"/>
      <c r="AP119" s="892" t="s">
        <v>396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465</v>
      </c>
      <c r="BP119" s="878"/>
      <c r="BQ119" s="879">
        <v>19703633</v>
      </c>
      <c r="BR119" s="845"/>
      <c r="BS119" s="845"/>
      <c r="BT119" s="845"/>
      <c r="BU119" s="845"/>
      <c r="BV119" s="845">
        <v>19536616</v>
      </c>
      <c r="BW119" s="845"/>
      <c r="BX119" s="845"/>
      <c r="BY119" s="845"/>
      <c r="BZ119" s="845"/>
      <c r="CA119" s="845">
        <v>19116266</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9645</v>
      </c>
      <c r="DH119" s="764"/>
      <c r="DI119" s="764"/>
      <c r="DJ119" s="764"/>
      <c r="DK119" s="765"/>
      <c r="DL119" s="766">
        <v>9119</v>
      </c>
      <c r="DM119" s="764"/>
      <c r="DN119" s="764"/>
      <c r="DO119" s="764"/>
      <c r="DP119" s="765"/>
      <c r="DQ119" s="766">
        <v>9775</v>
      </c>
      <c r="DR119" s="764"/>
      <c r="DS119" s="764"/>
      <c r="DT119" s="764"/>
      <c r="DU119" s="765"/>
      <c r="DV119" s="848">
        <v>0.1</v>
      </c>
      <c r="DW119" s="849"/>
      <c r="DX119" s="849"/>
      <c r="DY119" s="849"/>
      <c r="DZ119" s="850"/>
    </row>
    <row r="120" spans="1:130" s="230" customFormat="1" ht="26.25" customHeight="1">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396</v>
      </c>
      <c r="AG120" s="780"/>
      <c r="AH120" s="780"/>
      <c r="AI120" s="780"/>
      <c r="AJ120" s="781"/>
      <c r="AK120" s="782" t="s">
        <v>396</v>
      </c>
      <c r="AL120" s="780"/>
      <c r="AM120" s="780"/>
      <c r="AN120" s="780"/>
      <c r="AO120" s="781"/>
      <c r="AP120" s="824" t="s">
        <v>396</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3918425</v>
      </c>
      <c r="BR120" s="842"/>
      <c r="BS120" s="842"/>
      <c r="BT120" s="842"/>
      <c r="BU120" s="842"/>
      <c r="BV120" s="842">
        <v>4857339</v>
      </c>
      <c r="BW120" s="842"/>
      <c r="BX120" s="842"/>
      <c r="BY120" s="842"/>
      <c r="BZ120" s="842"/>
      <c r="CA120" s="842">
        <v>5603300</v>
      </c>
      <c r="CB120" s="842"/>
      <c r="CC120" s="842"/>
      <c r="CD120" s="842"/>
      <c r="CE120" s="842"/>
      <c r="CF120" s="866">
        <v>52.9</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1524879</v>
      </c>
      <c r="DH120" s="842"/>
      <c r="DI120" s="842"/>
      <c r="DJ120" s="842"/>
      <c r="DK120" s="842"/>
      <c r="DL120" s="842">
        <v>1423877</v>
      </c>
      <c r="DM120" s="842"/>
      <c r="DN120" s="842"/>
      <c r="DO120" s="842"/>
      <c r="DP120" s="842"/>
      <c r="DQ120" s="842">
        <v>1442451</v>
      </c>
      <c r="DR120" s="842"/>
      <c r="DS120" s="842"/>
      <c r="DT120" s="842"/>
      <c r="DU120" s="842"/>
      <c r="DV120" s="843">
        <v>13.6</v>
      </c>
      <c r="DW120" s="843"/>
      <c r="DX120" s="843"/>
      <c r="DY120" s="843"/>
      <c r="DZ120" s="844"/>
    </row>
    <row r="121" spans="1:130" s="230" customFormat="1" ht="26.25" customHeight="1">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396</v>
      </c>
      <c r="AB121" s="780"/>
      <c r="AC121" s="780"/>
      <c r="AD121" s="780"/>
      <c r="AE121" s="781"/>
      <c r="AF121" s="782" t="s">
        <v>396</v>
      </c>
      <c r="AG121" s="780"/>
      <c r="AH121" s="780"/>
      <c r="AI121" s="780"/>
      <c r="AJ121" s="781"/>
      <c r="AK121" s="782" t="s">
        <v>396</v>
      </c>
      <c r="AL121" s="780"/>
      <c r="AM121" s="780"/>
      <c r="AN121" s="780"/>
      <c r="AO121" s="781"/>
      <c r="AP121" s="824" t="s">
        <v>130</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2216401</v>
      </c>
      <c r="BR121" s="817"/>
      <c r="BS121" s="817"/>
      <c r="BT121" s="817"/>
      <c r="BU121" s="817"/>
      <c r="BV121" s="817">
        <v>2395270</v>
      </c>
      <c r="BW121" s="817"/>
      <c r="BX121" s="817"/>
      <c r="BY121" s="817"/>
      <c r="BZ121" s="817"/>
      <c r="CA121" s="817">
        <v>2362382</v>
      </c>
      <c r="CB121" s="817"/>
      <c r="CC121" s="817"/>
      <c r="CD121" s="817"/>
      <c r="CE121" s="817"/>
      <c r="CF121" s="875">
        <v>22.3</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5242</v>
      </c>
      <c r="DH121" s="817"/>
      <c r="DI121" s="817"/>
      <c r="DJ121" s="817"/>
      <c r="DK121" s="817"/>
      <c r="DL121" s="817">
        <v>7728</v>
      </c>
      <c r="DM121" s="817"/>
      <c r="DN121" s="817"/>
      <c r="DO121" s="817"/>
      <c r="DP121" s="817"/>
      <c r="DQ121" s="817">
        <v>9226</v>
      </c>
      <c r="DR121" s="817"/>
      <c r="DS121" s="817"/>
      <c r="DT121" s="817"/>
      <c r="DU121" s="817"/>
      <c r="DV121" s="794">
        <v>0.1</v>
      </c>
      <c r="DW121" s="794"/>
      <c r="DX121" s="794"/>
      <c r="DY121" s="794"/>
      <c r="DZ121" s="795"/>
    </row>
    <row r="122" spans="1:130" s="230" customFormat="1" ht="26.25" customHeight="1">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396</v>
      </c>
      <c r="AB122" s="780"/>
      <c r="AC122" s="780"/>
      <c r="AD122" s="780"/>
      <c r="AE122" s="781"/>
      <c r="AF122" s="782" t="s">
        <v>396</v>
      </c>
      <c r="AG122" s="780"/>
      <c r="AH122" s="780"/>
      <c r="AI122" s="780"/>
      <c r="AJ122" s="781"/>
      <c r="AK122" s="782" t="s">
        <v>396</v>
      </c>
      <c r="AL122" s="780"/>
      <c r="AM122" s="780"/>
      <c r="AN122" s="780"/>
      <c r="AO122" s="781"/>
      <c r="AP122" s="824" t="s">
        <v>396</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15277580</v>
      </c>
      <c r="BR122" s="845"/>
      <c r="BS122" s="845"/>
      <c r="BT122" s="845"/>
      <c r="BU122" s="845"/>
      <c r="BV122" s="845">
        <v>15489861</v>
      </c>
      <c r="BW122" s="845"/>
      <c r="BX122" s="845"/>
      <c r="BY122" s="845"/>
      <c r="BZ122" s="845"/>
      <c r="CA122" s="845">
        <v>14890422</v>
      </c>
      <c r="CB122" s="845"/>
      <c r="CC122" s="845"/>
      <c r="CD122" s="845"/>
      <c r="CE122" s="845"/>
      <c r="CF122" s="846">
        <v>140.6</v>
      </c>
      <c r="CG122" s="847"/>
      <c r="CH122" s="847"/>
      <c r="CI122" s="847"/>
      <c r="CJ122" s="847"/>
      <c r="CK122" s="869"/>
      <c r="CL122" s="855"/>
      <c r="CM122" s="855"/>
      <c r="CN122" s="855"/>
      <c r="CO122" s="856"/>
      <c r="CP122" s="835" t="s">
        <v>392</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475</v>
      </c>
      <c r="BP123" s="878"/>
      <c r="BQ123" s="832">
        <v>21412406</v>
      </c>
      <c r="BR123" s="833"/>
      <c r="BS123" s="833"/>
      <c r="BT123" s="833"/>
      <c r="BU123" s="833"/>
      <c r="BV123" s="833">
        <v>22742470</v>
      </c>
      <c r="BW123" s="833"/>
      <c r="BX123" s="833"/>
      <c r="BY123" s="833"/>
      <c r="BZ123" s="833"/>
      <c r="CA123" s="833">
        <v>22856104</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515</v>
      </c>
      <c r="AB126" s="780"/>
      <c r="AC126" s="780"/>
      <c r="AD126" s="780"/>
      <c r="AE126" s="781"/>
      <c r="AF126" s="782">
        <v>526</v>
      </c>
      <c r="AG126" s="780"/>
      <c r="AH126" s="780"/>
      <c r="AI126" s="780"/>
      <c r="AJ126" s="781"/>
      <c r="AK126" s="782">
        <v>537</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333</v>
      </c>
      <c r="AB127" s="780"/>
      <c r="AC127" s="780"/>
      <c r="AD127" s="780"/>
      <c r="AE127" s="781"/>
      <c r="AF127" s="782">
        <v>266</v>
      </c>
      <c r="AG127" s="780"/>
      <c r="AH127" s="780"/>
      <c r="AI127" s="780"/>
      <c r="AJ127" s="781"/>
      <c r="AK127" s="782">
        <v>230</v>
      </c>
      <c r="AL127" s="780"/>
      <c r="AM127" s="780"/>
      <c r="AN127" s="780"/>
      <c r="AO127" s="781"/>
      <c r="AP127" s="824">
        <v>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211035</v>
      </c>
      <c r="AB128" s="801"/>
      <c r="AC128" s="801"/>
      <c r="AD128" s="801"/>
      <c r="AE128" s="802"/>
      <c r="AF128" s="803">
        <v>328327</v>
      </c>
      <c r="AG128" s="801"/>
      <c r="AH128" s="801"/>
      <c r="AI128" s="801"/>
      <c r="AJ128" s="802"/>
      <c r="AK128" s="803">
        <v>257654</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130</v>
      </c>
      <c r="BG128" s="787"/>
      <c r="BH128" s="787"/>
      <c r="BI128" s="787"/>
      <c r="BJ128" s="787"/>
      <c r="BK128" s="787"/>
      <c r="BL128" s="810"/>
      <c r="BM128" s="786">
        <v>13.08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11434518</v>
      </c>
      <c r="AB129" s="780"/>
      <c r="AC129" s="780"/>
      <c r="AD129" s="780"/>
      <c r="AE129" s="781"/>
      <c r="AF129" s="782">
        <v>12035566</v>
      </c>
      <c r="AG129" s="780"/>
      <c r="AH129" s="780"/>
      <c r="AI129" s="780"/>
      <c r="AJ129" s="781"/>
      <c r="AK129" s="782">
        <v>11775338</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130</v>
      </c>
      <c r="BG129" s="771"/>
      <c r="BH129" s="771"/>
      <c r="BI129" s="771"/>
      <c r="BJ129" s="771"/>
      <c r="BK129" s="771"/>
      <c r="BL129" s="772"/>
      <c r="BM129" s="770">
        <v>18.079999999999998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1162919</v>
      </c>
      <c r="AB130" s="780"/>
      <c r="AC130" s="780"/>
      <c r="AD130" s="780"/>
      <c r="AE130" s="781"/>
      <c r="AF130" s="782">
        <v>1178041</v>
      </c>
      <c r="AG130" s="780"/>
      <c r="AH130" s="780"/>
      <c r="AI130" s="780"/>
      <c r="AJ130" s="781"/>
      <c r="AK130" s="782">
        <v>1181866</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3.9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10271599</v>
      </c>
      <c r="AB131" s="764"/>
      <c r="AC131" s="764"/>
      <c r="AD131" s="764"/>
      <c r="AE131" s="765"/>
      <c r="AF131" s="766">
        <v>10857525</v>
      </c>
      <c r="AG131" s="764"/>
      <c r="AH131" s="764"/>
      <c r="AI131" s="764"/>
      <c r="AJ131" s="765"/>
      <c r="AK131" s="766">
        <v>10593472</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3.7517040920000002</v>
      </c>
      <c r="AB132" s="745"/>
      <c r="AC132" s="745"/>
      <c r="AD132" s="745"/>
      <c r="AE132" s="746"/>
      <c r="AF132" s="747">
        <v>3.5567037610000001</v>
      </c>
      <c r="AG132" s="745"/>
      <c r="AH132" s="745"/>
      <c r="AI132" s="745"/>
      <c r="AJ132" s="746"/>
      <c r="AK132" s="747">
        <v>4.4575848220000003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2.9</v>
      </c>
      <c r="AB133" s="724"/>
      <c r="AC133" s="724"/>
      <c r="AD133" s="724"/>
      <c r="AE133" s="725"/>
      <c r="AF133" s="723">
        <v>3.4</v>
      </c>
      <c r="AG133" s="724"/>
      <c r="AH133" s="724"/>
      <c r="AI133" s="724"/>
      <c r="AJ133" s="725"/>
      <c r="AK133" s="723">
        <v>3.9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e0s8i1lC5ob5XXlTmIZWhDMScgo1e4RXutfkO+xT0i4q1/Vqo89/ihiM1COfdDDCw5Zkl9JYvaYFaTxwfCRRA==" saltValue="kYNEbocdRcUTpszvKjN7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573</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KtrhrNLet9HmtyM4eDuIx4GPXBwvV2lOTjg8DWqxe88/lCoJgmNSKfwbkz/NingG8swkdRIlEmGL4jfLGgXvw==" saltValue="BmFaL24EvK6WgN5k7DDDy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5429687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IG0i+G/CJ4CJQMXObWvVwBrS3GT/B7A7UDVcL0hJaUphQT+vxJnxq+caBOavlvINYB8V17ZZZ9yqi/aFIRX+Dg==" saltValue="it/sZfAecDYfoOgNNHwWM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1796875" style="268" customWidth="1"/>
    <col min="46" max="46" width="3" style="266" customWidth="1"/>
    <col min="47" max="47" width="19.1796875" style="261" hidden="1" customWidth="1"/>
    <col min="48" max="52" width="12.54296875" style="261" hidden="1" customWidth="1"/>
    <col min="53" max="16384" width="8.54296875" style="261" hidden="1"/>
  </cols>
  <sheetData>
    <row r="1" spans="1:46" ht="13">
      <c r="AS1" s="262"/>
      <c r="AT1" s="262"/>
    </row>
    <row r="2" spans="1:46" ht="13">
      <c r="AS2" s="262"/>
      <c r="AT2" s="262"/>
    </row>
    <row r="3" spans="1:46" ht="13">
      <c r="AS3" s="262"/>
      <c r="AT3" s="262"/>
    </row>
    <row r="4" spans="1:46" ht="13">
      <c r="AS4" s="262"/>
      <c r="AT4" s="262"/>
    </row>
    <row r="5" spans="1:46" ht="16.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3184232</v>
      </c>
      <c r="AP9" s="281">
        <v>58303</v>
      </c>
      <c r="AQ9" s="282">
        <v>65316</v>
      </c>
      <c r="AR9" s="283">
        <v>-10.7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623446</v>
      </c>
      <c r="AP10" s="284">
        <v>11415</v>
      </c>
      <c r="AQ10" s="285">
        <v>6075</v>
      </c>
      <c r="AR10" s="286">
        <v>87.9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19540</v>
      </c>
      <c r="AP11" s="284">
        <v>358</v>
      </c>
      <c r="AQ11" s="285">
        <v>1232</v>
      </c>
      <c r="AR11" s="286">
        <v>-70.900000000000006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v>18</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137449</v>
      </c>
      <c r="AP13" s="284">
        <v>2517</v>
      </c>
      <c r="AQ13" s="285">
        <v>2791</v>
      </c>
      <c r="AR13" s="286">
        <v>-9.8000000000000007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130718</v>
      </c>
      <c r="AP14" s="284">
        <v>2393</v>
      </c>
      <c r="AQ14" s="285">
        <v>1364</v>
      </c>
      <c r="AR14" s="286">
        <v>75.400000000000006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-269539</v>
      </c>
      <c r="AP15" s="284">
        <v>-4935</v>
      </c>
      <c r="AQ15" s="285">
        <v>-4006</v>
      </c>
      <c r="AR15" s="286">
        <v>23.2</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3825846</v>
      </c>
      <c r="AP16" s="284">
        <v>70051</v>
      </c>
      <c r="AQ16" s="285">
        <v>72790</v>
      </c>
      <c r="AR16" s="286">
        <v>-3.8</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6.15</v>
      </c>
      <c r="AP21" s="298">
        <v>6.54</v>
      </c>
      <c r="AQ21" s="299">
        <v>-0.39</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99.5</v>
      </c>
      <c r="AP22" s="303">
        <v>98.3</v>
      </c>
      <c r="AQ22" s="304">
        <v>1.2</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c r="A27" s="309"/>
      <c r="AO27" s="262"/>
      <c r="AP27" s="262"/>
      <c r="AQ27" s="262"/>
      <c r="AR27" s="262"/>
      <c r="AS27" s="262"/>
      <c r="AT27" s="262"/>
    </row>
    <row r="28" spans="1:46" ht="16.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1699412</v>
      </c>
      <c r="AP32" s="312">
        <v>31116</v>
      </c>
      <c r="AQ32" s="313">
        <v>35011</v>
      </c>
      <c r="AR32" s="314">
        <v>-11.1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v>4</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139581</v>
      </c>
      <c r="AP35" s="312">
        <v>2556</v>
      </c>
      <c r="AQ35" s="313">
        <v>8351</v>
      </c>
      <c r="AR35" s="314">
        <v>-69.400000000000006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71973</v>
      </c>
      <c r="AP36" s="312">
        <v>1318</v>
      </c>
      <c r="AQ36" s="313">
        <v>1645</v>
      </c>
      <c r="AR36" s="314">
        <v>-19.899999999999999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767</v>
      </c>
      <c r="AP37" s="312">
        <v>14</v>
      </c>
      <c r="AQ37" s="313">
        <v>1050</v>
      </c>
      <c r="AR37" s="314">
        <v>-98.7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512</v>
      </c>
      <c r="AP38" s="315" t="s">
        <v>512</v>
      </c>
      <c r="AQ38" s="316">
        <v>1</v>
      </c>
      <c r="AR38" s="304" t="s">
        <v>512</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-257654</v>
      </c>
      <c r="AP39" s="312">
        <v>-4718</v>
      </c>
      <c r="AQ39" s="313">
        <v>-5851</v>
      </c>
      <c r="AR39" s="314">
        <v>-19.399999999999999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-1181866</v>
      </c>
      <c r="AP40" s="312">
        <v>-21640</v>
      </c>
      <c r="AQ40" s="313">
        <v>-27858</v>
      </c>
      <c r="AR40" s="314">
        <v>-22.3</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472213</v>
      </c>
      <c r="AP41" s="312">
        <v>8646</v>
      </c>
      <c r="AQ41" s="313">
        <v>12351</v>
      </c>
      <c r="AR41" s="314">
        <v>-30</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1594700</v>
      </c>
      <c r="AN51" s="334">
        <v>28443</v>
      </c>
      <c r="AO51" s="335">
        <v>-26.1</v>
      </c>
      <c r="AP51" s="336">
        <v>41934</v>
      </c>
      <c r="AQ51" s="337">
        <v>-12.3</v>
      </c>
      <c r="AR51" s="338">
        <v>-13.8</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1382385</v>
      </c>
      <c r="AN52" s="342">
        <v>24656</v>
      </c>
      <c r="AO52" s="343">
        <v>-8.3000000000000007</v>
      </c>
      <c r="AP52" s="344">
        <v>23352</v>
      </c>
      <c r="AQ52" s="345">
        <v>-9.6999999999999993</v>
      </c>
      <c r="AR52" s="346">
        <v>1.4</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1415348</v>
      </c>
      <c r="AN53" s="334">
        <v>25412</v>
      </c>
      <c r="AO53" s="335">
        <v>-10.7</v>
      </c>
      <c r="AP53" s="336">
        <v>45588</v>
      </c>
      <c r="AQ53" s="337">
        <v>8.6999999999999993</v>
      </c>
      <c r="AR53" s="338">
        <v>-19.399999999999999</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1131974</v>
      </c>
      <c r="AN54" s="342">
        <v>20324</v>
      </c>
      <c r="AO54" s="343">
        <v>-17.600000000000001</v>
      </c>
      <c r="AP54" s="344">
        <v>24150</v>
      </c>
      <c r="AQ54" s="345">
        <v>3.4</v>
      </c>
      <c r="AR54" s="346">
        <v>-21</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2055476</v>
      </c>
      <c r="AN55" s="334">
        <v>37174</v>
      </c>
      <c r="AO55" s="335">
        <v>46.3</v>
      </c>
      <c r="AP55" s="336">
        <v>45483</v>
      </c>
      <c r="AQ55" s="337">
        <v>-0.2</v>
      </c>
      <c r="AR55" s="338">
        <v>46.5</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1759377</v>
      </c>
      <c r="AN56" s="342">
        <v>31819</v>
      </c>
      <c r="AO56" s="343">
        <v>56.6</v>
      </c>
      <c r="AP56" s="344">
        <v>24241</v>
      </c>
      <c r="AQ56" s="345">
        <v>0.4</v>
      </c>
      <c r="AR56" s="346">
        <v>56.2</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1128192</v>
      </c>
      <c r="AN57" s="334">
        <v>20568</v>
      </c>
      <c r="AO57" s="335">
        <v>-44.7</v>
      </c>
      <c r="AP57" s="336">
        <v>45945</v>
      </c>
      <c r="AQ57" s="337">
        <v>1</v>
      </c>
      <c r="AR57" s="338">
        <v>-45.7</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856746</v>
      </c>
      <c r="AN58" s="342">
        <v>15619</v>
      </c>
      <c r="AO58" s="343">
        <v>-50.9</v>
      </c>
      <c r="AP58" s="344">
        <v>25180</v>
      </c>
      <c r="AQ58" s="345">
        <v>3.9</v>
      </c>
      <c r="AR58" s="346">
        <v>-54.8</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2038715</v>
      </c>
      <c r="AN59" s="334">
        <v>37329</v>
      </c>
      <c r="AO59" s="335">
        <v>81.5</v>
      </c>
      <c r="AP59" s="336">
        <v>44475</v>
      </c>
      <c r="AQ59" s="337">
        <v>-3.2</v>
      </c>
      <c r="AR59" s="338">
        <v>84.7</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1280481</v>
      </c>
      <c r="AN60" s="342">
        <v>23446</v>
      </c>
      <c r="AO60" s="343">
        <v>50.1</v>
      </c>
      <c r="AP60" s="344">
        <v>24780</v>
      </c>
      <c r="AQ60" s="345">
        <v>-1.6</v>
      </c>
      <c r="AR60" s="346">
        <v>51.7</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1646486</v>
      </c>
      <c r="AN61" s="349">
        <v>29785</v>
      </c>
      <c r="AO61" s="350">
        <v>9.3000000000000007</v>
      </c>
      <c r="AP61" s="351">
        <v>44685</v>
      </c>
      <c r="AQ61" s="352">
        <v>-1.2</v>
      </c>
      <c r="AR61" s="338">
        <v>10.5</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1282193</v>
      </c>
      <c r="AN62" s="342">
        <v>23173</v>
      </c>
      <c r="AO62" s="343">
        <v>6</v>
      </c>
      <c r="AP62" s="344">
        <v>24341</v>
      </c>
      <c r="AQ62" s="345">
        <v>-0.7</v>
      </c>
      <c r="AR62" s="346">
        <v>6.7</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KzYTFPeJDpHheevLx7NG+70mxQ55jXjjemzlfMhat2hkbfkWvrPKfkkclGYrZhujmJ2h+a3LGFbp2/PqexARzA==" saltValue="vv1lwCstuF7MT6FUTK2t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20" zoomScaleNormal="12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574</v>
      </c>
    </row>
    <row r="120" spans="125:125" ht="13.5" hidden="1" customHeight="1"/>
    <row r="121" spans="125:125" ht="13.5" hidden="1" customHeight="1">
      <c r="DU121" s="259"/>
    </row>
  </sheetData>
  <sheetProtection algorithmName="SHA-512" hashValue="SBca+yXvcQMR4COUbOFNsEUMl+vbNtCQjgGWCxHM7kMTOAZmK6glirjlgsnfSz9Y6B4uCAuCvmVqjikVltbT3w==" saltValue="T8HPmO0gcVD5r1ylght4B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120" zoomScaleNormal="12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575</v>
      </c>
    </row>
  </sheetData>
  <sheetProtection algorithmName="SHA-512" hashValue="JAiEQaHuYX1tZVM6CsC2HNGtqN59XB2K08rdscc1jjSsVg9uqUHMh6jPGRB3gh+cd+OIFav9/pri32JRnPjYAA==" saltValue="vLafIZhX+KrwP/70W2Hke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5429687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39" t="s">
        <v>3</v>
      </c>
      <c r="D47" s="1139"/>
      <c r="E47" s="1140"/>
      <c r="F47" s="11">
        <v>13.17</v>
      </c>
      <c r="G47" s="12">
        <v>10.7</v>
      </c>
      <c r="H47" s="12">
        <v>7.9</v>
      </c>
      <c r="I47" s="12">
        <v>13.75</v>
      </c>
      <c r="J47" s="13">
        <v>20.38</v>
      </c>
    </row>
    <row r="48" spans="2:10" ht="57.75" customHeight="1">
      <c r="B48" s="14"/>
      <c r="C48" s="1141" t="s">
        <v>4</v>
      </c>
      <c r="D48" s="1141"/>
      <c r="E48" s="1142"/>
      <c r="F48" s="15">
        <v>8.2200000000000006</v>
      </c>
      <c r="G48" s="16">
        <v>6.47</v>
      </c>
      <c r="H48" s="16">
        <v>10.61</v>
      </c>
      <c r="I48" s="16">
        <v>12.39</v>
      </c>
      <c r="J48" s="17">
        <v>12.18</v>
      </c>
    </row>
    <row r="49" spans="2:10" ht="57.75" customHeight="1" thickBot="1">
      <c r="B49" s="18"/>
      <c r="C49" s="1143" t="s">
        <v>5</v>
      </c>
      <c r="D49" s="1143"/>
      <c r="E49" s="1144"/>
      <c r="F49" s="19">
        <v>0.43</v>
      </c>
      <c r="G49" s="20" t="s">
        <v>556</v>
      </c>
      <c r="H49" s="20">
        <v>1.82</v>
      </c>
      <c r="I49" s="20">
        <v>8.5500000000000007</v>
      </c>
      <c r="J49" s="21">
        <v>5.85</v>
      </c>
    </row>
    <row r="50" spans="2:10" ht="13"/>
  </sheetData>
  <sheetProtection algorithmName="SHA-512" hashValue="Uv3EZo51Zdy4JXVV+aN3292jFQpbQV6ebhaAFsFX3kYNBpxqO0nPdrEII310bzPa1rLHVrtK3sM0+LgouCUyJQ==" saltValue="l2n4XrssRYrDkdQyDkhbi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2024-03-19T04:12:23Z</cp:lastPrinted>
  <dcterms:created xsi:type="dcterms:W3CDTF">2024-02-05T00:37:54Z</dcterms:created>
  <dcterms:modified xsi:type="dcterms:W3CDTF">2024-03-20T06:05:08Z</dcterms:modified>
  <cp:category/>
</cp:coreProperties>
</file>