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5FDC6DAF-E9F0-4CB4-83B2-E8FC1240BB06}" xr6:coauthVersionLast="36" xr6:coauthVersionMax="36" xr10:uidLastSave="{00000000-0000-0000-0000-000000000000}"/>
  <bookViews>
    <workbookView xWindow="0" yWindow="0" windowWidth="11080" windowHeight="10380" tabRatio="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O38" i="10"/>
  <c r="BE38" i="10"/>
  <c r="AM38" i="10"/>
  <c r="CO37" i="10"/>
  <c r="BE37" i="10"/>
  <c r="AM37" i="10"/>
  <c r="BE36" i="10"/>
  <c r="AM36" i="10"/>
  <c r="BE35" i="10"/>
  <c r="BE34" i="10"/>
  <c r="C34" i="10"/>
  <c r="C35" i="10" s="1"/>
  <c r="C36" i="10" l="1"/>
  <c r="C37" i="10" s="1"/>
  <c r="C38" i="10" s="1"/>
  <c r="C39" i="10" s="1"/>
  <c r="U34" i="10"/>
  <c r="U35" i="10" s="1"/>
  <c r="U36" i="10" s="1"/>
  <c r="U37" i="10" s="1"/>
  <c r="U38"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<sst xmlns="http://schemas.openxmlformats.org/spreadsheetml/2006/main" count="1105" uniqueCount="599">
  <si>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</si>
  <si>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</si>
  <si>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</si>
  <si>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</si>
  <si>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</si>
  <si>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</si>
  <si>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</si>
  <si>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</si>
  <si>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</si>
  <si>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</si>
  <si>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</si>
  <si>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</si>
  <si>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</si>
  <si>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</si>
  <si>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</si>
  <si>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</si>
  <si>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</si>
  <si>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</si>
  <si>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</si>
  <si>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</si>
  <si>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</si>
  <si>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</si>
  <si>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</si>
  <si>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</si>
  <si>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</si>
  <si>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</si>
  <si>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</si>
  <si>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</si>
  <si>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</si>
  <si>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</si>
  <si>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</si>
  <si>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</si>
  <si>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</si>
  <si>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</si>
  <si>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</si>
  <si>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</si>
  <si>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</si>
  <si>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</si>
  <si>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</si>
  <si>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</si>
  <si>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</si>
  <si>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</si>
  <si>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</si>
  <si>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</si>
  <si>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</si>
  <si>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</si>
  <si>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</si>
  <si>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</si>
  <si>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</si>
  <si>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</si>
  <si>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</si>
  <si>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</si>
  <si>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</si>
  <si>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</si>
  <si>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</si>
  <si>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</si>
  <si>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</si>
  <si>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</si>
  <si>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</si>
  <si>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</si>
  <si>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</si>
  <si>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</si>
  <si>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</si>
  <si>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</si>
  <si>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</si>
  <si>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</si>
  <si>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</si>
  <si>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</si>
  <si>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</si>
  <si>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</si>
  <si>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</si>
  <si>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</si>
  <si>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</si>
  <si>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</si>
  <si>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</si>
  <si>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</si>
  <si>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</si>
  <si>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</si>
  <si>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</si>
  <si>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</si>
  <si>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</si>
  <si>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</si>
  <si>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</si>
  <si>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</si>
  <si>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</si>
  <si>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</si>
  <si>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</si>
  <si>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</si>
  <si>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</si>
  <si>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</si>
  <si>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</si>
  <si>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</si>
  <si>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</si>
  <si>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</si>
  <si>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</si>
  <si>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</si>
  <si>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</si>
  <si>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</si>
  <si>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</si>
  <si>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</si>
  <si>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戸田市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</si>
  <si>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</si>
  <si>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</si>
  <si>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</si>
  <si>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</si>
  <si>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</si>
  <si>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</si>
  <si>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</si>
  <si>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</si>
  <si>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</si>
  <si>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</si>
  <si>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</si>
  <si>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</si>
  <si>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</si>
  <si>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</si>
  <si>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</si>
  <si>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</si>
  <si>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</si>
  <si>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</si>
  <si>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</si>
  <si>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</si>
  <si>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</si>
  <si>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</si>
  <si>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</si>
  <si>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</si>
  <si>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</si>
  <si>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</si>
  <si>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</si>
  <si>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</si>
  <si>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</si>
  <si>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</si>
  <si>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</si>
  <si>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</si>
  <si>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</si>
  <si>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</si>
  <si>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</si>
  <si>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</si>
  <si>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</si>
  <si>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</si>
  <si>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</si>
  <si>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</si>
  <si>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</si>
  <si>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</si>
  <si>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</si>
  <si>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</si>
  <si>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</si>
  <si>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</si>
  <si>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</si>
  <si>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</si>
  <si>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</si>
  <si>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</si>
  <si>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</si>
  <si>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</si>
  <si>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</si>
  <si>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</si>
  <si>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</si>
  <si>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</si>
  <si>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</si>
  <si>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</si>
  <si>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</si>
  <si>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</si>
  <si>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</si>
  <si>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</si>
  <si>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</si>
  <si>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</si>
  <si>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</si>
  <si>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</si>
  <si>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</si>
  <si>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</si>
  <si>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</si>
  <si>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</si>
  <si>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</si>
  <si>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</si>
  <si>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</si>
  <si>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</si>
  <si>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</si>
  <si>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</si>
  <si>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</si>
  <si>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</si>
  <si>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</si>
  <si>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</si>
  <si>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</si>
  <si>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</si>
  <si>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</si>
  <si>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</si>
  <si>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</si>
  <si>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</si>
  <si>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</si>
  <si>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</si>
  <si>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</si>
  <si>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</si>
  <si>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</si>
  <si>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</si>
  <si>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</si>
  <si>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</si>
  <si>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</si>
  <si>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</si>
  <si>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</si>
  <si>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</si>
  <si>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</si>
  <si>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</si>
  <si>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</si>
  <si>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</si>
  <si>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</si>
  <si>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</si>
  <si>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</si>
  <si>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</si>
  <si>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</si>
  <si>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</si>
  <si>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</si>
  <si>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</si>
  <si>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</si>
  <si>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</si>
  <si>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</si>
  <si>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</si>
  <si>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</si>
  <si>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</si>
  <si>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</si>
  <si>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埼玉県戸田市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</si>
  <si>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</si>
  <si>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</si>
  <si>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</si>
  <si>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</si>
  <si>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</si>
  <si>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</si>
  <si>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</si>
  <si>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</si>
  <si>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</si>
  <si>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</si>
  <si>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</si>
  <si>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</si>
  <si>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</si>
  <si>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</si>
  <si>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</si>
  <si>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</si>
  <si>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</si>
  <si>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</si>
  <si>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</si>
  <si>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</si>
  <si>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</si>
  <si>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</si>
  <si>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</si>
  <si>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</si>
  <si>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</si>
  <si>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</si>
  <si>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</si>
  <si>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</si>
  <si>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</si>
  <si>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</si>
  <si>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</si>
  <si>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</si>
  <si>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</si>
  <si>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</si>
  <si>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</si>
  <si>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</si>
  <si>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</si>
  <si>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</si>
  <si>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</si>
  <si>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</si>
  <si>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</si>
  <si>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</si>
  <si>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</si>
  <si>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</si>
  <si>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</si>
  <si>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</si>
  <si>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</si>
  <si>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</si>
  <si>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</si>
  <si>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</si>
  <si>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</si>
  <si>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</si>
  <si>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</si>
  <si>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</si>
  <si>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</si>
  <si>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</si>
  <si>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</si>
  <si>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</si>
  <si>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</si>
  <si>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</si>
  <si>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</si>
  <si>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</si>
  <si>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</si>
  <si>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</si>
  <si>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</si>
  <si>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</si>
  <si>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</si>
  <si>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</si>
  <si>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</si>
  <si>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</si>
  <si>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</si>
  <si>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</si>
  <si>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</si>
  <si>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</si>
  <si>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</si>
  <si>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</si>
  <si>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</si>
  <si>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</si>
  <si>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</si>
  <si>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</si>
  <si>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</si>
  <si>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</si>
  <si>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</si>
  <si>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</si>
  <si>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</si>
  <si>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</si>
  <si>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</si>
  <si>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</si>
  <si>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</si>
  <si>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</si>
  <si>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</si>
  <si>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</si>
  <si>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</si>
  <si>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</si>
  <si>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</si>
  <si>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</si>
  <si>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</si>
  <si>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</si>
  <si>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</si>
  <si>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</si>
  <si>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</si>
  <si>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</si>
  <si>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</si>
  <si>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</si>
  <si>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</si>
  <si>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</si>
  <si>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</si>
  <si>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</si>
  <si>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</si>
  <si>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</si>
  <si>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</si>
  <si>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</si>
  <si>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</si>
  <si>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</si>
  <si>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</si>
  <si>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</si>
  <si>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</si>
  <si>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</si>
  <si>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</si>
  <si>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</si>
  <si>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</si>
  <si>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</si>
  <si>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</si>
  <si>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</si>
  <si>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</si>
  <si>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</si>
  <si>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</si>
  <si>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</si>
  <si>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</si>
  <si>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</si>
  <si>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</si>
  <si>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</si>
  <si>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</si>
  <si>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</si>
  <si>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</si>
  <si>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</si>
  <si>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</si>
  <si>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</si>
  <si>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</si>
  <si>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</si>
  <si>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</si>
  <si>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</si>
  <si>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</si>
  <si>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</si>
  <si>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</si>
  <si>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</si>
  <si>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</si>
  <si>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</si>
  <si>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</si>
  <si>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</si>
  <si>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</si>
  <si>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埼玉県戸田市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</si>
  <si>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</si>
  <si>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</si>
  <si>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</si>
  <si>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</si>
  <si>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</si>
  <si>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</si>
  <si>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</si>
  <si>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</si>
  <si>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</si>
  <si>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</si>
  <si>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</si>
  <si>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</si>
  <si>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</si>
  <si>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</si>
  <si>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</si>
  <si>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</si>
  <si>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</si>
  <si>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</si>
  <si>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</si>
  <si>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</si>
  <si>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市民医療センター</t>
    <phoneticPr fontId="5"/>
  </si>
  <si>
    <t>海外留学奨学事業</t>
    <phoneticPr fontId="5"/>
  </si>
  <si>
    <t>火災共済事業</t>
    <phoneticPr fontId="5"/>
  </si>
  <si>
    <t>新曽第一土地区画整理事業</t>
    <phoneticPr fontId="5"/>
  </si>
  <si>
    <t>新曽第二土地区画整理事業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</si>
  <si>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</si>
  <si>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</si>
  <si>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</si>
  <si>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</si>
  <si>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</si>
  <si>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</si>
  <si>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</si>
  <si>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</si>
  <si>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</si>
  <si>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</si>
  <si>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</si>
  <si>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</si>
  <si>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</si>
  <si>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</si>
  <si>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</si>
  <si>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</si>
  <si>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在宅介護支援事業</t>
    <phoneticPr fontId="5"/>
  </si>
  <si>
    <t>交通災害共済事業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</si>
  <si>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</si>
  <si>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</si>
  <si>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</si>
  <si>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</si>
  <si>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</si>
  <si>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</si>
  <si>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</si>
  <si>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</si>
  <si>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</si>
  <si>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</si>
  <si>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</si>
  <si>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</si>
  <si>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</si>
  <si>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</si>
  <si>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</si>
  <si>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</si>
  <si>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</si>
  <si>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</si>
  <si>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</si>
  <si>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</si>
  <si>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</si>
  <si>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</si>
  <si>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</si>
  <si>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</si>
  <si>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</si>
  <si>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</si>
  <si>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</si>
  <si>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</si>
  <si>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</si>
  <si>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</si>
  <si>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</si>
  <si>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</si>
  <si>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</si>
  <si>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</si>
  <si>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</si>
  <si>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</si>
  <si>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</si>
  <si>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</si>
  <si>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</si>
  <si>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</si>
  <si>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</si>
  <si>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</si>
  <si>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</si>
  <si>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</si>
  <si>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</si>
  <si>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</si>
  <si>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</si>
  <si>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</si>
  <si>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</si>
  <si>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</si>
  <si>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</si>
  <si>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</si>
  <si>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</si>
  <si>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</si>
  <si>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</si>
  <si>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</si>
  <si>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</si>
  <si>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</si>
  <si>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</si>
  <si>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</si>
  <si>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</si>
  <si>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</si>
  <si>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</si>
  <si>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</si>
  <si>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</si>
  <si>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t>
    <phoneticPr fontId="5"/>
  </si>
  <si>
    <t>(Ｆ)</t>
    <phoneticPr fontId="5"/>
  </si>
  <si>
    <t>交通災害共済事業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</si>
  <si>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</si>
  <si>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</si>
  <si>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</si>
  <si>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</si>
  <si>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</si>
  <si>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</si>
  <si>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</si>
  <si>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</si>
  <si>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</si>
  <si>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</si>
  <si>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</si>
  <si>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</si>
  <si>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</si>
  <si>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</si>
  <si>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</si>
  <si>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</si>
  <si>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</si>
  <si>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</si>
  <si>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</si>
  <si>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</si>
  <si>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</si>
  <si>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</si>
  <si>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</si>
  <si>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</si>
  <si>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</si>
  <si>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</si>
  <si>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</si>
  <si>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</si>
  <si>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</si>
  <si>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</si>
  <si>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</si>
  <si>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</si>
  <si>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</si>
  <si>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</si>
  <si>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</si>
  <si>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</si>
  <si>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</si>
  <si>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</si>
  <si>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</si>
  <si>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</si>
  <si>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</si>
  <si>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</si>
  <si>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</si>
  <si>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</si>
  <si>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</si>
  <si>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</si>
  <si>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</si>
  <si>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</si>
  <si>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</si>
  <si>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</si>
  <si>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</si>
  <si>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</si>
  <si>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</si>
  <si>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</si>
  <si>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</si>
  <si>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</si>
  <si>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</si>
  <si>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</si>
  <si>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</si>
  <si>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</si>
  <si>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</si>
  <si>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</si>
  <si>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</si>
  <si>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</si>
  <si>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</si>
  <si>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</si>
  <si>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</si>
  <si>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</si>
  <si>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</si>
  <si>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</si>
  <si>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</si>
  <si>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</si>
  <si>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</si>
  <si>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</si>
  <si>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</si>
  <si>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</si>
  <si>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</si>
  <si>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</si>
  <si>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</si>
  <si>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</si>
  <si>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</si>
  <si>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</si>
  <si>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</si>
  <si>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</si>
  <si>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</si>
  <si>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下水道事業会計</t>
  </si>
  <si>
    <t>介護保険</t>
  </si>
  <si>
    <t>国民健康保険</t>
  </si>
  <si>
    <t>新曽第二土地区画整理事業</t>
  </si>
  <si>
    <t>新曽第一土地区画整理事業</t>
  </si>
  <si>
    <t>市民医療センター</t>
  </si>
  <si>
    <t>その他会計（赤字）</t>
  </si>
  <si>
    <t>その他会計（黒字）</t>
  </si>
  <si>
    <t>（百万円）</t>
    <phoneticPr fontId="5"/>
  </si>
  <si>
    <t>H30</t>
    <phoneticPr fontId="5"/>
  </si>
  <si>
    <t>R01</t>
    <phoneticPr fontId="5"/>
  </si>
  <si>
    <t>R02</t>
    <phoneticPr fontId="5"/>
  </si>
  <si>
    <t>R03</t>
    <phoneticPr fontId="5"/>
  </si>
  <si>
    <t>R04</t>
    <phoneticPr fontId="5"/>
  </si>
  <si>
    <t>蕨戸田衛生センター組合</t>
  </si>
  <si>
    <t>戸田ボートレース企業団</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</si>
  <si>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</si>
  <si>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</si>
  <si>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</si>
  <si>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戸田市文化スポーツ財団</t>
    <rPh sb="0" eb="3">
      <t>トダシ</t>
    </rPh>
    <rPh sb="3" eb="5">
      <t>ブンカ</t>
    </rPh>
    <rPh sb="9" eb="11">
      <t>ザイダン</t>
    </rPh>
    <phoneticPr fontId="2"/>
  </si>
  <si>
    <t>戸田市水と緑の公社</t>
    <rPh sb="0" eb="3">
      <t>トダシ</t>
    </rPh>
    <rPh sb="3" eb="4">
      <t>ミズ</t>
    </rPh>
    <rPh sb="5" eb="6">
      <t>ミドリ</t>
    </rPh>
    <rPh sb="7" eb="9">
      <t>コウシャ</t>
    </rPh>
    <phoneticPr fontId="2"/>
  </si>
  <si>
    <t>戸田市土地開発公社</t>
    <rPh sb="0" eb="3">
      <t>トダシ</t>
    </rPh>
    <rPh sb="3" eb="9">
      <t>トチカイハツコウシャ</t>
    </rPh>
    <phoneticPr fontId="2"/>
  </si>
  <si>
    <t>-</t>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</si>
  <si>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</si>
  <si>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</si>
  <si>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</si>
  <si>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公共施設等整備基金</t>
    <phoneticPr fontId="5"/>
  </si>
  <si>
    <t>都市開発基金</t>
    <phoneticPr fontId="2"/>
  </si>
  <si>
    <t>防災減災基金</t>
    <phoneticPr fontId="2"/>
  </si>
  <si>
    <t>教育基金</t>
    <phoneticPr fontId="2"/>
  </si>
  <si>
    <t>環境対策基金</t>
    <phoneticPr fontId="2"/>
  </si>
  <si>
    <t>埼玉県都市ボートレース企業団</t>
    <rPh sb="0" eb="3">
      <t>サイタマケン</t>
    </rPh>
    <rPh sb="3" eb="5">
      <t>トシ</t>
    </rPh>
    <rPh sb="11" eb="14">
      <t>キギョウダン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</si>
</sst>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04A0-4ED5-9246-812DD26D8E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26106</c:v>
                </c:pt>
                <c:pt idx="1">
                  <c:v>52484</c:v>
                </c:pt>
                <c:pt idx="2">
                  <c:v>71383</c:v>
                </c:pt>
                <c:pt idx="3">
                  <c:v>35545</c:v>
                </c:pt>
                <c:pt idx="4">
                  <c:v>54429</c:v>
                </c:pt>
              </c:numCache>
            </c:numRef>
          </c:val>
          <c:smooth val="0"/>
          <c:extLst>
            <c:ext xmlns:c16="http://schemas.microsoft.com/office/drawing/2014/chart" uri="{C3380CC4-5D6E-409C-BE32-E72D297353CC}">
              <c16:uniqueId val="{00000001-04A0-4ED5-9246-812DD26D8E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8.73</c:v>
                </c:pt>
                <c:pt idx="1">
                  <c:v>12.51</c:v>
                </c:pt>
                <c:pt idx="2">
                  <c:v>13.11</c:v>
                </c:pt>
                <c:pt idx="3">
                  <c:v>14.56</c:v>
                </c:pt>
                <c:pt idx="4">
                  <c:v>14.26</c:v>
                </c:pt>
              </c:numCache>
            </c:numRef>
          </c:val>
          <c:extLst>
            <c:ext xmlns:c16="http://schemas.microsoft.com/office/drawing/2014/chart" uri="{C3380CC4-5D6E-409C-BE32-E72D297353CC}">
              <c16:uniqueId val="{00000000-7AFF-416D-BEC4-CE21FABB93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20.74</c:v>
                </c:pt>
                <c:pt idx="1">
                  <c:v>20.77</c:v>
                </c:pt>
                <c:pt idx="2">
                  <c:v>18.510000000000002</c:v>
                </c:pt>
                <c:pt idx="3">
                  <c:v>21.3</c:v>
                </c:pt>
                <c:pt idx="4">
                  <c:v>23.49</c:v>
                </c:pt>
              </c:numCache>
            </c:numRef>
          </c:val>
          <c:extLst>
            <c:ext xmlns:c16="http://schemas.microsoft.com/office/drawing/2014/chart" uri="{C3380CC4-5D6E-409C-BE32-E72D297353CC}">
              <c16:uniqueId val="{00000001-7AFF-416D-BEC4-CE21FABB93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3.25</c:v>
                </c:pt>
                <c:pt idx="1">
                  <c:v>3.25</c:v>
                </c:pt>
                <c:pt idx="2">
                  <c:v>0.02</c:v>
                </c:pt>
                <c:pt idx="3">
                  <c:v>7.14</c:v>
                </c:pt>
                <c:pt idx="4">
                  <c:v>4.1900000000000004</c:v>
                </c:pt>
              </c:numCache>
            </c:numRef>
          </c:val>
          <c:smooth val="0"/>
          <c:extLst>
            <c:ext xmlns:c16="http://schemas.microsoft.com/office/drawing/2014/chart" uri="{C3380CC4-5D6E-409C-BE32-E72D297353CC}">
              <c16:uniqueId val="{00000002-7AFF-416D-BEC4-CE21FABB93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0.11</c:v>
                </c:pt>
                <c:pt idx="2">
                  <c:v>#N/A</c:v>
                </c:pt>
                <c:pt idx="3">
                  <c:v>0.16</c:v>
                </c:pt>
                <c:pt idx="4">
                  <c:v>#N/A</c:v>
                </c:pt>
                <c:pt idx="5">
                  <c:v>0.11</c:v>
                </c:pt>
                <c:pt idx="6">
                  <c:v>#N/A</c:v>
                </c:pt>
                <c:pt idx="7">
                  <c:v>0.13</c:v>
                </c:pt>
                <c:pt idx="8">
                  <c:v>#N/A</c:v>
                </c:pt>
                <c:pt idx="9">
                  <c:v>0.08</c:v>
                </c:pt>
              </c:numCache>
            </c:numRef>
          </c:val>
          <c:extLst>
            <c:ext xmlns:c16="http://schemas.microsoft.com/office/drawing/2014/chart" uri="{C3380CC4-5D6E-409C-BE32-E72D297353CC}">
              <c16:uniqueId val="{00000000-B018-4050-B479-08ED6DCC4C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18-4050-B479-08ED6DCC4C7A}"/>
            </c:ext>
          </c:extLst>
        </c:ser>
        <c:ser>
          <c:idx val="2"/>
          <c:order val="2"/>
          <c:tx>
            <c:strRef>
              <c:f>データシート!$A$29</c:f>
              <c:strCache>
                <c:ptCount val="1"/>
                <c:pt idx="0">
                  <c:v>市民医療センター</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0.21</c:v>
                </c:pt>
                <c:pt idx="2">
                  <c:v>#N/A</c:v>
                </c:pt>
                <c:pt idx="3">
                  <c:v>0.15</c:v>
                </c:pt>
                <c:pt idx="4">
                  <c:v>#N/A</c:v>
                </c:pt>
                <c:pt idx="5">
                  <c:v>0.28999999999999998</c:v>
                </c:pt>
                <c:pt idx="6">
                  <c:v>#N/A</c:v>
                </c:pt>
                <c:pt idx="7">
                  <c:v>0.39</c:v>
                </c:pt>
                <c:pt idx="8">
                  <c:v>#N/A</c:v>
                </c:pt>
                <c:pt idx="9">
                  <c:v>0.31</c:v>
                </c:pt>
              </c:numCache>
            </c:numRef>
          </c:val>
          <c:extLst>
            <c:ext xmlns:c16="http://schemas.microsoft.com/office/drawing/2014/chart" uri="{C3380CC4-5D6E-409C-BE32-E72D297353CC}">
              <c16:uniqueId val="{00000002-B018-4050-B479-08ED6DCC4C7A}"/>
            </c:ext>
          </c:extLst>
        </c:ser>
        <c:ser>
          <c:idx val="3"/>
          <c:order val="3"/>
          <c:tx>
            <c:strRef>
              <c:f>データシート!$A$30</c:f>
              <c:strCache>
                <c:ptCount val="1"/>
                <c:pt idx="0">
                  <c:v>新曽第一土地区画整理事業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0.33</c:v>
                </c:pt>
                <c:pt idx="2">
                  <c:v>#N/A</c:v>
                </c:pt>
                <c:pt idx="3">
                  <c:v>0.36</c:v>
                </c:pt>
                <c:pt idx="4">
                  <c:v>#N/A</c:v>
                </c:pt>
                <c:pt idx="5">
                  <c:v>0.33</c:v>
                </c:pt>
                <c:pt idx="6">
                  <c:v>#N/A</c:v>
                </c:pt>
                <c:pt idx="7">
                  <c:v>0.28000000000000003</c:v>
                </c:pt>
                <c:pt idx="8">
                  <c:v>#N/A</c:v>
                </c:pt>
                <c:pt idx="9">
                  <c:v>0.36</c:v>
                </c:pt>
              </c:numCache>
            </c:numRef>
          </c:val>
          <c:extLst>
            <c:ext xmlns:c16="http://schemas.microsoft.com/office/drawing/2014/chart" uri="{C3380CC4-5D6E-409C-BE32-E72D297353CC}">
              <c16:uniqueId val="{00000003-B018-4050-B479-08ED6DCC4C7A}"/>
            </c:ext>
          </c:extLst>
        </c:ser>
        <c:ser>
          <c:idx val="4"/>
          <c:order val="4"/>
          <c:tx>
            <c:strRef>
              <c:f>データシート!$A$31</c:f>
              <c:strCache>
                <c:ptCount val="1"/>
                <c:pt idx="0">
                  <c:v>新曽第二土地区画整理事業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0.38</c:v>
                </c:pt>
                <c:pt idx="4">
                  <c:v>#N/A</c:v>
                </c:pt>
                <c:pt idx="5">
                  <c:v>0.33</c:v>
                </c:pt>
                <c:pt idx="6">
                  <c:v>#N/A</c:v>
                </c:pt>
                <c:pt idx="7">
                  <c:v>0.35</c:v>
                </c:pt>
                <c:pt idx="8">
                  <c:v>#N/A</c:v>
                </c:pt>
                <c:pt idx="9">
                  <c:v>0.42</c:v>
                </c:pt>
              </c:numCache>
            </c:numRef>
          </c:val>
          <c:extLst>
            <c:ext xmlns:c16="http://schemas.microsoft.com/office/drawing/2014/chart" uri="{C3380CC4-5D6E-409C-BE32-E72D297353CC}">
              <c16:uniqueId val="{00000004-B018-4050-B479-08ED6DCC4C7A}"/>
            </c:ext>
          </c:extLst>
        </c:ser>
        <c:ser>
          <c:idx val="5"/>
          <c:order val="5"/>
          <c:tx>
            <c:strRef>
              <c:f>データシート!$A$32</c:f>
              <c:strCache>
                <c:ptCount val="1"/>
                <c:pt idx="0">
                  <c:v>国民健康保険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0.56999999999999995</c:v>
                </c:pt>
                <c:pt idx="2">
                  <c:v>#N/A</c:v>
                </c:pt>
                <c:pt idx="3">
                  <c:v>0.54</c:v>
                </c:pt>
                <c:pt idx="4">
                  <c:v>#N/A</c:v>
                </c:pt>
                <c:pt idx="5">
                  <c:v>0.9</c:v>
                </c:pt>
                <c:pt idx="6">
                  <c:v>#N/A</c:v>
                </c:pt>
                <c:pt idx="7">
                  <c:v>0.79</c:v>
                </c:pt>
                <c:pt idx="8">
                  <c:v>#N/A</c:v>
                </c:pt>
                <c:pt idx="9">
                  <c:v>0.98</c:v>
                </c:pt>
              </c:numCache>
            </c:numRef>
          </c:val>
          <c:extLst>
            <c:ext xmlns:c16="http://schemas.microsoft.com/office/drawing/2014/chart" uri="{C3380CC4-5D6E-409C-BE32-E72D297353CC}">
              <c16:uniqueId val="{00000005-B018-4050-B479-08ED6DCC4C7A}"/>
            </c:ext>
          </c:extLst>
        </c:ser>
        <c:ser>
          <c:idx val="6"/>
          <c:order val="6"/>
          <c:tx>
            <c:strRef>
              <c:f>データシート!$A$33</c:f>
              <c:strCache>
                <c:ptCount val="1"/>
                <c:pt idx="0">
                  <c:v>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0.74</c:v>
                </c:pt>
                <c:pt idx="2">
                  <c:v>#N/A</c:v>
                </c:pt>
                <c:pt idx="3">
                  <c:v>0.28999999999999998</c:v>
                </c:pt>
                <c:pt idx="4">
                  <c:v>#N/A</c:v>
                </c:pt>
                <c:pt idx="5">
                  <c:v>0.54</c:v>
                </c:pt>
                <c:pt idx="6">
                  <c:v>#N/A</c:v>
                </c:pt>
                <c:pt idx="7">
                  <c:v>1.64</c:v>
                </c:pt>
                <c:pt idx="8">
                  <c:v>#N/A</c:v>
                </c:pt>
                <c:pt idx="9">
                  <c:v>1.43</c:v>
                </c:pt>
              </c:numCache>
            </c:numRef>
          </c:val>
          <c:extLst>
            <c:ext xmlns:c16="http://schemas.microsoft.com/office/drawing/2014/chart" uri="{C3380CC4-5D6E-409C-BE32-E72D297353CC}">
              <c16:uniqueId val="{00000006-B018-4050-B479-08ED6DCC4C7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1.83</c:v>
                </c:pt>
                <c:pt idx="2">
                  <c:v>#N/A</c:v>
                </c:pt>
                <c:pt idx="3">
                  <c:v>2.0499999999999998</c:v>
                </c:pt>
                <c:pt idx="4">
                  <c:v>#N/A</c:v>
                </c:pt>
                <c:pt idx="5">
                  <c:v>2.58</c:v>
                </c:pt>
                <c:pt idx="6">
                  <c:v>#N/A</c:v>
                </c:pt>
                <c:pt idx="7">
                  <c:v>3.05</c:v>
                </c:pt>
                <c:pt idx="8">
                  <c:v>#N/A</c:v>
                </c:pt>
                <c:pt idx="9">
                  <c:v>2.68</c:v>
                </c:pt>
              </c:numCache>
            </c:numRef>
          </c:val>
          <c:extLst>
            <c:ext xmlns:c16="http://schemas.microsoft.com/office/drawing/2014/chart" uri="{C3380CC4-5D6E-409C-BE32-E72D297353CC}">
              <c16:uniqueId val="{00000007-B018-4050-B479-08ED6DCC4C7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2.91</c:v>
                </c:pt>
                <c:pt idx="2">
                  <c:v>#N/A</c:v>
                </c:pt>
                <c:pt idx="3">
                  <c:v>2.46</c:v>
                </c:pt>
                <c:pt idx="4">
                  <c:v>#N/A</c:v>
                </c:pt>
                <c:pt idx="5">
                  <c:v>2.77</c:v>
                </c:pt>
                <c:pt idx="6">
                  <c:v>#N/A</c:v>
                </c:pt>
                <c:pt idx="7">
                  <c:v>4.74</c:v>
                </c:pt>
                <c:pt idx="8">
                  <c:v>#N/A</c:v>
                </c:pt>
                <c:pt idx="9">
                  <c:v>6.84</c:v>
                </c:pt>
              </c:numCache>
            </c:numRef>
          </c:val>
          <c:extLst>
            <c:ext xmlns:c16="http://schemas.microsoft.com/office/drawing/2014/chart" uri="{C3380CC4-5D6E-409C-BE32-E72D297353CC}">
              <c16:uniqueId val="{00000008-B018-4050-B479-08ED6DCC4C7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8.0299999999999994</c:v>
                </c:pt>
                <c:pt idx="2">
                  <c:v>#N/A</c:v>
                </c:pt>
                <c:pt idx="3">
                  <c:v>11.58</c:v>
                </c:pt>
                <c:pt idx="4">
                  <c:v>#N/A</c:v>
                </c:pt>
                <c:pt idx="5">
                  <c:v>12.14</c:v>
                </c:pt>
                <c:pt idx="6">
                  <c:v>#N/A</c:v>
                </c:pt>
                <c:pt idx="7">
                  <c:v>13.51</c:v>
                </c:pt>
                <c:pt idx="8">
                  <c:v>#N/A</c:v>
                </c:pt>
                <c:pt idx="9">
                  <c:v>13.14</c:v>
                </c:pt>
              </c:numCache>
            </c:numRef>
          </c:val>
          <c:extLst>
            <c:ext xmlns:c16="http://schemas.microsoft.com/office/drawing/2014/chart" uri="{C3380CC4-5D6E-409C-BE32-E72D297353CC}">
              <c16:uniqueId val="{00000009-B018-4050-B479-08ED6DCC4C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2025</c:v>
                </c:pt>
                <c:pt idx="5">
                  <c:v>1874</c:v>
                </c:pt>
                <c:pt idx="8">
                  <c:v>1766</c:v>
                </c:pt>
                <c:pt idx="11">
                  <c:v>1775</c:v>
                </c:pt>
                <c:pt idx="14">
                  <c:v>1645</c:v>
                </c:pt>
              </c:numCache>
            </c:numRef>
          </c:val>
          <c:extLst>
            <c:ext xmlns:c16="http://schemas.microsoft.com/office/drawing/2014/chart" uri="{C3380CC4-5D6E-409C-BE32-E72D297353CC}">
              <c16:uniqueId val="{00000000-3470-4E2A-B260-A95D280657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70-4E2A-B260-A95D280657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c:v>
                </c:pt>
                <c:pt idx="3">
                  <c:v>23</c:v>
                </c:pt>
                <c:pt idx="6">
                  <c:v>117</c:v>
                </c:pt>
                <c:pt idx="9">
                  <c:v>30</c:v>
                </c:pt>
                <c:pt idx="12">
                  <c:v>74</c:v>
                </c:pt>
              </c:numCache>
            </c:numRef>
          </c:val>
          <c:extLst>
            <c:ext xmlns:c16="http://schemas.microsoft.com/office/drawing/2014/chart" uri="{C3380CC4-5D6E-409C-BE32-E72D297353CC}">
              <c16:uniqueId val="{00000002-3470-4E2A-B260-A95D280657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52</c:v>
                </c:pt>
                <c:pt idx="3">
                  <c:v>34</c:v>
                </c:pt>
                <c:pt idx="6">
                  <c:v>23</c:v>
                </c:pt>
                <c:pt idx="9">
                  <c:v>23</c:v>
                </c:pt>
                <c:pt idx="12">
                  <c:v>65</c:v>
                </c:pt>
              </c:numCache>
            </c:numRef>
          </c:val>
          <c:extLst>
            <c:ext xmlns:c16="http://schemas.microsoft.com/office/drawing/2014/chart" uri="{C3380CC4-5D6E-409C-BE32-E72D297353CC}">
              <c16:uniqueId val="{00000003-3470-4E2A-B260-A95D280657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435</c:v>
                </c:pt>
                <c:pt idx="3">
                  <c:v>450</c:v>
                </c:pt>
                <c:pt idx="6">
                  <c:v>429</c:v>
                </c:pt>
                <c:pt idx="9">
                  <c:v>408</c:v>
                </c:pt>
                <c:pt idx="12">
                  <c:v>396</c:v>
                </c:pt>
              </c:numCache>
            </c:numRef>
          </c:val>
          <c:extLst>
            <c:ext xmlns:c16="http://schemas.microsoft.com/office/drawing/2014/chart" uri="{C3380CC4-5D6E-409C-BE32-E72D297353CC}">
              <c16:uniqueId val="{00000004-3470-4E2A-B260-A95D280657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70-4E2A-B260-A95D280657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70-4E2A-B260-A95D280657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3233</c:v>
                </c:pt>
                <c:pt idx="3">
                  <c:v>3437</c:v>
                </c:pt>
                <c:pt idx="6">
                  <c:v>3600</c:v>
                </c:pt>
                <c:pt idx="9">
                  <c:v>3830</c:v>
                </c:pt>
                <c:pt idx="12">
                  <c:v>3561</c:v>
                </c:pt>
              </c:numCache>
            </c:numRef>
          </c:val>
          <c:extLst>
            <c:ext xmlns:c16="http://schemas.microsoft.com/office/drawing/2014/chart" uri="{C3380CC4-5D6E-409C-BE32-E72D297353CC}">
              <c16:uniqueId val="{00000007-3470-4E2A-B260-A95D280657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1721</c:v>
                </c:pt>
                <c:pt idx="2">
                  <c:v>#N/A</c:v>
                </c:pt>
                <c:pt idx="3">
                  <c:v>#N/A</c:v>
                </c:pt>
                <c:pt idx="4">
                  <c:v>2070</c:v>
                </c:pt>
                <c:pt idx="5">
                  <c:v>#N/A</c:v>
                </c:pt>
                <c:pt idx="6">
                  <c:v>#N/A</c:v>
                </c:pt>
                <c:pt idx="7">
                  <c:v>2403</c:v>
                </c:pt>
                <c:pt idx="8">
                  <c:v>#N/A</c:v>
                </c:pt>
                <c:pt idx="9">
                  <c:v>#N/A</c:v>
                </c:pt>
                <c:pt idx="10">
                  <c:v>2516</c:v>
                </c:pt>
                <c:pt idx="11">
                  <c:v>#N/A</c:v>
                </c:pt>
                <c:pt idx="12">
                  <c:v>#N/A</c:v>
                </c:pt>
                <c:pt idx="13">
                  <c:v>2451</c:v>
                </c:pt>
                <c:pt idx="14">
                  <c:v>#N/A</c:v>
                </c:pt>
              </c:numCache>
            </c:numRef>
          </c:val>
          <c:smooth val="0"/>
          <c:extLst>
            <c:ext xmlns:c16="http://schemas.microsoft.com/office/drawing/2014/chart" uri="{C3380CC4-5D6E-409C-BE32-E72D297353CC}">
              <c16:uniqueId val="{00000008-3470-4E2A-B260-A95D280657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12300</c:v>
                </c:pt>
                <c:pt idx="5">
                  <c:v>11635</c:v>
                </c:pt>
                <c:pt idx="8">
                  <c:v>11767</c:v>
                </c:pt>
                <c:pt idx="11">
                  <c:v>11394</c:v>
                </c:pt>
                <c:pt idx="14">
                  <c:v>10948</c:v>
                </c:pt>
              </c:numCache>
            </c:numRef>
          </c:val>
          <c:extLst>
            <c:ext xmlns:c16="http://schemas.microsoft.com/office/drawing/2014/chart" uri="{C3380CC4-5D6E-409C-BE32-E72D297353CC}">
              <c16:uniqueId val="{00000000-E296-4070-9768-1CE989EDFC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9918</c:v>
                </c:pt>
                <c:pt idx="5">
                  <c:v>9699</c:v>
                </c:pt>
                <c:pt idx="8">
                  <c:v>8921</c:v>
                </c:pt>
                <c:pt idx="11">
                  <c:v>9498</c:v>
                </c:pt>
                <c:pt idx="14">
                  <c:v>9524</c:v>
                </c:pt>
              </c:numCache>
            </c:numRef>
          </c:val>
          <c:extLst>
            <c:ext xmlns:c16="http://schemas.microsoft.com/office/drawing/2014/chart" uri="{C3380CC4-5D6E-409C-BE32-E72D297353CC}">
              <c16:uniqueId val="{00000001-E296-4070-9768-1CE989EDFC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14920</c:v>
                </c:pt>
                <c:pt idx="5">
                  <c:v>15890</c:v>
                </c:pt>
                <c:pt idx="8">
                  <c:v>15288</c:v>
                </c:pt>
                <c:pt idx="11">
                  <c:v>15167</c:v>
                </c:pt>
                <c:pt idx="14">
                  <c:v>16540</c:v>
                </c:pt>
              </c:numCache>
            </c:numRef>
          </c:val>
          <c:extLst>
            <c:ext xmlns:c16="http://schemas.microsoft.com/office/drawing/2014/chart" uri="{C3380CC4-5D6E-409C-BE32-E72D297353CC}">
              <c16:uniqueId val="{00000002-E296-4070-9768-1CE989EDFC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96-4070-9768-1CE989EDFC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96-4070-9768-1CE989EDFC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96-4070-9768-1CE989EDFC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6373</c:v>
                </c:pt>
                <c:pt idx="3">
                  <c:v>6010</c:v>
                </c:pt>
                <c:pt idx="6">
                  <c:v>6003</c:v>
                </c:pt>
                <c:pt idx="9">
                  <c:v>6279</c:v>
                </c:pt>
                <c:pt idx="12">
                  <c:v>5971</c:v>
                </c:pt>
              </c:numCache>
            </c:numRef>
          </c:val>
          <c:extLst>
            <c:ext xmlns:c16="http://schemas.microsoft.com/office/drawing/2014/chart" uri="{C3380CC4-5D6E-409C-BE32-E72D297353CC}">
              <c16:uniqueId val="{00000006-E296-4070-9768-1CE989EDFC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82</c:v>
                </c:pt>
                <c:pt idx="3">
                  <c:v>356</c:v>
                </c:pt>
                <c:pt idx="6">
                  <c:v>912</c:v>
                </c:pt>
                <c:pt idx="9">
                  <c:v>1213</c:v>
                </c:pt>
                <c:pt idx="12">
                  <c:v>1154</c:v>
                </c:pt>
              </c:numCache>
            </c:numRef>
          </c:val>
          <c:extLst>
            <c:ext xmlns:c16="http://schemas.microsoft.com/office/drawing/2014/chart" uri="{C3380CC4-5D6E-409C-BE32-E72D297353CC}">
              <c16:uniqueId val="{00000007-E296-4070-9768-1CE989EDFC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5003</c:v>
                </c:pt>
                <c:pt idx="3">
                  <c:v>5330</c:v>
                </c:pt>
                <c:pt idx="6">
                  <c:v>5701</c:v>
                </c:pt>
                <c:pt idx="9">
                  <c:v>6118</c:v>
                </c:pt>
                <c:pt idx="12">
                  <c:v>6545</c:v>
                </c:pt>
              </c:numCache>
            </c:numRef>
          </c:val>
          <c:extLst>
            <c:ext xmlns:c16="http://schemas.microsoft.com/office/drawing/2014/chart" uri="{C3380CC4-5D6E-409C-BE32-E72D297353CC}">
              <c16:uniqueId val="{00000008-E296-4070-9768-1CE989EDFC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4792</c:v>
                </c:pt>
                <c:pt idx="3">
                  <c:v>4447</c:v>
                </c:pt>
                <c:pt idx="6">
                  <c:v>4314</c:v>
                </c:pt>
                <c:pt idx="9">
                  <c:v>4350</c:v>
                </c:pt>
                <c:pt idx="12">
                  <c:v>4249</c:v>
                </c:pt>
              </c:numCache>
            </c:numRef>
          </c:val>
          <c:extLst>
            <c:ext xmlns:c16="http://schemas.microsoft.com/office/drawing/2014/chart" uri="{C3380CC4-5D6E-409C-BE32-E72D297353CC}">
              <c16:uniqueId val="{00000009-E296-4070-9768-1CE989EDFC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26231</c:v>
                </c:pt>
                <c:pt idx="3">
                  <c:v>26797</c:v>
                </c:pt>
                <c:pt idx="6">
                  <c:v>28596</c:v>
                </c:pt>
                <c:pt idx="9">
                  <c:v>25479</c:v>
                </c:pt>
                <c:pt idx="12">
                  <c:v>25096</c:v>
                </c:pt>
              </c:numCache>
            </c:numRef>
          </c:val>
          <c:extLst>
            <c:ext xmlns:c16="http://schemas.microsoft.com/office/drawing/2014/chart" uri="{C3380CC4-5D6E-409C-BE32-E72D297353CC}">
              <c16:uniqueId val="{0000000A-E296-4070-9768-1CE989EDFC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5343</c:v>
                </c:pt>
                <c:pt idx="2">
                  <c:v>#N/A</c:v>
                </c:pt>
                <c:pt idx="3">
                  <c:v>#N/A</c:v>
                </c:pt>
                <c:pt idx="4">
                  <c:v>5716</c:v>
                </c:pt>
                <c:pt idx="5">
                  <c:v>#N/A</c:v>
                </c:pt>
                <c:pt idx="6">
                  <c:v>#N/A</c:v>
                </c:pt>
                <c:pt idx="7">
                  <c:v>9550</c:v>
                </c:pt>
                <c:pt idx="8">
                  <c:v>#N/A</c:v>
                </c:pt>
                <c:pt idx="9">
                  <c:v>#N/A</c:v>
                </c:pt>
                <c:pt idx="10">
                  <c:v>7379</c:v>
                </c:pt>
                <c:pt idx="11">
                  <c:v>#N/A</c:v>
                </c:pt>
                <c:pt idx="12">
                  <c:v>#N/A</c:v>
                </c:pt>
                <c:pt idx="13">
                  <c:v>6004</c:v>
                </c:pt>
                <c:pt idx="14">
                  <c:v>#N/A</c:v>
                </c:pt>
              </c:numCache>
            </c:numRef>
          </c:val>
          <c:smooth val="0"/>
          <c:extLst>
            <c:ext xmlns:c16="http://schemas.microsoft.com/office/drawing/2014/chart" uri="{C3380CC4-5D6E-409C-BE32-E72D297353CC}">
              <c16:uniqueId val="{0000000B-E296-4070-9768-1CE989EDFC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5763</c:v>
                </c:pt>
                <c:pt idx="1">
                  <c:v>6272</c:v>
                </c:pt>
                <c:pt idx="2">
                  <c:v>7391</c:v>
                </c:pt>
              </c:numCache>
            </c:numRef>
          </c:val>
          <c:extLst>
            <c:ext xmlns:c16="http://schemas.microsoft.com/office/drawing/2014/chart" uri="{C3380CC4-5D6E-409C-BE32-E72D297353CC}">
              <c16:uniqueId val="{00000000-2725-4858-B203-1BE76C7C20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725-4858-B203-1BE76C7C20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8559</c:v>
                </c:pt>
                <c:pt idx="1">
                  <c:v>8106</c:v>
                </c:pt>
                <c:pt idx="2">
                  <c:v>8147</c:v>
                </c:pt>
              </c:numCache>
            </c:numRef>
          </c:val>
          <c:extLst>
            <c:ext xmlns:c16="http://schemas.microsoft.com/office/drawing/2014/chart" uri="{C3380CC4-5D6E-409C-BE32-E72D297353CC}">
              <c16:uniqueId val="{00000002-2725-4858-B203-1BE76C7C20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実質公債費比率の分子については、前年度と比較して約</a:t>
          </a:r>
          <a:r>
            <a:rPr kumimoji="1" lang="en-US" altLang="ja-JP" sz="1400">
              <a:latin typeface="ＭＳ ゴシック" pitchFamily="49" charset="-128"/>
              <a:ea typeface="ＭＳ ゴシック" pitchFamily="49" charset="-128"/>
            </a:rPr>
            <a:t>6,500</a:t>
          </a:r>
          <a:r>
            <a:rPr kumimoji="1" lang="ja-JP" altLang="en-US" sz="1400">
              <a:latin typeface="ＭＳ ゴシック" pitchFamily="49" charset="-128"/>
              <a:ea typeface="ＭＳ ゴシック" pitchFamily="49" charset="-128"/>
            </a:rPr>
            <a:t>万円の減少となった。引き続き市債の適切な活用に努め、一定水準を維持し、健全な財政運営を図る。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本市においては、減債基金はない。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将来負担比率の分子については、前年度と比較して約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7,500</a:t>
          </a:r>
          <a:r>
            <a:rPr kumimoji="1" lang="ja-JP" altLang="en-US" sz="1400">
              <a:latin typeface="ＭＳ ゴシック" pitchFamily="49" charset="-128"/>
              <a:ea typeface="ＭＳ ゴシック" pitchFamily="49" charset="-128"/>
            </a:rPr>
            <a:t>万円の減となった。主な要因として、充当可能基金が増となったことが挙げられる。</a:t>
          </a:r>
        </a:p>
        <a:p>
          <a:r>
            <a:rPr kumimoji="1" lang="ja-JP" altLang="en-US" sz="1400">
              <a:latin typeface="ＭＳ ゴシック" pitchFamily="49" charset="-128"/>
              <a:ea typeface="ＭＳ ゴシック" pitchFamily="49" charset="-128"/>
            </a:rPr>
            <a:t>　今後、公共施設の老朽化による大規模な施設整備が集中するため将来に過度な財政負担を残さないよう、計画的な市債借入れを行い、健全な財政運営を図る。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埼玉県戸田市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財政調整基金の増加により、基金全体の残高は、前年度と比較して約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当初予算編成時の財源の状況や決算状況を考慮しながら、一定水準の基金残高を維持し、今後の財政需要に備える。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公共施設等整備基金：公共用または公用の施設の整備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都市開発基金：都市開発関連事業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防災減災基金：災害に強い、安全で安心なまちづくりを推進するための基金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教育基金：中学生及び高校生の教育の向上及び振興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環境対策基金：環境対策事業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都市開発基金については、財産収入の積立を実施したことにより、残高が増加している。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防災減災基金については、公園維持管理事業及び消防車両等整備維持管理事業の財源として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千万円の取崩しを実施したことにより、残高が減少している。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対象事業において今後も多額の資金を必要とすることから、市債の借入れともバランスを取りながら計画的に新規積立て及び取崩しを実施し、基金残高を確保していく。その他の基金については、これまでと同程度の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財政調整基金については、当初予算編成における財政の状況により取崩し、積立は財産収入（運用利子）の他、決算状況に応じて予算化し実施している。令和４年度は積立金が増加し、残高が増加している。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他の財源の状況を考慮しながら社会保障費の増加等に備えるため、基金残高を維持していく。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本市においては、減債基金はない。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141,887
134,285
18.19
66,262,191
61,276,144
4,484,765
31,460,632
23,220,377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京都と隣接した立地等の要因から安定した固定資産税収入があり、市民税が伸びていることから、財政力指数は類似団体の平均を上回っており、これまで不交付団体を維持している。その一方で、全国平均を上回る人口増加率と出生率等による財政需要の増加も見込まれていることから、引き続き行政運営の効率化や歳入確保に努める。令和４年度については、令和３年度と比較し、</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１ポイント減少した。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514850" y="6175647"/>
          <a:ext cx="0" cy="137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58470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584700" y="592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425950" y="6175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107043</xdr:rowOff>
    </xdr:from>
    <xdr:to>
      <xdr:col>23</xdr:col>
      <xdr:colOff>133350</xdr:colOff>
      <xdr:row>37</xdr:row>
      <xdr:rowOff>124278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752850" y="6309723"/>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584700" y="700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464050" y="7036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38100</xdr:rowOff>
    </xdr:from>
    <xdr:to>
      <xdr:col>19</xdr:col>
      <xdr:colOff>133350</xdr:colOff>
      <xdr:row>37</xdr:row>
      <xdr:rowOff>107043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940050" y="6240780"/>
          <a:ext cx="8128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38100</xdr:rowOff>
    </xdr:from>
    <xdr:to>
      <xdr:col>15</xdr:col>
      <xdr:colOff>82550</xdr:colOff>
      <xdr:row>37</xdr:row>
      <xdr:rowOff>55336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127250" y="6240780"/>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889250" y="6967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5971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55336</xdr:rowOff>
    </xdr:from>
    <xdr:to>
      <xdr:col>11</xdr:col>
      <xdr:colOff>31750</xdr:colOff>
      <xdr:row>37</xdr:row>
      <xdr:rowOff>55336</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333500" y="625801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095500" y="69675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7843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282700" y="69675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9715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464050" y="6276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90005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584700" y="612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56243</xdr:rowOff>
    </xdr:from>
    <xdr:to>
      <xdr:col>19</xdr:col>
      <xdr:colOff>184150</xdr:colOff>
      <xdr:row>37</xdr:row>
      <xdr:rowOff>157843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702050" y="62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168020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409950" y="603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158750</xdr:rowOff>
    </xdr:from>
    <xdr:to>
      <xdr:col>15</xdr:col>
      <xdr:colOff>133350</xdr:colOff>
      <xdr:row>37</xdr:row>
      <xdr:rowOff>88900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889250" y="619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99077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59715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4536</xdr:rowOff>
    </xdr:from>
    <xdr:to>
      <xdr:col>11</xdr:col>
      <xdr:colOff>82550</xdr:colOff>
      <xdr:row>37</xdr:row>
      <xdr:rowOff>106136</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095500" y="62072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116313</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84350" y="598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4536</xdr:rowOff>
    </xdr:from>
    <xdr:to>
      <xdr:col>7</xdr:col>
      <xdr:colOff>31750</xdr:colOff>
      <xdr:row>37</xdr:row>
      <xdr:rowOff>106136</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282700" y="62072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116313</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971550" y="598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分母である法人市民税の増により経常一般財源である市税が増加したことにより経常収支比率が減少した。今後も公共施設の建替え等による公債費の増加が見込まれることから、事業の見直しなどにより効率化を図り、比率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514850" y="9761643"/>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4584700" y="951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425950" y="97616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38523</xdr:rowOff>
    </xdr:from>
    <xdr:to>
      <xdr:col>23</xdr:col>
      <xdr:colOff>133350</xdr:colOff>
      <xdr:row>60</xdr:row>
      <xdr:rowOff>162137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752850" y="9761643"/>
          <a:ext cx="762000" cy="45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4584700" y="1029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464050" y="10326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61</xdr:row>
      <xdr:rowOff>30904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940050" y="10220537"/>
          <a:ext cx="8128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70205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409950" y="985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94827</xdr:rowOff>
    </xdr:from>
    <xdr:to>
      <xdr:col>15</xdr:col>
      <xdr:colOff>82550</xdr:colOff>
      <xdr:row>61</xdr:row>
      <xdr:rowOff>30904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127250" y="9817947"/>
          <a:ext cx="812800" cy="43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889250" y="104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597150" y="1050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94827</xdr:rowOff>
    </xdr:from>
    <xdr:to>
      <xdr:col>11</xdr:col>
      <xdr:colOff>31750</xdr:colOff>
      <xdr:row>59</xdr:row>
      <xdr:rowOff>60113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333500" y="9817947"/>
          <a:ext cx="793750" cy="13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095500" y="104516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784350" y="1053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282700" y="104195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971550" y="1050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159173</xdr:rowOff>
    </xdr:from>
    <xdr:to>
      <xdr:col>23</xdr:col>
      <xdr:colOff>184150</xdr:colOff>
      <xdr:row>58</xdr:row>
      <xdr:rowOff>89323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464050" y="9714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80450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4584700" y="963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702050" y="10169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26264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409950" y="1025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889250" y="10209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91881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597150" y="99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44027</xdr:rowOff>
    </xdr:from>
    <xdr:to>
      <xdr:col>11</xdr:col>
      <xdr:colOff>82550</xdr:colOff>
      <xdr:row>58</xdr:row>
      <xdr:rowOff>145627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095500" y="97671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155804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784350" y="954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9313</xdr:rowOff>
    </xdr:from>
    <xdr:to>
      <xdr:col>7</xdr:col>
      <xdr:colOff>31750</xdr:colOff>
      <xdr:row>59</xdr:row>
      <xdr:rowOff>110913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282700" y="99000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121090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71550" y="96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人口１人当たり人件費・物件費等については、前年度と比較して</a:t>
          </a:r>
          <a:r>
            <a:rPr kumimoji="1" lang="en-US" altLang="ja-JP" sz="1300">
              <a:latin typeface="ＭＳ Ｐゴシック" panose="020B0600070205080204" pitchFamily="50" charset="-128"/>
              <a:ea typeface="ＭＳ Ｐゴシック" panose="020B0600070205080204" pitchFamily="50" charset="-128"/>
            </a:rPr>
            <a:t>699</a:t>
          </a:r>
          <a:r>
            <a:rPr kumimoji="1" lang="ja-JP" altLang="en-US" sz="1300">
              <a:latin typeface="ＭＳ Ｐゴシック" panose="020B0600070205080204" pitchFamily="50" charset="-128"/>
              <a:ea typeface="ＭＳ Ｐゴシック" panose="020B0600070205080204" pitchFamily="50" charset="-128"/>
            </a:rPr>
            <a:t>円の増加と、横ばいであった。類似団体の平均を上回っているものの、上昇傾向である中、同水準を維持している。今後も質の高いサービスを行うと同時に、職員一人一人がコスト意識を強く持ち、一層の経費の縮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514850" y="13465825"/>
          <a:ext cx="0" cy="1371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4584700" y="1480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4836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4584700" y="1321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425950" y="13465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3042</xdr:rowOff>
    </xdr:from>
    <xdr:to>
      <xdr:col>23</xdr:col>
      <xdr:colOff>133350</xdr:colOff>
      <xdr:row>84</xdr:row>
      <xdr:rowOff>12412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752850" y="14084802"/>
          <a:ext cx="762000" cy="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4584700" y="13845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464050" y="13996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103603</xdr:rowOff>
    </xdr:from>
    <xdr:to>
      <xdr:col>19</xdr:col>
      <xdr:colOff>133350</xdr:colOff>
      <xdr:row>84</xdr:row>
      <xdr:rowOff>3042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940050" y="14017723"/>
          <a:ext cx="812800" cy="6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702050" y="1393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409950" y="1371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122417</xdr:rowOff>
    </xdr:from>
    <xdr:to>
      <xdr:col>15</xdr:col>
      <xdr:colOff>82550</xdr:colOff>
      <xdr:row>83</xdr:row>
      <xdr:rowOff>103603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127250" y="13868897"/>
          <a:ext cx="812800" cy="14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889250" y="13836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597150" y="1360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48727</xdr:rowOff>
    </xdr:from>
    <xdr:to>
      <xdr:col>11</xdr:col>
      <xdr:colOff>31750</xdr:colOff>
      <xdr:row>82</xdr:row>
      <xdr:rowOff>122417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333500" y="13795207"/>
          <a:ext cx="793750" cy="7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095500" y="13750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784350" y="135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282700" y="137167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971550" y="1348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133062</xdr:rowOff>
    </xdr:from>
    <xdr:to>
      <xdr:col>23</xdr:col>
      <xdr:colOff>184150</xdr:colOff>
      <xdr:row>84</xdr:row>
      <xdr:rowOff>63212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464050" y="14047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105139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4584700" y="1401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123692</xdr:rowOff>
    </xdr:from>
    <xdr:to>
      <xdr:col>19</xdr:col>
      <xdr:colOff>184150</xdr:colOff>
      <xdr:row>84</xdr:row>
      <xdr:rowOff>53842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702050" y="14037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38619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409950" y="14120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52803</xdr:rowOff>
    </xdr:from>
    <xdr:to>
      <xdr:col>15</xdr:col>
      <xdr:colOff>133350</xdr:colOff>
      <xdr:row>83</xdr:row>
      <xdr:rowOff>154403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889250" y="139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139180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597150" y="1405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71617</xdr:rowOff>
    </xdr:from>
    <xdr:to>
      <xdr:col>11</xdr:col>
      <xdr:colOff>82550</xdr:colOff>
      <xdr:row>83</xdr:row>
      <xdr:rowOff>1767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095500" y="1381809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157994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784350" y="1390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169377</xdr:rowOff>
    </xdr:from>
    <xdr:to>
      <xdr:col>7</xdr:col>
      <xdr:colOff>31750</xdr:colOff>
      <xdr:row>82</xdr:row>
      <xdr:rowOff>99527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282700" y="1374821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84304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971550" y="138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を下回った。</a:t>
          </a:r>
        </a:p>
        <a:p>
          <a:r>
            <a:rPr kumimoji="1" lang="ja-JP" altLang="en-US" sz="1300">
              <a:latin typeface="ＭＳ Ｐゴシック" panose="020B0600070205080204" pitchFamily="50" charset="-128"/>
              <a:ea typeface="ＭＳ Ｐゴシック" panose="020B0600070205080204" pitchFamily="50" charset="-128"/>
            </a:rPr>
            <a:t>　今後も人事院勧告の内容や国、他の地方公共団体の状況等を総合的に勘案し、給与の適正化に努める。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474950" y="13490121"/>
          <a:ext cx="0" cy="1465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5563850" y="1324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405100" y="134901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67129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712950" y="14401800"/>
          <a:ext cx="762000" cy="8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5563850" y="1406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427960" y="142169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87</xdr:row>
      <xdr:rowOff>16329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903960" y="14484169"/>
          <a:ext cx="80899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665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370050" y="1400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16329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106400" y="14553111"/>
          <a:ext cx="79756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868400" y="143337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557250" y="1410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85271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2293600" y="14553111"/>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055600" y="143165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763500" y="1408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2242800" y="14368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1950700" y="141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427960" y="14351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556385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665960" y="144333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370050" y="14519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868400" y="1455401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557250" y="1463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055600" y="1450231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63500" y="145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2242800" y="146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1950700" y="1470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類似団体と同様となっている。引き続き、大幅な事務事業の見直し、外部委託や指定管理の導入を図りつつ、本市における人口増加や長時間労働の改善等を考慮した上で、市民サービスの向上に向けた新たな事業展開に向けて、業務量に応じた適正な定数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474950" y="9999133"/>
          <a:ext cx="0" cy="12464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5563850" y="1122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11245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5563850" y="974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405100" y="9999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19791</xdr:rowOff>
    </xdr:from>
    <xdr:to>
      <xdr:col>81</xdr:col>
      <xdr:colOff>44450</xdr:colOff>
      <xdr:row>63</xdr:row>
      <xdr:rowOff>49954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712950" y="10581111"/>
          <a:ext cx="762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5563850" y="1038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427960" y="105401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19791</xdr:rowOff>
    </xdr:from>
    <xdr:to>
      <xdr:col>77</xdr:col>
      <xdr:colOff>44450</xdr:colOff>
      <xdr:row>63</xdr:row>
      <xdr:rowOff>23813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903960" y="10581111"/>
          <a:ext cx="80899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665960" y="1052808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370050" y="1030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3704</xdr:rowOff>
    </xdr:from>
    <xdr:to>
      <xdr:col>72</xdr:col>
      <xdr:colOff>203200</xdr:colOff>
      <xdr:row>63</xdr:row>
      <xdr:rowOff>23813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106400" y="10565024"/>
          <a:ext cx="79756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868400" y="105200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557250" y="1029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3704</xdr:rowOff>
    </xdr:from>
    <xdr:to>
      <xdr:col>68</xdr:col>
      <xdr:colOff>152400</xdr:colOff>
      <xdr:row>63</xdr:row>
      <xdr:rowOff>9737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2293600" y="10565024"/>
          <a:ext cx="8128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055600" y="1051803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763500" y="1029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2242800" y="10507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1950700" y="102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170604</xdr:rowOff>
    </xdr:from>
    <xdr:to>
      <xdr:col>81</xdr:col>
      <xdr:colOff>95250</xdr:colOff>
      <xdr:row>63</xdr:row>
      <xdr:rowOff>100754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427960" y="1056428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142681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5563850" y="105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140441</xdr:rowOff>
    </xdr:from>
    <xdr:to>
      <xdr:col>77</xdr:col>
      <xdr:colOff>95250</xdr:colOff>
      <xdr:row>63</xdr:row>
      <xdr:rowOff>70591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665960" y="1053412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55368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370050" y="1061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144463</xdr:rowOff>
    </xdr:from>
    <xdr:to>
      <xdr:col>73</xdr:col>
      <xdr:colOff>44450</xdr:colOff>
      <xdr:row>63</xdr:row>
      <xdr:rowOff>74613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868400" y="105381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59390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557250" y="1062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124354</xdr:rowOff>
    </xdr:from>
    <xdr:to>
      <xdr:col>68</xdr:col>
      <xdr:colOff>203200</xdr:colOff>
      <xdr:row>63</xdr:row>
      <xdr:rowOff>54504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055600" y="1051803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63500" y="106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130387</xdr:rowOff>
    </xdr:from>
    <xdr:to>
      <xdr:col>64</xdr:col>
      <xdr:colOff>152400</xdr:colOff>
      <xdr:row>63</xdr:row>
      <xdr:rowOff>60537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2242800" y="10524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45314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1950700" y="106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県平均、全国平均のいずれもを上回っている。今後も公共施設の建替えによる公債費の増加が見込まれることから、世代間負担のバランスを図りながら、財源が起債に大きく偏ることのないよう、健全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474950" y="5920922"/>
          <a:ext cx="0" cy="1528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556385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40510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5563850" y="56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405100" y="5920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26307</xdr:rowOff>
    </xdr:from>
    <xdr:to>
      <xdr:col>81</xdr:col>
      <xdr:colOff>44450</xdr:colOff>
      <xdr:row>43</xdr:row>
      <xdr:rowOff>49288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712950" y="7234827"/>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5563850" y="6642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427960" y="67932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82852</xdr:rowOff>
    </xdr:from>
    <xdr:to>
      <xdr:col>77</xdr:col>
      <xdr:colOff>44450</xdr:colOff>
      <xdr:row>43</xdr:row>
      <xdr:rowOff>26307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903960" y="7123732"/>
          <a:ext cx="808990" cy="1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665960" y="67818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370050" y="6554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139398</xdr:rowOff>
    </xdr:from>
    <xdr:to>
      <xdr:col>72</xdr:col>
      <xdr:colOff>203200</xdr:colOff>
      <xdr:row>42</xdr:row>
      <xdr:rowOff>82852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106400" y="7012638"/>
          <a:ext cx="797560" cy="11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868400" y="67473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557250" y="652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139398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2293600" y="6886242"/>
          <a:ext cx="8128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055600" y="674732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763500" y="652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224280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195070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169938</xdr:rowOff>
    </xdr:from>
    <xdr:to>
      <xdr:col>81</xdr:col>
      <xdr:colOff>95250</xdr:colOff>
      <xdr:row>43</xdr:row>
      <xdr:rowOff>100088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427960" y="72108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142015</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5563850" y="718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146957</xdr:rowOff>
    </xdr:from>
    <xdr:to>
      <xdr:col>77</xdr:col>
      <xdr:colOff>95250</xdr:colOff>
      <xdr:row>43</xdr:row>
      <xdr:rowOff>77107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665960" y="718783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61884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370050" y="7270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32052</xdr:rowOff>
    </xdr:from>
    <xdr:to>
      <xdr:col>73</xdr:col>
      <xdr:colOff>44450</xdr:colOff>
      <xdr:row>42</xdr:row>
      <xdr:rowOff>133652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868400" y="70729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118429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557250" y="715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88598</xdr:rowOff>
    </xdr:from>
    <xdr:to>
      <xdr:col>68</xdr:col>
      <xdr:colOff>203200</xdr:colOff>
      <xdr:row>42</xdr:row>
      <xdr:rowOff>18748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055600" y="696183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63500" y="70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2242800" y="6839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1950700" y="692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将来負担比率については、地方債現在高の減少に伴い、前年度と比較して</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ポイント減少したが、類似団体、県平均、全国平均のいずれもを上回っている。引き続き、将来に過度な財政負担を残さない健全な財政運営に努める。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474950" y="2263684"/>
          <a:ext cx="0" cy="1518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5563850" y="375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405100" y="3782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82731</xdr:rowOff>
    </xdr:from>
    <xdr:to>
      <xdr:col>81</xdr:col>
      <xdr:colOff>44450</xdr:colOff>
      <xdr:row>16</xdr:row>
      <xdr:rowOff>21590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712950" y="2597331"/>
          <a:ext cx="762000" cy="10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21590</xdr:rowOff>
    </xdr:from>
    <xdr:to>
      <xdr:col>77</xdr:col>
      <xdr:colOff>44450</xdr:colOff>
      <xdr:row>16</xdr:row>
      <xdr:rowOff>121557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903960" y="2703830"/>
          <a:ext cx="80899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91349</xdr:rowOff>
    </xdr:from>
    <xdr:to>
      <xdr:col>72</xdr:col>
      <xdr:colOff>203200</xdr:colOff>
      <xdr:row>16</xdr:row>
      <xdr:rowOff>121557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106400" y="2605949"/>
          <a:ext cx="797560" cy="19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868400" y="22801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557250" y="205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63772</xdr:rowOff>
    </xdr:from>
    <xdr:to>
      <xdr:col>68</xdr:col>
      <xdr:colOff>152400</xdr:colOff>
      <xdr:row>15</xdr:row>
      <xdr:rowOff>91349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2293600" y="2578372"/>
          <a:ext cx="8128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126637</xdr:rowOff>
    </xdr:from>
    <xdr:to>
      <xdr:col>68</xdr:col>
      <xdr:colOff>203200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055600" y="230595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763500" y="20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2242800" y="2299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1950700" y="207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31931</xdr:rowOff>
    </xdr:from>
    <xdr:to>
      <xdr:col>81</xdr:col>
      <xdr:colOff>95250</xdr:colOff>
      <xdr:row>15</xdr:row>
      <xdr:rowOff>133531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427960" y="254653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4008</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5563850" y="25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142240</xdr:rowOff>
    </xdr:from>
    <xdr:to>
      <xdr:col>77</xdr:col>
      <xdr:colOff>95250</xdr:colOff>
      <xdr:row>16</xdr:row>
      <xdr:rowOff>72390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665960" y="265684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57167</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370050" y="2739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70757</xdr:rowOff>
    </xdr:from>
    <xdr:to>
      <xdr:col>73</xdr:col>
      <xdr:colOff>44450</xdr:colOff>
      <xdr:row>17</xdr:row>
      <xdr:rowOff>907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868400" y="275299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157134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557250" y="283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40549</xdr:rowOff>
    </xdr:from>
    <xdr:to>
      <xdr:col>68</xdr:col>
      <xdr:colOff>203200</xdr:colOff>
      <xdr:row>15</xdr:row>
      <xdr:rowOff>142149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055600" y="255514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126926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2763500" y="264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12972</xdr:rowOff>
    </xdr:from>
    <xdr:to>
      <xdr:col>64</xdr:col>
      <xdr:colOff>152400</xdr:colOff>
      <xdr:row>15</xdr:row>
      <xdr:rowOff>114572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2242800" y="252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99349</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1950700" y="2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141,887
134,285
18.19
66,262,191
61,276,144
4,484,765
31,460,632
23,220,377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人件費の比率は、類似団体平均、県平均を下回って推移しており、前年度と比較して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ポイント減少した。今後も引き続き、人件費関連経費の適正化に努める。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37</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854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物件費の比率については、前年度より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ポイント増加し、依然として類似団体、県平均をともに上回っている。要因には物価高騰による給食の賄材料費や電気料等の増加があげられる。事務の効率化等の見直しを行い、適正化に努める必要がある。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4536</xdr:rowOff>
    </xdr:from>
    <xdr:to>
      <xdr:col>82</xdr:col>
      <xdr:colOff>107950</xdr:colOff>
      <xdr:row>21</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6049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4536</xdr:rowOff>
    </xdr:from>
    <xdr:to>
      <xdr:col>78</xdr:col>
      <xdr:colOff>69850</xdr:colOff>
      <xdr:row>21</xdr:row>
      <xdr:rowOff>26307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604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1814</xdr:rowOff>
    </xdr:from>
    <xdr:to>
      <xdr:col>73</xdr:col>
      <xdr:colOff>180975</xdr:colOff>
      <xdr:row>21</xdr:row>
      <xdr:rowOff>26307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308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1814</xdr:rowOff>
    </xdr:from>
    <xdr:to>
      <xdr:col>69</xdr:col>
      <xdr:colOff>92075</xdr:colOff>
      <xdr:row>20</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30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125186</xdr:rowOff>
    </xdr:from>
    <xdr:to>
      <xdr:col>78</xdr:col>
      <xdr:colOff>120650</xdr:colOff>
      <xdr:row>21</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40113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64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146957</xdr:rowOff>
    </xdr:from>
    <xdr:to>
      <xdr:col>74</xdr:col>
      <xdr:colOff>31750</xdr:colOff>
      <xdr:row>21</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61884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122464</xdr:rowOff>
    </xdr:from>
    <xdr:to>
      <xdr:col>69</xdr:col>
      <xdr:colOff>142875</xdr:colOff>
      <xdr:row>20</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37391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扶助費の比率については、前年度と比較して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類似団体平均、県平均をともに上回っている要因としては、本市は子育て世代が多いことから、民間保育所等に係る経費の増加があげられる。市単独事業について適宜見直しを図るなど、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5080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425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115570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66040</xdr:rowOff>
    </xdr:from>
    <xdr:to>
      <xdr:col>15</xdr:col>
      <xdr:colOff>98425</xdr:colOff>
      <xdr:row>57</xdr:row>
      <xdr:rowOff>115570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672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66040</xdr:rowOff>
    </xdr:from>
    <xdr:to>
      <xdr:col>11</xdr:col>
      <xdr:colOff>9525</xdr:colOff>
      <xdr:row>57</xdr:row>
      <xdr:rowOff>168910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672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125730</xdr:rowOff>
    </xdr:from>
    <xdr:to>
      <xdr:col>24</xdr:col>
      <xdr:colOff>76200</xdr:colOff>
      <xdr:row>58</xdr:row>
      <xdr:rowOff>55880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97807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xdr:rowOff>
    </xdr:from>
    <xdr:to>
      <xdr:col>11</xdr:col>
      <xdr:colOff>60325</xdr:colOff>
      <xdr:row>56</xdr:row>
      <xdr:rowOff>116840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127017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118110</xdr:rowOff>
    </xdr:from>
    <xdr:to>
      <xdr:col>6</xdr:col>
      <xdr:colOff>171450</xdr:colOff>
      <xdr:row>58</xdr:row>
      <xdr:rowOff>48260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33037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その他のものとしては、繰出金や維持補修費等があり、比率は前年度と比較して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ポイント減少した。引き続き事業の適正化を図り、繰出金等の抑制に努める。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23585</xdr:rowOff>
    </xdr:from>
    <xdr:to>
      <xdr:col>82</xdr:col>
      <xdr:colOff>107950</xdr:colOff>
      <xdr:row>53</xdr:row>
      <xdr:rowOff>91622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8938985"/>
          <a:ext cx="8382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80735</xdr:rowOff>
    </xdr:from>
    <xdr:to>
      <xdr:col>78</xdr:col>
      <xdr:colOff>69850</xdr:colOff>
      <xdr:row>53</xdr:row>
      <xdr:rowOff>91622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167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80735</xdr:rowOff>
    </xdr:from>
    <xdr:to>
      <xdr:col>73</xdr:col>
      <xdr:colOff>180975</xdr:colOff>
      <xdr:row>53</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167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132443</xdr:rowOff>
    </xdr:from>
    <xdr:to>
      <xdr:col>69</xdr:col>
      <xdr:colOff>92075</xdr:colOff>
      <xdr:row>53</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0478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51</xdr:row>
      <xdr:rowOff>144235</xdr:rowOff>
    </xdr:from>
    <xdr:to>
      <xdr:col>82</xdr:col>
      <xdr:colOff>158750</xdr:colOff>
      <xdr:row>52</xdr:row>
      <xdr:rowOff>74385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88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52812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79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40822</xdr:rowOff>
    </xdr:from>
    <xdr:to>
      <xdr:col>78</xdr:col>
      <xdr:colOff>120650</xdr:colOff>
      <xdr:row>53</xdr:row>
      <xdr:rowOff>142422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152599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29935</xdr:rowOff>
    </xdr:from>
    <xdr:to>
      <xdr:col>74</xdr:col>
      <xdr:colOff>31750</xdr:colOff>
      <xdr:row>53</xdr:row>
      <xdr:rowOff>131535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141712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81643</xdr:rowOff>
    </xdr:from>
    <xdr:to>
      <xdr:col>65</xdr:col>
      <xdr:colOff>53975</xdr:colOff>
      <xdr:row>53</xdr:row>
      <xdr:rowOff>11793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21970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補助費等の比率については、前年度と比較して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ポイント増加したが、類似団体、県平均を下回った。増加の主な要因として、物価高騰対策のため、上下水道料金の減免を実施したことが挙げられる。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1026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37</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02604"/>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50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106426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31291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公債費の比率については、元利償還金の減少により、前年度と比較して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ポイント減少した。今後も公債費のさらなる増加が見込まれることから、引き続き計画的な財源の確保に努め、健全な財政の維持を図る。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77</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75260"/>
          <a:ext cx="8382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77</xdr:row>
      <xdr:rowOff>85089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936220"/>
          <a:ext cx="88900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77470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882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82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公債費以外のものの比率については、前年度より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ポイント減少し、類似団体平均、県平均、全国平均を下回った。今後も引き続き行財政改革を進めていくことにより上昇幅を抑制するように努める。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75</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898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77</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286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85090</xdr:rowOff>
    </xdr:from>
    <xdr:to>
      <xdr:col>73</xdr:col>
      <xdr:colOff>180975</xdr:colOff>
      <xdr:row>77</xdr:row>
      <xdr:rowOff>115570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94384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76</xdr:row>
      <xdr:rowOff>5080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2943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160020</xdr:rowOff>
    </xdr:from>
    <xdr:to>
      <xdr:col>82</xdr:col>
      <xdr:colOff>158750</xdr:colOff>
      <xdr:row>75</xdr:row>
      <xdr:rowOff>90170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5097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34290</xdr:rowOff>
    </xdr:from>
    <xdr:to>
      <xdr:col>69</xdr:col>
      <xdr:colOff>142875</xdr:colOff>
      <xdr:row>75</xdr:row>
      <xdr:rowOff>135890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146067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66057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65926</xdr:rowOff>
    </xdr:from>
    <xdr:to>
      <xdr:col>29</xdr:col>
      <xdr:colOff>127000</xdr:colOff>
      <xdr:row>17</xdr:row>
      <xdr:rowOff>73149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28201"/>
          <a:ext cx="647700" cy="7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65926</xdr:rowOff>
    </xdr:from>
    <xdr:to>
      <xdr:col>26</xdr:col>
      <xdr:colOff>50800</xdr:colOff>
      <xdr:row>17</xdr:row>
      <xdr:rowOff>104445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28201"/>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104445</xdr:rowOff>
    </xdr:from>
    <xdr:to>
      <xdr:col>22</xdr:col>
      <xdr:colOff>114300</xdr:colOff>
      <xdr:row>17</xdr:row>
      <xdr:rowOff>148473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66720"/>
          <a:ext cx="698500" cy="44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148473</xdr:rowOff>
    </xdr:from>
    <xdr:to>
      <xdr:col>18</xdr:col>
      <xdr:colOff>177800</xdr:colOff>
      <xdr:row>17</xdr:row>
      <xdr:rowOff>161801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10748"/>
          <a:ext cx="698500" cy="13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22349</xdr:rowOff>
    </xdr:from>
    <xdr:to>
      <xdr:col>29</xdr:col>
      <xdr:colOff>177800</xdr:colOff>
      <xdr:row>17</xdr:row>
      <xdr:rowOff>123949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8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165876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5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15126</xdr:rowOff>
    </xdr:from>
    <xdr:to>
      <xdr:col>26</xdr:col>
      <xdr:colOff>101600</xdr:colOff>
      <xdr:row>17</xdr:row>
      <xdr:rowOff>116726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7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101503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6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53645</xdr:rowOff>
    </xdr:from>
    <xdr:to>
      <xdr:col>22</xdr:col>
      <xdr:colOff>165100</xdr:colOff>
      <xdr:row>17</xdr:row>
      <xdr:rowOff>155245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1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140022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0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97673</xdr:rowOff>
    </xdr:from>
    <xdr:to>
      <xdr:col>19</xdr:col>
      <xdr:colOff>38100</xdr:colOff>
      <xdr:row>18</xdr:row>
      <xdr:rowOff>27823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5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111001</xdr:rowOff>
    </xdr:from>
    <xdr:to>
      <xdr:col>15</xdr:col>
      <xdr:colOff>101600</xdr:colOff>
      <xdr:row>18</xdr:row>
      <xdr:rowOff>41151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73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25928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5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229870</xdr:rowOff>
    </xdr:from>
    <xdr:to>
      <xdr:col>29</xdr:col>
      <xdr:colOff>127000</xdr:colOff>
      <xdr:row>34</xdr:row>
      <xdr:rowOff>249987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497320"/>
          <a:ext cx="6477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229870</xdr:rowOff>
    </xdr:from>
    <xdr:to>
      <xdr:col>26</xdr:col>
      <xdr:colOff>50800</xdr:colOff>
      <xdr:row>34</xdr:row>
      <xdr:rowOff>258711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497320"/>
          <a:ext cx="698500" cy="28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258711</xdr:rowOff>
    </xdr:from>
    <xdr:to>
      <xdr:col>22</xdr:col>
      <xdr:colOff>114300</xdr:colOff>
      <xdr:row>35</xdr:row>
      <xdr:rowOff>4090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526161"/>
          <a:ext cx="698500" cy="88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4090</xdr:rowOff>
    </xdr:from>
    <xdr:to>
      <xdr:col>18</xdr:col>
      <xdr:colOff>177800</xdr:colOff>
      <xdr:row>35</xdr:row>
      <xdr:rowOff>95644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614440"/>
          <a:ext cx="698500" cy="9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199187</xdr:rowOff>
    </xdr:from>
    <xdr:to>
      <xdr:col>29</xdr:col>
      <xdr:colOff>177800</xdr:colOff>
      <xdr:row>34</xdr:row>
      <xdr:rowOff>300786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46663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44264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179070</xdr:rowOff>
    </xdr:from>
    <xdr:to>
      <xdr:col>26</xdr:col>
      <xdr:colOff>101600</xdr:colOff>
      <xdr:row>34</xdr:row>
      <xdr:rowOff>280670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44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290847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207912</xdr:rowOff>
    </xdr:from>
    <xdr:to>
      <xdr:col>22</xdr:col>
      <xdr:colOff>165100</xdr:colOff>
      <xdr:row>34</xdr:row>
      <xdr:rowOff>309511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4753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319689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24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296190</xdr:rowOff>
    </xdr:from>
    <xdr:to>
      <xdr:col>19</xdr:col>
      <xdr:colOff>38100</xdr:colOff>
      <xdr:row>35</xdr:row>
      <xdr:rowOff>54890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6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65066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3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44844</xdr:rowOff>
    </xdr:from>
    <xdr:to>
      <xdr:col>15</xdr:col>
      <xdr:colOff>101600</xdr:colOff>
      <xdr:row>35</xdr:row>
      <xdr:rowOff>146444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5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156621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2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141,887
134,285
18.19
66,262,191
61,276,144
4,484,765
31,460,632
23,220,377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17056</xdr:rowOff>
    </xdr:from>
    <xdr:to>
      <xdr:col>24</xdr:col>
      <xdr:colOff>63500</xdr:colOff>
      <xdr:row>36</xdr:row>
      <xdr:rowOff>22885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189256"/>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17056</xdr:rowOff>
    </xdr:from>
    <xdr:to>
      <xdr:col>19</xdr:col>
      <xdr:colOff>177800</xdr:colOff>
      <xdr:row>36</xdr:row>
      <xdr:rowOff>68606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89256"/>
          <a:ext cx="8890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68606</xdr:rowOff>
    </xdr:from>
    <xdr:to>
      <xdr:col>15</xdr:col>
      <xdr:colOff>50800</xdr:colOff>
      <xdr:row>37</xdr:row>
      <xdr:rowOff>47300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40806"/>
          <a:ext cx="889000" cy="15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47300</xdr:rowOff>
    </xdr:from>
    <xdr:to>
      <xdr:col>10</xdr:col>
      <xdr:colOff>114300</xdr:colOff>
      <xdr:row>37</xdr:row>
      <xdr:rowOff>50272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9095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143535</xdr:rowOff>
    </xdr:from>
    <xdr:to>
      <xdr:col>24</xdr:col>
      <xdr:colOff>114300</xdr:colOff>
      <xdr:row>36</xdr:row>
      <xdr:rowOff>73685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121962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137706</xdr:rowOff>
    </xdr:from>
    <xdr:to>
      <xdr:col>20</xdr:col>
      <xdr:colOff>38100</xdr:colOff>
      <xdr:row>36</xdr:row>
      <xdr:rowOff>67856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58983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17806</xdr:rowOff>
    </xdr:from>
    <xdr:to>
      <xdr:col>15</xdr:col>
      <xdr:colOff>101600</xdr:colOff>
      <xdr:row>36</xdr:row>
      <xdr:rowOff>119406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110533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167950</xdr:rowOff>
    </xdr:from>
    <xdr:to>
      <xdr:col>10</xdr:col>
      <xdr:colOff>165100</xdr:colOff>
      <xdr:row>37</xdr:row>
      <xdr:rowOff>98100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89227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170922</xdr:rowOff>
    </xdr:from>
    <xdr:to>
      <xdr:col>6</xdr:col>
      <xdr:colOff>38100</xdr:colOff>
      <xdr:row>37</xdr:row>
      <xdr:rowOff>101072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92199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169973</xdr:rowOff>
    </xdr:from>
    <xdr:to>
      <xdr:col>24</xdr:col>
      <xdr:colOff>63500</xdr:colOff>
      <xdr:row>56</xdr:row>
      <xdr:rowOff>10051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99723"/>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10051</xdr:rowOff>
    </xdr:from>
    <xdr:to>
      <xdr:col>19</xdr:col>
      <xdr:colOff>177800</xdr:colOff>
      <xdr:row>56</xdr:row>
      <xdr:rowOff>79039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11251"/>
          <a:ext cx="889000" cy="6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79039</xdr:rowOff>
    </xdr:from>
    <xdr:to>
      <xdr:col>15</xdr:col>
      <xdr:colOff>50800</xdr:colOff>
      <xdr:row>56</xdr:row>
      <xdr:rowOff>150428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80239"/>
          <a:ext cx="889000" cy="7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150428</xdr:rowOff>
    </xdr:from>
    <xdr:to>
      <xdr:col>10</xdr:col>
      <xdr:colOff>114300</xdr:colOff>
      <xdr:row>57</xdr:row>
      <xdr:rowOff>60425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51628"/>
          <a:ext cx="889000" cy="8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119173</xdr:rowOff>
    </xdr:from>
    <xdr:to>
      <xdr:col>24</xdr:col>
      <xdr:colOff>114300</xdr:colOff>
      <xdr:row>56</xdr:row>
      <xdr:rowOff>49323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4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142050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0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130701</xdr:rowOff>
    </xdr:from>
    <xdr:to>
      <xdr:col>20</xdr:col>
      <xdr:colOff>38100</xdr:colOff>
      <xdr:row>56</xdr:row>
      <xdr:rowOff>60851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77378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28239</xdr:rowOff>
    </xdr:from>
    <xdr:to>
      <xdr:col>15</xdr:col>
      <xdr:colOff>101600</xdr:colOff>
      <xdr:row>56</xdr:row>
      <xdr:rowOff>129839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146366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99628</xdr:rowOff>
    </xdr:from>
    <xdr:to>
      <xdr:col>10</xdr:col>
      <xdr:colOff>165100</xdr:colOff>
      <xdr:row>57</xdr:row>
      <xdr:rowOff>29778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46305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7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9625</xdr:rowOff>
    </xdr:from>
    <xdr:to>
      <xdr:col>6</xdr:col>
      <xdr:colOff>38100</xdr:colOff>
      <xdr:row>57</xdr:row>
      <xdr:rowOff>111225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127752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86711</xdr:rowOff>
    </xdr:from>
    <xdr:to>
      <xdr:col>24</xdr:col>
      <xdr:colOff>63500</xdr:colOff>
      <xdr:row>78</xdr:row>
      <xdr:rowOff>94986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9811"/>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79989</xdr:rowOff>
    </xdr:from>
    <xdr:to>
      <xdr:col>19</xdr:col>
      <xdr:colOff>177800</xdr:colOff>
      <xdr:row>78</xdr:row>
      <xdr:rowOff>94986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3089"/>
          <a:ext cx="889000" cy="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76057</xdr:rowOff>
    </xdr:from>
    <xdr:to>
      <xdr:col>15</xdr:col>
      <xdr:colOff>50800</xdr:colOff>
      <xdr:row>78</xdr:row>
      <xdr:rowOff>79989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49157"/>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72949</xdr:rowOff>
    </xdr:from>
    <xdr:to>
      <xdr:col>10</xdr:col>
      <xdr:colOff>114300</xdr:colOff>
      <xdr:row>78</xdr:row>
      <xdr:rowOff>76057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46049"/>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35911</xdr:rowOff>
    </xdr:from>
    <xdr:to>
      <xdr:col>24</xdr:col>
      <xdr:colOff>114300</xdr:colOff>
      <xdr:row>78</xdr:row>
      <xdr:rowOff>137511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122288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44186</xdr:rowOff>
    </xdr:from>
    <xdr:to>
      <xdr:col>20</xdr:col>
      <xdr:colOff>38100</xdr:colOff>
      <xdr:row>78</xdr:row>
      <xdr:rowOff>145786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136913</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10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29189</xdr:rowOff>
    </xdr:from>
    <xdr:to>
      <xdr:col>15</xdr:col>
      <xdr:colOff>101600</xdr:colOff>
      <xdr:row>78</xdr:row>
      <xdr:rowOff>130789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121916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9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25257</xdr:rowOff>
    </xdr:from>
    <xdr:to>
      <xdr:col>10</xdr:col>
      <xdr:colOff>165100</xdr:colOff>
      <xdr:row>78</xdr:row>
      <xdr:rowOff>126857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117984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9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22149</xdr:rowOff>
    </xdr:from>
    <xdr:to>
      <xdr:col>6</xdr:col>
      <xdr:colOff>38100</xdr:colOff>
      <xdr:row>78</xdr:row>
      <xdr:rowOff>123749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114876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44633</xdr:rowOff>
    </xdr:from>
    <xdr:to>
      <xdr:col>24</xdr:col>
      <xdr:colOff>63500</xdr:colOff>
      <xdr:row>95</xdr:row>
      <xdr:rowOff>155009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32383"/>
          <a:ext cx="8382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44633</xdr:rowOff>
    </xdr:from>
    <xdr:to>
      <xdr:col>19</xdr:col>
      <xdr:colOff>177800</xdr:colOff>
      <xdr:row>96</xdr:row>
      <xdr:rowOff>43924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32383"/>
          <a:ext cx="889000" cy="17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43924</xdr:rowOff>
    </xdr:from>
    <xdr:to>
      <xdr:col>15</xdr:col>
      <xdr:colOff>50800</xdr:colOff>
      <xdr:row>96</xdr:row>
      <xdr:rowOff>80950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03124"/>
          <a:ext cx="889000" cy="3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63698</xdr:rowOff>
    </xdr:from>
    <xdr:to>
      <xdr:col>10</xdr:col>
      <xdr:colOff>114300</xdr:colOff>
      <xdr:row>96</xdr:row>
      <xdr:rowOff>80950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522898"/>
          <a:ext cx="889000" cy="1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104209</xdr:rowOff>
    </xdr:from>
    <xdr:to>
      <xdr:col>24</xdr:col>
      <xdr:colOff>114300</xdr:colOff>
      <xdr:row>96</xdr:row>
      <xdr:rowOff>34359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82636</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7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165283</xdr:rowOff>
    </xdr:from>
    <xdr:to>
      <xdr:col>20</xdr:col>
      <xdr:colOff>38100</xdr:colOff>
      <xdr:row>95</xdr:row>
      <xdr:rowOff>95433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111960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05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164574</xdr:rowOff>
    </xdr:from>
    <xdr:to>
      <xdr:col>15</xdr:col>
      <xdr:colOff>101600</xdr:colOff>
      <xdr:row>96</xdr:row>
      <xdr:rowOff>94724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111251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2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30150</xdr:rowOff>
    </xdr:from>
    <xdr:to>
      <xdr:col>10</xdr:col>
      <xdr:colOff>165100</xdr:colOff>
      <xdr:row>96</xdr:row>
      <xdr:rowOff>131750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148277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26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12898</xdr:rowOff>
    </xdr:from>
    <xdr:to>
      <xdr:col>6</xdr:col>
      <xdr:colOff>38100</xdr:colOff>
      <xdr:row>96</xdr:row>
      <xdr:rowOff>114498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131025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24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151119</xdr:rowOff>
    </xdr:from>
    <xdr:to>
      <xdr:col>55</xdr:col>
      <xdr:colOff>0</xdr:colOff>
      <xdr:row>37</xdr:row>
      <xdr:rowOff>36199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23319"/>
          <a:ext cx="838200" cy="5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64806</xdr:rowOff>
    </xdr:from>
    <xdr:to>
      <xdr:col>50</xdr:col>
      <xdr:colOff>114300</xdr:colOff>
      <xdr:row>37</xdr:row>
      <xdr:rowOff>36199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08306"/>
          <a:ext cx="889000" cy="117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64806</xdr:rowOff>
    </xdr:from>
    <xdr:to>
      <xdr:col>45</xdr:col>
      <xdr:colOff>177800</xdr:colOff>
      <xdr:row>37</xdr:row>
      <xdr:rowOff>44690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08306"/>
          <a:ext cx="889000" cy="118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44690</xdr:rowOff>
    </xdr:from>
    <xdr:to>
      <xdr:col>41</xdr:col>
      <xdr:colOff>50800</xdr:colOff>
      <xdr:row>37</xdr:row>
      <xdr:rowOff>91346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88340"/>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100319</xdr:rowOff>
    </xdr:from>
    <xdr:to>
      <xdr:col>55</xdr:col>
      <xdr:colOff>50800</xdr:colOff>
      <xdr:row>37</xdr:row>
      <xdr:rowOff>30469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78746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5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156849</xdr:rowOff>
    </xdr:from>
    <xdr:to>
      <xdr:col>50</xdr:col>
      <xdr:colOff>165100</xdr:colOff>
      <xdr:row>37</xdr:row>
      <xdr:rowOff>86999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2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78126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2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14006</xdr:rowOff>
    </xdr:from>
    <xdr:to>
      <xdr:col>46</xdr:col>
      <xdr:colOff>38100</xdr:colOff>
      <xdr:row>30</xdr:row>
      <xdr:rowOff>115606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15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106733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25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165340</xdr:rowOff>
    </xdr:from>
    <xdr:to>
      <xdr:col>41</xdr:col>
      <xdr:colOff>101600</xdr:colOff>
      <xdr:row>37</xdr:row>
      <xdr:rowOff>95490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86617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40546</xdr:rowOff>
    </xdr:from>
    <xdr:to>
      <xdr:col>36</xdr:col>
      <xdr:colOff>165100</xdr:colOff>
      <xdr:row>37</xdr:row>
      <xdr:rowOff>142146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8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133273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7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39001</xdr:rowOff>
    </xdr:from>
    <xdr:to>
      <xdr:col>55</xdr:col>
      <xdr:colOff>0</xdr:colOff>
      <xdr:row>56</xdr:row>
      <xdr:rowOff>107379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468751"/>
          <a:ext cx="838200" cy="23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166586</xdr:rowOff>
    </xdr:from>
    <xdr:to>
      <xdr:col>50</xdr:col>
      <xdr:colOff>114300</xdr:colOff>
      <xdr:row>56</xdr:row>
      <xdr:rowOff>107379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253436"/>
          <a:ext cx="889000" cy="45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166586</xdr:rowOff>
    </xdr:from>
    <xdr:to>
      <xdr:col>45</xdr:col>
      <xdr:colOff>177800</xdr:colOff>
      <xdr:row>55</xdr:row>
      <xdr:rowOff>63703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253436"/>
          <a:ext cx="889000" cy="2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39882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63703</xdr:rowOff>
    </xdr:from>
    <xdr:to>
      <xdr:col>41</xdr:col>
      <xdr:colOff>50800</xdr:colOff>
      <xdr:row>57</xdr:row>
      <xdr:rowOff>55804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493453"/>
          <a:ext cx="889000" cy="3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56710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6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159651</xdr:rowOff>
    </xdr:from>
    <xdr:to>
      <xdr:col>55</xdr:col>
      <xdr:colOff>50800</xdr:colOff>
      <xdr:row>55</xdr:row>
      <xdr:rowOff>89801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4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11078</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6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56579</xdr:rowOff>
    </xdr:from>
    <xdr:to>
      <xdr:col>50</xdr:col>
      <xdr:colOff>165100</xdr:colOff>
      <xdr:row>56</xdr:row>
      <xdr:rowOff>158179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149306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5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115786</xdr:rowOff>
    </xdr:from>
    <xdr:to>
      <xdr:col>46</xdr:col>
      <xdr:colOff>38100</xdr:colOff>
      <xdr:row>54</xdr:row>
      <xdr:rowOff>45936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2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62463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89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12903</xdr:rowOff>
    </xdr:from>
    <xdr:to>
      <xdr:col>41</xdr:col>
      <xdr:colOff>101600</xdr:colOff>
      <xdr:row>55</xdr:row>
      <xdr:rowOff>114503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131030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21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5004</xdr:rowOff>
    </xdr:from>
    <xdr:to>
      <xdr:col>36</xdr:col>
      <xdr:colOff>165100</xdr:colOff>
      <xdr:row>57</xdr:row>
      <xdr:rowOff>106604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97731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75235</xdr:rowOff>
    </xdr:from>
    <xdr:to>
      <xdr:col>55</xdr:col>
      <xdr:colOff>0</xdr:colOff>
      <xdr:row>76</xdr:row>
      <xdr:rowOff>171362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2933985"/>
          <a:ext cx="838200" cy="26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158491</xdr:rowOff>
    </xdr:from>
    <xdr:to>
      <xdr:col>50</xdr:col>
      <xdr:colOff>114300</xdr:colOff>
      <xdr:row>76</xdr:row>
      <xdr:rowOff>171362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188691"/>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60468</xdr:rowOff>
    </xdr:from>
    <xdr:to>
      <xdr:col>45</xdr:col>
      <xdr:colOff>177800</xdr:colOff>
      <xdr:row>76</xdr:row>
      <xdr:rowOff>158491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919218"/>
          <a:ext cx="889000" cy="26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60468</xdr:rowOff>
    </xdr:from>
    <xdr:to>
      <xdr:col>41</xdr:col>
      <xdr:colOff>50800</xdr:colOff>
      <xdr:row>77</xdr:row>
      <xdr:rowOff>51437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919218"/>
          <a:ext cx="889000" cy="33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104841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24435</xdr:rowOff>
    </xdr:from>
    <xdr:to>
      <xdr:col>55</xdr:col>
      <xdr:colOff>50800</xdr:colOff>
      <xdr:row>75</xdr:row>
      <xdr:rowOff>126035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8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47312</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7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120562</xdr:rowOff>
    </xdr:from>
    <xdr:to>
      <xdr:col>50</xdr:col>
      <xdr:colOff>165100</xdr:colOff>
      <xdr:row>77</xdr:row>
      <xdr:rowOff>50712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67238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2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107691</xdr:rowOff>
    </xdr:from>
    <xdr:to>
      <xdr:col>46</xdr:col>
      <xdr:colOff>38100</xdr:colOff>
      <xdr:row>77</xdr:row>
      <xdr:rowOff>37841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54368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1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9668</xdr:rowOff>
    </xdr:from>
    <xdr:to>
      <xdr:col>41</xdr:col>
      <xdr:colOff>101600</xdr:colOff>
      <xdr:row>75</xdr:row>
      <xdr:rowOff>111268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86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127795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64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637</xdr:rowOff>
    </xdr:from>
    <xdr:to>
      <xdr:col>36</xdr:col>
      <xdr:colOff>165100</xdr:colOff>
      <xdr:row>77</xdr:row>
      <xdr:rowOff>102237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0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118764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7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35069</xdr:rowOff>
    </xdr:from>
    <xdr:to>
      <xdr:col>55</xdr:col>
      <xdr:colOff>0</xdr:colOff>
      <xdr:row>96</xdr:row>
      <xdr:rowOff>6975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322819"/>
          <a:ext cx="838200" cy="14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73132</xdr:rowOff>
    </xdr:from>
    <xdr:to>
      <xdr:col>50</xdr:col>
      <xdr:colOff>114300</xdr:colOff>
      <xdr:row>96</xdr:row>
      <xdr:rowOff>6975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5675082"/>
          <a:ext cx="889000" cy="79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73132</xdr:rowOff>
    </xdr:from>
    <xdr:to>
      <xdr:col>45</xdr:col>
      <xdr:colOff>177800</xdr:colOff>
      <xdr:row>95</xdr:row>
      <xdr:rowOff>65633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5675082"/>
          <a:ext cx="889000" cy="67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21127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65633</xdr:rowOff>
    </xdr:from>
    <xdr:to>
      <xdr:col>41</xdr:col>
      <xdr:colOff>50800</xdr:colOff>
      <xdr:row>97</xdr:row>
      <xdr:rowOff>85705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353383"/>
          <a:ext cx="889000" cy="36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155719</xdr:rowOff>
    </xdr:from>
    <xdr:to>
      <xdr:col>55</xdr:col>
      <xdr:colOff>50800</xdr:colOff>
      <xdr:row>95</xdr:row>
      <xdr:rowOff>85869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27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7146</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1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127625</xdr:rowOff>
    </xdr:from>
    <xdr:to>
      <xdr:col>50</xdr:col>
      <xdr:colOff>165100</xdr:colOff>
      <xdr:row>96</xdr:row>
      <xdr:rowOff>57775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4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48902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50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22332</xdr:rowOff>
    </xdr:from>
    <xdr:to>
      <xdr:col>46</xdr:col>
      <xdr:colOff>38100</xdr:colOff>
      <xdr:row>91</xdr:row>
      <xdr:rowOff>123932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562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140459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53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14833</xdr:rowOff>
    </xdr:from>
    <xdr:to>
      <xdr:col>41</xdr:col>
      <xdr:colOff>101600</xdr:colOff>
      <xdr:row>95</xdr:row>
      <xdr:rowOff>116433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3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132960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07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34905</xdr:rowOff>
    </xdr:from>
    <xdr:to>
      <xdr:col>36</xdr:col>
      <xdr:colOff>165100</xdr:colOff>
      <xdr:row>97</xdr:row>
      <xdr:rowOff>136505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6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127632</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75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61957</xdr:rowOff>
    </xdr:from>
    <xdr:to>
      <xdr:col>85</xdr:col>
      <xdr:colOff>127000</xdr:colOff>
      <xdr:row>76</xdr:row>
      <xdr:rowOff>116039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920707"/>
          <a:ext cx="838200" cy="22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61957</xdr:rowOff>
    </xdr:from>
    <xdr:to>
      <xdr:col>81</xdr:col>
      <xdr:colOff>50800</xdr:colOff>
      <xdr:row>76</xdr:row>
      <xdr:rowOff>104229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20707"/>
          <a:ext cx="8890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104229</xdr:rowOff>
    </xdr:from>
    <xdr:to>
      <xdr:col>76</xdr:col>
      <xdr:colOff>114300</xdr:colOff>
      <xdr:row>76</xdr:row>
      <xdr:rowOff>124231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34429"/>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117678</xdr:rowOff>
    </xdr:from>
    <xdr:to>
      <xdr:col>71</xdr:col>
      <xdr:colOff>177800</xdr:colOff>
      <xdr:row>76</xdr:row>
      <xdr:rowOff>124231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14787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65239</xdr:rowOff>
    </xdr:from>
    <xdr:to>
      <xdr:col>85</xdr:col>
      <xdr:colOff>177800</xdr:colOff>
      <xdr:row>76</xdr:row>
      <xdr:rowOff>166839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43666</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7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11157</xdr:rowOff>
    </xdr:from>
    <xdr:to>
      <xdr:col>81</xdr:col>
      <xdr:colOff>101600</xdr:colOff>
      <xdr:row>75</xdr:row>
      <xdr:rowOff>112757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8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129284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64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53429</xdr:rowOff>
    </xdr:from>
    <xdr:to>
      <xdr:col>76</xdr:col>
      <xdr:colOff>165100</xdr:colOff>
      <xdr:row>76</xdr:row>
      <xdr:rowOff>155029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146156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7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73431</xdr:rowOff>
    </xdr:from>
    <xdr:to>
      <xdr:col>72</xdr:col>
      <xdr:colOff>38100</xdr:colOff>
      <xdr:row>77</xdr:row>
      <xdr:rowOff>3581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166158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66878</xdr:rowOff>
    </xdr:from>
    <xdr:to>
      <xdr:col>67</xdr:col>
      <xdr:colOff>101600</xdr:colOff>
      <xdr:row>76</xdr:row>
      <xdr:rowOff>168478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159605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8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165565</xdr:rowOff>
    </xdr:from>
    <xdr:to>
      <xdr:col>85</xdr:col>
      <xdr:colOff>127000</xdr:colOff>
      <xdr:row>97</xdr:row>
      <xdr:rowOff>166957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96215"/>
          <a:ext cx="838200" cy="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166957</xdr:rowOff>
    </xdr:from>
    <xdr:to>
      <xdr:col>81</xdr:col>
      <xdr:colOff>50800</xdr:colOff>
      <xdr:row>98</xdr:row>
      <xdr:rowOff>8147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9760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8147</xdr:rowOff>
    </xdr:from>
    <xdr:to>
      <xdr:col>76</xdr:col>
      <xdr:colOff>114300</xdr:colOff>
      <xdr:row>98</xdr:row>
      <xdr:rowOff>8767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10247"/>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66112</xdr:rowOff>
    </xdr:from>
    <xdr:to>
      <xdr:col>71</xdr:col>
      <xdr:colOff>177800</xdr:colOff>
      <xdr:row>98</xdr:row>
      <xdr:rowOff>8767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696762"/>
          <a:ext cx="889000" cy="1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165070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101638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114765</xdr:rowOff>
    </xdr:from>
    <xdr:to>
      <xdr:col>85</xdr:col>
      <xdr:colOff>177800</xdr:colOff>
      <xdr:row>98</xdr:row>
      <xdr:rowOff>44915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137642</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116157</xdr:rowOff>
    </xdr:from>
    <xdr:to>
      <xdr:col>81</xdr:col>
      <xdr:colOff>101600</xdr:colOff>
      <xdr:row>98</xdr:row>
      <xdr:rowOff>46307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62834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2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128797</xdr:rowOff>
    </xdr:from>
    <xdr:to>
      <xdr:col>76</xdr:col>
      <xdr:colOff>165100</xdr:colOff>
      <xdr:row>98</xdr:row>
      <xdr:rowOff>58947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75474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5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129417</xdr:rowOff>
    </xdr:from>
    <xdr:to>
      <xdr:col>72</xdr:col>
      <xdr:colOff>38100</xdr:colOff>
      <xdr:row>98</xdr:row>
      <xdr:rowOff>59567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6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76094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3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15312</xdr:rowOff>
    </xdr:from>
    <xdr:to>
      <xdr:col>67</xdr:col>
      <xdr:colOff>101600</xdr:colOff>
      <xdr:row>97</xdr:row>
      <xdr:rowOff>116912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133439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12522</xdr:rowOff>
    </xdr:from>
    <xdr:to>
      <xdr:col>116</xdr:col>
      <xdr:colOff>63500</xdr:colOff>
      <xdr:row>59</xdr:row>
      <xdr:rowOff>17266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28072"/>
          <a:ext cx="8382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6103</xdr:rowOff>
    </xdr:from>
    <xdr:to>
      <xdr:col>111</xdr:col>
      <xdr:colOff>177800</xdr:colOff>
      <xdr:row>59</xdr:row>
      <xdr:rowOff>12522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21653"/>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6103</xdr:rowOff>
    </xdr:from>
    <xdr:to>
      <xdr:col>107</xdr:col>
      <xdr:colOff>50800</xdr:colOff>
      <xdr:row>59</xdr:row>
      <xdr:rowOff>26315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21653"/>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24085</xdr:rowOff>
    </xdr:from>
    <xdr:to>
      <xdr:col>102</xdr:col>
      <xdr:colOff>114300</xdr:colOff>
      <xdr:row>59</xdr:row>
      <xdr:rowOff>26315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39635"/>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137916</xdr:rowOff>
    </xdr:from>
    <xdr:to>
      <xdr:col>116</xdr:col>
      <xdr:colOff>114300</xdr:colOff>
      <xdr:row>59</xdr:row>
      <xdr:rowOff>68066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133172</xdr:rowOff>
    </xdr:from>
    <xdr:to>
      <xdr:col>112</xdr:col>
      <xdr:colOff>38100</xdr:colOff>
      <xdr:row>59</xdr:row>
      <xdr:rowOff>63322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54449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6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126753</xdr:rowOff>
    </xdr:from>
    <xdr:to>
      <xdr:col>107</xdr:col>
      <xdr:colOff>101600</xdr:colOff>
      <xdr:row>59</xdr:row>
      <xdr:rowOff>56903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48030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146965</xdr:rowOff>
    </xdr:from>
    <xdr:to>
      <xdr:col>102</xdr:col>
      <xdr:colOff>165100</xdr:colOff>
      <xdr:row>59</xdr:row>
      <xdr:rowOff>77115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68242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8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144735</xdr:rowOff>
    </xdr:from>
    <xdr:to>
      <xdr:col>98</xdr:col>
      <xdr:colOff>38100</xdr:colOff>
      <xdr:row>59</xdr:row>
      <xdr:rowOff>74885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66012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8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53093</xdr:rowOff>
    </xdr:from>
    <xdr:to>
      <xdr:col>116</xdr:col>
      <xdr:colOff>62864</xdr:colOff>
      <xdr:row>77</xdr:row>
      <xdr:rowOff>97703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54593"/>
          <a:ext cx="1269" cy="124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101530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0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97703</xdr:rowOff>
    </xdr:from>
    <xdr:to>
      <xdr:col>116</xdr:col>
      <xdr:colOff>152400</xdr:colOff>
      <xdr:row>77</xdr:row>
      <xdr:rowOff>97703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299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171220</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53093</xdr:rowOff>
    </xdr:from>
    <xdr:to>
      <xdr:col>116</xdr:col>
      <xdr:colOff>152400</xdr:colOff>
      <xdr:row>70</xdr:row>
      <xdr:rowOff>53093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5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97703</xdr:rowOff>
    </xdr:from>
    <xdr:to>
      <xdr:col>116</xdr:col>
      <xdr:colOff>63500</xdr:colOff>
      <xdr:row>77</xdr:row>
      <xdr:rowOff>104169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299353"/>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36927</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5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14050</xdr:rowOff>
    </xdr:from>
    <xdr:to>
      <xdr:col>116</xdr:col>
      <xdr:colOff>114300</xdr:colOff>
      <xdr:row>74</xdr:row>
      <xdr:rowOff>115650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70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57959</xdr:rowOff>
    </xdr:from>
    <xdr:to>
      <xdr:col>111</xdr:col>
      <xdr:colOff>177800</xdr:colOff>
      <xdr:row>77</xdr:row>
      <xdr:rowOff>104169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259609"/>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54316</xdr:rowOff>
    </xdr:from>
    <xdr:to>
      <xdr:col>112</xdr:col>
      <xdr:colOff>38100</xdr:colOff>
      <xdr:row>74</xdr:row>
      <xdr:rowOff>155916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74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51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23963</xdr:rowOff>
    </xdr:from>
    <xdr:to>
      <xdr:col>107</xdr:col>
      <xdr:colOff>50800</xdr:colOff>
      <xdr:row>77</xdr:row>
      <xdr:rowOff>57959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225613"/>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56243</xdr:rowOff>
    </xdr:from>
    <xdr:to>
      <xdr:col>107</xdr:col>
      <xdr:colOff>101600</xdr:colOff>
      <xdr:row>74</xdr:row>
      <xdr:rowOff>157843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74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2920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5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23963</xdr:rowOff>
    </xdr:from>
    <xdr:to>
      <xdr:col>102</xdr:col>
      <xdr:colOff>114300</xdr:colOff>
      <xdr:row>78</xdr:row>
      <xdr:rowOff>73242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225613"/>
          <a:ext cx="889000" cy="2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149413</xdr:rowOff>
    </xdr:from>
    <xdr:to>
      <xdr:col>102</xdr:col>
      <xdr:colOff>165100</xdr:colOff>
      <xdr:row>74</xdr:row>
      <xdr:rowOff>79563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96090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4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161726</xdr:rowOff>
    </xdr:from>
    <xdr:to>
      <xdr:col>98</xdr:col>
      <xdr:colOff>38100</xdr:colOff>
      <xdr:row>74</xdr:row>
      <xdr:rowOff>91876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108403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46903</xdr:rowOff>
    </xdr:from>
    <xdr:to>
      <xdr:col>116</xdr:col>
      <xdr:colOff>114300</xdr:colOff>
      <xdr:row>77</xdr:row>
      <xdr:rowOff>148503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133280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6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53369</xdr:rowOff>
    </xdr:from>
    <xdr:to>
      <xdr:col>112</xdr:col>
      <xdr:colOff>38100</xdr:colOff>
      <xdr:row>77</xdr:row>
      <xdr:rowOff>154969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146096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4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7159</xdr:rowOff>
    </xdr:from>
    <xdr:to>
      <xdr:col>107</xdr:col>
      <xdr:colOff>101600</xdr:colOff>
      <xdr:row>77</xdr:row>
      <xdr:rowOff>108759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2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99886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0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144613</xdr:rowOff>
    </xdr:from>
    <xdr:to>
      <xdr:col>102</xdr:col>
      <xdr:colOff>165100</xdr:colOff>
      <xdr:row>77</xdr:row>
      <xdr:rowOff>74763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7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65890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22442</xdr:rowOff>
    </xdr:from>
    <xdr:to>
      <xdr:col>98</xdr:col>
      <xdr:colOff>38100</xdr:colOff>
      <xdr:row>78</xdr:row>
      <xdr:rowOff>124042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115169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4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普通建設事業費については、令和４年度は一人当たり</a:t>
          </a:r>
          <a:r>
            <a:rPr kumimoji="1" lang="en-US" altLang="ja-JP" sz="1300">
              <a:latin typeface="ＭＳ Ｐゴシック" panose="020B0600070205080204" pitchFamily="50" charset="-128"/>
              <a:ea typeface="ＭＳ Ｐゴシック" panose="020B0600070205080204" pitchFamily="50" charset="-128"/>
            </a:rPr>
            <a:t>54,429</a:t>
          </a:r>
          <a:r>
            <a:rPr kumimoji="1" lang="ja-JP" altLang="en-US" sz="1300">
              <a:latin typeface="ＭＳ Ｐゴシック" panose="020B0600070205080204" pitchFamily="50" charset="-128"/>
              <a:ea typeface="ＭＳ Ｐゴシック" panose="020B0600070205080204" pitchFamily="50" charset="-128"/>
            </a:rPr>
            <a:t>円となった。これは、新規整備として戸田第一小学校改築等工事、新曽小学校教室棟（含給食調理場）増築等工事が影響しているものである。公債費については、類似団体・埼玉県平均を下回った。繰出金については、引き続き極めて低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141,887
134,285
18.19
66,262,191
61,276,144
4,484,765
31,460,632
23,220,377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70031</xdr:rowOff>
    </xdr:from>
    <xdr:to>
      <xdr:col>24</xdr:col>
      <xdr:colOff>63500</xdr:colOff>
      <xdr:row>34</xdr:row>
      <xdr:rowOff>103777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99331"/>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103777</xdr:rowOff>
    </xdr:from>
    <xdr:to>
      <xdr:col>19</xdr:col>
      <xdr:colOff>177800</xdr:colOff>
      <xdr:row>34</xdr:row>
      <xdr:rowOff>150586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33077"/>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88537</xdr:rowOff>
    </xdr:from>
    <xdr:to>
      <xdr:col>15</xdr:col>
      <xdr:colOff>50800</xdr:colOff>
      <xdr:row>34</xdr:row>
      <xdr:rowOff>150586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178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102144</xdr:rowOff>
    </xdr:from>
    <xdr:to>
      <xdr:col>10</xdr:col>
      <xdr:colOff>114300</xdr:colOff>
      <xdr:row>34</xdr:row>
      <xdr:rowOff>88537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59994"/>
          <a:ext cx="8890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19231</xdr:rowOff>
    </xdr:from>
    <xdr:to>
      <xdr:col>24</xdr:col>
      <xdr:colOff>114300</xdr:colOff>
      <xdr:row>34</xdr:row>
      <xdr:rowOff>120831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42108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52977</xdr:rowOff>
    </xdr:from>
    <xdr:to>
      <xdr:col>20</xdr:col>
      <xdr:colOff>38100</xdr:colOff>
      <xdr:row>34</xdr:row>
      <xdr:rowOff>154577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171104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99786</xdr:rowOff>
    </xdr:from>
    <xdr:to>
      <xdr:col>15</xdr:col>
      <xdr:colOff>101600</xdr:colOff>
      <xdr:row>35</xdr:row>
      <xdr:rowOff>29936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21063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37737</xdr:rowOff>
    </xdr:from>
    <xdr:to>
      <xdr:col>10</xdr:col>
      <xdr:colOff>165100</xdr:colOff>
      <xdr:row>34</xdr:row>
      <xdr:rowOff>139337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130464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51344</xdr:rowOff>
    </xdr:from>
    <xdr:to>
      <xdr:col>6</xdr:col>
      <xdr:colOff>38100</xdr:colOff>
      <xdr:row>33</xdr:row>
      <xdr:rowOff>152944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169471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36373</xdr:rowOff>
    </xdr:from>
    <xdr:to>
      <xdr:col>24</xdr:col>
      <xdr:colOff>63500</xdr:colOff>
      <xdr:row>57</xdr:row>
      <xdr:rowOff>49302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09023"/>
          <a:ext cx="8382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49325</xdr:rowOff>
    </xdr:from>
    <xdr:to>
      <xdr:col>19</xdr:col>
      <xdr:colOff>177800</xdr:colOff>
      <xdr:row>57</xdr:row>
      <xdr:rowOff>49302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07625"/>
          <a:ext cx="889000" cy="51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49325</xdr:rowOff>
    </xdr:from>
    <xdr:to>
      <xdr:col>15</xdr:col>
      <xdr:colOff>50800</xdr:colOff>
      <xdr:row>57</xdr:row>
      <xdr:rowOff>76209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07625"/>
          <a:ext cx="889000" cy="54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14102</xdr:rowOff>
    </xdr:from>
    <xdr:to>
      <xdr:col>10</xdr:col>
      <xdr:colOff>114300</xdr:colOff>
      <xdr:row>57</xdr:row>
      <xdr:rowOff>76209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86752"/>
          <a:ext cx="889000" cy="6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97914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157023</xdr:rowOff>
    </xdr:from>
    <xdr:to>
      <xdr:col>24</xdr:col>
      <xdr:colOff>114300</xdr:colOff>
      <xdr:row>57</xdr:row>
      <xdr:rowOff>87173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135450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169952</xdr:rowOff>
    </xdr:from>
    <xdr:to>
      <xdr:col>20</xdr:col>
      <xdr:colOff>38100</xdr:colOff>
      <xdr:row>57</xdr:row>
      <xdr:rowOff>100102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7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91229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6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169975</xdr:rowOff>
    </xdr:from>
    <xdr:to>
      <xdr:col>15</xdr:col>
      <xdr:colOff>101600</xdr:colOff>
      <xdr:row>54</xdr:row>
      <xdr:rowOff>100125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2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116652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3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25409</xdr:rowOff>
    </xdr:from>
    <xdr:to>
      <xdr:col>10</xdr:col>
      <xdr:colOff>165100</xdr:colOff>
      <xdr:row>57</xdr:row>
      <xdr:rowOff>127009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9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118136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9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134752</xdr:rowOff>
    </xdr:from>
    <xdr:to>
      <xdr:col>6</xdr:col>
      <xdr:colOff>38100</xdr:colOff>
      <xdr:row>57</xdr:row>
      <xdr:rowOff>64902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81429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144882</xdr:rowOff>
    </xdr:from>
    <xdr:to>
      <xdr:col>24</xdr:col>
      <xdr:colOff>63500</xdr:colOff>
      <xdr:row>75</xdr:row>
      <xdr:rowOff>65360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32182"/>
          <a:ext cx="838200" cy="9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144882</xdr:rowOff>
    </xdr:from>
    <xdr:to>
      <xdr:col>19</xdr:col>
      <xdr:colOff>177800</xdr:colOff>
      <xdr:row>75</xdr:row>
      <xdr:rowOff>108862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32182"/>
          <a:ext cx="889000" cy="1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108862</xdr:rowOff>
    </xdr:from>
    <xdr:to>
      <xdr:col>15</xdr:col>
      <xdr:colOff>50800</xdr:colOff>
      <xdr:row>76</xdr:row>
      <xdr:rowOff>17247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67612"/>
          <a:ext cx="889000" cy="7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17247</xdr:rowOff>
    </xdr:from>
    <xdr:to>
      <xdr:col>10</xdr:col>
      <xdr:colOff>114300</xdr:colOff>
      <xdr:row>76</xdr:row>
      <xdr:rowOff>66890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47447"/>
          <a:ext cx="889000" cy="4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14560</xdr:rowOff>
    </xdr:from>
    <xdr:to>
      <xdr:col>24</xdr:col>
      <xdr:colOff>114300</xdr:colOff>
      <xdr:row>75</xdr:row>
      <xdr:rowOff>116160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164437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5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94082</xdr:rowOff>
    </xdr:from>
    <xdr:to>
      <xdr:col>20</xdr:col>
      <xdr:colOff>38100</xdr:colOff>
      <xdr:row>75</xdr:row>
      <xdr:rowOff>24232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7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58062</xdr:rowOff>
    </xdr:from>
    <xdr:to>
      <xdr:col>15</xdr:col>
      <xdr:colOff>101600</xdr:colOff>
      <xdr:row>75</xdr:row>
      <xdr:rowOff>159662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4739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137896</xdr:rowOff>
    </xdr:from>
    <xdr:to>
      <xdr:col>10</xdr:col>
      <xdr:colOff>165100</xdr:colOff>
      <xdr:row>76</xdr:row>
      <xdr:rowOff>68045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966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84573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7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16090</xdr:rowOff>
    </xdr:from>
    <xdr:to>
      <xdr:col>6</xdr:col>
      <xdr:colOff>38100</xdr:colOff>
      <xdr:row>76</xdr:row>
      <xdr:rowOff>117690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119652</xdr:rowOff>
    </xdr:from>
    <xdr:to>
      <xdr:col>24</xdr:col>
      <xdr:colOff>63500</xdr:colOff>
      <xdr:row>96</xdr:row>
      <xdr:rowOff>129001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78852"/>
          <a:ext cx="8382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129001</xdr:rowOff>
    </xdr:from>
    <xdr:to>
      <xdr:col>19</xdr:col>
      <xdr:colOff>177800</xdr:colOff>
      <xdr:row>97</xdr:row>
      <xdr:rowOff>141391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88201"/>
          <a:ext cx="889000" cy="18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141391</xdr:rowOff>
    </xdr:from>
    <xdr:to>
      <xdr:col>15</xdr:col>
      <xdr:colOff>50800</xdr:colOff>
      <xdr:row>97</xdr:row>
      <xdr:rowOff>160206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72041"/>
          <a:ext cx="88900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160206</xdr:rowOff>
    </xdr:from>
    <xdr:to>
      <xdr:col>10</xdr:col>
      <xdr:colOff>114300</xdr:colOff>
      <xdr:row>97</xdr:row>
      <xdr:rowOff>168160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90856"/>
          <a:ext cx="889000" cy="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68852</xdr:rowOff>
    </xdr:from>
    <xdr:to>
      <xdr:col>24</xdr:col>
      <xdr:colOff>114300</xdr:colOff>
      <xdr:row>96</xdr:row>
      <xdr:rowOff>170452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47279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0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78201</xdr:rowOff>
    </xdr:from>
    <xdr:to>
      <xdr:col>20</xdr:col>
      <xdr:colOff>38100</xdr:colOff>
      <xdr:row>97</xdr:row>
      <xdr:rowOff>8351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170928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90591</xdr:rowOff>
    </xdr:from>
    <xdr:to>
      <xdr:col>15</xdr:col>
      <xdr:colOff>101600</xdr:colOff>
      <xdr:row>98</xdr:row>
      <xdr:rowOff>20741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11868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109406</xdr:rowOff>
    </xdr:from>
    <xdr:to>
      <xdr:col>10</xdr:col>
      <xdr:colOff>165100</xdr:colOff>
      <xdr:row>98</xdr:row>
      <xdr:rowOff>39556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30683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117360</xdr:rowOff>
    </xdr:from>
    <xdr:to>
      <xdr:col>6</xdr:col>
      <xdr:colOff>38100</xdr:colOff>
      <xdr:row>98</xdr:row>
      <xdr:rowOff>47510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38637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4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75692</xdr:rowOff>
    </xdr:from>
    <xdr:to>
      <xdr:col>55</xdr:col>
      <xdr:colOff>0</xdr:colOff>
      <xdr:row>38</xdr:row>
      <xdr:rowOff>98552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907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1016</xdr:rowOff>
    </xdr:from>
    <xdr:to>
      <xdr:col>50</xdr:col>
      <xdr:colOff>114300</xdr:colOff>
      <xdr:row>38</xdr:row>
      <xdr:rowOff>75692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16116"/>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1016</xdr:rowOff>
    </xdr:from>
    <xdr:to>
      <xdr:col>45</xdr:col>
      <xdr:colOff>177800</xdr:colOff>
      <xdr:row>38</xdr:row>
      <xdr:rowOff>2159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1611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2159</xdr:rowOff>
    </xdr:from>
    <xdr:to>
      <xdr:col>41</xdr:col>
      <xdr:colOff>50800</xdr:colOff>
      <xdr:row>38</xdr:row>
      <xdr:rowOff>52832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1725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47752</xdr:rowOff>
    </xdr:from>
    <xdr:to>
      <xdr:col>55</xdr:col>
      <xdr:colOff>50800</xdr:colOff>
      <xdr:row>38</xdr:row>
      <xdr:rowOff>149352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134129</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77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24892</xdr:rowOff>
    </xdr:from>
    <xdr:to>
      <xdr:col>50</xdr:col>
      <xdr:colOff>165100</xdr:colOff>
      <xdr:row>38</xdr:row>
      <xdr:rowOff>126492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117619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121666</xdr:rowOff>
    </xdr:from>
    <xdr:to>
      <xdr:col>46</xdr:col>
      <xdr:colOff>38100</xdr:colOff>
      <xdr:row>38</xdr:row>
      <xdr:rowOff>51815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42943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58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122809</xdr:rowOff>
    </xdr:from>
    <xdr:to>
      <xdr:col>41</xdr:col>
      <xdr:colOff>101600</xdr:colOff>
      <xdr:row>38</xdr:row>
      <xdr:rowOff>52960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66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44086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5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2032</xdr:rowOff>
    </xdr:from>
    <xdr:to>
      <xdr:col>36</xdr:col>
      <xdr:colOff>165100</xdr:colOff>
      <xdr:row>38</xdr:row>
      <xdr:rowOff>103632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94759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137963</xdr:rowOff>
    </xdr:from>
    <xdr:to>
      <xdr:col>55</xdr:col>
      <xdr:colOff>0</xdr:colOff>
      <xdr:row>58</xdr:row>
      <xdr:rowOff>138100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08206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137963</xdr:rowOff>
    </xdr:from>
    <xdr:to>
      <xdr:col>50</xdr:col>
      <xdr:colOff>114300</xdr:colOff>
      <xdr:row>58</xdr:row>
      <xdr:rowOff>138648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8206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138054</xdr:rowOff>
    </xdr:from>
    <xdr:to>
      <xdr:col>45</xdr:col>
      <xdr:colOff>177800</xdr:colOff>
      <xdr:row>58</xdr:row>
      <xdr:rowOff>138648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082154"/>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137963</xdr:rowOff>
    </xdr:from>
    <xdr:to>
      <xdr:col>41</xdr:col>
      <xdr:colOff>50800</xdr:colOff>
      <xdr:row>58</xdr:row>
      <xdr:rowOff>138054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8206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87300</xdr:rowOff>
    </xdr:from>
    <xdr:to>
      <xdr:col>55</xdr:col>
      <xdr:colOff>50800</xdr:colOff>
      <xdr:row>59</xdr:row>
      <xdr:rowOff>17450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2227</xdr:rowOff>
    </xdr:from>
    <xdr:ext cx="313932"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4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87163</xdr:rowOff>
    </xdr:from>
    <xdr:to>
      <xdr:col>50</xdr:col>
      <xdr:colOff>165100</xdr:colOff>
      <xdr:row>59</xdr:row>
      <xdr:rowOff>17313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8440</xdr:rowOff>
    </xdr:from>
    <xdr:ext cx="313932"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82333" y="10123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87848</xdr:rowOff>
    </xdr:from>
    <xdr:to>
      <xdr:col>46</xdr:col>
      <xdr:colOff>38100</xdr:colOff>
      <xdr:row>59</xdr:row>
      <xdr:rowOff>17998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9125</xdr:rowOff>
    </xdr:from>
    <xdr:ext cx="313932"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93333" y="10124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87254</xdr:rowOff>
    </xdr:from>
    <xdr:to>
      <xdr:col>41</xdr:col>
      <xdr:colOff>101600</xdr:colOff>
      <xdr:row>59</xdr:row>
      <xdr:rowOff>17404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8531</xdr:rowOff>
    </xdr:from>
    <xdr:ext cx="313932"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704333" y="10124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87163</xdr:rowOff>
    </xdr:from>
    <xdr:to>
      <xdr:col>36</xdr:col>
      <xdr:colOff>165100</xdr:colOff>
      <xdr:row>59</xdr:row>
      <xdr:rowOff>17313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8440</xdr:rowOff>
    </xdr:from>
    <xdr:ext cx="313932"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815333" y="10123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165565</xdr:rowOff>
    </xdr:from>
    <xdr:to>
      <xdr:col>55</xdr:col>
      <xdr:colOff>0</xdr:colOff>
      <xdr:row>79</xdr:row>
      <xdr:rowOff>744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38665"/>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744</xdr:rowOff>
    </xdr:from>
    <xdr:to>
      <xdr:col>50</xdr:col>
      <xdr:colOff>114300</xdr:colOff>
      <xdr:row>79</xdr:row>
      <xdr:rowOff>8468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45294"/>
          <a:ext cx="8890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8468</xdr:rowOff>
    </xdr:from>
    <xdr:to>
      <xdr:col>45</xdr:col>
      <xdr:colOff>177800</xdr:colOff>
      <xdr:row>79</xdr:row>
      <xdr:rowOff>56930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53018"/>
          <a:ext cx="889000" cy="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56930</xdr:rowOff>
    </xdr:from>
    <xdr:to>
      <xdr:col>41</xdr:col>
      <xdr:colOff>50800</xdr:colOff>
      <xdr:row>79</xdr:row>
      <xdr:rowOff>60441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01480"/>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114765</xdr:rowOff>
    </xdr:from>
    <xdr:to>
      <xdr:col>55</xdr:col>
      <xdr:colOff>50800</xdr:colOff>
      <xdr:row>79</xdr:row>
      <xdr:rowOff>44915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29692</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0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121394</xdr:rowOff>
    </xdr:from>
    <xdr:to>
      <xdr:col>50</xdr:col>
      <xdr:colOff>165100</xdr:colOff>
      <xdr:row>79</xdr:row>
      <xdr:rowOff>51544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42671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129118</xdr:rowOff>
    </xdr:from>
    <xdr:to>
      <xdr:col>46</xdr:col>
      <xdr:colOff>38100</xdr:colOff>
      <xdr:row>79</xdr:row>
      <xdr:rowOff>59268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50395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9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6130</xdr:rowOff>
    </xdr:from>
    <xdr:to>
      <xdr:col>41</xdr:col>
      <xdr:colOff>101600</xdr:colOff>
      <xdr:row>79</xdr:row>
      <xdr:rowOff>107730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98857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9641</xdr:rowOff>
    </xdr:from>
    <xdr:to>
      <xdr:col>36</xdr:col>
      <xdr:colOff>165100</xdr:colOff>
      <xdr:row>79</xdr:row>
      <xdr:rowOff>111241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102368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4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90044</xdr:rowOff>
    </xdr:from>
    <xdr:to>
      <xdr:col>55</xdr:col>
      <xdr:colOff>0</xdr:colOff>
      <xdr:row>97</xdr:row>
      <xdr:rowOff>166545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20694"/>
          <a:ext cx="838200" cy="7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53435</xdr:rowOff>
    </xdr:from>
    <xdr:to>
      <xdr:col>50</xdr:col>
      <xdr:colOff>114300</xdr:colOff>
      <xdr:row>97</xdr:row>
      <xdr:rowOff>166545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84085"/>
          <a:ext cx="889000" cy="11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53435</xdr:rowOff>
    </xdr:from>
    <xdr:to>
      <xdr:col>45</xdr:col>
      <xdr:colOff>177800</xdr:colOff>
      <xdr:row>98</xdr:row>
      <xdr:rowOff>28142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84085"/>
          <a:ext cx="889000" cy="14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26429</xdr:rowOff>
    </xdr:from>
    <xdr:to>
      <xdr:col>41</xdr:col>
      <xdr:colOff>50800</xdr:colOff>
      <xdr:row>98</xdr:row>
      <xdr:rowOff>28142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28529"/>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39244</xdr:rowOff>
    </xdr:from>
    <xdr:to>
      <xdr:col>55</xdr:col>
      <xdr:colOff>50800</xdr:colOff>
      <xdr:row>97</xdr:row>
      <xdr:rowOff>140844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62121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2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115745</xdr:rowOff>
    </xdr:from>
    <xdr:to>
      <xdr:col>50</xdr:col>
      <xdr:colOff>165100</xdr:colOff>
      <xdr:row>98</xdr:row>
      <xdr:rowOff>45895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37022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2635</xdr:rowOff>
    </xdr:from>
    <xdr:to>
      <xdr:col>46</xdr:col>
      <xdr:colOff>38100</xdr:colOff>
      <xdr:row>97</xdr:row>
      <xdr:rowOff>104235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120762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148792</xdr:rowOff>
    </xdr:from>
    <xdr:to>
      <xdr:col>41</xdr:col>
      <xdr:colOff>101600</xdr:colOff>
      <xdr:row>98</xdr:row>
      <xdr:rowOff>78942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70069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147079</xdr:rowOff>
    </xdr:from>
    <xdr:to>
      <xdr:col>36</xdr:col>
      <xdr:colOff>165100</xdr:colOff>
      <xdr:row>98</xdr:row>
      <xdr:rowOff>77229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68356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75692</xdr:rowOff>
    </xdr:from>
    <xdr:to>
      <xdr:col>85</xdr:col>
      <xdr:colOff>127000</xdr:colOff>
      <xdr:row>37</xdr:row>
      <xdr:rowOff>75787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247892"/>
          <a:ext cx="838200" cy="17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117697</xdr:rowOff>
    </xdr:from>
    <xdr:to>
      <xdr:col>81</xdr:col>
      <xdr:colOff>50800</xdr:colOff>
      <xdr:row>36</xdr:row>
      <xdr:rowOff>75692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118447"/>
          <a:ext cx="889000" cy="1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22447</xdr:rowOff>
    </xdr:from>
    <xdr:to>
      <xdr:col>76</xdr:col>
      <xdr:colOff>114300</xdr:colOff>
      <xdr:row>35</xdr:row>
      <xdr:rowOff>117697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5680297"/>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22447</xdr:rowOff>
    </xdr:from>
    <xdr:to>
      <xdr:col>71</xdr:col>
      <xdr:colOff>177800</xdr:colOff>
      <xdr:row>37</xdr:row>
      <xdr:rowOff>12541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680297"/>
          <a:ext cx="889000" cy="67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83615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24987</xdr:rowOff>
    </xdr:from>
    <xdr:to>
      <xdr:col>85</xdr:col>
      <xdr:colOff>177800</xdr:colOff>
      <xdr:row>37</xdr:row>
      <xdr:rowOff>126587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3414</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4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24892</xdr:rowOff>
    </xdr:from>
    <xdr:to>
      <xdr:col>81</xdr:col>
      <xdr:colOff>101600</xdr:colOff>
      <xdr:row>36</xdr:row>
      <xdr:rowOff>126492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117619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28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66897</xdr:rowOff>
    </xdr:from>
    <xdr:to>
      <xdr:col>76</xdr:col>
      <xdr:colOff>165100</xdr:colOff>
      <xdr:row>35</xdr:row>
      <xdr:rowOff>168497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6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159624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143097</xdr:rowOff>
    </xdr:from>
    <xdr:to>
      <xdr:col>72</xdr:col>
      <xdr:colOff>38100</xdr:colOff>
      <xdr:row>33</xdr:row>
      <xdr:rowOff>73247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6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89774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40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133191</xdr:rowOff>
    </xdr:from>
    <xdr:to>
      <xdr:col>67</xdr:col>
      <xdr:colOff>101600</xdr:colOff>
      <xdr:row>37</xdr:row>
      <xdr:rowOff>63341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54468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157874</xdr:rowOff>
    </xdr:from>
    <xdr:to>
      <xdr:col>85</xdr:col>
      <xdr:colOff>127000</xdr:colOff>
      <xdr:row>55</xdr:row>
      <xdr:rowOff>6289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073274"/>
          <a:ext cx="838200" cy="36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43802</xdr:rowOff>
    </xdr:from>
    <xdr:to>
      <xdr:col>81</xdr:col>
      <xdr:colOff>50800</xdr:colOff>
      <xdr:row>55</xdr:row>
      <xdr:rowOff>6289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8959202"/>
          <a:ext cx="889000" cy="47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43802</xdr:rowOff>
    </xdr:from>
    <xdr:to>
      <xdr:col>76</xdr:col>
      <xdr:colOff>114300</xdr:colOff>
      <xdr:row>53</xdr:row>
      <xdr:rowOff>13124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8959202"/>
          <a:ext cx="889000" cy="14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13124</xdr:rowOff>
    </xdr:from>
    <xdr:to>
      <xdr:col>71</xdr:col>
      <xdr:colOff>177800</xdr:colOff>
      <xdr:row>56</xdr:row>
      <xdr:rowOff>164869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099974"/>
          <a:ext cx="889000" cy="66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107074</xdr:rowOff>
    </xdr:from>
    <xdr:to>
      <xdr:col>85</xdr:col>
      <xdr:colOff>177800</xdr:colOff>
      <xdr:row>53</xdr:row>
      <xdr:rowOff>37224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02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129951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87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126939</xdr:rowOff>
    </xdr:from>
    <xdr:to>
      <xdr:col>81</xdr:col>
      <xdr:colOff>101600</xdr:colOff>
      <xdr:row>55</xdr:row>
      <xdr:rowOff>57089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73616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164452</xdr:rowOff>
    </xdr:from>
    <xdr:to>
      <xdr:col>76</xdr:col>
      <xdr:colOff>165100</xdr:colOff>
      <xdr:row>52</xdr:row>
      <xdr:rowOff>94602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89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111129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68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133774</xdr:rowOff>
    </xdr:from>
    <xdr:to>
      <xdr:col>72</xdr:col>
      <xdr:colOff>38100</xdr:colOff>
      <xdr:row>53</xdr:row>
      <xdr:rowOff>63924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0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80451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882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114069</xdr:rowOff>
    </xdr:from>
    <xdr:to>
      <xdr:col>67</xdr:col>
      <xdr:colOff>101600</xdr:colOff>
      <xdr:row>57</xdr:row>
      <xdr:rowOff>44219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1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35346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0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61957</xdr:rowOff>
    </xdr:from>
    <xdr:to>
      <xdr:col>85</xdr:col>
      <xdr:colOff>127000</xdr:colOff>
      <xdr:row>96</xdr:row>
      <xdr:rowOff>116039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349707"/>
          <a:ext cx="838200" cy="22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61957</xdr:rowOff>
    </xdr:from>
    <xdr:to>
      <xdr:col>81</xdr:col>
      <xdr:colOff>50800</xdr:colOff>
      <xdr:row>96</xdr:row>
      <xdr:rowOff>104229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49707"/>
          <a:ext cx="8890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104229</xdr:rowOff>
    </xdr:from>
    <xdr:to>
      <xdr:col>76</xdr:col>
      <xdr:colOff>114300</xdr:colOff>
      <xdr:row>96</xdr:row>
      <xdr:rowOff>124231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63429"/>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117678</xdr:rowOff>
    </xdr:from>
    <xdr:to>
      <xdr:col>71</xdr:col>
      <xdr:colOff>177800</xdr:colOff>
      <xdr:row>96</xdr:row>
      <xdr:rowOff>124231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7687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65239</xdr:rowOff>
    </xdr:from>
    <xdr:to>
      <xdr:col>85</xdr:col>
      <xdr:colOff>177800</xdr:colOff>
      <xdr:row>96</xdr:row>
      <xdr:rowOff>166839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43666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11157</xdr:rowOff>
    </xdr:from>
    <xdr:to>
      <xdr:col>81</xdr:col>
      <xdr:colOff>101600</xdr:colOff>
      <xdr:row>95</xdr:row>
      <xdr:rowOff>112757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129284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0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53429</xdr:rowOff>
    </xdr:from>
    <xdr:to>
      <xdr:col>76</xdr:col>
      <xdr:colOff>165100</xdr:colOff>
      <xdr:row>96</xdr:row>
      <xdr:rowOff>155029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146156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73431</xdr:rowOff>
    </xdr:from>
    <xdr:to>
      <xdr:col>72</xdr:col>
      <xdr:colOff>38100</xdr:colOff>
      <xdr:row>97</xdr:row>
      <xdr:rowOff>3581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166158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2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66878</xdr:rowOff>
    </xdr:from>
    <xdr:to>
      <xdr:col>67</xdr:col>
      <xdr:colOff>101600</xdr:colOff>
      <xdr:row>96</xdr:row>
      <xdr:rowOff>168478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2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159605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10,271</a:t>
          </a:r>
          <a:r>
            <a:rPr kumimoji="1" lang="ja-JP" altLang="en-US" sz="1300">
              <a:latin typeface="ＭＳ Ｐゴシック" panose="020B0600070205080204" pitchFamily="50" charset="-128"/>
              <a:ea typeface="ＭＳ Ｐゴシック" panose="020B0600070205080204" pitchFamily="50" charset="-128"/>
            </a:rPr>
            <a:t>円となっており、防災減債基金積立金の減により、大幅な減少となり、併せて類似団体平均を大きく下回ることとなった。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64,205</a:t>
          </a:r>
          <a:r>
            <a:rPr kumimoji="1" lang="ja-JP" altLang="en-US" sz="1300">
              <a:latin typeface="ＭＳ Ｐゴシック" panose="020B0600070205080204" pitchFamily="50" charset="-128"/>
              <a:ea typeface="ＭＳ Ｐゴシック" panose="020B0600070205080204" pitchFamily="50" charset="-128"/>
            </a:rPr>
            <a:t>円となっており、戸田第一小学校改築等工事、新曽小学校教室棟（含給食調理場）増築等工事により増加し、類似団体平均を大きく上回ることとなった。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23,242</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円となっており、類似団体平均を大きく下回ることとなった。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財政調整基金残高の標準財政規模比については、前年度と比較すると残高としては約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1,950</a:t>
          </a:r>
          <a:r>
            <a:rPr kumimoji="1" lang="ja-JP" altLang="en-US" sz="1400">
              <a:latin typeface="ＭＳ ゴシック" pitchFamily="49" charset="-128"/>
              <a:ea typeface="ＭＳ ゴシック" pitchFamily="49" charset="-128"/>
            </a:rPr>
            <a:t>万円増加していることから</a:t>
          </a:r>
          <a:r>
            <a:rPr kumimoji="1" lang="en-US" altLang="ja-JP" sz="1400">
              <a:latin typeface="ＭＳ ゴシック" pitchFamily="49" charset="-128"/>
              <a:ea typeface="ＭＳ ゴシック" pitchFamily="49" charset="-128"/>
            </a:rPr>
            <a:t>2.19</a:t>
          </a:r>
          <a:r>
            <a:rPr kumimoji="1" lang="ja-JP" altLang="en-US" sz="1400">
              <a:latin typeface="ＭＳ ゴシック" pitchFamily="49" charset="-128"/>
              <a:ea typeface="ＭＳ ゴシック" pitchFamily="49" charset="-128"/>
            </a:rPr>
            <a:t>ポイント増加した。実質収支額については、前年度と比較して</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ポイント減少となった。実質単年度収支は、前年度と比較し、</a:t>
          </a:r>
          <a:r>
            <a:rPr kumimoji="1" lang="en-US" altLang="ja-JP" sz="1400">
              <a:latin typeface="ＭＳ ゴシック" pitchFamily="49" charset="-128"/>
              <a:ea typeface="ＭＳ ゴシック" pitchFamily="49" charset="-128"/>
            </a:rPr>
            <a:t>2.95</a:t>
          </a:r>
          <a:r>
            <a:rPr kumimoji="1" lang="ja-JP" altLang="en-US" sz="1400">
              <a:latin typeface="ＭＳ ゴシック" pitchFamily="49" charset="-128"/>
              <a:ea typeface="ＭＳ ゴシック" pitchFamily="49" charset="-128"/>
            </a:rPr>
            <a:t>ポイント減少となった。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a:t>
          </a:r>
          <a:r>
            <a:rPr kumimoji="1" lang="en-US" altLang="ja-JP" sz="1400">
              <a:latin typeface="ＭＳ ゴシック" pitchFamily="49" charset="-128"/>
              <a:ea typeface="ＭＳ ゴシック" pitchFamily="49" charset="-128"/>
            </a:rPr>
            <a:t>-26.28</a:t>
          </a:r>
          <a:r>
            <a:rPr kumimoji="1" lang="ja-JP" altLang="en-US" sz="1400">
              <a:latin typeface="ＭＳ ゴシック" pitchFamily="49" charset="-128"/>
              <a:ea typeface="ＭＳ ゴシック" pitchFamily="49" charset="-128"/>
            </a:rPr>
            <a:t>％で、前年度と比較し、負の値が</a:t>
          </a:r>
          <a:r>
            <a:rPr kumimoji="1" lang="en-US" altLang="ja-JP" sz="1400">
              <a:latin typeface="ＭＳ ゴシック" pitchFamily="49" charset="-128"/>
              <a:ea typeface="ＭＳ ゴシック" pitchFamily="49" charset="-128"/>
            </a:rPr>
            <a:t>13.17</a:t>
          </a:r>
          <a:r>
            <a:rPr kumimoji="1" lang="ja-JP" altLang="en-US" sz="1400">
              <a:latin typeface="ＭＳ ゴシック" pitchFamily="49" charset="-128"/>
              <a:ea typeface="ＭＳ ゴシック" pitchFamily="49" charset="-128"/>
            </a:rPr>
            <a:t>ポイント増加した。水道事業会計において余剰額が</a:t>
          </a:r>
          <a:r>
            <a:rPr kumimoji="1" lang="en-US" altLang="ja-JP" sz="1400">
              <a:latin typeface="ＭＳ ゴシック" pitchFamily="49" charset="-128"/>
              <a:ea typeface="ＭＳ ゴシック" pitchFamily="49" charset="-128"/>
            </a:rPr>
            <a:t>756</a:t>
          </a:r>
          <a:r>
            <a:rPr kumimoji="1" lang="ja-JP" altLang="en-US" sz="1400">
              <a:latin typeface="ＭＳ ゴシック" pitchFamily="49" charset="-128"/>
              <a:ea typeface="ＭＳ ゴシック" pitchFamily="49" charset="-128"/>
            </a:rPr>
            <a:t>百万円増加したことが要因である。</a:t>
          </a:r>
        </a:p>
        <a:p>
          <a:r>
            <a:rPr kumimoji="1" lang="ja-JP" altLang="en-US" sz="1400">
              <a:latin typeface="ＭＳ ゴシック" pitchFamily="49" charset="-128"/>
              <a:ea typeface="ＭＳ ゴシック" pitchFamily="49" charset="-128"/>
            </a:rPr>
            <a:t>　現状、すべての会計において、実質収支は黒字となっているものの、一般会計からの繰出金が多額となっている会計も複数あることから、今後も健全な財政運営を図る。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66262191</v>
      </c>
      <c r="BO4" s="371"/>
      <c r="BP4" s="371"/>
      <c r="BQ4" s="371"/>
      <c r="BR4" s="371"/>
      <c r="BS4" s="371"/>
      <c r="BT4" s="371"/>
      <c r="BU4" s="372"/>
      <c r="BV4" s="370">
        <v>66301258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14.3</v>
      </c>
      <c r="CU4" s="377"/>
      <c r="CV4" s="377"/>
      <c r="CW4" s="377"/>
      <c r="CX4" s="377"/>
      <c r="CY4" s="377"/>
      <c r="CZ4" s="377"/>
      <c r="DA4" s="378"/>
      <c r="DB4" s="376">
        <v>14.6</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61276144</v>
      </c>
      <c r="BO5" s="408"/>
      <c r="BP5" s="408"/>
      <c r="BQ5" s="408"/>
      <c r="BR5" s="408"/>
      <c r="BS5" s="408"/>
      <c r="BT5" s="408"/>
      <c r="BU5" s="409"/>
      <c r="BV5" s="407">
        <v>61250512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84.9</v>
      </c>
      <c r="CU5" s="405"/>
      <c r="CV5" s="405"/>
      <c r="CW5" s="405"/>
      <c r="CX5" s="405"/>
      <c r="CY5" s="405"/>
      <c r="CZ5" s="405"/>
      <c r="DA5" s="406"/>
      <c r="DB5" s="404">
        <v>90.7</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4986047</v>
      </c>
      <c r="BO6" s="408"/>
      <c r="BP6" s="408"/>
      <c r="BQ6" s="408"/>
      <c r="BR6" s="408"/>
      <c r="BS6" s="408"/>
      <c r="BT6" s="408"/>
      <c r="BU6" s="409"/>
      <c r="BV6" s="407">
        <v>5050746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84.9</v>
      </c>
      <c r="CU6" s="445"/>
      <c r="CV6" s="445"/>
      <c r="CW6" s="445"/>
      <c r="CX6" s="445"/>
      <c r="CY6" s="445"/>
      <c r="CZ6" s="445"/>
      <c r="DA6" s="446"/>
      <c r="DB6" s="444">
        <v>90.7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501282</v>
      </c>
      <c r="BO7" s="408"/>
      <c r="BP7" s="408"/>
      <c r="BQ7" s="408"/>
      <c r="BR7" s="408"/>
      <c r="BS7" s="408"/>
      <c r="BT7" s="408"/>
      <c r="BU7" s="409"/>
      <c r="BV7" s="407">
        <v>763689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31460632</v>
      </c>
      <c r="CU7" s="408"/>
      <c r="CV7" s="408"/>
      <c r="CW7" s="408"/>
      <c r="CX7" s="408"/>
      <c r="CY7" s="408"/>
      <c r="CZ7" s="408"/>
      <c r="DA7" s="409"/>
      <c r="DB7" s="407">
        <v>29449100</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4484765</v>
      </c>
      <c r="BO8" s="408"/>
      <c r="BP8" s="408"/>
      <c r="BQ8" s="408"/>
      <c r="BR8" s="408"/>
      <c r="BS8" s="408"/>
      <c r="BT8" s="408"/>
      <c r="BU8" s="409"/>
      <c r="BV8" s="407">
        <v>4287057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1.2</v>
      </c>
      <c r="CU8" s="448"/>
      <c r="CV8" s="448"/>
      <c r="CW8" s="448"/>
      <c r="CX8" s="448"/>
      <c r="CY8" s="448"/>
      <c r="CZ8" s="448"/>
      <c r="DA8" s="449"/>
      <c r="DB8" s="447">
        <v>1.21</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140899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197708</v>
      </c>
      <c r="BO9" s="408"/>
      <c r="BP9" s="408"/>
      <c r="BQ9" s="408"/>
      <c r="BR9" s="408"/>
      <c r="BS9" s="408"/>
      <c r="BT9" s="408"/>
      <c r="BU9" s="409"/>
      <c r="BV9" s="407">
        <v>203151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7.5</v>
      </c>
      <c r="CU9" s="405"/>
      <c r="CV9" s="405"/>
      <c r="CW9" s="405"/>
      <c r="CX9" s="405"/>
      <c r="CY9" s="405"/>
      <c r="CZ9" s="405"/>
      <c r="DA9" s="406"/>
      <c r="DB9" s="404">
        <v>11.5</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136150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2989223</v>
      </c>
      <c r="BO10" s="408"/>
      <c r="BP10" s="408"/>
      <c r="BQ10" s="408"/>
      <c r="BR10" s="408"/>
      <c r="BS10" s="408"/>
      <c r="BT10" s="408"/>
      <c r="BU10" s="409"/>
      <c r="BV10" s="407">
        <v>2867991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1391215</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141887</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128</v>
      </c>
      <c r="AV12" s="440"/>
      <c r="AW12" s="440"/>
      <c r="AX12" s="440"/>
      <c r="AY12" s="441" t="s">
        <v>137</v>
      </c>
      <c r="AZ12" s="442"/>
      <c r="BA12" s="442"/>
      <c r="BB12" s="442"/>
      <c r="BC12" s="442"/>
      <c r="BD12" s="442"/>
      <c r="BE12" s="442"/>
      <c r="BF12" s="442"/>
      <c r="BG12" s="442"/>
      <c r="BH12" s="442"/>
      <c r="BI12" s="442"/>
      <c r="BJ12" s="442"/>
      <c r="BK12" s="442"/>
      <c r="BL12" s="442"/>
      <c r="BM12" s="443"/>
      <c r="BN12" s="407">
        <v>1869720</v>
      </c>
      <c r="BO12" s="408"/>
      <c r="BP12" s="408"/>
      <c r="BQ12" s="408"/>
      <c r="BR12" s="408"/>
      <c r="BS12" s="408"/>
      <c r="BT12" s="408"/>
      <c r="BU12" s="409"/>
      <c r="BV12" s="407">
        <v>2359521</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134285</v>
      </c>
      <c r="S13" s="492"/>
      <c r="T13" s="492"/>
      <c r="U13" s="492"/>
      <c r="V13" s="493"/>
      <c r="W13" s="423" t="s">
        <v>141</v>
      </c>
      <c r="X13" s="424"/>
      <c r="Y13" s="424"/>
      <c r="Z13" s="424"/>
      <c r="AA13" s="424"/>
      <c r="AB13" s="414"/>
      <c r="AC13" s="458">
        <v>96</v>
      </c>
      <c r="AD13" s="459"/>
      <c r="AE13" s="459"/>
      <c r="AF13" s="459"/>
      <c r="AG13" s="501"/>
      <c r="AH13" s="458">
        <v>103</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1317211</v>
      </c>
      <c r="BO13" s="408"/>
      <c r="BP13" s="408"/>
      <c r="BQ13" s="408"/>
      <c r="BR13" s="408"/>
      <c r="BS13" s="408"/>
      <c r="BT13" s="408"/>
      <c r="BU13" s="409"/>
      <c r="BV13" s="407">
        <v>2102836</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8.3000000000000007</v>
      </c>
      <c r="CU13" s="405"/>
      <c r="CV13" s="405"/>
      <c r="CW13" s="405"/>
      <c r="CX13" s="405"/>
      <c r="CY13" s="405"/>
      <c r="CZ13" s="405"/>
      <c r="DA13" s="406"/>
      <c r="DB13" s="404">
        <v>8.1</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141324</v>
      </c>
      <c r="S14" s="492"/>
      <c r="T14" s="492"/>
      <c r="U14" s="492"/>
      <c r="V14" s="493"/>
      <c r="W14" s="397"/>
      <c r="X14" s="398"/>
      <c r="Y14" s="398"/>
      <c r="Z14" s="398"/>
      <c r="AA14" s="398"/>
      <c r="AB14" s="387"/>
      <c r="AC14" s="494">
        <v>0.1</v>
      </c>
      <c r="AD14" s="495"/>
      <c r="AE14" s="495"/>
      <c r="AF14" s="495"/>
      <c r="AG14" s="496"/>
      <c r="AH14" s="494">
        <v>0.2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19.8</v>
      </c>
      <c r="CU14" s="506"/>
      <c r="CV14" s="506"/>
      <c r="CW14" s="506"/>
      <c r="CX14" s="506"/>
      <c r="CY14" s="506"/>
      <c r="CZ14" s="506"/>
      <c r="DA14" s="507"/>
      <c r="DB14" s="505">
        <v>26.2</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148</v>
      </c>
      <c r="N15" s="499"/>
      <c r="O15" s="499"/>
      <c r="P15" s="499"/>
      <c r="Q15" s="500"/>
      <c r="R15" s="491">
        <v>133986</v>
      </c>
      <c r="S15" s="492"/>
      <c r="T15" s="492"/>
      <c r="U15" s="492"/>
      <c r="V15" s="493"/>
      <c r="W15" s="423" t="s">
        <v>149</v>
      </c>
      <c r="X15" s="424"/>
      <c r="Y15" s="424"/>
      <c r="Z15" s="424"/>
      <c r="AA15" s="424"/>
      <c r="AB15" s="414"/>
      <c r="AC15" s="458">
        <v>13522</v>
      </c>
      <c r="AD15" s="459"/>
      <c r="AE15" s="459"/>
      <c r="AF15" s="459"/>
      <c r="AG15" s="501"/>
      <c r="AH15" s="458">
        <v>14060</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24381950</v>
      </c>
      <c r="BO15" s="371"/>
      <c r="BP15" s="371"/>
      <c r="BQ15" s="371"/>
      <c r="BR15" s="371"/>
      <c r="BS15" s="371"/>
      <c r="BT15" s="371"/>
      <c r="BU15" s="372"/>
      <c r="BV15" s="370">
        <v>22855835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20.8</v>
      </c>
      <c r="AD16" s="495"/>
      <c r="AE16" s="495"/>
      <c r="AF16" s="495"/>
      <c r="AG16" s="496"/>
      <c r="AH16" s="494">
        <v>23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20085340</v>
      </c>
      <c r="BO16" s="408"/>
      <c r="BP16" s="408"/>
      <c r="BQ16" s="408"/>
      <c r="BR16" s="408"/>
      <c r="BS16" s="408"/>
      <c r="BT16" s="408"/>
      <c r="BU16" s="409"/>
      <c r="BV16" s="407">
        <v>20042014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51343</v>
      </c>
      <c r="AD17" s="459"/>
      <c r="AE17" s="459"/>
      <c r="AF17" s="459"/>
      <c r="AG17" s="501"/>
      <c r="AH17" s="458">
        <v>46929</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31460632</v>
      </c>
      <c r="BO17" s="408"/>
      <c r="BP17" s="408"/>
      <c r="BQ17" s="408"/>
      <c r="BR17" s="408"/>
      <c r="BS17" s="408"/>
      <c r="BT17" s="408"/>
      <c r="BU17" s="409"/>
      <c r="BV17" s="407">
        <v>29449100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159</v>
      </c>
      <c r="C18" s="450"/>
      <c r="D18" s="450"/>
      <c r="E18" s="530"/>
      <c r="F18" s="530"/>
      <c r="G18" s="530"/>
      <c r="H18" s="530"/>
      <c r="I18" s="530"/>
      <c r="J18" s="530"/>
      <c r="K18" s="530"/>
      <c r="L18" s="531">
        <v>18.190000000000001</v>
      </c>
      <c r="M18" s="531"/>
      <c r="N18" s="531"/>
      <c r="O18" s="531"/>
      <c r="P18" s="531"/>
      <c r="Q18" s="531"/>
      <c r="R18" s="532"/>
      <c r="S18" s="532"/>
      <c r="T18" s="532"/>
      <c r="U18" s="532"/>
      <c r="V18" s="533"/>
      <c r="W18" s="425"/>
      <c r="X18" s="426"/>
      <c r="Y18" s="426"/>
      <c r="Z18" s="426"/>
      <c r="AA18" s="426"/>
      <c r="AB18" s="417"/>
      <c r="AC18" s="534">
        <v>79</v>
      </c>
      <c r="AD18" s="535"/>
      <c r="AE18" s="535"/>
      <c r="AF18" s="535"/>
      <c r="AG18" s="536"/>
      <c r="AH18" s="534">
        <v>76.8</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28025255</v>
      </c>
      <c r="BO18" s="408"/>
      <c r="BP18" s="408"/>
      <c r="BQ18" s="408"/>
      <c r="BR18" s="408"/>
      <c r="BS18" s="408"/>
      <c r="BT18" s="408"/>
      <c r="BU18" s="409"/>
      <c r="BV18" s="407">
        <v>28966201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161</v>
      </c>
      <c r="C19" s="450"/>
      <c r="D19" s="450"/>
      <c r="E19" s="530"/>
      <c r="F19" s="530"/>
      <c r="G19" s="530"/>
      <c r="H19" s="530"/>
      <c r="I19" s="530"/>
      <c r="J19" s="530"/>
      <c r="K19" s="530"/>
      <c r="L19" s="538">
        <v>7746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43393807</v>
      </c>
      <c r="BO19" s="408"/>
      <c r="BP19" s="408"/>
      <c r="BQ19" s="408"/>
      <c r="BR19" s="408"/>
      <c r="BS19" s="408"/>
      <c r="BT19" s="408"/>
      <c r="BU19" s="409"/>
      <c r="BV19" s="407">
        <v>42218809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163</v>
      </c>
      <c r="C20" s="450"/>
      <c r="D20" s="450"/>
      <c r="E20" s="530"/>
      <c r="F20" s="530"/>
      <c r="G20" s="530"/>
      <c r="H20" s="530"/>
      <c r="I20" s="530"/>
      <c r="J20" s="530"/>
      <c r="K20" s="530"/>
      <c r="L20" s="538">
        <v>64319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23220377</v>
      </c>
      <c r="BO22" s="371"/>
      <c r="BP22" s="371"/>
      <c r="BQ22" s="371"/>
      <c r="BR22" s="371"/>
      <c r="BS22" s="371"/>
      <c r="BT22" s="371"/>
      <c r="BU22" s="372"/>
      <c r="BV22" s="370">
        <v>23346938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8443657</v>
      </c>
      <c r="BO23" s="408"/>
      <c r="BP23" s="408"/>
      <c r="BQ23" s="408"/>
      <c r="BR23" s="408"/>
      <c r="BS23" s="408"/>
      <c r="BT23" s="408"/>
      <c r="BU23" s="409"/>
      <c r="BV23" s="407">
        <v>7497274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9700</v>
      </c>
      <c r="R24" s="459"/>
      <c r="S24" s="459"/>
      <c r="T24" s="459"/>
      <c r="U24" s="459"/>
      <c r="V24" s="501"/>
      <c r="W24" s="553"/>
      <c r="X24" s="554"/>
      <c r="Y24" s="555"/>
      <c r="Z24" s="457" t="s">
        <v>174</v>
      </c>
      <c r="AA24" s="437"/>
      <c r="AB24" s="437"/>
      <c r="AC24" s="437"/>
      <c r="AD24" s="437"/>
      <c r="AE24" s="437"/>
      <c r="AF24" s="437"/>
      <c r="AG24" s="438"/>
      <c r="AH24" s="458">
        <v>875</v>
      </c>
      <c r="AI24" s="459"/>
      <c r="AJ24" s="459"/>
      <c r="AK24" s="459"/>
      <c r="AL24" s="501"/>
      <c r="AM24" s="458">
        <v>2647750</v>
      </c>
      <c r="AN24" s="459"/>
      <c r="AO24" s="459"/>
      <c r="AP24" s="459"/>
      <c r="AQ24" s="459"/>
      <c r="AR24" s="501"/>
      <c r="AS24" s="458">
        <v>3026</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23220377</v>
      </c>
      <c r="BO24" s="408"/>
      <c r="BP24" s="408"/>
      <c r="BQ24" s="408"/>
      <c r="BR24" s="408"/>
      <c r="BS24" s="408"/>
      <c r="BT24" s="408"/>
      <c r="BU24" s="409"/>
      <c r="BV24" s="407">
        <v>23346938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8140</v>
      </c>
      <c r="R25" s="459"/>
      <c r="S25" s="459"/>
      <c r="T25" s="459"/>
      <c r="U25" s="459"/>
      <c r="V25" s="501"/>
      <c r="W25" s="553"/>
      <c r="X25" s="554"/>
      <c r="Y25" s="555"/>
      <c r="Z25" s="457" t="s">
        <v>177</v>
      </c>
      <c r="AA25" s="437"/>
      <c r="AB25" s="437"/>
      <c r="AC25" s="437"/>
      <c r="AD25" s="437"/>
      <c r="AE25" s="437"/>
      <c r="AF25" s="437"/>
      <c r="AG25" s="438"/>
      <c r="AH25" s="458">
        <v>145</v>
      </c>
      <c r="AI25" s="459"/>
      <c r="AJ25" s="459"/>
      <c r="AK25" s="459"/>
      <c r="AL25" s="501"/>
      <c r="AM25" s="458">
        <v>425575</v>
      </c>
      <c r="AN25" s="459"/>
      <c r="AO25" s="459"/>
      <c r="AP25" s="459"/>
      <c r="AQ25" s="459"/>
      <c r="AR25" s="501"/>
      <c r="AS25" s="458">
        <v>2935</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13838079</v>
      </c>
      <c r="BO25" s="371"/>
      <c r="BP25" s="371"/>
      <c r="BQ25" s="371"/>
      <c r="BR25" s="371"/>
      <c r="BS25" s="371"/>
      <c r="BT25" s="371"/>
      <c r="BU25" s="372"/>
      <c r="BV25" s="370">
        <v>13182011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179</v>
      </c>
      <c r="F26" s="437"/>
      <c r="G26" s="437"/>
      <c r="H26" s="437"/>
      <c r="I26" s="437"/>
      <c r="J26" s="437"/>
      <c r="K26" s="438"/>
      <c r="L26" s="458">
        <v>1</v>
      </c>
      <c r="M26" s="459"/>
      <c r="N26" s="459"/>
      <c r="O26" s="459"/>
      <c r="P26" s="501"/>
      <c r="Q26" s="458">
        <v>7460</v>
      </c>
      <c r="R26" s="459"/>
      <c r="S26" s="459"/>
      <c r="T26" s="459"/>
      <c r="U26" s="459"/>
      <c r="V26" s="501"/>
      <c r="W26" s="553"/>
      <c r="X26" s="554"/>
      <c r="Y26" s="555"/>
      <c r="Z26" s="457" t="s">
        <v>180</v>
      </c>
      <c r="AA26" s="559"/>
      <c r="AB26" s="559"/>
      <c r="AC26" s="559"/>
      <c r="AD26" s="559"/>
      <c r="AE26" s="559"/>
      <c r="AF26" s="559"/>
      <c r="AG26" s="560"/>
      <c r="AH26" s="458">
        <v>19</v>
      </c>
      <c r="AI26" s="459"/>
      <c r="AJ26" s="459"/>
      <c r="AK26" s="459"/>
      <c r="AL26" s="501"/>
      <c r="AM26" s="458">
        <v>57836</v>
      </c>
      <c r="AN26" s="459"/>
      <c r="AO26" s="459"/>
      <c r="AP26" s="459"/>
      <c r="AQ26" s="459"/>
      <c r="AR26" s="501"/>
      <c r="AS26" s="458">
        <v>3044</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v>700000</v>
      </c>
      <c r="BO26" s="408"/>
      <c r="BP26" s="408"/>
      <c r="BQ26" s="408"/>
      <c r="BR26" s="408"/>
      <c r="BS26" s="408"/>
      <c r="BT26" s="408"/>
      <c r="BU26" s="409"/>
      <c r="BV26" s="407">
        <v>550000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5400</v>
      </c>
      <c r="R27" s="459"/>
      <c r="S27" s="459"/>
      <c r="T27" s="459"/>
      <c r="U27" s="459"/>
      <c r="V27" s="501"/>
      <c r="W27" s="553"/>
      <c r="X27" s="554"/>
      <c r="Y27" s="555"/>
      <c r="Z27" s="457" t="s">
        <v>183</v>
      </c>
      <c r="AA27" s="437"/>
      <c r="AB27" s="437"/>
      <c r="AC27" s="437"/>
      <c r="AD27" s="437"/>
      <c r="AE27" s="437"/>
      <c r="AF27" s="437"/>
      <c r="AG27" s="438"/>
      <c r="AH27" s="458">
        <v>16</v>
      </c>
      <c r="AI27" s="459"/>
      <c r="AJ27" s="459"/>
      <c r="AK27" s="459"/>
      <c r="AL27" s="501"/>
      <c r="AM27" s="458">
        <v>60608</v>
      </c>
      <c r="AN27" s="459"/>
      <c r="AO27" s="459"/>
      <c r="AP27" s="459"/>
      <c r="AQ27" s="459"/>
      <c r="AR27" s="501"/>
      <c r="AS27" s="458">
        <v>3788</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2625166</v>
      </c>
      <c r="BO27" s="527"/>
      <c r="BP27" s="527"/>
      <c r="BQ27" s="527"/>
      <c r="BR27" s="527"/>
      <c r="BS27" s="527"/>
      <c r="BT27" s="527"/>
      <c r="BU27" s="528"/>
      <c r="BV27" s="526">
        <v>2625111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185</v>
      </c>
      <c r="F28" s="437"/>
      <c r="G28" s="437"/>
      <c r="H28" s="437"/>
      <c r="I28" s="437"/>
      <c r="J28" s="437"/>
      <c r="K28" s="438"/>
      <c r="L28" s="458">
        <v>1</v>
      </c>
      <c r="M28" s="459"/>
      <c r="N28" s="459"/>
      <c r="O28" s="459"/>
      <c r="P28" s="501"/>
      <c r="Q28" s="458">
        <v>4900</v>
      </c>
      <c r="R28" s="459"/>
      <c r="S28" s="459"/>
      <c r="T28" s="459"/>
      <c r="U28" s="459"/>
      <c r="V28" s="501"/>
      <c r="W28" s="553"/>
      <c r="X28" s="554"/>
      <c r="Y28" s="555"/>
      <c r="Z28" s="457" t="s">
        <v>186</v>
      </c>
      <c r="AA28" s="437"/>
      <c r="AB28" s="437"/>
      <c r="AC28" s="437"/>
      <c r="AD28" s="437"/>
      <c r="AE28" s="437"/>
      <c r="AF28" s="437"/>
      <c r="AG28" s="438"/>
      <c r="AH28" s="458" t="s">
        <v>131</v>
      </c>
      <c r="AI28" s="459"/>
      <c r="AJ28" s="459"/>
      <c r="AK28" s="459"/>
      <c r="AL28" s="501"/>
      <c r="AM28" s="458" t="s">
        <v>131</v>
      </c>
      <c r="AN28" s="459"/>
      <c r="AO28" s="459"/>
      <c r="AP28" s="459"/>
      <c r="AQ28" s="459"/>
      <c r="AR28" s="501"/>
      <c r="AS28" s="458" t="s">
        <v>131</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7391251</v>
      </c>
      <c r="BO28" s="371"/>
      <c r="BP28" s="371"/>
      <c r="BQ28" s="371"/>
      <c r="BR28" s="371"/>
      <c r="BS28" s="371"/>
      <c r="BT28" s="371"/>
      <c r="BU28" s="372"/>
      <c r="BV28" s="370">
        <v>6271748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188</v>
      </c>
      <c r="F29" s="437"/>
      <c r="G29" s="437"/>
      <c r="H29" s="437"/>
      <c r="I29" s="437"/>
      <c r="J29" s="437"/>
      <c r="K29" s="438"/>
      <c r="L29" s="458">
        <v>24</v>
      </c>
      <c r="M29" s="459"/>
      <c r="N29" s="459"/>
      <c r="O29" s="459"/>
      <c r="P29" s="501"/>
      <c r="Q29" s="458">
        <v>4500</v>
      </c>
      <c r="R29" s="459"/>
      <c r="S29" s="459"/>
      <c r="T29" s="459"/>
      <c r="U29" s="459"/>
      <c r="V29" s="501"/>
      <c r="W29" s="556"/>
      <c r="X29" s="557"/>
      <c r="Y29" s="558"/>
      <c r="Z29" s="457" t="s">
        <v>189</v>
      </c>
      <c r="AA29" s="437"/>
      <c r="AB29" s="437"/>
      <c r="AC29" s="437"/>
      <c r="AD29" s="437"/>
      <c r="AE29" s="437"/>
      <c r="AF29" s="437"/>
      <c r="AG29" s="438"/>
      <c r="AH29" s="458">
        <v>891</v>
      </c>
      <c r="AI29" s="459"/>
      <c r="AJ29" s="459"/>
      <c r="AK29" s="459"/>
      <c r="AL29" s="501"/>
      <c r="AM29" s="458">
        <v>2708358</v>
      </c>
      <c r="AN29" s="459"/>
      <c r="AO29" s="459"/>
      <c r="AP29" s="459"/>
      <c r="AQ29" s="459"/>
      <c r="AR29" s="501"/>
      <c r="AS29" s="458">
        <v>3040</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t="s">
        <v>139</v>
      </c>
      <c r="BO29" s="408"/>
      <c r="BP29" s="408"/>
      <c r="BQ29" s="408"/>
      <c r="BR29" s="408"/>
      <c r="BS29" s="408"/>
      <c r="BT29" s="408"/>
      <c r="BU29" s="409"/>
      <c r="BV29" s="407" t="s">
        <v>191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99.7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8147078</v>
      </c>
      <c r="BO30" s="527"/>
      <c r="BP30" s="527"/>
      <c r="BQ30" s="527"/>
      <c r="BR30" s="527"/>
      <c r="BS30" s="527"/>
      <c r="BT30" s="527"/>
      <c r="BU30" s="528"/>
      <c r="BV30" s="526">
        <v>8106023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201</v>
      </c>
      <c r="X33" s="396"/>
      <c r="Y33" s="396"/>
      <c r="Z33" s="396"/>
      <c r="AA33" s="396"/>
      <c r="AB33" s="396"/>
      <c r="AC33" s="396"/>
      <c r="AD33" s="396"/>
      <c r="AE33" s="396"/>
      <c r="AF33" s="396"/>
      <c r="AG33" s="396"/>
      <c r="AH33" s="396"/>
      <c r="AI33" s="396"/>
      <c r="AJ33" s="396"/>
      <c r="AK33" s="396"/>
      <c r="AL33" s="206"/>
      <c r="AM33" s="431" t="s">
        <v>199</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205</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7</v>
      </c>
      <c r="V34" s="597"/>
      <c r="W34" s="598" t="str">
        <f>IF('各会計、関係団体の財政状況及び健全化判断比率'!B28="","",'各会計、関係団体の財政状況及び健全化判断比率'!B28)</f>
        <v>国民健康保険</v>
      </c>
      <c r="X34" s="598"/>
      <c r="Y34" s="598"/>
      <c r="Z34" s="598"/>
      <c r="AA34" s="598"/>
      <c r="AB34" s="598"/>
      <c r="AC34" s="598"/>
      <c r="AD34" s="598"/>
      <c r="AE34" s="598"/>
      <c r="AF34" s="598"/>
      <c r="AG34" s="598"/>
      <c r="AH34" s="598"/>
      <c r="AI34" s="598"/>
      <c r="AJ34" s="598"/>
      <c r="AK34" s="598"/>
      <c r="AL34" s="181"/>
      <c r="AM34" s="597">
        <f>IF(AO34="","",MAX(C34:D43,U34:V43)+1)</f>
        <v>12</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14</v>
      </c>
      <c r="BX34" s="597"/>
      <c r="BY34" s="598" t="str">
        <f>IF('各会計、関係団体の財政状況及び健全化判断比率'!B68="","",'各会計、関係団体の財政状況及び健全化判断比率'!B68)</f>
        <v>蕨戸田衛生センター組合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戸田市文化スポーツ財団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市民医療センター</v>
      </c>
      <c r="F35" s="598"/>
      <c r="G35" s="598"/>
      <c r="H35" s="598"/>
      <c r="I35" s="598"/>
      <c r="J35" s="598"/>
      <c r="K35" s="598"/>
      <c r="L35" s="598"/>
      <c r="M35" s="598"/>
      <c r="N35" s="598"/>
      <c r="O35" s="598"/>
      <c r="P35" s="598"/>
      <c r="Q35" s="598"/>
      <c r="R35" s="598"/>
      <c r="S35" s="598"/>
      <c r="T35" s="181"/>
      <c r="U35" s="597">
        <f>IF(W35="","",U34+1)</f>
        <v>8</v>
      </c>
      <c r="V35" s="597"/>
      <c r="W35" s="598" t="str">
        <f>IF('各会計、関係団体の財政状況及び健全化判断比率'!B29="","",'各会計、関係団体の財政状況及び健全化判断比率'!B29)</f>
        <v>介護保険</v>
      </c>
      <c r="X35" s="598"/>
      <c r="Y35" s="598"/>
      <c r="Z35" s="598"/>
      <c r="AA35" s="598"/>
      <c r="AB35" s="598"/>
      <c r="AC35" s="598"/>
      <c r="AD35" s="598"/>
      <c r="AE35" s="598"/>
      <c r="AF35" s="598"/>
      <c r="AG35" s="598"/>
      <c r="AH35" s="598"/>
      <c r="AI35" s="598"/>
      <c r="AJ35" s="598"/>
      <c r="AK35" s="598"/>
      <c r="AL35" s="181"/>
      <c r="AM35" s="597">
        <f t="shared" ref="AM35:AM43" si="0">IF(AO35="","",AM34+1)</f>
        <v>13</v>
      </c>
      <c r="AN35" s="597"/>
      <c r="AO35" s="598" t="str">
        <f>IF('各会計、関係団体の財政状況及び健全化判断比率'!B34="","",'各会計、関係団体の財政状況及び健全化判断比率'!B34)</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15</v>
      </c>
      <c r="BX35" s="597"/>
      <c r="BY35" s="598" t="str">
        <f>IF('各会計、関係団体の財政状況及び健全化判断比率'!B69="","",'各会計、関係団体の財政状況及び健全化判断比率'!B69)</f>
        <v>戸田ボートレース企業団</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戸田市水と緑の公社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海外留学奨学事業</v>
      </c>
      <c r="F36" s="598"/>
      <c r="G36" s="598"/>
      <c r="H36" s="598"/>
      <c r="I36" s="598"/>
      <c r="J36" s="598"/>
      <c r="K36" s="598"/>
      <c r="L36" s="598"/>
      <c r="M36" s="598"/>
      <c r="N36" s="598"/>
      <c r="O36" s="598"/>
      <c r="P36" s="598"/>
      <c r="Q36" s="598"/>
      <c r="R36" s="598"/>
      <c r="S36" s="598"/>
      <c r="T36" s="181"/>
      <c r="U36" s="597">
        <f t="shared" ref="U36:U43" si="4">IF(W36="","",U35+1)</f>
        <v>9</v>
      </c>
      <c r="V36" s="597"/>
      <c r="W36" s="598" t="str">
        <f>IF('各会計、関係団体の財政状況及び健全化判断比率'!B30="","",'各会計、関係団体の財政状況及び健全化判断比率'!B30)</f>
        <v>後期高齢者医療</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16</v>
      </c>
      <c r="BX36" s="597"/>
      <c r="BY36" s="598" t="str">
        <f>IF('各会計、関係団体の財政状況及び健全化判断比率'!B70="","",'各会計、関係団体の財政状況及び健全化判断比率'!B70)</f>
        <v>埼玉県後期高齢者医療広域連合</v>
      </c>
      <c r="BZ36" s="598"/>
      <c r="CA36" s="598"/>
      <c r="CB36" s="598"/>
      <c r="CC36" s="598"/>
      <c r="CD36" s="598"/>
      <c r="CE36" s="598"/>
      <c r="CF36" s="598"/>
      <c r="CG36" s="598"/>
      <c r="CH36" s="598"/>
      <c r="CI36" s="598"/>
      <c r="CJ36" s="598"/>
      <c r="CK36" s="598"/>
      <c r="CL36" s="598"/>
      <c r="CM36" s="598"/>
      <c r="CN36" s="181"/>
      <c r="CO36" s="597">
        <f t="shared" si="3"/>
        <v>24</v>
      </c>
      <c r="CP36" s="597"/>
      <c r="CQ36" s="598" t="str">
        <f>IF('各会計、関係団体の財政状況及び健全化判断比率'!BS9="","",'各会計、関係団体の財政状況及び健全化判断比率'!BS9)</f>
        <v>戸田市土地開発公社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f>IF(E37="","",C36+1)</f>
        <v>4</v>
      </c>
      <c r="D37" s="597"/>
      <c r="E37" s="598" t="str">
        <f>IF('各会計、関係団体の財政状況及び健全化判断比率'!B10="","",'各会計、関係団体の財政状況及び健全化判断比率'!B10)</f>
        <v>火災共済事業</v>
      </c>
      <c r="F37" s="598"/>
      <c r="G37" s="598"/>
      <c r="H37" s="598"/>
      <c r="I37" s="598"/>
      <c r="J37" s="598"/>
      <c r="K37" s="598"/>
      <c r="L37" s="598"/>
      <c r="M37" s="598"/>
      <c r="N37" s="598"/>
      <c r="O37" s="598"/>
      <c r="P37" s="598"/>
      <c r="Q37" s="598"/>
      <c r="R37" s="598"/>
      <c r="S37" s="598"/>
      <c r="T37" s="181"/>
      <c r="U37" s="597">
        <f t="shared" si="4"/>
        <v>10</v>
      </c>
      <c r="V37" s="597"/>
      <c r="W37" s="598" t="str">
        <f>IF('各会計、関係団体の財政状況及び健全化判断比率'!B31="","",'各会計、関係団体の財政状況及び健全化判断比率'!B31)</f>
        <v>在宅介護支援事業</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17</v>
      </c>
      <c r="BX37" s="597"/>
      <c r="BY37" s="598" t="str">
        <f>IF('各会計、関係団体の財政状況及び健全化判断比率'!B71="","",'各会計、関係団体の財政状況及び健全化判断比率'!B71)</f>
        <v>埼玉県後期高齢者医療広域連合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f t="shared" ref="C38:C43" si="5">IF(E38="","",C37+1)</f>
        <v>5</v>
      </c>
      <c r="D38" s="597"/>
      <c r="E38" s="598" t="str">
        <f>IF('各会計、関係団体の財政状況及び健全化判断比率'!B11="","",'各会計、関係団体の財政状況及び健全化判断比率'!B11)</f>
        <v>新曽第一土地区画整理事業</v>
      </c>
      <c r="F38" s="598"/>
      <c r="G38" s="598"/>
      <c r="H38" s="598"/>
      <c r="I38" s="598"/>
      <c r="J38" s="598"/>
      <c r="K38" s="598"/>
      <c r="L38" s="598"/>
      <c r="M38" s="598"/>
      <c r="N38" s="598"/>
      <c r="O38" s="598"/>
      <c r="P38" s="598"/>
      <c r="Q38" s="598"/>
      <c r="R38" s="598"/>
      <c r="S38" s="598"/>
      <c r="T38" s="181"/>
      <c r="U38" s="597">
        <f t="shared" si="4"/>
        <v>11</v>
      </c>
      <c r="V38" s="597"/>
      <c r="W38" s="598" t="str">
        <f>IF('各会計、関係団体の財政状況及び健全化判断比率'!B32="","",'各会計、関係団体の財政状況及び健全化判断比率'!B32)</f>
        <v>交通災害共済事業</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18</v>
      </c>
      <c r="BX38" s="597"/>
      <c r="BY38" s="598" t="str">
        <f>IF('各会計、関係団体の財政状況及び健全化判断比率'!B72="","",'各会計、関係団体の財政状況及び健全化判断比率'!B72)</f>
        <v>埼玉県市町村総合事務組合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f t="shared" si="5"/>
        <v>6</v>
      </c>
      <c r="D39" s="597"/>
      <c r="E39" s="598" t="str">
        <f>IF('各会計、関係団体の財政状況及び健全化判断比率'!B12="","",'各会計、関係団体の財政状況及び健全化判断比率'!B12)</f>
        <v>新曽第二土地区画整理事業</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19</v>
      </c>
      <c r="BX39" s="597"/>
      <c r="BY39" s="598" t="str">
        <f>IF('各会計、関係団体の財政状況及び健全化判断比率'!B73="","",'各会計、関係団体の財政状況及び健全化判断比率'!B73)</f>
        <v>埼玉県市町村総合事務組合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20</v>
      </c>
      <c r="BX40" s="597"/>
      <c r="BY40" s="598" t="str">
        <f>IF('各会計、関係団体の財政状況及び健全化判断比率'!B74="","",'各会計、関係団体の財政状況及び健全化判断比率'!B74)</f>
        <v>彩の国さいたま人づくり広域連合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21</v>
      </c>
      <c r="BX41" s="597"/>
      <c r="BY41" s="598" t="str">
        <f>IF('各会計、関係団体の財政状況及び健全化判断比率'!B75="","",'各会計、関係団体の財政状況及び健全化判断比率'!B75)</f>
        <v>埼玉県都市ボートレース企業団</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OyNQYpe7tL5n3E+ANvdBfE/kLnNcHPLp/qdJ6YUSO/E72fZl4pMQoSWEuODg+NUZbxwf8UXuJOpsbtYAubMEKA==" saltValue="1NxlgtlTAAQJ9hHJlAiHO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51" t="s">
        <v>565</v>
      </c>
      <c r="D34" s="1151"/>
      <c r="E34" s="1152"/>
      <c r="F34" s="32">
        <v>8.0299999999999994</v>
      </c>
      <c r="G34" s="33">
        <v>11.58</v>
      </c>
      <c r="H34" s="33">
        <v>12.14</v>
      </c>
      <c r="I34" s="33">
        <v>13.51</v>
      </c>
      <c r="J34" s="34">
        <v>13.14</v>
      </c>
      <c r="K34" s="22"/>
      <c r="L34" s="22"/>
      <c r="M34" s="22"/>
      <c r="N34" s="22"/>
      <c r="O34" s="22"/>
      <c r="P34" s="22"/>
    </row>
    <row r="35" spans="1:16" ht="39" customHeight="1">
      <c r="A35" s="22"/>
      <c r="B35" s="35"/>
      <c r="C35" s="1145" t="s">
        <v>566</v>
      </c>
      <c r="D35" s="1146"/>
      <c r="E35" s="1147"/>
      <c r="F35" s="36">
        <v>2.91</v>
      </c>
      <c r="G35" s="37">
        <v>2.46</v>
      </c>
      <c r="H35" s="37">
        <v>2.77</v>
      </c>
      <c r="I35" s="37">
        <v>4.74</v>
      </c>
      <c r="J35" s="38">
        <v>6.84</v>
      </c>
      <c r="K35" s="22"/>
      <c r="L35" s="22"/>
      <c r="M35" s="22"/>
      <c r="N35" s="22"/>
      <c r="O35" s="22"/>
      <c r="P35" s="22"/>
    </row>
    <row r="36" spans="1:16" ht="39" customHeight="1">
      <c r="A36" s="22"/>
      <c r="B36" s="35"/>
      <c r="C36" s="1145" t="s">
        <v>567</v>
      </c>
      <c r="D36" s="1146"/>
      <c r="E36" s="1147"/>
      <c r="F36" s="36">
        <v>1.83</v>
      </c>
      <c r="G36" s="37">
        <v>2.0499999999999998</v>
      </c>
      <c r="H36" s="37">
        <v>2.58</v>
      </c>
      <c r="I36" s="37">
        <v>3.05</v>
      </c>
      <c r="J36" s="38">
        <v>2.68</v>
      </c>
      <c r="K36" s="22"/>
      <c r="L36" s="22"/>
      <c r="M36" s="22"/>
      <c r="N36" s="22"/>
      <c r="O36" s="22"/>
      <c r="P36" s="22"/>
    </row>
    <row r="37" spans="1:16" ht="39" customHeight="1">
      <c r="A37" s="22"/>
      <c r="B37" s="35"/>
      <c r="C37" s="1145" t="s">
        <v>568</v>
      </c>
      <c r="D37" s="1146"/>
      <c r="E37" s="1147"/>
      <c r="F37" s="36">
        <v>0.74</v>
      </c>
      <c r="G37" s="37">
        <v>0.28999999999999998</v>
      </c>
      <c r="H37" s="37">
        <v>0.54</v>
      </c>
      <c r="I37" s="37">
        <v>1.64</v>
      </c>
      <c r="J37" s="38">
        <v>1.43</v>
      </c>
      <c r="K37" s="22"/>
      <c r="L37" s="22"/>
      <c r="M37" s="22"/>
      <c r="N37" s="22"/>
      <c r="O37" s="22"/>
      <c r="P37" s="22"/>
    </row>
    <row r="38" spans="1:16" ht="39" customHeight="1">
      <c r="A38" s="22"/>
      <c r="B38" s="35"/>
      <c r="C38" s="1145" t="s">
        <v>569</v>
      </c>
      <c r="D38" s="1146"/>
      <c r="E38" s="1147"/>
      <c r="F38" s="36">
        <v>0.56999999999999995</v>
      </c>
      <c r="G38" s="37">
        <v>0.54</v>
      </c>
      <c r="H38" s="37">
        <v>0.9</v>
      </c>
      <c r="I38" s="37">
        <v>0.79</v>
      </c>
      <c r="J38" s="38">
        <v>0.98</v>
      </c>
      <c r="K38" s="22"/>
      <c r="L38" s="22"/>
      <c r="M38" s="22"/>
      <c r="N38" s="22"/>
      <c r="O38" s="22"/>
      <c r="P38" s="22"/>
    </row>
    <row r="39" spans="1:16" ht="39" customHeight="1">
      <c r="A39" s="22"/>
      <c r="B39" s="35"/>
      <c r="C39" s="1145" t="s">
        <v>570</v>
      </c>
      <c r="D39" s="1146"/>
      <c r="E39" s="1147"/>
      <c r="F39" s="36">
        <v>0.13</v>
      </c>
      <c r="G39" s="37">
        <v>0.38</v>
      </c>
      <c r="H39" s="37">
        <v>0.33</v>
      </c>
      <c r="I39" s="37">
        <v>0.35</v>
      </c>
      <c r="J39" s="38">
        <v>0.42</v>
      </c>
      <c r="K39" s="22"/>
      <c r="L39" s="22"/>
      <c r="M39" s="22"/>
      <c r="N39" s="22"/>
      <c r="O39" s="22"/>
      <c r="P39" s="22"/>
    </row>
    <row r="40" spans="1:16" ht="39" customHeight="1">
      <c r="A40" s="22"/>
      <c r="B40" s="35"/>
      <c r="C40" s="1145" t="s">
        <v>571</v>
      </c>
      <c r="D40" s="1146"/>
      <c r="E40" s="1147"/>
      <c r="F40" s="36">
        <v>0.33</v>
      </c>
      <c r="G40" s="37">
        <v>0.36</v>
      </c>
      <c r="H40" s="37">
        <v>0.33</v>
      </c>
      <c r="I40" s="37">
        <v>0.28000000000000003</v>
      </c>
      <c r="J40" s="38">
        <v>0.36</v>
      </c>
      <c r="K40" s="22"/>
      <c r="L40" s="22"/>
      <c r="M40" s="22"/>
      <c r="N40" s="22"/>
      <c r="O40" s="22"/>
      <c r="P40" s="22"/>
    </row>
    <row r="41" spans="1:16" ht="39" customHeight="1">
      <c r="A41" s="22"/>
      <c r="B41" s="35"/>
      <c r="C41" s="1145" t="s">
        <v>572</v>
      </c>
      <c r="D41" s="1146"/>
      <c r="E41" s="1147"/>
      <c r="F41" s="36">
        <v>0.21</v>
      </c>
      <c r="G41" s="37">
        <v>0.15</v>
      </c>
      <c r="H41" s="37">
        <v>0.28999999999999998</v>
      </c>
      <c r="I41" s="37">
        <v>0.39</v>
      </c>
      <c r="J41" s="38">
        <v>0.31</v>
      </c>
      <c r="K41" s="22"/>
      <c r="L41" s="22"/>
      <c r="M41" s="22"/>
      <c r="N41" s="22"/>
      <c r="O41" s="22"/>
      <c r="P41" s="22"/>
    </row>
    <row r="42" spans="1:16" ht="39" customHeight="1">
      <c r="A42" s="22"/>
      <c r="B42" s="39"/>
      <c r="C42" s="1145" t="s">
        <v>573</v>
      </c>
      <c r="D42" s="1146"/>
      <c r="E42" s="1147"/>
      <c r="F42" s="36" t="s">
        <v>519</v>
      </c>
      <c r="G42" s="37" t="s">
        <v>519</v>
      </c>
      <c r="H42" s="37" t="s">
        <v>519</v>
      </c>
      <c r="I42" s="37" t="s">
        <v>519</v>
      </c>
      <c r="J42" s="38" t="s">
        <v>519</v>
      </c>
      <c r="K42" s="22"/>
      <c r="L42" s="22"/>
      <c r="M42" s="22"/>
      <c r="N42" s="22"/>
      <c r="O42" s="22"/>
      <c r="P42" s="22"/>
    </row>
    <row r="43" spans="1:16" ht="39" customHeight="1" thickBot="1">
      <c r="A43" s="22"/>
      <c r="B43" s="40"/>
      <c r="C43" s="1148" t="s">
        <v>574</v>
      </c>
      <c r="D43" s="1149"/>
      <c r="E43" s="1150"/>
      <c r="F43" s="41">
        <v>0.11</v>
      </c>
      <c r="G43" s="42">
        <v>0.16</v>
      </c>
      <c r="H43" s="42">
        <v>0.11</v>
      </c>
      <c r="I43" s="42">
        <v>0.13</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LuGmOZ/tRLb9oaDd272oJbe4HilvfJt1v9E4L/uw6+hNP0hH/08lnjFv+S1L4gibNle14ju3bat3n1NfF4bTCA==" saltValue="KeP+YHiYkmCi7FYEzeu9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53" t="s">
        <v>11</v>
      </c>
      <c r="C45" s="1154"/>
      <c r="D45" s="58"/>
      <c r="E45" s="1159" t="s">
        <v>12</v>
      </c>
      <c r="F45" s="1159"/>
      <c r="G45" s="1159"/>
      <c r="H45" s="1159"/>
      <c r="I45" s="1159"/>
      <c r="J45" s="1160"/>
      <c r="K45" s="59">
        <v>3233</v>
      </c>
      <c r="L45" s="60">
        <v>3437</v>
      </c>
      <c r="M45" s="60">
        <v>3600</v>
      </c>
      <c r="N45" s="60">
        <v>3830</v>
      </c>
      <c r="O45" s="61">
        <v>3561</v>
      </c>
      <c r="P45" s="48"/>
      <c r="Q45" s="48"/>
      <c r="R45" s="48"/>
      <c r="S45" s="48"/>
      <c r="T45" s="48"/>
      <c r="U45" s="48"/>
    </row>
    <row r="46" spans="1:21" ht="30.75" customHeight="1">
      <c r="A46" s="48"/>
      <c r="B46" s="1155"/>
      <c r="C46" s="1156"/>
      <c r="D46" s="62"/>
      <c r="E46" s="1161" t="s">
        <v>13</v>
      </c>
      <c r="F46" s="1161"/>
      <c r="G46" s="1161"/>
      <c r="H46" s="1161"/>
      <c r="I46" s="1161"/>
      <c r="J46" s="1162"/>
      <c r="K46" s="63" t="s">
        <v>519</v>
      </c>
      <c r="L46" s="64" t="s">
        <v>519</v>
      </c>
      <c r="M46" s="64" t="s">
        <v>519</v>
      </c>
      <c r="N46" s="64" t="s">
        <v>519</v>
      </c>
      <c r="O46" s="65" t="s">
        <v>519</v>
      </c>
      <c r="P46" s="48"/>
      <c r="Q46" s="48"/>
      <c r="R46" s="48"/>
      <c r="S46" s="48"/>
      <c r="T46" s="48"/>
      <c r="U46" s="48"/>
    </row>
    <row r="47" spans="1:21" ht="30.75" customHeight="1">
      <c r="A47" s="48"/>
      <c r="B47" s="1155"/>
      <c r="C47" s="1156"/>
      <c r="D47" s="62"/>
      <c r="E47" s="1161" t="s">
        <v>14</v>
      </c>
      <c r="F47" s="1161"/>
      <c r="G47" s="1161"/>
      <c r="H47" s="1161"/>
      <c r="I47" s="1161"/>
      <c r="J47" s="1162"/>
      <c r="K47" s="63" t="s">
        <v>519</v>
      </c>
      <c r="L47" s="64" t="s">
        <v>519</v>
      </c>
      <c r="M47" s="64" t="s">
        <v>519</v>
      </c>
      <c r="N47" s="64" t="s">
        <v>519</v>
      </c>
      <c r="O47" s="65" t="s">
        <v>519</v>
      </c>
      <c r="P47" s="48"/>
      <c r="Q47" s="48"/>
      <c r="R47" s="48"/>
      <c r="S47" s="48"/>
      <c r="T47" s="48"/>
      <c r="U47" s="48"/>
    </row>
    <row r="48" spans="1:21" ht="30.75" customHeight="1">
      <c r="A48" s="48"/>
      <c r="B48" s="1155"/>
      <c r="C48" s="1156"/>
      <c r="D48" s="62"/>
      <c r="E48" s="1161" t="s">
        <v>15</v>
      </c>
      <c r="F48" s="1161"/>
      <c r="G48" s="1161"/>
      <c r="H48" s="1161"/>
      <c r="I48" s="1161"/>
      <c r="J48" s="1162"/>
      <c r="K48" s="63">
        <v>435</v>
      </c>
      <c r="L48" s="64">
        <v>450</v>
      </c>
      <c r="M48" s="64">
        <v>429</v>
      </c>
      <c r="N48" s="64">
        <v>408</v>
      </c>
      <c r="O48" s="65">
        <v>396</v>
      </c>
      <c r="P48" s="48"/>
      <c r="Q48" s="48"/>
      <c r="R48" s="48"/>
      <c r="S48" s="48"/>
      <c r="T48" s="48"/>
      <c r="U48" s="48"/>
    </row>
    <row r="49" spans="1:21" ht="30.75" customHeight="1">
      <c r="A49" s="48"/>
      <c r="B49" s="1155"/>
      <c r="C49" s="1156"/>
      <c r="D49" s="62"/>
      <c r="E49" s="1161" t="s">
        <v>16</v>
      </c>
      <c r="F49" s="1161"/>
      <c r="G49" s="1161"/>
      <c r="H49" s="1161"/>
      <c r="I49" s="1161"/>
      <c r="J49" s="1162"/>
      <c r="K49" s="63">
        <v>52</v>
      </c>
      <c r="L49" s="64">
        <v>34</v>
      </c>
      <c r="M49" s="64">
        <v>23</v>
      </c>
      <c r="N49" s="64">
        <v>23</v>
      </c>
      <c r="O49" s="65">
        <v>65</v>
      </c>
      <c r="P49" s="48"/>
      <c r="Q49" s="48"/>
      <c r="R49" s="48"/>
      <c r="S49" s="48"/>
      <c r="T49" s="48"/>
      <c r="U49" s="48"/>
    </row>
    <row r="50" spans="1:21" ht="30.75" customHeight="1">
      <c r="A50" s="48"/>
      <c r="B50" s="1155"/>
      <c r="C50" s="1156"/>
      <c r="D50" s="62"/>
      <c r="E50" s="1161" t="s">
        <v>17</v>
      </c>
      <c r="F50" s="1161"/>
      <c r="G50" s="1161"/>
      <c r="H50" s="1161"/>
      <c r="I50" s="1161"/>
      <c r="J50" s="1162"/>
      <c r="K50" s="63">
        <v>26</v>
      </c>
      <c r="L50" s="64">
        <v>23</v>
      </c>
      <c r="M50" s="64">
        <v>117</v>
      </c>
      <c r="N50" s="64">
        <v>30</v>
      </c>
      <c r="O50" s="65">
        <v>74</v>
      </c>
      <c r="P50" s="48"/>
      <c r="Q50" s="48"/>
      <c r="R50" s="48"/>
      <c r="S50" s="48"/>
      <c r="T50" s="48"/>
      <c r="U50" s="48"/>
    </row>
    <row r="51" spans="1:21" ht="30.75" customHeight="1">
      <c r="A51" s="48"/>
      <c r="B51" s="1157"/>
      <c r="C51" s="1158"/>
      <c r="D51" s="66"/>
      <c r="E51" s="1161" t="s">
        <v>18</v>
      </c>
      <c r="F51" s="1161"/>
      <c r="G51" s="1161"/>
      <c r="H51" s="1161"/>
      <c r="I51" s="1161"/>
      <c r="J51" s="1162"/>
      <c r="K51" s="63" t="s">
        <v>519</v>
      </c>
      <c r="L51" s="64" t="s">
        <v>519</v>
      </c>
      <c r="M51" s="64" t="s">
        <v>519</v>
      </c>
      <c r="N51" s="64" t="s">
        <v>519</v>
      </c>
      <c r="O51" s="65" t="s">
        <v>519</v>
      </c>
      <c r="P51" s="48"/>
      <c r="Q51" s="48"/>
      <c r="R51" s="48"/>
      <c r="S51" s="48"/>
      <c r="T51" s="48"/>
      <c r="U51" s="48"/>
    </row>
    <row r="52" spans="1:21" ht="30.75" customHeight="1">
      <c r="A52" s="48"/>
      <c r="B52" s="1163" t="s">
        <v>19</v>
      </c>
      <c r="C52" s="1164"/>
      <c r="D52" s="66"/>
      <c r="E52" s="1161" t="s">
        <v>20</v>
      </c>
      <c r="F52" s="1161"/>
      <c r="G52" s="1161"/>
      <c r="H52" s="1161"/>
      <c r="I52" s="1161"/>
      <c r="J52" s="1162"/>
      <c r="K52" s="63">
        <v>2025</v>
      </c>
      <c r="L52" s="64">
        <v>1874</v>
      </c>
      <c r="M52" s="64">
        <v>1766</v>
      </c>
      <c r="N52" s="64">
        <v>1775</v>
      </c>
      <c r="O52" s="65">
        <v>1645</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1721</v>
      </c>
      <c r="L53" s="69">
        <v>2070</v>
      </c>
      <c r="M53" s="69">
        <v>2403</v>
      </c>
      <c r="N53" s="69">
        <v>2516</v>
      </c>
      <c r="O53" s="70">
        <v>2451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LbW0iQIIsE5fItzta8tRxFsIP8fZ6PzZJy6tIRGqUNrjbI/jvpdlPfE0YM5unW8cCMkdTdtz3MIHs3NSDu6aw==" saltValue="Ippm2Da3GP8ecLW0OWm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560</v>
      </c>
      <c r="J40" s="103" t="s">
        <v>561</v>
      </c>
      <c r="K40" s="103" t="s">
        <v>562</v>
      </c>
      <c r="L40" s="103" t="s">
        <v>563</v>
      </c>
      <c r="M40" s="104" t="s">
        <v>564</v>
      </c>
    </row>
    <row r="41" spans="2:13" ht="27.75" customHeight="1">
      <c r="B41" s="1184" t="s">
        <v>32</v>
      </c>
      <c r="C41" s="1185"/>
      <c r="D41" s="105"/>
      <c r="E41" s="1190" t="s">
        <v>33</v>
      </c>
      <c r="F41" s="1190"/>
      <c r="G41" s="1190"/>
      <c r="H41" s="1191"/>
      <c r="I41" s="355">
        <v>26231</v>
      </c>
      <c r="J41" s="356">
        <v>26797</v>
      </c>
      <c r="K41" s="356">
        <v>28596</v>
      </c>
      <c r="L41" s="356">
        <v>25479</v>
      </c>
      <c r="M41" s="357">
        <v>25096</v>
      </c>
    </row>
    <row r="42" spans="2:13" ht="27.75" customHeight="1">
      <c r="B42" s="1186"/>
      <c r="C42" s="1187"/>
      <c r="D42" s="106"/>
      <c r="E42" s="1192" t="s">
        <v>34</v>
      </c>
      <c r="F42" s="1192"/>
      <c r="G42" s="1192"/>
      <c r="H42" s="1193"/>
      <c r="I42" s="358">
        <v>4792</v>
      </c>
      <c r="J42" s="359">
        <v>4447</v>
      </c>
      <c r="K42" s="359">
        <v>4314</v>
      </c>
      <c r="L42" s="359">
        <v>4350</v>
      </c>
      <c r="M42" s="360">
        <v>4249</v>
      </c>
    </row>
    <row r="43" spans="2:13" ht="27.75" customHeight="1">
      <c r="B43" s="1186"/>
      <c r="C43" s="1187"/>
      <c r="D43" s="106"/>
      <c r="E43" s="1192" t="s">
        <v>35</v>
      </c>
      <c r="F43" s="1192"/>
      <c r="G43" s="1192"/>
      <c r="H43" s="1193"/>
      <c r="I43" s="358">
        <v>5003</v>
      </c>
      <c r="J43" s="359">
        <v>5330</v>
      </c>
      <c r="K43" s="359">
        <v>5701</v>
      </c>
      <c r="L43" s="359">
        <v>6118</v>
      </c>
      <c r="M43" s="360">
        <v>6545</v>
      </c>
    </row>
    <row r="44" spans="2:13" ht="27.75" customHeight="1">
      <c r="B44" s="1186"/>
      <c r="C44" s="1187"/>
      <c r="D44" s="106"/>
      <c r="E44" s="1192" t="s">
        <v>36</v>
      </c>
      <c r="F44" s="1192"/>
      <c r="G44" s="1192"/>
      <c r="H44" s="1193"/>
      <c r="I44" s="358">
        <v>82</v>
      </c>
      <c r="J44" s="359">
        <v>356</v>
      </c>
      <c r="K44" s="359">
        <v>912</v>
      </c>
      <c r="L44" s="359">
        <v>1213</v>
      </c>
      <c r="M44" s="360">
        <v>1154</v>
      </c>
    </row>
    <row r="45" spans="2:13" ht="27.75" customHeight="1">
      <c r="B45" s="1186"/>
      <c r="C45" s="1187"/>
      <c r="D45" s="106"/>
      <c r="E45" s="1192" t="s">
        <v>37</v>
      </c>
      <c r="F45" s="1192"/>
      <c r="G45" s="1192"/>
      <c r="H45" s="1193"/>
      <c r="I45" s="358">
        <v>6373</v>
      </c>
      <c r="J45" s="359">
        <v>6010</v>
      </c>
      <c r="K45" s="359">
        <v>6003</v>
      </c>
      <c r="L45" s="359">
        <v>6279</v>
      </c>
      <c r="M45" s="360">
        <v>5971</v>
      </c>
    </row>
    <row r="46" spans="2:13" ht="27.75" customHeight="1">
      <c r="B46" s="1186"/>
      <c r="C46" s="1187"/>
      <c r="D46" s="107"/>
      <c r="E46" s="1192" t="s">
        <v>38</v>
      </c>
      <c r="F46" s="1192"/>
      <c r="G46" s="1192"/>
      <c r="H46" s="1193"/>
      <c r="I46" s="358" t="s">
        <v>519</v>
      </c>
      <c r="J46" s="359">
        <v>0</v>
      </c>
      <c r="K46" s="359" t="s">
        <v>519</v>
      </c>
      <c r="L46" s="359" t="s">
        <v>519</v>
      </c>
      <c r="M46" s="360">
        <v>0</v>
      </c>
    </row>
    <row r="47" spans="2:13" ht="27.75" customHeight="1">
      <c r="B47" s="1186"/>
      <c r="C47" s="1187"/>
      <c r="D47" s="108"/>
      <c r="E47" s="1194" t="s">
        <v>39</v>
      </c>
      <c r="F47" s="1195"/>
      <c r="G47" s="1195"/>
      <c r="H47" s="1196"/>
      <c r="I47" s="358" t="s">
        <v>519</v>
      </c>
      <c r="J47" s="359" t="s">
        <v>519</v>
      </c>
      <c r="K47" s="359" t="s">
        <v>519</v>
      </c>
      <c r="L47" s="359" t="s">
        <v>519</v>
      </c>
      <c r="M47" s="360" t="s">
        <v>519</v>
      </c>
    </row>
    <row r="48" spans="2:13" ht="27.75" customHeight="1">
      <c r="B48" s="1186"/>
      <c r="C48" s="1187"/>
      <c r="D48" s="106"/>
      <c r="E48" s="1192" t="s">
        <v>40</v>
      </c>
      <c r="F48" s="1192"/>
      <c r="G48" s="1192"/>
      <c r="H48" s="1193"/>
      <c r="I48" s="358" t="s">
        <v>519</v>
      </c>
      <c r="J48" s="359" t="s">
        <v>519</v>
      </c>
      <c r="K48" s="359" t="s">
        <v>519</v>
      </c>
      <c r="L48" s="359" t="s">
        <v>519</v>
      </c>
      <c r="M48" s="360" t="s">
        <v>519</v>
      </c>
    </row>
    <row r="49" spans="2:13" ht="27.75" customHeight="1">
      <c r="B49" s="1188"/>
      <c r="C49" s="1189"/>
      <c r="D49" s="106"/>
      <c r="E49" s="1192" t="s">
        <v>41</v>
      </c>
      <c r="F49" s="1192"/>
      <c r="G49" s="1192"/>
      <c r="H49" s="1193"/>
      <c r="I49" s="358" t="s">
        <v>519</v>
      </c>
      <c r="J49" s="359" t="s">
        <v>519</v>
      </c>
      <c r="K49" s="359" t="s">
        <v>519</v>
      </c>
      <c r="L49" s="359" t="s">
        <v>519</v>
      </c>
      <c r="M49" s="360" t="s">
        <v>519</v>
      </c>
    </row>
    <row r="50" spans="2:13" ht="27.75" customHeight="1">
      <c r="B50" s="1197" t="s">
        <v>42</v>
      </c>
      <c r="C50" s="1198"/>
      <c r="D50" s="109"/>
      <c r="E50" s="1192" t="s">
        <v>43</v>
      </c>
      <c r="F50" s="1192"/>
      <c r="G50" s="1192"/>
      <c r="H50" s="1193"/>
      <c r="I50" s="358">
        <v>14920</v>
      </c>
      <c r="J50" s="359">
        <v>15890</v>
      </c>
      <c r="K50" s="359">
        <v>15288</v>
      </c>
      <c r="L50" s="359">
        <v>15167</v>
      </c>
      <c r="M50" s="360">
        <v>16540</v>
      </c>
    </row>
    <row r="51" spans="2:13" ht="27.75" customHeight="1">
      <c r="B51" s="1186"/>
      <c r="C51" s="1187"/>
      <c r="D51" s="106"/>
      <c r="E51" s="1192" t="s">
        <v>44</v>
      </c>
      <c r="F51" s="1192"/>
      <c r="G51" s="1192"/>
      <c r="H51" s="1193"/>
      <c r="I51" s="358">
        <v>9918</v>
      </c>
      <c r="J51" s="359">
        <v>9699</v>
      </c>
      <c r="K51" s="359">
        <v>8921</v>
      </c>
      <c r="L51" s="359">
        <v>9498</v>
      </c>
      <c r="M51" s="360">
        <v>9524</v>
      </c>
    </row>
    <row r="52" spans="2:13" ht="27.75" customHeight="1">
      <c r="B52" s="1188"/>
      <c r="C52" s="1189"/>
      <c r="D52" s="106"/>
      <c r="E52" s="1192" t="s">
        <v>45</v>
      </c>
      <c r="F52" s="1192"/>
      <c r="G52" s="1192"/>
      <c r="H52" s="1193"/>
      <c r="I52" s="358">
        <v>12300</v>
      </c>
      <c r="J52" s="359">
        <v>11635</v>
      </c>
      <c r="K52" s="359">
        <v>11767</v>
      </c>
      <c r="L52" s="359">
        <v>11394</v>
      </c>
      <c r="M52" s="360">
        <v>10948</v>
      </c>
    </row>
    <row r="53" spans="2:13" ht="27.75" customHeight="1" thickBot="1">
      <c r="B53" s="1199" t="s">
        <v>46</v>
      </c>
      <c r="C53" s="1200"/>
      <c r="D53" s="110"/>
      <c r="E53" s="1201" t="s">
        <v>47</v>
      </c>
      <c r="F53" s="1201"/>
      <c r="G53" s="1201"/>
      <c r="H53" s="1202"/>
      <c r="I53" s="361">
        <v>5343</v>
      </c>
      <c r="J53" s="362">
        <v>5716</v>
      </c>
      <c r="K53" s="362">
        <v>9550</v>
      </c>
      <c r="L53" s="362">
        <v>7379</v>
      </c>
      <c r="M53" s="363">
        <v>6004</v>
      </c>
    </row>
    <row r="54" spans="2:13" ht="27.75" customHeight="1">
      <c r="B54" s="111" t="s">
        <v>48</v>
      </c>
      <c r="C54" s="112"/>
      <c r="D54" s="112"/>
      <c r="E54" s="113"/>
      <c r="F54" s="113"/>
      <c r="G54" s="113"/>
      <c r="H54" s="113"/>
      <c r="I54" s="114"/>
      <c r="J54" s="114"/>
      <c r="K54" s="114"/>
      <c r="L54" s="114"/>
      <c r="M54" s="114"/>
    </row>
    <row r="55" spans="2:13" ht="13"/>
  </sheetData>
  <sheetProtection algorithmName="SHA-512" hashValue="uaxwH90+U1Erp/BGwu6qJ9vf1BTePMa7b0H59lGcNiz/bFsNWn5bxVzb0VuXSB5B+3dfJauzZ2D/0r4lDUw5jA==" saltValue="lQ4ri+Wp8UH3pPpSLe1w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562</v>
      </c>
      <c r="G54" s="119" t="s">
        <v>563</v>
      </c>
      <c r="H54" s="120" t="s">
        <v>564</v>
      </c>
    </row>
    <row r="55" spans="2:8" ht="52.5" customHeight="1">
      <c r="B55" s="121"/>
      <c r="C55" s="1211" t="s">
        <v>50</v>
      </c>
      <c r="D55" s="1211"/>
      <c r="E55" s="1212"/>
      <c r="F55" s="122">
        <v>5763</v>
      </c>
      <c r="G55" s="122">
        <v>6272</v>
      </c>
      <c r="H55" s="123">
        <v>7391</v>
      </c>
    </row>
    <row r="56" spans="2:8" ht="52.5" customHeight="1">
      <c r="B56" s="124"/>
      <c r="C56" s="1213" t="s">
        <v>51</v>
      </c>
      <c r="D56" s="1213"/>
      <c r="E56" s="1214"/>
      <c r="F56" s="125" t="s">
        <v>519</v>
      </c>
      <c r="G56" s="125" t="s">
        <v>519</v>
      </c>
      <c r="H56" s="126" t="s">
        <v>519</v>
      </c>
    </row>
    <row r="57" spans="2:8" ht="53.25" customHeight="1">
      <c r="B57" s="124"/>
      <c r="C57" s="1215" t="s">
        <v>52</v>
      </c>
      <c r="D57" s="1215"/>
      <c r="E57" s="1216"/>
      <c r="F57" s="127">
        <v>8559</v>
      </c>
      <c r="G57" s="127">
        <v>8106</v>
      </c>
      <c r="H57" s="128">
        <v>8147</v>
      </c>
    </row>
    <row r="58" spans="2:8" ht="45.75" customHeight="1">
      <c r="B58" s="129"/>
      <c r="C58" s="1203" t="s">
        <v>593</v>
      </c>
      <c r="D58" s="1204"/>
      <c r="E58" s="1205"/>
      <c r="F58" s="130">
        <v>5749</v>
      </c>
      <c r="G58" s="130">
        <v>5535</v>
      </c>
      <c r="H58" s="131">
        <v>5554</v>
      </c>
    </row>
    <row r="59" spans="2:8" ht="45.75" customHeight="1">
      <c r="B59" s="129"/>
      <c r="C59" s="1203" t="s">
        <v>594</v>
      </c>
      <c r="D59" s="1204"/>
      <c r="E59" s="1205"/>
      <c r="F59" s="130">
        <v>1328</v>
      </c>
      <c r="G59" s="130">
        <v>1010</v>
      </c>
      <c r="H59" s="131">
        <v>1079</v>
      </c>
    </row>
    <row r="60" spans="2:8" ht="45.75" customHeight="1">
      <c r="B60" s="129"/>
      <c r="C60" s="1203" t="s">
        <v>595</v>
      </c>
      <c r="D60" s="1204"/>
      <c r="E60" s="1205"/>
      <c r="F60" s="130">
        <v>921</v>
      </c>
      <c r="G60" s="130">
        <v>1022</v>
      </c>
      <c r="H60" s="131">
        <v>983</v>
      </c>
    </row>
    <row r="61" spans="2:8" ht="45.75" customHeight="1">
      <c r="B61" s="129"/>
      <c r="C61" s="1203" t="s">
        <v>596</v>
      </c>
      <c r="D61" s="1204"/>
      <c r="E61" s="1205"/>
      <c r="F61" s="130">
        <v>198</v>
      </c>
      <c r="G61" s="130">
        <v>196</v>
      </c>
      <c r="H61" s="131">
        <v>194</v>
      </c>
    </row>
    <row r="62" spans="2:8" ht="45.75" customHeight="1" thickBot="1">
      <c r="B62" s="132"/>
      <c r="C62" s="1206" t="s">
        <v>597</v>
      </c>
      <c r="D62" s="1207"/>
      <c r="E62" s="1208"/>
      <c r="F62" s="133">
        <v>189</v>
      </c>
      <c r="G62" s="133">
        <v>174</v>
      </c>
      <c r="H62" s="134">
        <v>151</v>
      </c>
    </row>
    <row r="63" spans="2:8" ht="52.5" customHeight="1" thickBot="1">
      <c r="B63" s="135"/>
      <c r="C63" s="1209" t="s">
        <v>53</v>
      </c>
      <c r="D63" s="1209"/>
      <c r="E63" s="1210"/>
      <c r="F63" s="136">
        <v>14322</v>
      </c>
      <c r="G63" s="136">
        <v>14378</v>
      </c>
      <c r="H63" s="137">
        <v>15538</v>
      </c>
    </row>
    <row r="64" spans="2:8" ht="13"/>
  </sheetData>
  <sheetProtection algorithmName="SHA-512" hashValue="XYAAKL1zRNTVaLjLQnNt7LHsraHi0/MW9oTb5reGmr12gXO0Mlj8mC4B89aNhwmq7YOm4n58SO7pEGZppj4SnQ==" saltValue="sXA/VcQdifIzlE0916Q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cols>
    <col min="1" max="1" width="45.90625" style="144" customWidth="1"/>
    <col min="2" max="8" width="13.36328125" style="144" customWidth="1"/>
    <col min="9" max="16384" width="11.08984375" style="144"/>
  </cols>
  <sheetData>
    <row r="1" spans="1:8">
      <c r="A1" s="138"/>
      <c r="B1" s="139"/>
      <c r="C1" s="140"/>
      <c r="D1" s="141"/>
      <c r="E1" s="142"/>
      <c r="F1" s="142"/>
      <c r="G1" s="142"/>
      <c r="H1" s="143"/>
    </row>
    <row r="2" spans="1:8">
      <c r="A2" s="145"/>
      <c r="B2" s="146"/>
      <c r="C2" s="147"/>
      <c r="D2" s="148" t="s">
        <v>54</v>
      </c>
      <c r="E2" s="149"/>
      <c r="F2" s="150" t="s">
        <v>557</v>
      </c>
      <c r="G2" s="151"/>
      <c r="H2" s="152"/>
    </row>
    <row r="3" spans="1:8">
      <c r="A3" s="148" t="s">
        <v>550</v>
      </c>
      <c r="B3" s="153"/>
      <c r="C3" s="154"/>
      <c r="D3" s="155">
        <v>26106</v>
      </c>
      <c r="E3" s="156"/>
      <c r="F3" s="157">
        <v>43226</v>
      </c>
      <c r="G3" s="158"/>
      <c r="H3" s="159"/>
    </row>
    <row r="4" spans="1:8">
      <c r="A4" s="160"/>
      <c r="B4" s="161"/>
      <c r="C4" s="162"/>
      <c r="D4" s="163">
        <v>12665</v>
      </c>
      <c r="E4" s="164"/>
      <c r="F4" s="165">
        <v>22622</v>
      </c>
      <c r="G4" s="166"/>
      <c r="H4" s="167"/>
    </row>
    <row r="5" spans="1:8">
      <c r="A5" s="148" t="s">
        <v>552</v>
      </c>
      <c r="B5" s="153"/>
      <c r="C5" s="154"/>
      <c r="D5" s="155">
        <v>52484</v>
      </c>
      <c r="E5" s="156"/>
      <c r="F5" s="157">
        <v>42836</v>
      </c>
      <c r="G5" s="158"/>
      <c r="H5" s="159"/>
    </row>
    <row r="6" spans="1:8">
      <c r="A6" s="160"/>
      <c r="B6" s="161"/>
      <c r="C6" s="162"/>
      <c r="D6" s="163">
        <v>37031</v>
      </c>
      <c r="E6" s="164"/>
      <c r="F6" s="165">
        <v>22936</v>
      </c>
      <c r="G6" s="166"/>
      <c r="H6" s="167"/>
    </row>
    <row r="7" spans="1:8">
      <c r="A7" s="148" t="s">
        <v>553</v>
      </c>
      <c r="B7" s="153"/>
      <c r="C7" s="154"/>
      <c r="D7" s="155">
        <v>71383</v>
      </c>
      <c r="E7" s="156"/>
      <c r="F7" s="157">
        <v>44161</v>
      </c>
      <c r="G7" s="158"/>
      <c r="H7" s="159"/>
    </row>
    <row r="8" spans="1:8">
      <c r="A8" s="160"/>
      <c r="B8" s="161"/>
      <c r="C8" s="162"/>
      <c r="D8" s="163">
        <v>48482</v>
      </c>
      <c r="E8" s="164"/>
      <c r="F8" s="165">
        <v>23644</v>
      </c>
      <c r="G8" s="166"/>
      <c r="H8" s="167"/>
    </row>
    <row r="9" spans="1:8">
      <c r="A9" s="148" t="s">
        <v>554</v>
      </c>
      <c r="B9" s="153"/>
      <c r="C9" s="154"/>
      <c r="D9" s="155">
        <v>35545</v>
      </c>
      <c r="E9" s="156"/>
      <c r="F9" s="157">
        <v>43955</v>
      </c>
      <c r="G9" s="158"/>
      <c r="H9" s="159"/>
    </row>
    <row r="10" spans="1:8">
      <c r="A10" s="160"/>
      <c r="B10" s="161"/>
      <c r="C10" s="162"/>
      <c r="D10" s="163">
        <v>19995</v>
      </c>
      <c r="E10" s="164"/>
      <c r="F10" s="165">
        <v>21318</v>
      </c>
      <c r="G10" s="166"/>
      <c r="H10" s="167"/>
    </row>
    <row r="11" spans="1:8">
      <c r="A11" s="148" t="s">
        <v>555</v>
      </c>
      <c r="B11" s="153"/>
      <c r="C11" s="154"/>
      <c r="D11" s="155">
        <v>54429</v>
      </c>
      <c r="E11" s="156"/>
      <c r="F11" s="157">
        <v>41921</v>
      </c>
      <c r="G11" s="158"/>
      <c r="H11" s="159"/>
    </row>
    <row r="12" spans="1:8">
      <c r="A12" s="160"/>
      <c r="B12" s="161"/>
      <c r="C12" s="168"/>
      <c r="D12" s="163">
        <v>36011</v>
      </c>
      <c r="E12" s="164"/>
      <c r="F12" s="165">
        <v>21655</v>
      </c>
      <c r="G12" s="166"/>
      <c r="H12" s="167"/>
    </row>
    <row r="13" spans="1:8">
      <c r="A13" s="148"/>
      <c r="B13" s="153"/>
      <c r="C13" s="169"/>
      <c r="D13" s="170">
        <v>47989</v>
      </c>
      <c r="E13" s="171"/>
      <c r="F13" s="172">
        <v>43220</v>
      </c>
      <c r="G13" s="173"/>
      <c r="H13" s="159"/>
    </row>
    <row r="14" spans="1:8">
      <c r="A14" s="160"/>
      <c r="B14" s="161"/>
      <c r="C14" s="162"/>
      <c r="D14" s="163">
        <v>30837</v>
      </c>
      <c r="E14" s="164"/>
      <c r="F14" s="165">
        <v>22435</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8.73</v>
      </c>
      <c r="C19" s="174">
        <f>ROUND(VALUE(SUBSTITUTE(実質収支比率等に係る経年分析!G$48,"▲","-")),2)</f>
        <v>12.51</v>
      </c>
      <c r="D19" s="174">
        <f>ROUND(VALUE(SUBSTITUTE(実質収支比率等に係る経年分析!H$48,"▲","-")),2)</f>
        <v>13.11</v>
      </c>
      <c r="E19" s="174">
        <f>ROUND(VALUE(SUBSTITUTE(実質収支比率等に係る経年分析!I$48,"▲","-")),2)</f>
        <v>14.56</v>
      </c>
      <c r="F19" s="174">
        <f>ROUND(VALUE(SUBSTITUTE(実質収支比率等に係る経年分析!J$48,"▲","-")),2)</f>
        <v>14.26</v>
      </c>
    </row>
    <row r="20" spans="1:11">
      <c r="A20" s="174" t="s">
        <v>57</v>
      </c>
      <c r="B20" s="174">
        <f>ROUND(VALUE(SUBSTITUTE(実質収支比率等に係る経年分析!F$47,"▲","-")),2)</f>
        <v>20.74</v>
      </c>
      <c r="C20" s="174">
        <f>ROUND(VALUE(SUBSTITUTE(実質収支比率等に係る経年分析!G$47,"▲","-")),2)</f>
        <v>20.77</v>
      </c>
      <c r="D20" s="174">
        <f>ROUND(VALUE(SUBSTITUTE(実質収支比率等に係る経年分析!H$47,"▲","-")),2)</f>
        <v>18.510000000000002</v>
      </c>
      <c r="E20" s="174">
        <f>ROUND(VALUE(SUBSTITUTE(実質収支比率等に係る経年分析!I$47,"▲","-")),2)</f>
        <v>21.3</v>
      </c>
      <c r="F20" s="174">
        <f>ROUND(VALUE(SUBSTITUTE(実質収支比率等に係る経年分析!J$47,"▲","-")),2)</f>
        <v>23.49</v>
      </c>
    </row>
    <row r="21" spans="1:11">
      <c r="A21" s="174" t="s">
        <v>58</v>
      </c>
      <c r="B21" s="174">
        <f>IF(ISNUMBER(VALUE(SUBSTITUTE(実質収支比率等に係る経年分析!F$49,"▲","-"))),ROUND(VALUE(SUBSTITUTE(実質収支比率等に係る経年分析!F$49,"▲","-")),2),NA())</f>
        <v>3.25</v>
      </c>
      <c r="C21" s="174">
        <f>IF(ISNUMBER(VALUE(SUBSTITUTE(実質収支比率等に係る経年分析!G$49,"▲","-"))),ROUND(VALUE(SUBSTITUTE(実質収支比率等に係る経年分析!G$49,"▲","-")),2),NA())</f>
        <v>3.25</v>
      </c>
      <c r="D21" s="174">
        <f>IF(ISNUMBER(VALUE(SUBSTITUTE(実質収支比率等に係る経年分析!H$49,"▲","-"))),ROUND(VALUE(SUBSTITUTE(実質収支比率等に係る経年分析!H$49,"▲","-")),2),NA())</f>
        <v>0.02</v>
      </c>
      <c r="E21" s="174">
        <f>IF(ISNUMBER(VALUE(SUBSTITUTE(実質収支比率等に係る経年分析!I$49,"▲","-"))),ROUND(VALUE(SUBSTITUTE(実質収支比率等に係る経年分析!I$49,"▲","-")),2),NA())</f>
        <v>7.14</v>
      </c>
      <c r="F21" s="174">
        <f>IF(ISNUMBER(VALUE(SUBSTITUTE(実質収支比率等に係る経年分析!J$49,"▲","-"))),ROUND(VALUE(SUBSTITUTE(実質収支比率等に係る経年分析!J$49,"▲","-")),2),NA())</f>
        <v>4.1900000000000004</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0.08</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市民医療センター</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0.28999999999999998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0.39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0.31</v>
      </c>
    </row>
    <row r="30" spans="1:11">
      <c r="A30" s="175" t="str">
        <f>IF(連結実質赤字比率に係る赤字・黒字の構成分析!C$40="",NA(),連結実質赤字比率に係る赤字・黒字の構成分析!C$40)</f>
        <v>新曽第一土地区画整理事業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0.28000000000000003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0.36</v>
      </c>
    </row>
    <row r="31" spans="1:11">
      <c r="A31" s="175" t="str">
        <f>IF(連結実質赤字比率に係る赤字・黒字の構成分析!C$39="",NA(),連結実質赤字比率に係る赤字・黒字の構成分析!C$39)</f>
        <v>新曽第二土地区画整理事業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0.42</v>
      </c>
    </row>
    <row r="32" spans="1:11">
      <c r="A32" s="175" t="str">
        <f>IF(連結実質赤字比率に係る赤字・黒字の構成分析!C$38="",NA(),連結実質赤字比率に係る赤字・黒字の構成分析!C$38)</f>
        <v>国民健康保険</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0.56999999999999995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0.98</v>
      </c>
    </row>
    <row r="33" spans="1:16">
      <c r="A33" s="175" t="str">
        <f>IF(連結実質赤字比率に係る赤字・黒字の構成分析!C$37="",NA(),連結実質赤字比率に係る赤字・黒字の構成分析!C$37)</f>
        <v>介護保険</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0.28999999999999998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1.43</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2.0499999999999998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2.68</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2.46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4.74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6.84</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8.0299999999999994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12.14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13.51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13.14</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2025</v>
      </c>
      <c r="E42" s="176"/>
      <c r="F42" s="176"/>
      <c r="G42" s="176">
        <f>'実質公債費比率（分子）の構造'!L$52</f>
        <v>1874</v>
      </c>
      <c r="H42" s="176"/>
      <c r="I42" s="176"/>
      <c r="J42" s="176">
        <f>'実質公債費比率（分子）の構造'!M$52</f>
        <v>1766</v>
      </c>
      <c r="K42" s="176"/>
      <c r="L42" s="176"/>
      <c r="M42" s="176">
        <f>'実質公債費比率（分子）の構造'!N$52</f>
        <v>1775</v>
      </c>
      <c r="N42" s="176"/>
      <c r="O42" s="176"/>
      <c r="P42" s="176">
        <f>'実質公債費比率（分子）の構造'!O$52</f>
        <v>1645</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26</v>
      </c>
      <c r="C44" s="176"/>
      <c r="D44" s="176"/>
      <c r="E44" s="176">
        <f>'実質公債費比率（分子）の構造'!L$50</f>
        <v>23</v>
      </c>
      <c r="F44" s="176"/>
      <c r="G44" s="176"/>
      <c r="H44" s="176">
        <f>'実質公債費比率（分子）の構造'!M$50</f>
        <v>117</v>
      </c>
      <c r="I44" s="176"/>
      <c r="J44" s="176"/>
      <c r="K44" s="176">
        <f>'実質公債費比率（分子）の構造'!N$50</f>
        <v>30</v>
      </c>
      <c r="L44" s="176"/>
      <c r="M44" s="176"/>
      <c r="N44" s="176">
        <f>'実質公債費比率（分子）の構造'!O$50</f>
        <v>74</v>
      </c>
      <c r="O44" s="176"/>
      <c r="P44" s="176"/>
    </row>
    <row r="45" spans="1:16">
      <c r="A45" s="176" t="s">
        <v>68</v>
      </c>
      <c r="B45" s="176">
        <f>'実質公債費比率（分子）の構造'!K$49</f>
        <v>52</v>
      </c>
      <c r="C45" s="176"/>
      <c r="D45" s="176"/>
      <c r="E45" s="176">
        <f>'実質公債費比率（分子）の構造'!L$49</f>
        <v>34</v>
      </c>
      <c r="F45" s="176"/>
      <c r="G45" s="176"/>
      <c r="H45" s="176">
        <f>'実質公債費比率（分子）の構造'!M$49</f>
        <v>23</v>
      </c>
      <c r="I45" s="176"/>
      <c r="J45" s="176"/>
      <c r="K45" s="176">
        <f>'実質公債費比率（分子）の構造'!N$49</f>
        <v>23</v>
      </c>
      <c r="L45" s="176"/>
      <c r="M45" s="176"/>
      <c r="N45" s="176">
        <f>'実質公債費比率（分子）の構造'!O$49</f>
        <v>65</v>
      </c>
      <c r="O45" s="176"/>
      <c r="P45" s="176"/>
    </row>
    <row r="46" spans="1:16">
      <c r="A46" s="176" t="s">
        <v>69</v>
      </c>
      <c r="B46" s="176">
        <f>'実質公債費比率（分子）の構造'!K$48</f>
        <v>435</v>
      </c>
      <c r="C46" s="176"/>
      <c r="D46" s="176"/>
      <c r="E46" s="176">
        <f>'実質公債費比率（分子）の構造'!L$48</f>
        <v>450</v>
      </c>
      <c r="F46" s="176"/>
      <c r="G46" s="176"/>
      <c r="H46" s="176">
        <f>'実質公債費比率（分子）の構造'!M$48</f>
        <v>429</v>
      </c>
      <c r="I46" s="176"/>
      <c r="J46" s="176"/>
      <c r="K46" s="176">
        <f>'実質公債費比率（分子）の構造'!N$48</f>
        <v>408</v>
      </c>
      <c r="L46" s="176"/>
      <c r="M46" s="176"/>
      <c r="N46" s="176">
        <f>'実質公債費比率（分子）の構造'!O$48</f>
        <v>396</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3233</v>
      </c>
      <c r="C49" s="176"/>
      <c r="D49" s="176"/>
      <c r="E49" s="176">
        <f>'実質公債費比率（分子）の構造'!L$45</f>
        <v>3437</v>
      </c>
      <c r="F49" s="176"/>
      <c r="G49" s="176"/>
      <c r="H49" s="176">
        <f>'実質公債費比率（分子）の構造'!M$45</f>
        <v>3600</v>
      </c>
      <c r="I49" s="176"/>
      <c r="J49" s="176"/>
      <c r="K49" s="176">
        <f>'実質公債費比率（分子）の構造'!N$45</f>
        <v>3830</v>
      </c>
      <c r="L49" s="176"/>
      <c r="M49" s="176"/>
      <c r="N49" s="176">
        <f>'実質公債費比率（分子）の構造'!O$45</f>
        <v>3561</v>
      </c>
      <c r="O49" s="176"/>
      <c r="P49" s="176"/>
    </row>
    <row r="50" spans="1:16">
      <c r="A50" s="176" t="s">
        <v>73</v>
      </c>
      <c r="B50" s="176" t="e">
        <f>NA()</f>
        <v>#N/A</v>
      </c>
      <c r="C50" s="176">
        <f>IF(ISNUMBER('実質公債費比率（分子）の構造'!K$53),'実質公債費比率（分子）の構造'!K$53,NA())</f>
        <v>1721</v>
      </c>
      <c r="D50" s="176" t="e">
        <f>NA()</f>
        <v>#N/A</v>
      </c>
      <c r="E50" s="176" t="e">
        <f>NA()</f>
        <v>#N/A</v>
      </c>
      <c r="F50" s="176">
        <f>IF(ISNUMBER('実質公債費比率（分子）の構造'!L$53),'実質公債費比率（分子）の構造'!L$53,NA())</f>
        <v>2070</v>
      </c>
      <c r="G50" s="176" t="e">
        <f>NA()</f>
        <v>#N/A</v>
      </c>
      <c r="H50" s="176" t="e">
        <f>NA()</f>
        <v>#N/A</v>
      </c>
      <c r="I50" s="176">
        <f>IF(ISNUMBER('実質公債費比率（分子）の構造'!M$53),'実質公債費比率（分子）の構造'!M$53,NA())</f>
        <v>2403</v>
      </c>
      <c r="J50" s="176" t="e">
        <f>NA()</f>
        <v>#N/A</v>
      </c>
      <c r="K50" s="176" t="e">
        <f>NA()</f>
        <v>#N/A</v>
      </c>
      <c r="L50" s="176">
        <f>IF(ISNUMBER('実質公債費比率（分子）の構造'!N$53),'実質公債費比率（分子）の構造'!N$53,NA())</f>
        <v>2516</v>
      </c>
      <c r="M50" s="176" t="e">
        <f>NA()</f>
        <v>#N/A</v>
      </c>
      <c r="N50" s="176" t="e">
        <f>NA()</f>
        <v>#N/A</v>
      </c>
      <c r="O50" s="176">
        <f>IF(ISNUMBER('実質公債費比率（分子）の構造'!O$53),'実質公債費比率（分子）の構造'!O$53,NA())</f>
        <v>2451</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12300</v>
      </c>
      <c r="E56" s="175"/>
      <c r="F56" s="175"/>
      <c r="G56" s="175">
        <f>'将来負担比率（分子）の構造'!J$52</f>
        <v>11635</v>
      </c>
      <c r="H56" s="175"/>
      <c r="I56" s="175"/>
      <c r="J56" s="175">
        <f>'将来負担比率（分子）の構造'!K$52</f>
        <v>11767</v>
      </c>
      <c r="K56" s="175"/>
      <c r="L56" s="175"/>
      <c r="M56" s="175">
        <f>'将来負担比率（分子）の構造'!L$52</f>
        <v>11394</v>
      </c>
      <c r="N56" s="175"/>
      <c r="O56" s="175"/>
      <c r="P56" s="175">
        <f>'将来負担比率（分子）の構造'!M$52</f>
        <v>10948</v>
      </c>
    </row>
    <row r="57" spans="1:16">
      <c r="A57" s="175" t="s">
        <v>44</v>
      </c>
      <c r="B57" s="175"/>
      <c r="C57" s="175"/>
      <c r="D57" s="175">
        <f>'将来負担比率（分子）の構造'!I$51</f>
        <v>9918</v>
      </c>
      <c r="E57" s="175"/>
      <c r="F57" s="175"/>
      <c r="G57" s="175">
        <f>'将来負担比率（分子）の構造'!J$51</f>
        <v>9699</v>
      </c>
      <c r="H57" s="175"/>
      <c r="I57" s="175"/>
      <c r="J57" s="175">
        <f>'将来負担比率（分子）の構造'!K$51</f>
        <v>8921</v>
      </c>
      <c r="K57" s="175"/>
      <c r="L57" s="175"/>
      <c r="M57" s="175">
        <f>'将来負担比率（分子）の構造'!L$51</f>
        <v>9498</v>
      </c>
      <c r="N57" s="175"/>
      <c r="O57" s="175"/>
      <c r="P57" s="175">
        <f>'将来負担比率（分子）の構造'!M$51</f>
        <v>9524</v>
      </c>
    </row>
    <row r="58" spans="1:16">
      <c r="A58" s="175" t="s">
        <v>43</v>
      </c>
      <c r="B58" s="175"/>
      <c r="C58" s="175"/>
      <c r="D58" s="175">
        <f>'将来負担比率（分子）の構造'!I$50</f>
        <v>14920</v>
      </c>
      <c r="E58" s="175"/>
      <c r="F58" s="175"/>
      <c r="G58" s="175">
        <f>'将来負担比率（分子）の構造'!J$50</f>
        <v>15890</v>
      </c>
      <c r="H58" s="175"/>
      <c r="I58" s="175"/>
      <c r="J58" s="175">
        <f>'将来負担比率（分子）の構造'!K$50</f>
        <v>15288</v>
      </c>
      <c r="K58" s="175"/>
      <c r="L58" s="175"/>
      <c r="M58" s="175">
        <f>'将来負担比率（分子）の構造'!L$50</f>
        <v>15167</v>
      </c>
      <c r="N58" s="175"/>
      <c r="O58" s="175"/>
      <c r="P58" s="175">
        <f>'将来負担比率（分子）の構造'!M$50</f>
        <v>16540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f>'将来負担比率（分子）の構造'!J$46</f>
        <v>0</v>
      </c>
      <c r="F61" s="175"/>
      <c r="G61" s="175"/>
      <c r="H61" s="175" t="str">
        <f>'将来負担比率（分子）の構造'!K$46</f>
        <v>-</v>
      </c>
      <c r="I61" s="175"/>
      <c r="J61" s="175"/>
      <c r="K61" s="175" t="str">
        <f>'将来負担比率（分子）の構造'!L$46</f>
        <v>-</v>
      </c>
      <c r="L61" s="175"/>
      <c r="M61" s="175"/>
      <c r="N61" s="175">
        <f>'将来負担比率（分子）の構造'!M$46</f>
        <v>0</v>
      </c>
      <c r="O61" s="175"/>
      <c r="P61" s="175"/>
    </row>
    <row r="62" spans="1:16">
      <c r="A62" s="175" t="s">
        <v>37</v>
      </c>
      <c r="B62" s="175">
        <f>'将来負担比率（分子）の構造'!I$45</f>
        <v>6373</v>
      </c>
      <c r="C62" s="175"/>
      <c r="D62" s="175"/>
      <c r="E62" s="175">
        <f>'将来負担比率（分子）の構造'!J$45</f>
        <v>6010</v>
      </c>
      <c r="F62" s="175"/>
      <c r="G62" s="175"/>
      <c r="H62" s="175">
        <f>'将来負担比率（分子）の構造'!K$45</f>
        <v>6003</v>
      </c>
      <c r="I62" s="175"/>
      <c r="J62" s="175"/>
      <c r="K62" s="175">
        <f>'将来負担比率（分子）の構造'!L$45</f>
        <v>6279</v>
      </c>
      <c r="L62" s="175"/>
      <c r="M62" s="175"/>
      <c r="N62" s="175">
        <f>'将来負担比率（分子）の構造'!M$45</f>
        <v>5971</v>
      </c>
      <c r="O62" s="175"/>
      <c r="P62" s="175"/>
    </row>
    <row r="63" spans="1:16">
      <c r="A63" s="175" t="s">
        <v>36</v>
      </c>
      <c r="B63" s="175">
        <f>'将来負担比率（分子）の構造'!I$44</f>
        <v>82</v>
      </c>
      <c r="C63" s="175"/>
      <c r="D63" s="175"/>
      <c r="E63" s="175">
        <f>'将来負担比率（分子）の構造'!J$44</f>
        <v>356</v>
      </c>
      <c r="F63" s="175"/>
      <c r="G63" s="175"/>
      <c r="H63" s="175">
        <f>'将来負担比率（分子）の構造'!K$44</f>
        <v>912</v>
      </c>
      <c r="I63" s="175"/>
      <c r="J63" s="175"/>
      <c r="K63" s="175">
        <f>'将来負担比率（分子）の構造'!L$44</f>
        <v>1213</v>
      </c>
      <c r="L63" s="175"/>
      <c r="M63" s="175"/>
      <c r="N63" s="175">
        <f>'将来負担比率（分子）の構造'!M$44</f>
        <v>1154</v>
      </c>
      <c r="O63" s="175"/>
      <c r="P63" s="175"/>
    </row>
    <row r="64" spans="1:16">
      <c r="A64" s="175" t="s">
        <v>35</v>
      </c>
      <c r="B64" s="175">
        <f>'将来負担比率（分子）の構造'!I$43</f>
        <v>5003</v>
      </c>
      <c r="C64" s="175"/>
      <c r="D64" s="175"/>
      <c r="E64" s="175">
        <f>'将来負担比率（分子）の構造'!J$43</f>
        <v>5330</v>
      </c>
      <c r="F64" s="175"/>
      <c r="G64" s="175"/>
      <c r="H64" s="175">
        <f>'将来負担比率（分子）の構造'!K$43</f>
        <v>5701</v>
      </c>
      <c r="I64" s="175"/>
      <c r="J64" s="175"/>
      <c r="K64" s="175">
        <f>'将来負担比率（分子）の構造'!L$43</f>
        <v>6118</v>
      </c>
      <c r="L64" s="175"/>
      <c r="M64" s="175"/>
      <c r="N64" s="175">
        <f>'将来負担比率（分子）の構造'!M$43</f>
        <v>6545</v>
      </c>
      <c r="O64" s="175"/>
      <c r="P64" s="175"/>
    </row>
    <row r="65" spans="1:16">
      <c r="A65" s="175" t="s">
        <v>34</v>
      </c>
      <c r="B65" s="175">
        <f>'将来負担比率（分子）の構造'!I$42</f>
        <v>4792</v>
      </c>
      <c r="C65" s="175"/>
      <c r="D65" s="175"/>
      <c r="E65" s="175">
        <f>'将来負担比率（分子）の構造'!J$42</f>
        <v>4447</v>
      </c>
      <c r="F65" s="175"/>
      <c r="G65" s="175"/>
      <c r="H65" s="175">
        <f>'将来負担比率（分子）の構造'!K$42</f>
        <v>4314</v>
      </c>
      <c r="I65" s="175"/>
      <c r="J65" s="175"/>
      <c r="K65" s="175">
        <f>'将来負担比率（分子）の構造'!L$42</f>
        <v>4350</v>
      </c>
      <c r="L65" s="175"/>
      <c r="M65" s="175"/>
      <c r="N65" s="175">
        <f>'将来負担比率（分子）の構造'!M$42</f>
        <v>4249</v>
      </c>
      <c r="O65" s="175"/>
      <c r="P65" s="175"/>
    </row>
    <row r="66" spans="1:16">
      <c r="A66" s="175" t="s">
        <v>33</v>
      </c>
      <c r="B66" s="175">
        <f>'将来負担比率（分子）の構造'!I$41</f>
        <v>26231</v>
      </c>
      <c r="C66" s="175"/>
      <c r="D66" s="175"/>
      <c r="E66" s="175">
        <f>'将来負担比率（分子）の構造'!J$41</f>
        <v>26797</v>
      </c>
      <c r="F66" s="175"/>
      <c r="G66" s="175"/>
      <c r="H66" s="175">
        <f>'将来負担比率（分子）の構造'!K$41</f>
        <v>28596</v>
      </c>
      <c r="I66" s="175"/>
      <c r="J66" s="175"/>
      <c r="K66" s="175">
        <f>'将来負担比率（分子）の構造'!L$41</f>
        <v>25479</v>
      </c>
      <c r="L66" s="175"/>
      <c r="M66" s="175"/>
      <c r="N66" s="175">
        <f>'将来負担比率（分子）の構造'!M$41</f>
        <v>25096</v>
      </c>
      <c r="O66" s="175"/>
      <c r="P66" s="175"/>
    </row>
    <row r="67" spans="1:16">
      <c r="A67" s="175" t="s">
        <v>77</v>
      </c>
      <c r="B67" s="175" t="e">
        <f>NA()</f>
        <v>#N/A</v>
      </c>
      <c r="C67" s="175">
        <f>IF(ISNUMBER('将来負担比率（分子）の構造'!I$53), IF('将来負担比率（分子）の構造'!I$53 &lt; 0, 0, '将来負担比率（分子）の構造'!I$53), NA())</f>
        <v>5343</v>
      </c>
      <c r="D67" s="175" t="e">
        <f>NA()</f>
        <v>#N/A</v>
      </c>
      <c r="E67" s="175" t="e">
        <f>NA()</f>
        <v>#N/A</v>
      </c>
      <c r="F67" s="175">
        <f>IF(ISNUMBER('将来負担比率（分子）の構造'!J$53), IF('将来負担比率（分子）の構造'!J$53 &lt; 0, 0, '将来負担比率（分子）の構造'!J$53), NA())</f>
        <v>5716</v>
      </c>
      <c r="G67" s="175" t="e">
        <f>NA()</f>
        <v>#N/A</v>
      </c>
      <c r="H67" s="175" t="e">
        <f>NA()</f>
        <v>#N/A</v>
      </c>
      <c r="I67" s="175">
        <f>IF(ISNUMBER('将来負担比率（分子）の構造'!K$53), IF('将来負担比率（分子）の構造'!K$53 &lt; 0, 0, '将来負担比率（分子）の構造'!K$53), NA())</f>
        <v>9550</v>
      </c>
      <c r="J67" s="175" t="e">
        <f>NA()</f>
        <v>#N/A</v>
      </c>
      <c r="K67" s="175" t="e">
        <f>NA()</f>
        <v>#N/A</v>
      </c>
      <c r="L67" s="175">
        <f>IF(ISNUMBER('将来負担比率（分子）の構造'!L$53), IF('将来負担比率（分子）の構造'!L$53 &lt; 0, 0, '将来負担比率（分子）の構造'!L$53), NA())</f>
        <v>7379</v>
      </c>
      <c r="M67" s="175" t="e">
        <f>NA()</f>
        <v>#N/A</v>
      </c>
      <c r="N67" s="175" t="e">
        <f>NA()</f>
        <v>#N/A</v>
      </c>
      <c r="O67" s="175">
        <f>IF(ISNUMBER('将来負担比率（分子）の構造'!M$53), IF('将来負担比率（分子）の構造'!M$53 &lt; 0, 0, '将来負担比率（分子）の構造'!M$53), NA())</f>
        <v>6004</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5763</v>
      </c>
      <c r="C72" s="179">
        <f>基金残高に係る経年分析!G55</f>
        <v>6272</v>
      </c>
      <c r="D72" s="179">
        <f>基金残高に係る経年分析!H55</f>
        <v>7391</v>
      </c>
    </row>
    <row r="73" spans="1:16">
      <c r="A73" s="178" t="s">
        <v>80</v>
      </c>
      <c r="B73" s="179" t="str">
        <f>基金残高に係る経年分析!F56</f>
        <v>-</v>
      </c>
      <c r="C73" s="179" t="str">
        <f>基金残高に係る経年分析!G56</f>
        <v>-</v>
      </c>
      <c r="D73" s="179" t="str">
        <f>基金残高に係る経年分析!H56</f>
        <v>-</v>
      </c>
    </row>
    <row r="74" spans="1:16">
      <c r="A74" s="178" t="s">
        <v>81</v>
      </c>
      <c r="B74" s="179">
        <f>基金残高に係る経年分析!F57</f>
        <v>8559</v>
      </c>
      <c r="C74" s="179">
        <f>基金残高に係る経年分析!G57</f>
        <v>8106</v>
      </c>
      <c r="D74" s="179">
        <f>基金残高に係る経年分析!H57</f>
        <v>8147</v>
      </c>
    </row>
  </sheetData>
  <sheetProtection algorithmName="SHA-512" hashValue="9C0DoCfUqH2vdZ8qLJ5IQ38GOIfJ1r+H6XgLnSQVSbcMTFfTdGhU1UvcoGGG8JBmQlC7NMfyKwrPXkEUTm2gJA==" saltValue="YD4weeY+mw3SRtq3qdGl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230</v>
      </c>
      <c r="C5" s="610"/>
      <c r="D5" s="610"/>
      <c r="E5" s="610"/>
      <c r="F5" s="610"/>
      <c r="G5" s="610"/>
      <c r="H5" s="610"/>
      <c r="I5" s="610"/>
      <c r="J5" s="610"/>
      <c r="K5" s="610"/>
      <c r="L5" s="610"/>
      <c r="M5" s="610"/>
      <c r="N5" s="610"/>
      <c r="O5" s="610"/>
      <c r="P5" s="610"/>
      <c r="Q5" s="611"/>
      <c r="R5" s="612">
        <v>30051604</v>
      </c>
      <c r="S5" s="613"/>
      <c r="T5" s="613"/>
      <c r="U5" s="613"/>
      <c r="V5" s="613"/>
      <c r="W5" s="613"/>
      <c r="X5" s="613"/>
      <c r="Y5" s="614"/>
      <c r="Z5" s="615">
        <v>45.4</v>
      </c>
      <c r="AA5" s="615"/>
      <c r="AB5" s="615"/>
      <c r="AC5" s="615"/>
      <c r="AD5" s="616">
        <v>28177530</v>
      </c>
      <c r="AE5" s="616"/>
      <c r="AF5" s="616"/>
      <c r="AG5" s="616"/>
      <c r="AH5" s="616"/>
      <c r="AI5" s="616"/>
      <c r="AJ5" s="616"/>
      <c r="AK5" s="616"/>
      <c r="AL5" s="617">
        <v>85.4</v>
      </c>
      <c r="AM5" s="618"/>
      <c r="AN5" s="618"/>
      <c r="AO5" s="619"/>
      <c r="AP5" s="609" t="s">
        <v>231</v>
      </c>
      <c r="AQ5" s="610"/>
      <c r="AR5" s="610"/>
      <c r="AS5" s="610"/>
      <c r="AT5" s="610"/>
      <c r="AU5" s="610"/>
      <c r="AV5" s="610"/>
      <c r="AW5" s="610"/>
      <c r="AX5" s="610"/>
      <c r="AY5" s="610"/>
      <c r="AZ5" s="610"/>
      <c r="BA5" s="610"/>
      <c r="BB5" s="610"/>
      <c r="BC5" s="610"/>
      <c r="BD5" s="610"/>
      <c r="BE5" s="610"/>
      <c r="BF5" s="611"/>
      <c r="BG5" s="623">
        <v>28177531</v>
      </c>
      <c r="BH5" s="624"/>
      <c r="BI5" s="624"/>
      <c r="BJ5" s="624"/>
      <c r="BK5" s="624"/>
      <c r="BL5" s="624"/>
      <c r="BM5" s="624"/>
      <c r="BN5" s="625"/>
      <c r="BO5" s="626">
        <v>93.8</v>
      </c>
      <c r="BP5" s="626"/>
      <c r="BQ5" s="626"/>
      <c r="BR5" s="626"/>
      <c r="BS5" s="627">
        <v>541622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c r="B6" s="620" t="s">
        <v>235</v>
      </c>
      <c r="C6" s="621"/>
      <c r="D6" s="621"/>
      <c r="E6" s="621"/>
      <c r="F6" s="621"/>
      <c r="G6" s="621"/>
      <c r="H6" s="621"/>
      <c r="I6" s="621"/>
      <c r="J6" s="621"/>
      <c r="K6" s="621"/>
      <c r="L6" s="621"/>
      <c r="M6" s="621"/>
      <c r="N6" s="621"/>
      <c r="O6" s="621"/>
      <c r="P6" s="621"/>
      <c r="Q6" s="622"/>
      <c r="R6" s="623">
        <v>242755</v>
      </c>
      <c r="S6" s="624"/>
      <c r="T6" s="624"/>
      <c r="U6" s="624"/>
      <c r="V6" s="624"/>
      <c r="W6" s="624"/>
      <c r="X6" s="624"/>
      <c r="Y6" s="625"/>
      <c r="Z6" s="626">
        <v>0.4</v>
      </c>
      <c r="AA6" s="626"/>
      <c r="AB6" s="626"/>
      <c r="AC6" s="626"/>
      <c r="AD6" s="627">
        <v>242755</v>
      </c>
      <c r="AE6" s="627"/>
      <c r="AF6" s="627"/>
      <c r="AG6" s="627"/>
      <c r="AH6" s="627"/>
      <c r="AI6" s="627"/>
      <c r="AJ6" s="627"/>
      <c r="AK6" s="627"/>
      <c r="AL6" s="628">
        <v>0.7</v>
      </c>
      <c r="AM6" s="629"/>
      <c r="AN6" s="629"/>
      <c r="AO6" s="630"/>
      <c r="AP6" s="620" t="s">
        <v>236</v>
      </c>
      <c r="AQ6" s="621"/>
      <c r="AR6" s="621"/>
      <c r="AS6" s="621"/>
      <c r="AT6" s="621"/>
      <c r="AU6" s="621"/>
      <c r="AV6" s="621"/>
      <c r="AW6" s="621"/>
      <c r="AX6" s="621"/>
      <c r="AY6" s="621"/>
      <c r="AZ6" s="621"/>
      <c r="BA6" s="621"/>
      <c r="BB6" s="621"/>
      <c r="BC6" s="621"/>
      <c r="BD6" s="621"/>
      <c r="BE6" s="621"/>
      <c r="BF6" s="622"/>
      <c r="BG6" s="623">
        <v>28177531</v>
      </c>
      <c r="BH6" s="624"/>
      <c r="BI6" s="624"/>
      <c r="BJ6" s="624"/>
      <c r="BK6" s="624"/>
      <c r="BL6" s="624"/>
      <c r="BM6" s="624"/>
      <c r="BN6" s="625"/>
      <c r="BO6" s="626">
        <v>93.8</v>
      </c>
      <c r="BP6" s="626"/>
      <c r="BQ6" s="626"/>
      <c r="BR6" s="626"/>
      <c r="BS6" s="627">
        <v>541622</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370831</v>
      </c>
      <c r="CS6" s="624"/>
      <c r="CT6" s="624"/>
      <c r="CU6" s="624"/>
      <c r="CV6" s="624"/>
      <c r="CW6" s="624"/>
      <c r="CX6" s="624"/>
      <c r="CY6" s="625"/>
      <c r="CZ6" s="617">
        <v>0.6</v>
      </c>
      <c r="DA6" s="618"/>
      <c r="DB6" s="618"/>
      <c r="DC6" s="634"/>
      <c r="DD6" s="632">
        <v>3375</v>
      </c>
      <c r="DE6" s="624"/>
      <c r="DF6" s="624"/>
      <c r="DG6" s="624"/>
      <c r="DH6" s="624"/>
      <c r="DI6" s="624"/>
      <c r="DJ6" s="624"/>
      <c r="DK6" s="624"/>
      <c r="DL6" s="624"/>
      <c r="DM6" s="624"/>
      <c r="DN6" s="624"/>
      <c r="DO6" s="624"/>
      <c r="DP6" s="625"/>
      <c r="DQ6" s="632">
        <v>370831</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10052</v>
      </c>
      <c r="S7" s="624"/>
      <c r="T7" s="624"/>
      <c r="U7" s="624"/>
      <c r="V7" s="624"/>
      <c r="W7" s="624"/>
      <c r="X7" s="624"/>
      <c r="Y7" s="625"/>
      <c r="Z7" s="626">
        <v>0</v>
      </c>
      <c r="AA7" s="626"/>
      <c r="AB7" s="626"/>
      <c r="AC7" s="626"/>
      <c r="AD7" s="627">
        <v>10052</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13577684</v>
      </c>
      <c r="BH7" s="624"/>
      <c r="BI7" s="624"/>
      <c r="BJ7" s="624"/>
      <c r="BK7" s="624"/>
      <c r="BL7" s="624"/>
      <c r="BM7" s="624"/>
      <c r="BN7" s="625"/>
      <c r="BO7" s="626">
        <v>45.2</v>
      </c>
      <c r="BP7" s="626"/>
      <c r="BQ7" s="626"/>
      <c r="BR7" s="626"/>
      <c r="BS7" s="627">
        <v>541622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8527449</v>
      </c>
      <c r="CS7" s="624"/>
      <c r="CT7" s="624"/>
      <c r="CU7" s="624"/>
      <c r="CV7" s="624"/>
      <c r="CW7" s="624"/>
      <c r="CX7" s="624"/>
      <c r="CY7" s="625"/>
      <c r="CZ7" s="626">
        <v>13.9</v>
      </c>
      <c r="DA7" s="626"/>
      <c r="DB7" s="626"/>
      <c r="DC7" s="626"/>
      <c r="DD7" s="632">
        <v>38286</v>
      </c>
      <c r="DE7" s="624"/>
      <c r="DF7" s="624"/>
      <c r="DG7" s="624"/>
      <c r="DH7" s="624"/>
      <c r="DI7" s="624"/>
      <c r="DJ7" s="624"/>
      <c r="DK7" s="624"/>
      <c r="DL7" s="624"/>
      <c r="DM7" s="624"/>
      <c r="DN7" s="624"/>
      <c r="DO7" s="624"/>
      <c r="DP7" s="625"/>
      <c r="DQ7" s="632">
        <v>8030486</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145846</v>
      </c>
      <c r="S8" s="624"/>
      <c r="T8" s="624"/>
      <c r="U8" s="624"/>
      <c r="V8" s="624"/>
      <c r="W8" s="624"/>
      <c r="X8" s="624"/>
      <c r="Y8" s="625"/>
      <c r="Z8" s="626">
        <v>0.2</v>
      </c>
      <c r="AA8" s="626"/>
      <c r="AB8" s="626"/>
      <c r="AC8" s="626"/>
      <c r="AD8" s="627">
        <v>145846</v>
      </c>
      <c r="AE8" s="627"/>
      <c r="AF8" s="627"/>
      <c r="AG8" s="627"/>
      <c r="AH8" s="627"/>
      <c r="AI8" s="627"/>
      <c r="AJ8" s="627"/>
      <c r="AK8" s="627"/>
      <c r="AL8" s="628">
        <v>0.4</v>
      </c>
      <c r="AM8" s="629"/>
      <c r="AN8" s="629"/>
      <c r="AO8" s="630"/>
      <c r="AP8" s="620" t="s">
        <v>242</v>
      </c>
      <c r="AQ8" s="621"/>
      <c r="AR8" s="621"/>
      <c r="AS8" s="621"/>
      <c r="AT8" s="621"/>
      <c r="AU8" s="621"/>
      <c r="AV8" s="621"/>
      <c r="AW8" s="621"/>
      <c r="AX8" s="621"/>
      <c r="AY8" s="621"/>
      <c r="AZ8" s="621"/>
      <c r="BA8" s="621"/>
      <c r="BB8" s="621"/>
      <c r="BC8" s="621"/>
      <c r="BD8" s="621"/>
      <c r="BE8" s="621"/>
      <c r="BF8" s="622"/>
      <c r="BG8" s="623">
        <v>273670</v>
      </c>
      <c r="BH8" s="624"/>
      <c r="BI8" s="624"/>
      <c r="BJ8" s="624"/>
      <c r="BK8" s="624"/>
      <c r="BL8" s="624"/>
      <c r="BM8" s="624"/>
      <c r="BN8" s="625"/>
      <c r="BO8" s="626">
        <v>0.9</v>
      </c>
      <c r="BP8" s="626"/>
      <c r="BQ8" s="626"/>
      <c r="BR8" s="626"/>
      <c r="BS8" s="627" t="s">
        <v>131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26569197</v>
      </c>
      <c r="CS8" s="624"/>
      <c r="CT8" s="624"/>
      <c r="CU8" s="624"/>
      <c r="CV8" s="624"/>
      <c r="CW8" s="624"/>
      <c r="CX8" s="624"/>
      <c r="CY8" s="625"/>
      <c r="CZ8" s="626">
        <v>43.4</v>
      </c>
      <c r="DA8" s="626"/>
      <c r="DB8" s="626"/>
      <c r="DC8" s="626"/>
      <c r="DD8" s="632">
        <v>224775</v>
      </c>
      <c r="DE8" s="624"/>
      <c r="DF8" s="624"/>
      <c r="DG8" s="624"/>
      <c r="DH8" s="624"/>
      <c r="DI8" s="624"/>
      <c r="DJ8" s="624"/>
      <c r="DK8" s="624"/>
      <c r="DL8" s="624"/>
      <c r="DM8" s="624"/>
      <c r="DN8" s="624"/>
      <c r="DO8" s="624"/>
      <c r="DP8" s="625"/>
      <c r="DQ8" s="632">
        <v>12156119</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113961</v>
      </c>
      <c r="S9" s="624"/>
      <c r="T9" s="624"/>
      <c r="U9" s="624"/>
      <c r="V9" s="624"/>
      <c r="W9" s="624"/>
      <c r="X9" s="624"/>
      <c r="Y9" s="625"/>
      <c r="Z9" s="626">
        <v>0.2</v>
      </c>
      <c r="AA9" s="626"/>
      <c r="AB9" s="626"/>
      <c r="AC9" s="626"/>
      <c r="AD9" s="627">
        <v>113961</v>
      </c>
      <c r="AE9" s="627"/>
      <c r="AF9" s="627"/>
      <c r="AG9" s="627"/>
      <c r="AH9" s="627"/>
      <c r="AI9" s="627"/>
      <c r="AJ9" s="627"/>
      <c r="AK9" s="627"/>
      <c r="AL9" s="628">
        <v>0.3</v>
      </c>
      <c r="AM9" s="629"/>
      <c r="AN9" s="629"/>
      <c r="AO9" s="630"/>
      <c r="AP9" s="620" t="s">
        <v>245</v>
      </c>
      <c r="AQ9" s="621"/>
      <c r="AR9" s="621"/>
      <c r="AS9" s="621"/>
      <c r="AT9" s="621"/>
      <c r="AU9" s="621"/>
      <c r="AV9" s="621"/>
      <c r="AW9" s="621"/>
      <c r="AX9" s="621"/>
      <c r="AY9" s="621"/>
      <c r="AZ9" s="621"/>
      <c r="BA9" s="621"/>
      <c r="BB9" s="621"/>
      <c r="BC9" s="621"/>
      <c r="BD9" s="621"/>
      <c r="BE9" s="621"/>
      <c r="BF9" s="622"/>
      <c r="BG9" s="623">
        <v>10714928</v>
      </c>
      <c r="BH9" s="624"/>
      <c r="BI9" s="624"/>
      <c r="BJ9" s="624"/>
      <c r="BK9" s="624"/>
      <c r="BL9" s="624"/>
      <c r="BM9" s="624"/>
      <c r="BN9" s="625"/>
      <c r="BO9" s="626">
        <v>35.700000000000003</v>
      </c>
      <c r="BP9" s="626"/>
      <c r="BQ9" s="626"/>
      <c r="BR9" s="626"/>
      <c r="BS9" s="627" t="s">
        <v>139</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5090542</v>
      </c>
      <c r="CS9" s="624"/>
      <c r="CT9" s="624"/>
      <c r="CU9" s="624"/>
      <c r="CV9" s="624"/>
      <c r="CW9" s="624"/>
      <c r="CX9" s="624"/>
      <c r="CY9" s="625"/>
      <c r="CZ9" s="626">
        <v>8.3000000000000007</v>
      </c>
      <c r="DA9" s="626"/>
      <c r="DB9" s="626"/>
      <c r="DC9" s="626"/>
      <c r="DD9" s="632">
        <v>5143</v>
      </c>
      <c r="DE9" s="624"/>
      <c r="DF9" s="624"/>
      <c r="DG9" s="624"/>
      <c r="DH9" s="624"/>
      <c r="DI9" s="624"/>
      <c r="DJ9" s="624"/>
      <c r="DK9" s="624"/>
      <c r="DL9" s="624"/>
      <c r="DM9" s="624"/>
      <c r="DN9" s="624"/>
      <c r="DO9" s="624"/>
      <c r="DP9" s="625"/>
      <c r="DQ9" s="632">
        <v>3365628</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131</v>
      </c>
      <c r="AA10" s="626"/>
      <c r="AB10" s="626"/>
      <c r="AC10" s="626"/>
      <c r="AD10" s="627" t="s">
        <v>248</v>
      </c>
      <c r="AE10" s="627"/>
      <c r="AF10" s="627"/>
      <c r="AG10" s="627"/>
      <c r="AH10" s="627"/>
      <c r="AI10" s="627"/>
      <c r="AJ10" s="627"/>
      <c r="AK10" s="627"/>
      <c r="AL10" s="628" t="s">
        <v>131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516927</v>
      </c>
      <c r="BH10" s="624"/>
      <c r="BI10" s="624"/>
      <c r="BJ10" s="624"/>
      <c r="BK10" s="624"/>
      <c r="BL10" s="624"/>
      <c r="BM10" s="624"/>
      <c r="BN10" s="625"/>
      <c r="BO10" s="626">
        <v>1.7</v>
      </c>
      <c r="BP10" s="626"/>
      <c r="BQ10" s="626"/>
      <c r="BR10" s="626"/>
      <c r="BS10" s="627" t="s">
        <v>131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43637</v>
      </c>
      <c r="CS10" s="624"/>
      <c r="CT10" s="624"/>
      <c r="CU10" s="624"/>
      <c r="CV10" s="624"/>
      <c r="CW10" s="624"/>
      <c r="CX10" s="624"/>
      <c r="CY10" s="625"/>
      <c r="CZ10" s="626">
        <v>0.1</v>
      </c>
      <c r="DA10" s="626"/>
      <c r="DB10" s="626"/>
      <c r="DC10" s="626"/>
      <c r="DD10" s="632" t="s">
        <v>248</v>
      </c>
      <c r="DE10" s="624"/>
      <c r="DF10" s="624"/>
      <c r="DG10" s="624"/>
      <c r="DH10" s="624"/>
      <c r="DI10" s="624"/>
      <c r="DJ10" s="624"/>
      <c r="DK10" s="624"/>
      <c r="DL10" s="624"/>
      <c r="DM10" s="624"/>
      <c r="DN10" s="624"/>
      <c r="DO10" s="624"/>
      <c r="DP10" s="625"/>
      <c r="DQ10" s="632">
        <v>6637</v>
      </c>
      <c r="DR10" s="624"/>
      <c r="DS10" s="624"/>
      <c r="DT10" s="624"/>
      <c r="DU10" s="624"/>
      <c r="DV10" s="624"/>
      <c r="DW10" s="624"/>
      <c r="DX10" s="624"/>
      <c r="DY10" s="624"/>
      <c r="DZ10" s="624"/>
      <c r="EA10" s="624"/>
      <c r="EB10" s="624"/>
      <c r="EC10" s="633"/>
    </row>
    <row r="11" spans="2:143" ht="11.25" customHeight="1">
      <c r="B11" s="620" t="s">
        <v>251</v>
      </c>
      <c r="C11" s="621"/>
      <c r="D11" s="621"/>
      <c r="E11" s="621"/>
      <c r="F11" s="621"/>
      <c r="G11" s="621"/>
      <c r="H11" s="621"/>
      <c r="I11" s="621"/>
      <c r="J11" s="621"/>
      <c r="K11" s="621"/>
      <c r="L11" s="621"/>
      <c r="M11" s="621"/>
      <c r="N11" s="621"/>
      <c r="O11" s="621"/>
      <c r="P11" s="621"/>
      <c r="Q11" s="622"/>
      <c r="R11" s="623">
        <v>3452562</v>
      </c>
      <c r="S11" s="624"/>
      <c r="T11" s="624"/>
      <c r="U11" s="624"/>
      <c r="V11" s="624"/>
      <c r="W11" s="624"/>
      <c r="X11" s="624"/>
      <c r="Y11" s="625"/>
      <c r="Z11" s="628">
        <v>5.2</v>
      </c>
      <c r="AA11" s="629"/>
      <c r="AB11" s="629"/>
      <c r="AC11" s="635"/>
      <c r="AD11" s="632">
        <v>3452562</v>
      </c>
      <c r="AE11" s="624"/>
      <c r="AF11" s="624"/>
      <c r="AG11" s="624"/>
      <c r="AH11" s="624"/>
      <c r="AI11" s="624"/>
      <c r="AJ11" s="624"/>
      <c r="AK11" s="625"/>
      <c r="AL11" s="628">
        <v>10.5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2072159</v>
      </c>
      <c r="BH11" s="624"/>
      <c r="BI11" s="624"/>
      <c r="BJ11" s="624"/>
      <c r="BK11" s="624"/>
      <c r="BL11" s="624"/>
      <c r="BM11" s="624"/>
      <c r="BN11" s="625"/>
      <c r="BO11" s="626">
        <v>6.9</v>
      </c>
      <c r="BP11" s="626"/>
      <c r="BQ11" s="626"/>
      <c r="BR11" s="626"/>
      <c r="BS11" s="627">
        <v>541622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4939</v>
      </c>
      <c r="CS11" s="624"/>
      <c r="CT11" s="624"/>
      <c r="CU11" s="624"/>
      <c r="CV11" s="624"/>
      <c r="CW11" s="624"/>
      <c r="CX11" s="624"/>
      <c r="CY11" s="625"/>
      <c r="CZ11" s="626">
        <v>0</v>
      </c>
      <c r="DA11" s="626"/>
      <c r="DB11" s="626"/>
      <c r="DC11" s="626"/>
      <c r="DD11" s="632" t="s">
        <v>131</v>
      </c>
      <c r="DE11" s="624"/>
      <c r="DF11" s="624"/>
      <c r="DG11" s="624"/>
      <c r="DH11" s="624"/>
      <c r="DI11" s="624"/>
      <c r="DJ11" s="624"/>
      <c r="DK11" s="624"/>
      <c r="DL11" s="624"/>
      <c r="DM11" s="624"/>
      <c r="DN11" s="624"/>
      <c r="DO11" s="624"/>
      <c r="DP11" s="625"/>
      <c r="DQ11" s="632">
        <v>1853</v>
      </c>
      <c r="DR11" s="624"/>
      <c r="DS11" s="624"/>
      <c r="DT11" s="624"/>
      <c r="DU11" s="624"/>
      <c r="DV11" s="624"/>
      <c r="DW11" s="624"/>
      <c r="DX11" s="624"/>
      <c r="DY11" s="624"/>
      <c r="DZ11" s="624"/>
      <c r="EA11" s="624"/>
      <c r="EB11" s="624"/>
      <c r="EC11" s="633"/>
    </row>
    <row r="12" spans="2:143" ht="11.25" customHeight="1">
      <c r="B12" s="620" t="s">
        <v>254</v>
      </c>
      <c r="C12" s="621"/>
      <c r="D12" s="621"/>
      <c r="E12" s="621"/>
      <c r="F12" s="621"/>
      <c r="G12" s="621"/>
      <c r="H12" s="621"/>
      <c r="I12" s="621"/>
      <c r="J12" s="621"/>
      <c r="K12" s="621"/>
      <c r="L12" s="621"/>
      <c r="M12" s="621"/>
      <c r="N12" s="621"/>
      <c r="O12" s="621"/>
      <c r="P12" s="621"/>
      <c r="Q12" s="622"/>
      <c r="R12" s="623">
        <v>6444</v>
      </c>
      <c r="S12" s="624"/>
      <c r="T12" s="624"/>
      <c r="U12" s="624"/>
      <c r="V12" s="624"/>
      <c r="W12" s="624"/>
      <c r="X12" s="624"/>
      <c r="Y12" s="625"/>
      <c r="Z12" s="626">
        <v>0</v>
      </c>
      <c r="AA12" s="626"/>
      <c r="AB12" s="626"/>
      <c r="AC12" s="626"/>
      <c r="AD12" s="627">
        <v>6444</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13313928</v>
      </c>
      <c r="BH12" s="624"/>
      <c r="BI12" s="624"/>
      <c r="BJ12" s="624"/>
      <c r="BK12" s="624"/>
      <c r="BL12" s="624"/>
      <c r="BM12" s="624"/>
      <c r="BN12" s="625"/>
      <c r="BO12" s="626">
        <v>44.3</v>
      </c>
      <c r="BP12" s="626"/>
      <c r="BQ12" s="626"/>
      <c r="BR12" s="626"/>
      <c r="BS12" s="627" t="s">
        <v>131</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910389</v>
      </c>
      <c r="CS12" s="624"/>
      <c r="CT12" s="624"/>
      <c r="CU12" s="624"/>
      <c r="CV12" s="624"/>
      <c r="CW12" s="624"/>
      <c r="CX12" s="624"/>
      <c r="CY12" s="625"/>
      <c r="CZ12" s="626">
        <v>1.5</v>
      </c>
      <c r="DA12" s="626"/>
      <c r="DB12" s="626"/>
      <c r="DC12" s="626"/>
      <c r="DD12" s="632" t="s">
        <v>248</v>
      </c>
      <c r="DE12" s="624"/>
      <c r="DF12" s="624"/>
      <c r="DG12" s="624"/>
      <c r="DH12" s="624"/>
      <c r="DI12" s="624"/>
      <c r="DJ12" s="624"/>
      <c r="DK12" s="624"/>
      <c r="DL12" s="624"/>
      <c r="DM12" s="624"/>
      <c r="DN12" s="624"/>
      <c r="DO12" s="624"/>
      <c r="DP12" s="625"/>
      <c r="DQ12" s="632">
        <v>639905</v>
      </c>
      <c r="DR12" s="624"/>
      <c r="DS12" s="624"/>
      <c r="DT12" s="624"/>
      <c r="DU12" s="624"/>
      <c r="DV12" s="624"/>
      <c r="DW12" s="624"/>
      <c r="DX12" s="624"/>
      <c r="DY12" s="624"/>
      <c r="DZ12" s="624"/>
      <c r="EA12" s="624"/>
      <c r="EB12" s="624"/>
      <c r="EC12" s="633"/>
    </row>
    <row r="13" spans="2:143" ht="11.25" customHeight="1">
      <c r="B13" s="620" t="s">
        <v>257</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248</v>
      </c>
      <c r="AA13" s="626"/>
      <c r="AB13" s="626"/>
      <c r="AC13" s="626"/>
      <c r="AD13" s="627" t="s">
        <v>131</v>
      </c>
      <c r="AE13" s="627"/>
      <c r="AF13" s="627"/>
      <c r="AG13" s="627"/>
      <c r="AH13" s="627"/>
      <c r="AI13" s="627"/>
      <c r="AJ13" s="627"/>
      <c r="AK13" s="627"/>
      <c r="AL13" s="628" t="s">
        <v>248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12964697</v>
      </c>
      <c r="BH13" s="624"/>
      <c r="BI13" s="624"/>
      <c r="BJ13" s="624"/>
      <c r="BK13" s="624"/>
      <c r="BL13" s="624"/>
      <c r="BM13" s="624"/>
      <c r="BN13" s="625"/>
      <c r="BO13" s="626">
        <v>43.1</v>
      </c>
      <c r="BP13" s="626"/>
      <c r="BQ13" s="626"/>
      <c r="BR13" s="626"/>
      <c r="BS13" s="627" t="s">
        <v>248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5894172</v>
      </c>
      <c r="CS13" s="624"/>
      <c r="CT13" s="624"/>
      <c r="CU13" s="624"/>
      <c r="CV13" s="624"/>
      <c r="CW13" s="624"/>
      <c r="CX13" s="624"/>
      <c r="CY13" s="625"/>
      <c r="CZ13" s="626">
        <v>9.6</v>
      </c>
      <c r="DA13" s="626"/>
      <c r="DB13" s="626"/>
      <c r="DC13" s="626"/>
      <c r="DD13" s="632">
        <v>3207562</v>
      </c>
      <c r="DE13" s="624"/>
      <c r="DF13" s="624"/>
      <c r="DG13" s="624"/>
      <c r="DH13" s="624"/>
      <c r="DI13" s="624"/>
      <c r="DJ13" s="624"/>
      <c r="DK13" s="624"/>
      <c r="DL13" s="624"/>
      <c r="DM13" s="624"/>
      <c r="DN13" s="624"/>
      <c r="DO13" s="624"/>
      <c r="DP13" s="625"/>
      <c r="DQ13" s="632">
        <v>3051005</v>
      </c>
      <c r="DR13" s="624"/>
      <c r="DS13" s="624"/>
      <c r="DT13" s="624"/>
      <c r="DU13" s="624"/>
      <c r="DV13" s="624"/>
      <c r="DW13" s="624"/>
      <c r="DX13" s="624"/>
      <c r="DY13" s="624"/>
      <c r="DZ13" s="624"/>
      <c r="EA13" s="624"/>
      <c r="EB13" s="624"/>
      <c r="EC13" s="633"/>
    </row>
    <row r="14" spans="2:143" ht="11.25" customHeight="1">
      <c r="B14" s="620" t="s">
        <v>260</v>
      </c>
      <c r="C14" s="621"/>
      <c r="D14" s="621"/>
      <c r="E14" s="621"/>
      <c r="F14" s="621"/>
      <c r="G14" s="621"/>
      <c r="H14" s="621"/>
      <c r="I14" s="621"/>
      <c r="J14" s="621"/>
      <c r="K14" s="621"/>
      <c r="L14" s="621"/>
      <c r="M14" s="621"/>
      <c r="N14" s="621"/>
      <c r="O14" s="621"/>
      <c r="P14" s="621"/>
      <c r="Q14" s="622"/>
      <c r="R14" s="623">
        <v>611</v>
      </c>
      <c r="S14" s="624"/>
      <c r="T14" s="624"/>
      <c r="U14" s="624"/>
      <c r="V14" s="624"/>
      <c r="W14" s="624"/>
      <c r="X14" s="624"/>
      <c r="Y14" s="625"/>
      <c r="Z14" s="626">
        <v>0</v>
      </c>
      <c r="AA14" s="626"/>
      <c r="AB14" s="626"/>
      <c r="AC14" s="626"/>
      <c r="AD14" s="627">
        <v>611</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139593</v>
      </c>
      <c r="BH14" s="624"/>
      <c r="BI14" s="624"/>
      <c r="BJ14" s="624"/>
      <c r="BK14" s="624"/>
      <c r="BL14" s="624"/>
      <c r="BM14" s="624"/>
      <c r="BN14" s="625"/>
      <c r="BO14" s="626">
        <v>0.5</v>
      </c>
      <c r="BP14" s="626"/>
      <c r="BQ14" s="626"/>
      <c r="BR14" s="626"/>
      <c r="BS14" s="627" t="s">
        <v>248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1457295</v>
      </c>
      <c r="CS14" s="624"/>
      <c r="CT14" s="624"/>
      <c r="CU14" s="624"/>
      <c r="CV14" s="624"/>
      <c r="CW14" s="624"/>
      <c r="CX14" s="624"/>
      <c r="CY14" s="625"/>
      <c r="CZ14" s="626">
        <v>2.4</v>
      </c>
      <c r="DA14" s="626"/>
      <c r="DB14" s="626"/>
      <c r="DC14" s="626"/>
      <c r="DD14" s="632">
        <v>35242</v>
      </c>
      <c r="DE14" s="624"/>
      <c r="DF14" s="624"/>
      <c r="DG14" s="624"/>
      <c r="DH14" s="624"/>
      <c r="DI14" s="624"/>
      <c r="DJ14" s="624"/>
      <c r="DK14" s="624"/>
      <c r="DL14" s="624"/>
      <c r="DM14" s="624"/>
      <c r="DN14" s="624"/>
      <c r="DO14" s="624"/>
      <c r="DP14" s="625"/>
      <c r="DQ14" s="632">
        <v>1423855</v>
      </c>
      <c r="DR14" s="624"/>
      <c r="DS14" s="624"/>
      <c r="DT14" s="624"/>
      <c r="DU14" s="624"/>
      <c r="DV14" s="624"/>
      <c r="DW14" s="624"/>
      <c r="DX14" s="624"/>
      <c r="DY14" s="624"/>
      <c r="DZ14" s="624"/>
      <c r="EA14" s="624"/>
      <c r="EB14" s="624"/>
      <c r="EC14" s="633"/>
    </row>
    <row r="15" spans="2:143" ht="11.25" customHeight="1">
      <c r="B15" s="620" t="s">
        <v>263</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139</v>
      </c>
      <c r="AA15" s="626"/>
      <c r="AB15" s="626"/>
      <c r="AC15" s="626"/>
      <c r="AD15" s="627" t="s">
        <v>131</v>
      </c>
      <c r="AE15" s="627"/>
      <c r="AF15" s="627"/>
      <c r="AG15" s="627"/>
      <c r="AH15" s="627"/>
      <c r="AI15" s="627"/>
      <c r="AJ15" s="627"/>
      <c r="AK15" s="627"/>
      <c r="AL15" s="628" t="s">
        <v>248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1146326</v>
      </c>
      <c r="BH15" s="624"/>
      <c r="BI15" s="624"/>
      <c r="BJ15" s="624"/>
      <c r="BK15" s="624"/>
      <c r="BL15" s="624"/>
      <c r="BM15" s="624"/>
      <c r="BN15" s="625"/>
      <c r="BO15" s="626">
        <v>3.8</v>
      </c>
      <c r="BP15" s="626"/>
      <c r="BQ15" s="626"/>
      <c r="BR15" s="626"/>
      <c r="BS15" s="627" t="s">
        <v>248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9109901</v>
      </c>
      <c r="CS15" s="624"/>
      <c r="CT15" s="624"/>
      <c r="CU15" s="624"/>
      <c r="CV15" s="624"/>
      <c r="CW15" s="624"/>
      <c r="CX15" s="624"/>
      <c r="CY15" s="625"/>
      <c r="CZ15" s="626">
        <v>14.9</v>
      </c>
      <c r="DA15" s="626"/>
      <c r="DB15" s="626"/>
      <c r="DC15" s="626"/>
      <c r="DD15" s="632">
        <v>4208418</v>
      </c>
      <c r="DE15" s="624"/>
      <c r="DF15" s="624"/>
      <c r="DG15" s="624"/>
      <c r="DH15" s="624"/>
      <c r="DI15" s="624"/>
      <c r="DJ15" s="624"/>
      <c r="DK15" s="624"/>
      <c r="DL15" s="624"/>
      <c r="DM15" s="624"/>
      <c r="DN15" s="624"/>
      <c r="DO15" s="624"/>
      <c r="DP15" s="625"/>
      <c r="DQ15" s="632">
        <v>6127785</v>
      </c>
      <c r="DR15" s="624"/>
      <c r="DS15" s="624"/>
      <c r="DT15" s="624"/>
      <c r="DU15" s="624"/>
      <c r="DV15" s="624"/>
      <c r="DW15" s="624"/>
      <c r="DX15" s="624"/>
      <c r="DY15" s="624"/>
      <c r="DZ15" s="624"/>
      <c r="EA15" s="624"/>
      <c r="EB15" s="624"/>
      <c r="EC15" s="633"/>
    </row>
    <row r="16" spans="2:143" ht="11.25" customHeight="1">
      <c r="B16" s="620" t="s">
        <v>266</v>
      </c>
      <c r="C16" s="621"/>
      <c r="D16" s="621"/>
      <c r="E16" s="621"/>
      <c r="F16" s="621"/>
      <c r="G16" s="621"/>
      <c r="H16" s="621"/>
      <c r="I16" s="621"/>
      <c r="J16" s="621"/>
      <c r="K16" s="621"/>
      <c r="L16" s="621"/>
      <c r="M16" s="621"/>
      <c r="N16" s="621"/>
      <c r="O16" s="621"/>
      <c r="P16" s="621"/>
      <c r="Q16" s="622"/>
      <c r="R16" s="623">
        <v>40358</v>
      </c>
      <c r="S16" s="624"/>
      <c r="T16" s="624"/>
      <c r="U16" s="624"/>
      <c r="V16" s="624"/>
      <c r="W16" s="624"/>
      <c r="X16" s="624"/>
      <c r="Y16" s="625"/>
      <c r="Z16" s="626">
        <v>0.1</v>
      </c>
      <c r="AA16" s="626"/>
      <c r="AB16" s="626"/>
      <c r="AC16" s="626"/>
      <c r="AD16" s="627">
        <v>40358</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248</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131</v>
      </c>
      <c r="CS16" s="624"/>
      <c r="CT16" s="624"/>
      <c r="CU16" s="624"/>
      <c r="CV16" s="624"/>
      <c r="CW16" s="624"/>
      <c r="CX16" s="624"/>
      <c r="CY16" s="625"/>
      <c r="CZ16" s="626" t="s">
        <v>248</v>
      </c>
      <c r="DA16" s="626"/>
      <c r="DB16" s="626"/>
      <c r="DC16" s="626"/>
      <c r="DD16" s="632" t="s">
        <v>248</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c r="B17" s="620" t="s">
        <v>269</v>
      </c>
      <c r="C17" s="621"/>
      <c r="D17" s="621"/>
      <c r="E17" s="621"/>
      <c r="F17" s="621"/>
      <c r="G17" s="621"/>
      <c r="H17" s="621"/>
      <c r="I17" s="621"/>
      <c r="J17" s="621"/>
      <c r="K17" s="621"/>
      <c r="L17" s="621"/>
      <c r="M17" s="621"/>
      <c r="N17" s="621"/>
      <c r="O17" s="621"/>
      <c r="P17" s="621"/>
      <c r="Q17" s="622"/>
      <c r="R17" s="623">
        <v>358061</v>
      </c>
      <c r="S17" s="624"/>
      <c r="T17" s="624"/>
      <c r="U17" s="624"/>
      <c r="V17" s="624"/>
      <c r="W17" s="624"/>
      <c r="X17" s="624"/>
      <c r="Y17" s="625"/>
      <c r="Z17" s="626">
        <v>0.5</v>
      </c>
      <c r="AA17" s="626"/>
      <c r="AB17" s="626"/>
      <c r="AC17" s="626"/>
      <c r="AD17" s="627">
        <v>358061</v>
      </c>
      <c r="AE17" s="627"/>
      <c r="AF17" s="627"/>
      <c r="AG17" s="627"/>
      <c r="AH17" s="627"/>
      <c r="AI17" s="627"/>
      <c r="AJ17" s="627"/>
      <c r="AK17" s="627"/>
      <c r="AL17" s="628">
        <v>1.1000000000000001</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248</v>
      </c>
      <c r="BH17" s="624"/>
      <c r="BI17" s="624"/>
      <c r="BJ17" s="624"/>
      <c r="BK17" s="624"/>
      <c r="BL17" s="624"/>
      <c r="BM17" s="624"/>
      <c r="BN17" s="625"/>
      <c r="BO17" s="626" t="s">
        <v>131</v>
      </c>
      <c r="BP17" s="626"/>
      <c r="BQ17" s="626"/>
      <c r="BR17" s="626"/>
      <c r="BS17" s="627" t="s">
        <v>248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3297792</v>
      </c>
      <c r="CS17" s="624"/>
      <c r="CT17" s="624"/>
      <c r="CU17" s="624"/>
      <c r="CV17" s="624"/>
      <c r="CW17" s="624"/>
      <c r="CX17" s="624"/>
      <c r="CY17" s="625"/>
      <c r="CZ17" s="626">
        <v>5.4</v>
      </c>
      <c r="DA17" s="626"/>
      <c r="DB17" s="626"/>
      <c r="DC17" s="626"/>
      <c r="DD17" s="632" t="s">
        <v>248</v>
      </c>
      <c r="DE17" s="624"/>
      <c r="DF17" s="624"/>
      <c r="DG17" s="624"/>
      <c r="DH17" s="624"/>
      <c r="DI17" s="624"/>
      <c r="DJ17" s="624"/>
      <c r="DK17" s="624"/>
      <c r="DL17" s="624"/>
      <c r="DM17" s="624"/>
      <c r="DN17" s="624"/>
      <c r="DO17" s="624"/>
      <c r="DP17" s="625"/>
      <c r="DQ17" s="632">
        <v>3233656</v>
      </c>
      <c r="DR17" s="624"/>
      <c r="DS17" s="624"/>
      <c r="DT17" s="624"/>
      <c r="DU17" s="624"/>
      <c r="DV17" s="624"/>
      <c r="DW17" s="624"/>
      <c r="DX17" s="624"/>
      <c r="DY17" s="624"/>
      <c r="DZ17" s="624"/>
      <c r="EA17" s="624"/>
      <c r="EB17" s="624"/>
      <c r="EC17" s="633"/>
    </row>
    <row r="18" spans="2:133" ht="11.25" customHeight="1">
      <c r="B18" s="620" t="s">
        <v>272</v>
      </c>
      <c r="C18" s="621"/>
      <c r="D18" s="621"/>
      <c r="E18" s="621"/>
      <c r="F18" s="621"/>
      <c r="G18" s="621"/>
      <c r="H18" s="621"/>
      <c r="I18" s="621"/>
      <c r="J18" s="621"/>
      <c r="K18" s="621"/>
      <c r="L18" s="621"/>
      <c r="M18" s="621"/>
      <c r="N18" s="621"/>
      <c r="O18" s="621"/>
      <c r="P18" s="621"/>
      <c r="Q18" s="622"/>
      <c r="R18" s="623">
        <v>184663</v>
      </c>
      <c r="S18" s="624"/>
      <c r="T18" s="624"/>
      <c r="U18" s="624"/>
      <c r="V18" s="624"/>
      <c r="W18" s="624"/>
      <c r="X18" s="624"/>
      <c r="Y18" s="625"/>
      <c r="Z18" s="626">
        <v>0.3</v>
      </c>
      <c r="AA18" s="626"/>
      <c r="AB18" s="626"/>
      <c r="AC18" s="626"/>
      <c r="AD18" s="627">
        <v>184663</v>
      </c>
      <c r="AE18" s="627"/>
      <c r="AF18" s="627"/>
      <c r="AG18" s="627"/>
      <c r="AH18" s="627"/>
      <c r="AI18" s="627"/>
      <c r="AJ18" s="627"/>
      <c r="AK18" s="627"/>
      <c r="AL18" s="628">
        <v>0.6</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139</v>
      </c>
      <c r="BH18" s="624"/>
      <c r="BI18" s="624"/>
      <c r="BJ18" s="624"/>
      <c r="BK18" s="624"/>
      <c r="BL18" s="624"/>
      <c r="BM18" s="624"/>
      <c r="BN18" s="625"/>
      <c r="BO18" s="626" t="s">
        <v>131</v>
      </c>
      <c r="BP18" s="626"/>
      <c r="BQ18" s="626"/>
      <c r="BR18" s="626"/>
      <c r="BS18" s="627" t="s">
        <v>248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248</v>
      </c>
      <c r="DA18" s="626"/>
      <c r="DB18" s="626"/>
      <c r="DC18" s="626"/>
      <c r="DD18" s="632" t="s">
        <v>248</v>
      </c>
      <c r="DE18" s="624"/>
      <c r="DF18" s="624"/>
      <c r="DG18" s="624"/>
      <c r="DH18" s="624"/>
      <c r="DI18" s="624"/>
      <c r="DJ18" s="624"/>
      <c r="DK18" s="624"/>
      <c r="DL18" s="624"/>
      <c r="DM18" s="624"/>
      <c r="DN18" s="624"/>
      <c r="DO18" s="624"/>
      <c r="DP18" s="625"/>
      <c r="DQ18" s="632" t="s">
        <v>248</v>
      </c>
      <c r="DR18" s="624"/>
      <c r="DS18" s="624"/>
      <c r="DT18" s="624"/>
      <c r="DU18" s="624"/>
      <c r="DV18" s="624"/>
      <c r="DW18" s="624"/>
      <c r="DX18" s="624"/>
      <c r="DY18" s="624"/>
      <c r="DZ18" s="624"/>
      <c r="EA18" s="624"/>
      <c r="EB18" s="624"/>
      <c r="EC18" s="633"/>
    </row>
    <row r="19" spans="2:133" ht="11.25" customHeight="1">
      <c r="B19" s="620" t="s">
        <v>275</v>
      </c>
      <c r="C19" s="621"/>
      <c r="D19" s="621"/>
      <c r="E19" s="621"/>
      <c r="F19" s="621"/>
      <c r="G19" s="621"/>
      <c r="H19" s="621"/>
      <c r="I19" s="621"/>
      <c r="J19" s="621"/>
      <c r="K19" s="621"/>
      <c r="L19" s="621"/>
      <c r="M19" s="621"/>
      <c r="N19" s="621"/>
      <c r="O19" s="621"/>
      <c r="P19" s="621"/>
      <c r="Q19" s="622"/>
      <c r="R19" s="623">
        <v>180698</v>
      </c>
      <c r="S19" s="624"/>
      <c r="T19" s="624"/>
      <c r="U19" s="624"/>
      <c r="V19" s="624"/>
      <c r="W19" s="624"/>
      <c r="X19" s="624"/>
      <c r="Y19" s="625"/>
      <c r="Z19" s="626">
        <v>0.3</v>
      </c>
      <c r="AA19" s="626"/>
      <c r="AB19" s="626"/>
      <c r="AC19" s="626"/>
      <c r="AD19" s="627">
        <v>180698</v>
      </c>
      <c r="AE19" s="627"/>
      <c r="AF19" s="627"/>
      <c r="AG19" s="627"/>
      <c r="AH19" s="627"/>
      <c r="AI19" s="627"/>
      <c r="AJ19" s="627"/>
      <c r="AK19" s="627"/>
      <c r="AL19" s="628">
        <v>0.5</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1874073</v>
      </c>
      <c r="BH19" s="624"/>
      <c r="BI19" s="624"/>
      <c r="BJ19" s="624"/>
      <c r="BK19" s="624"/>
      <c r="BL19" s="624"/>
      <c r="BM19" s="624"/>
      <c r="BN19" s="625"/>
      <c r="BO19" s="626">
        <v>6.2</v>
      </c>
      <c r="BP19" s="626"/>
      <c r="BQ19" s="626"/>
      <c r="BR19" s="626"/>
      <c r="BS19" s="627" t="s">
        <v>131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c r="B20" s="636" t="s">
        <v>278</v>
      </c>
      <c r="C20" s="637"/>
      <c r="D20" s="637"/>
      <c r="E20" s="637"/>
      <c r="F20" s="637"/>
      <c r="G20" s="637"/>
      <c r="H20" s="637"/>
      <c r="I20" s="637"/>
      <c r="J20" s="637"/>
      <c r="K20" s="637"/>
      <c r="L20" s="637"/>
      <c r="M20" s="637"/>
      <c r="N20" s="637"/>
      <c r="O20" s="637"/>
      <c r="P20" s="637"/>
      <c r="Q20" s="638"/>
      <c r="R20" s="623">
        <v>3965</v>
      </c>
      <c r="S20" s="624"/>
      <c r="T20" s="624"/>
      <c r="U20" s="624"/>
      <c r="V20" s="624"/>
      <c r="W20" s="624"/>
      <c r="X20" s="624"/>
      <c r="Y20" s="625"/>
      <c r="Z20" s="626">
        <v>0</v>
      </c>
      <c r="AA20" s="626"/>
      <c r="AB20" s="626"/>
      <c r="AC20" s="626"/>
      <c r="AD20" s="627">
        <v>3965</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1874073</v>
      </c>
      <c r="BH20" s="624"/>
      <c r="BI20" s="624"/>
      <c r="BJ20" s="624"/>
      <c r="BK20" s="624"/>
      <c r="BL20" s="624"/>
      <c r="BM20" s="624"/>
      <c r="BN20" s="625"/>
      <c r="BO20" s="626">
        <v>6.2</v>
      </c>
      <c r="BP20" s="626"/>
      <c r="BQ20" s="626"/>
      <c r="BR20" s="626"/>
      <c r="BS20" s="627" t="s">
        <v>131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61276144</v>
      </c>
      <c r="CS20" s="624"/>
      <c r="CT20" s="624"/>
      <c r="CU20" s="624"/>
      <c r="CV20" s="624"/>
      <c r="CW20" s="624"/>
      <c r="CX20" s="624"/>
      <c r="CY20" s="625"/>
      <c r="CZ20" s="626">
        <v>100</v>
      </c>
      <c r="DA20" s="626"/>
      <c r="DB20" s="626"/>
      <c r="DC20" s="626"/>
      <c r="DD20" s="632">
        <v>7722801</v>
      </c>
      <c r="DE20" s="624"/>
      <c r="DF20" s="624"/>
      <c r="DG20" s="624"/>
      <c r="DH20" s="624"/>
      <c r="DI20" s="624"/>
      <c r="DJ20" s="624"/>
      <c r="DK20" s="624"/>
      <c r="DL20" s="624"/>
      <c r="DM20" s="624"/>
      <c r="DN20" s="624"/>
      <c r="DO20" s="624"/>
      <c r="DP20" s="625"/>
      <c r="DQ20" s="632">
        <v>38407760</v>
      </c>
      <c r="DR20" s="624"/>
      <c r="DS20" s="624"/>
      <c r="DT20" s="624"/>
      <c r="DU20" s="624"/>
      <c r="DV20" s="624"/>
      <c r="DW20" s="624"/>
      <c r="DX20" s="624"/>
      <c r="DY20" s="624"/>
      <c r="DZ20" s="624"/>
      <c r="EA20" s="624"/>
      <c r="EB20" s="624"/>
      <c r="EC20" s="633"/>
    </row>
    <row r="21" spans="2:133" ht="11.25" customHeight="1">
      <c r="B21" s="620" t="s">
        <v>281</v>
      </c>
      <c r="C21" s="621"/>
      <c r="D21" s="621"/>
      <c r="E21" s="621"/>
      <c r="F21" s="621"/>
      <c r="G21" s="621"/>
      <c r="H21" s="621"/>
      <c r="I21" s="621"/>
      <c r="J21" s="621"/>
      <c r="K21" s="621"/>
      <c r="L21" s="621"/>
      <c r="M21" s="621"/>
      <c r="N21" s="621"/>
      <c r="O21" s="621"/>
      <c r="P21" s="621"/>
      <c r="Q21" s="622"/>
      <c r="R21" s="623">
        <v>18784</v>
      </c>
      <c r="S21" s="624"/>
      <c r="T21" s="624"/>
      <c r="U21" s="624"/>
      <c r="V21" s="624"/>
      <c r="W21" s="624"/>
      <c r="X21" s="624"/>
      <c r="Y21" s="625"/>
      <c r="Z21" s="626">
        <v>0</v>
      </c>
      <c r="AA21" s="626"/>
      <c r="AB21" s="626"/>
      <c r="AC21" s="626"/>
      <c r="AD21" s="627" t="s">
        <v>131</v>
      </c>
      <c r="AE21" s="627"/>
      <c r="AF21" s="627"/>
      <c r="AG21" s="627"/>
      <c r="AH21" s="627"/>
      <c r="AI21" s="627"/>
      <c r="AJ21" s="627"/>
      <c r="AK21" s="627"/>
      <c r="AL21" s="628" t="s">
        <v>248</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131</v>
      </c>
      <c r="BP21" s="626"/>
      <c r="BQ21" s="626"/>
      <c r="BR21" s="626"/>
      <c r="BS21" s="627" t="s">
        <v>248</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c r="B22" s="620" t="s">
        <v>283</v>
      </c>
      <c r="C22" s="621"/>
      <c r="D22" s="621"/>
      <c r="E22" s="621"/>
      <c r="F22" s="621"/>
      <c r="G22" s="621"/>
      <c r="H22" s="621"/>
      <c r="I22" s="621"/>
      <c r="J22" s="621"/>
      <c r="K22" s="621"/>
      <c r="L22" s="621"/>
      <c r="M22" s="621"/>
      <c r="N22" s="621"/>
      <c r="O22" s="621"/>
      <c r="P22" s="621"/>
      <c r="Q22" s="622"/>
      <c r="R22" s="623" t="s">
        <v>248</v>
      </c>
      <c r="S22" s="624"/>
      <c r="T22" s="624"/>
      <c r="U22" s="624"/>
      <c r="V22" s="624"/>
      <c r="W22" s="624"/>
      <c r="X22" s="624"/>
      <c r="Y22" s="625"/>
      <c r="Z22" s="626" t="s">
        <v>248</v>
      </c>
      <c r="AA22" s="626"/>
      <c r="AB22" s="626"/>
      <c r="AC22" s="626"/>
      <c r="AD22" s="627" t="s">
        <v>131</v>
      </c>
      <c r="AE22" s="627"/>
      <c r="AF22" s="627"/>
      <c r="AG22" s="627"/>
      <c r="AH22" s="627"/>
      <c r="AI22" s="627"/>
      <c r="AJ22" s="627"/>
      <c r="AK22" s="627"/>
      <c r="AL22" s="628" t="s">
        <v>248</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248</v>
      </c>
      <c r="BH22" s="624"/>
      <c r="BI22" s="624"/>
      <c r="BJ22" s="624"/>
      <c r="BK22" s="624"/>
      <c r="BL22" s="624"/>
      <c r="BM22" s="624"/>
      <c r="BN22" s="625"/>
      <c r="BO22" s="626" t="s">
        <v>248</v>
      </c>
      <c r="BP22" s="626"/>
      <c r="BQ22" s="626"/>
      <c r="BR22" s="626"/>
      <c r="BS22" s="627" t="s">
        <v>131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286</v>
      </c>
      <c r="C23" s="621"/>
      <c r="D23" s="621"/>
      <c r="E23" s="621"/>
      <c r="F23" s="621"/>
      <c r="G23" s="621"/>
      <c r="H23" s="621"/>
      <c r="I23" s="621"/>
      <c r="J23" s="621"/>
      <c r="K23" s="621"/>
      <c r="L23" s="621"/>
      <c r="M23" s="621"/>
      <c r="N23" s="621"/>
      <c r="O23" s="621"/>
      <c r="P23" s="621"/>
      <c r="Q23" s="622"/>
      <c r="R23" s="623">
        <v>18723</v>
      </c>
      <c r="S23" s="624"/>
      <c r="T23" s="624"/>
      <c r="U23" s="624"/>
      <c r="V23" s="624"/>
      <c r="W23" s="624"/>
      <c r="X23" s="624"/>
      <c r="Y23" s="625"/>
      <c r="Z23" s="626">
        <v>0</v>
      </c>
      <c r="AA23" s="626"/>
      <c r="AB23" s="626"/>
      <c r="AC23" s="626"/>
      <c r="AD23" s="627" t="s">
        <v>248</v>
      </c>
      <c r="AE23" s="627"/>
      <c r="AF23" s="627"/>
      <c r="AG23" s="627"/>
      <c r="AH23" s="627"/>
      <c r="AI23" s="627"/>
      <c r="AJ23" s="627"/>
      <c r="AK23" s="627"/>
      <c r="AL23" s="628" t="s">
        <v>131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1874073</v>
      </c>
      <c r="BH23" s="624"/>
      <c r="BI23" s="624"/>
      <c r="BJ23" s="624"/>
      <c r="BK23" s="624"/>
      <c r="BL23" s="624"/>
      <c r="BM23" s="624"/>
      <c r="BN23" s="625"/>
      <c r="BO23" s="626">
        <v>6.2</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2" t="s">
        <v>291</v>
      </c>
      <c r="DM23" s="653"/>
      <c r="DN23" s="653"/>
      <c r="DO23" s="653"/>
      <c r="DP23" s="653"/>
      <c r="DQ23" s="653"/>
      <c r="DR23" s="653"/>
      <c r="DS23" s="653"/>
      <c r="DT23" s="653"/>
      <c r="DU23" s="653"/>
      <c r="DV23" s="654"/>
      <c r="DW23" s="605" t="s">
        <v>292</v>
      </c>
      <c r="DX23" s="606"/>
      <c r="DY23" s="606"/>
      <c r="DZ23" s="606"/>
      <c r="EA23" s="606"/>
      <c r="EB23" s="606"/>
      <c r="EC23" s="607"/>
    </row>
    <row r="24" spans="2:133" ht="11.25" customHeight="1">
      <c r="B24" s="620" t="s">
        <v>293</v>
      </c>
      <c r="C24" s="621"/>
      <c r="D24" s="621"/>
      <c r="E24" s="621"/>
      <c r="F24" s="621"/>
      <c r="G24" s="621"/>
      <c r="H24" s="621"/>
      <c r="I24" s="621"/>
      <c r="J24" s="621"/>
      <c r="K24" s="621"/>
      <c r="L24" s="621"/>
      <c r="M24" s="621"/>
      <c r="N24" s="621"/>
      <c r="O24" s="621"/>
      <c r="P24" s="621"/>
      <c r="Q24" s="622"/>
      <c r="R24" s="623">
        <v>61</v>
      </c>
      <c r="S24" s="624"/>
      <c r="T24" s="624"/>
      <c r="U24" s="624"/>
      <c r="V24" s="624"/>
      <c r="W24" s="624"/>
      <c r="X24" s="624"/>
      <c r="Y24" s="625"/>
      <c r="Z24" s="626">
        <v>0</v>
      </c>
      <c r="AA24" s="626"/>
      <c r="AB24" s="626"/>
      <c r="AC24" s="626"/>
      <c r="AD24" s="627" t="s">
        <v>248</v>
      </c>
      <c r="AE24" s="627"/>
      <c r="AF24" s="627"/>
      <c r="AG24" s="627"/>
      <c r="AH24" s="627"/>
      <c r="AI24" s="627"/>
      <c r="AJ24" s="627"/>
      <c r="AK24" s="627"/>
      <c r="AL24" s="628" t="s">
        <v>248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29632218</v>
      </c>
      <c r="CS24" s="613"/>
      <c r="CT24" s="613"/>
      <c r="CU24" s="613"/>
      <c r="CV24" s="613"/>
      <c r="CW24" s="613"/>
      <c r="CX24" s="613"/>
      <c r="CY24" s="614"/>
      <c r="CZ24" s="617">
        <v>48.4</v>
      </c>
      <c r="DA24" s="618"/>
      <c r="DB24" s="618"/>
      <c r="DC24" s="634"/>
      <c r="DD24" s="655">
        <v>16498348</v>
      </c>
      <c r="DE24" s="613"/>
      <c r="DF24" s="613"/>
      <c r="DG24" s="613"/>
      <c r="DH24" s="613"/>
      <c r="DI24" s="613"/>
      <c r="DJ24" s="613"/>
      <c r="DK24" s="614"/>
      <c r="DL24" s="655">
        <v>15621645</v>
      </c>
      <c r="DM24" s="613"/>
      <c r="DN24" s="613"/>
      <c r="DO24" s="613"/>
      <c r="DP24" s="613"/>
      <c r="DQ24" s="613"/>
      <c r="DR24" s="613"/>
      <c r="DS24" s="613"/>
      <c r="DT24" s="613"/>
      <c r="DU24" s="613"/>
      <c r="DV24" s="614"/>
      <c r="DW24" s="617">
        <v>47.3</v>
      </c>
      <c r="DX24" s="618"/>
      <c r="DY24" s="618"/>
      <c r="DZ24" s="618"/>
      <c r="EA24" s="618"/>
      <c r="EB24" s="618"/>
      <c r="EC24" s="619"/>
    </row>
    <row r="25" spans="2:133" ht="11.25" customHeight="1">
      <c r="B25" s="620" t="s">
        <v>296</v>
      </c>
      <c r="C25" s="621"/>
      <c r="D25" s="621"/>
      <c r="E25" s="621"/>
      <c r="F25" s="621"/>
      <c r="G25" s="621"/>
      <c r="H25" s="621"/>
      <c r="I25" s="621"/>
      <c r="J25" s="621"/>
      <c r="K25" s="621"/>
      <c r="L25" s="621"/>
      <c r="M25" s="621"/>
      <c r="N25" s="621"/>
      <c r="O25" s="621"/>
      <c r="P25" s="621"/>
      <c r="Q25" s="622"/>
      <c r="R25" s="623">
        <v>34625701</v>
      </c>
      <c r="S25" s="624"/>
      <c r="T25" s="624"/>
      <c r="U25" s="624"/>
      <c r="V25" s="624"/>
      <c r="W25" s="624"/>
      <c r="X25" s="624"/>
      <c r="Y25" s="625"/>
      <c r="Z25" s="626">
        <v>52.3</v>
      </c>
      <c r="AA25" s="626"/>
      <c r="AB25" s="626"/>
      <c r="AC25" s="626"/>
      <c r="AD25" s="627">
        <v>32732843</v>
      </c>
      <c r="AE25" s="627"/>
      <c r="AF25" s="627"/>
      <c r="AG25" s="627"/>
      <c r="AH25" s="627"/>
      <c r="AI25" s="627"/>
      <c r="AJ25" s="627"/>
      <c r="AK25" s="627"/>
      <c r="AL25" s="628">
        <v>99.2</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8528833</v>
      </c>
      <c r="CS25" s="644"/>
      <c r="CT25" s="644"/>
      <c r="CU25" s="644"/>
      <c r="CV25" s="644"/>
      <c r="CW25" s="644"/>
      <c r="CX25" s="644"/>
      <c r="CY25" s="645"/>
      <c r="CZ25" s="628">
        <v>13.9</v>
      </c>
      <c r="DA25" s="656"/>
      <c r="DB25" s="656"/>
      <c r="DC25" s="658"/>
      <c r="DD25" s="632">
        <v>7846070</v>
      </c>
      <c r="DE25" s="644"/>
      <c r="DF25" s="644"/>
      <c r="DG25" s="644"/>
      <c r="DH25" s="644"/>
      <c r="DI25" s="644"/>
      <c r="DJ25" s="644"/>
      <c r="DK25" s="645"/>
      <c r="DL25" s="632">
        <v>6980801</v>
      </c>
      <c r="DM25" s="644"/>
      <c r="DN25" s="644"/>
      <c r="DO25" s="644"/>
      <c r="DP25" s="644"/>
      <c r="DQ25" s="644"/>
      <c r="DR25" s="644"/>
      <c r="DS25" s="644"/>
      <c r="DT25" s="644"/>
      <c r="DU25" s="644"/>
      <c r="DV25" s="645"/>
      <c r="DW25" s="628">
        <v>21.1</v>
      </c>
      <c r="DX25" s="656"/>
      <c r="DY25" s="656"/>
      <c r="DZ25" s="656"/>
      <c r="EA25" s="656"/>
      <c r="EB25" s="656"/>
      <c r="EC25" s="657"/>
    </row>
    <row r="26" spans="2:133" ht="11.25" customHeight="1">
      <c r="B26" s="620" t="s">
        <v>299</v>
      </c>
      <c r="C26" s="621"/>
      <c r="D26" s="621"/>
      <c r="E26" s="621"/>
      <c r="F26" s="621"/>
      <c r="G26" s="621"/>
      <c r="H26" s="621"/>
      <c r="I26" s="621"/>
      <c r="J26" s="621"/>
      <c r="K26" s="621"/>
      <c r="L26" s="621"/>
      <c r="M26" s="621"/>
      <c r="N26" s="621"/>
      <c r="O26" s="621"/>
      <c r="P26" s="621"/>
      <c r="Q26" s="622"/>
      <c r="R26" s="623">
        <v>13591</v>
      </c>
      <c r="S26" s="624"/>
      <c r="T26" s="624"/>
      <c r="U26" s="624"/>
      <c r="V26" s="624"/>
      <c r="W26" s="624"/>
      <c r="X26" s="624"/>
      <c r="Y26" s="625"/>
      <c r="Z26" s="626">
        <v>0</v>
      </c>
      <c r="AA26" s="626"/>
      <c r="AB26" s="626"/>
      <c r="AC26" s="626"/>
      <c r="AD26" s="627">
        <v>13591</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248</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5561245</v>
      </c>
      <c r="CS26" s="624"/>
      <c r="CT26" s="624"/>
      <c r="CU26" s="624"/>
      <c r="CV26" s="624"/>
      <c r="CW26" s="624"/>
      <c r="CX26" s="624"/>
      <c r="CY26" s="625"/>
      <c r="CZ26" s="628">
        <v>9.1</v>
      </c>
      <c r="DA26" s="656"/>
      <c r="DB26" s="656"/>
      <c r="DC26" s="658"/>
      <c r="DD26" s="632">
        <v>5170993</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6"/>
      <c r="DY26" s="656"/>
      <c r="DZ26" s="656"/>
      <c r="EA26" s="656"/>
      <c r="EB26" s="656"/>
      <c r="EC26" s="657"/>
    </row>
    <row r="27" spans="2:133" ht="11.25" customHeight="1">
      <c r="B27" s="620" t="s">
        <v>302</v>
      </c>
      <c r="C27" s="621"/>
      <c r="D27" s="621"/>
      <c r="E27" s="621"/>
      <c r="F27" s="621"/>
      <c r="G27" s="621"/>
      <c r="H27" s="621"/>
      <c r="I27" s="621"/>
      <c r="J27" s="621"/>
      <c r="K27" s="621"/>
      <c r="L27" s="621"/>
      <c r="M27" s="621"/>
      <c r="N27" s="621"/>
      <c r="O27" s="621"/>
      <c r="P27" s="621"/>
      <c r="Q27" s="622"/>
      <c r="R27" s="623">
        <v>480988</v>
      </c>
      <c r="S27" s="624"/>
      <c r="T27" s="624"/>
      <c r="U27" s="624"/>
      <c r="V27" s="624"/>
      <c r="W27" s="624"/>
      <c r="X27" s="624"/>
      <c r="Y27" s="625"/>
      <c r="Z27" s="626">
        <v>0.7</v>
      </c>
      <c r="AA27" s="626"/>
      <c r="AB27" s="626"/>
      <c r="AC27" s="626"/>
      <c r="AD27" s="627" t="s">
        <v>131</v>
      </c>
      <c r="AE27" s="627"/>
      <c r="AF27" s="627"/>
      <c r="AG27" s="627"/>
      <c r="AH27" s="627"/>
      <c r="AI27" s="627"/>
      <c r="AJ27" s="627"/>
      <c r="AK27" s="627"/>
      <c r="AL27" s="628" t="s">
        <v>248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30051604</v>
      </c>
      <c r="BH27" s="624"/>
      <c r="BI27" s="624"/>
      <c r="BJ27" s="624"/>
      <c r="BK27" s="624"/>
      <c r="BL27" s="624"/>
      <c r="BM27" s="624"/>
      <c r="BN27" s="625"/>
      <c r="BO27" s="626">
        <v>100</v>
      </c>
      <c r="BP27" s="626"/>
      <c r="BQ27" s="626"/>
      <c r="BR27" s="626"/>
      <c r="BS27" s="627">
        <v>541622</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17805593</v>
      </c>
      <c r="CS27" s="644"/>
      <c r="CT27" s="644"/>
      <c r="CU27" s="644"/>
      <c r="CV27" s="644"/>
      <c r="CW27" s="644"/>
      <c r="CX27" s="644"/>
      <c r="CY27" s="645"/>
      <c r="CZ27" s="628">
        <v>29.1</v>
      </c>
      <c r="DA27" s="656"/>
      <c r="DB27" s="656"/>
      <c r="DC27" s="658"/>
      <c r="DD27" s="632">
        <v>5418622</v>
      </c>
      <c r="DE27" s="644"/>
      <c r="DF27" s="644"/>
      <c r="DG27" s="644"/>
      <c r="DH27" s="644"/>
      <c r="DI27" s="644"/>
      <c r="DJ27" s="644"/>
      <c r="DK27" s="645"/>
      <c r="DL27" s="632">
        <v>5407188</v>
      </c>
      <c r="DM27" s="644"/>
      <c r="DN27" s="644"/>
      <c r="DO27" s="644"/>
      <c r="DP27" s="644"/>
      <c r="DQ27" s="644"/>
      <c r="DR27" s="644"/>
      <c r="DS27" s="644"/>
      <c r="DT27" s="644"/>
      <c r="DU27" s="644"/>
      <c r="DV27" s="645"/>
      <c r="DW27" s="628">
        <v>16.399999999999999</v>
      </c>
      <c r="DX27" s="656"/>
      <c r="DY27" s="656"/>
      <c r="DZ27" s="656"/>
      <c r="EA27" s="656"/>
      <c r="EB27" s="656"/>
      <c r="EC27" s="657"/>
    </row>
    <row r="28" spans="2:133" ht="11.25" customHeight="1">
      <c r="B28" s="620" t="s">
        <v>305</v>
      </c>
      <c r="C28" s="621"/>
      <c r="D28" s="621"/>
      <c r="E28" s="621"/>
      <c r="F28" s="621"/>
      <c r="G28" s="621"/>
      <c r="H28" s="621"/>
      <c r="I28" s="621"/>
      <c r="J28" s="621"/>
      <c r="K28" s="621"/>
      <c r="L28" s="621"/>
      <c r="M28" s="621"/>
      <c r="N28" s="621"/>
      <c r="O28" s="621"/>
      <c r="P28" s="621"/>
      <c r="Q28" s="622"/>
      <c r="R28" s="623">
        <v>719382</v>
      </c>
      <c r="S28" s="624"/>
      <c r="T28" s="624"/>
      <c r="U28" s="624"/>
      <c r="V28" s="624"/>
      <c r="W28" s="624"/>
      <c r="X28" s="624"/>
      <c r="Y28" s="625"/>
      <c r="Z28" s="626">
        <v>1.1000000000000001</v>
      </c>
      <c r="AA28" s="626"/>
      <c r="AB28" s="626"/>
      <c r="AC28" s="626"/>
      <c r="AD28" s="627">
        <v>5</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3297792</v>
      </c>
      <c r="CS28" s="624"/>
      <c r="CT28" s="624"/>
      <c r="CU28" s="624"/>
      <c r="CV28" s="624"/>
      <c r="CW28" s="624"/>
      <c r="CX28" s="624"/>
      <c r="CY28" s="625"/>
      <c r="CZ28" s="628">
        <v>5.4</v>
      </c>
      <c r="DA28" s="656"/>
      <c r="DB28" s="656"/>
      <c r="DC28" s="658"/>
      <c r="DD28" s="632">
        <v>3233656</v>
      </c>
      <c r="DE28" s="624"/>
      <c r="DF28" s="624"/>
      <c r="DG28" s="624"/>
      <c r="DH28" s="624"/>
      <c r="DI28" s="624"/>
      <c r="DJ28" s="624"/>
      <c r="DK28" s="625"/>
      <c r="DL28" s="632">
        <v>3233656</v>
      </c>
      <c r="DM28" s="624"/>
      <c r="DN28" s="624"/>
      <c r="DO28" s="624"/>
      <c r="DP28" s="624"/>
      <c r="DQ28" s="624"/>
      <c r="DR28" s="624"/>
      <c r="DS28" s="624"/>
      <c r="DT28" s="624"/>
      <c r="DU28" s="624"/>
      <c r="DV28" s="625"/>
      <c r="DW28" s="628">
        <v>9.8000000000000007</v>
      </c>
      <c r="DX28" s="656"/>
      <c r="DY28" s="656"/>
      <c r="DZ28" s="656"/>
      <c r="EA28" s="656"/>
      <c r="EB28" s="656"/>
      <c r="EC28" s="657"/>
    </row>
    <row r="29" spans="2:133" ht="11.25" customHeight="1">
      <c r="B29" s="620" t="s">
        <v>307</v>
      </c>
      <c r="C29" s="621"/>
      <c r="D29" s="621"/>
      <c r="E29" s="621"/>
      <c r="F29" s="621"/>
      <c r="G29" s="621"/>
      <c r="H29" s="621"/>
      <c r="I29" s="621"/>
      <c r="J29" s="621"/>
      <c r="K29" s="621"/>
      <c r="L29" s="621"/>
      <c r="M29" s="621"/>
      <c r="N29" s="621"/>
      <c r="O29" s="621"/>
      <c r="P29" s="621"/>
      <c r="Q29" s="622"/>
      <c r="R29" s="623">
        <v>104074</v>
      </c>
      <c r="S29" s="624"/>
      <c r="T29" s="624"/>
      <c r="U29" s="624"/>
      <c r="V29" s="624"/>
      <c r="W29" s="624"/>
      <c r="X29" s="624"/>
      <c r="Y29" s="625"/>
      <c r="Z29" s="626">
        <v>0.2</v>
      </c>
      <c r="AA29" s="626"/>
      <c r="AB29" s="626"/>
      <c r="AC29" s="626"/>
      <c r="AD29" s="627">
        <v>988</v>
      </c>
      <c r="AE29" s="627"/>
      <c r="AF29" s="627"/>
      <c r="AG29" s="627"/>
      <c r="AH29" s="627"/>
      <c r="AI29" s="627"/>
      <c r="AJ29" s="627"/>
      <c r="AK29" s="627"/>
      <c r="AL29" s="628">
        <v>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72</v>
      </c>
      <c r="CG29" s="621"/>
      <c r="CH29" s="621"/>
      <c r="CI29" s="621"/>
      <c r="CJ29" s="621"/>
      <c r="CK29" s="621"/>
      <c r="CL29" s="621"/>
      <c r="CM29" s="621"/>
      <c r="CN29" s="621"/>
      <c r="CO29" s="621"/>
      <c r="CP29" s="621"/>
      <c r="CQ29" s="622"/>
      <c r="CR29" s="623">
        <v>3297792</v>
      </c>
      <c r="CS29" s="644"/>
      <c r="CT29" s="644"/>
      <c r="CU29" s="644"/>
      <c r="CV29" s="644"/>
      <c r="CW29" s="644"/>
      <c r="CX29" s="644"/>
      <c r="CY29" s="645"/>
      <c r="CZ29" s="628">
        <v>5.4</v>
      </c>
      <c r="DA29" s="656"/>
      <c r="DB29" s="656"/>
      <c r="DC29" s="658"/>
      <c r="DD29" s="632">
        <v>3233656</v>
      </c>
      <c r="DE29" s="644"/>
      <c r="DF29" s="644"/>
      <c r="DG29" s="644"/>
      <c r="DH29" s="644"/>
      <c r="DI29" s="644"/>
      <c r="DJ29" s="644"/>
      <c r="DK29" s="645"/>
      <c r="DL29" s="632">
        <v>3233656</v>
      </c>
      <c r="DM29" s="644"/>
      <c r="DN29" s="644"/>
      <c r="DO29" s="644"/>
      <c r="DP29" s="644"/>
      <c r="DQ29" s="644"/>
      <c r="DR29" s="644"/>
      <c r="DS29" s="644"/>
      <c r="DT29" s="644"/>
      <c r="DU29" s="644"/>
      <c r="DV29" s="645"/>
      <c r="DW29" s="628">
        <v>9.8000000000000007</v>
      </c>
      <c r="DX29" s="656"/>
      <c r="DY29" s="656"/>
      <c r="DZ29" s="656"/>
      <c r="EA29" s="656"/>
      <c r="EB29" s="656"/>
      <c r="EC29" s="657"/>
    </row>
    <row r="30" spans="2:133" ht="11.25" customHeight="1">
      <c r="B30" s="620" t="s">
        <v>309</v>
      </c>
      <c r="C30" s="621"/>
      <c r="D30" s="621"/>
      <c r="E30" s="621"/>
      <c r="F30" s="621"/>
      <c r="G30" s="621"/>
      <c r="H30" s="621"/>
      <c r="I30" s="621"/>
      <c r="J30" s="621"/>
      <c r="K30" s="621"/>
      <c r="L30" s="621"/>
      <c r="M30" s="621"/>
      <c r="N30" s="621"/>
      <c r="O30" s="621"/>
      <c r="P30" s="621"/>
      <c r="Q30" s="622"/>
      <c r="R30" s="623">
        <v>13847059</v>
      </c>
      <c r="S30" s="624"/>
      <c r="T30" s="624"/>
      <c r="U30" s="624"/>
      <c r="V30" s="624"/>
      <c r="W30" s="624"/>
      <c r="X30" s="624"/>
      <c r="Y30" s="625"/>
      <c r="Z30" s="626">
        <v>20.9</v>
      </c>
      <c r="AA30" s="626"/>
      <c r="AB30" s="626"/>
      <c r="AC30" s="626"/>
      <c r="AD30" s="627" t="s">
        <v>248</v>
      </c>
      <c r="AE30" s="627"/>
      <c r="AF30" s="627"/>
      <c r="AG30" s="627"/>
      <c r="AH30" s="627"/>
      <c r="AI30" s="627"/>
      <c r="AJ30" s="627"/>
      <c r="AK30" s="627"/>
      <c r="AL30" s="628" t="s">
        <v>131</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3182861</v>
      </c>
      <c r="CS30" s="624"/>
      <c r="CT30" s="624"/>
      <c r="CU30" s="624"/>
      <c r="CV30" s="624"/>
      <c r="CW30" s="624"/>
      <c r="CX30" s="624"/>
      <c r="CY30" s="625"/>
      <c r="CZ30" s="628">
        <v>5.2</v>
      </c>
      <c r="DA30" s="656"/>
      <c r="DB30" s="656"/>
      <c r="DC30" s="658"/>
      <c r="DD30" s="632">
        <v>3118725</v>
      </c>
      <c r="DE30" s="624"/>
      <c r="DF30" s="624"/>
      <c r="DG30" s="624"/>
      <c r="DH30" s="624"/>
      <c r="DI30" s="624"/>
      <c r="DJ30" s="624"/>
      <c r="DK30" s="625"/>
      <c r="DL30" s="632">
        <v>3118725</v>
      </c>
      <c r="DM30" s="624"/>
      <c r="DN30" s="624"/>
      <c r="DO30" s="624"/>
      <c r="DP30" s="624"/>
      <c r="DQ30" s="624"/>
      <c r="DR30" s="624"/>
      <c r="DS30" s="624"/>
      <c r="DT30" s="624"/>
      <c r="DU30" s="624"/>
      <c r="DV30" s="625"/>
      <c r="DW30" s="628">
        <v>9.4</v>
      </c>
      <c r="DX30" s="656"/>
      <c r="DY30" s="656"/>
      <c r="DZ30" s="656"/>
      <c r="EA30" s="656"/>
      <c r="EB30" s="656"/>
      <c r="EC30" s="657"/>
    </row>
    <row r="31" spans="2:133" ht="11.25" customHeight="1">
      <c r="B31" s="636" t="s">
        <v>313</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248</v>
      </c>
      <c r="AE31" s="627"/>
      <c r="AF31" s="627"/>
      <c r="AG31" s="627"/>
      <c r="AH31" s="627"/>
      <c r="AI31" s="627"/>
      <c r="AJ31" s="627"/>
      <c r="AK31" s="627"/>
      <c r="AL31" s="628" t="s">
        <v>131</v>
      </c>
      <c r="AM31" s="629"/>
      <c r="AN31" s="629"/>
      <c r="AO31" s="630"/>
      <c r="AP31" s="671" t="s">
        <v>314</v>
      </c>
      <c r="AQ31" s="672"/>
      <c r="AR31" s="672"/>
      <c r="AS31" s="672"/>
      <c r="AT31" s="677" t="s">
        <v>315</v>
      </c>
      <c r="AU31" s="218"/>
      <c r="AV31" s="218"/>
      <c r="AW31" s="218"/>
      <c r="AX31" s="609" t="s">
        <v>189</v>
      </c>
      <c r="AY31" s="610"/>
      <c r="AZ31" s="610"/>
      <c r="BA31" s="610"/>
      <c r="BB31" s="610"/>
      <c r="BC31" s="610"/>
      <c r="BD31" s="610"/>
      <c r="BE31" s="610"/>
      <c r="BF31" s="611"/>
      <c r="BG31" s="670">
        <v>99.4</v>
      </c>
      <c r="BH31" s="667"/>
      <c r="BI31" s="667"/>
      <c r="BJ31" s="667"/>
      <c r="BK31" s="667"/>
      <c r="BL31" s="667"/>
      <c r="BM31" s="618">
        <v>98.1</v>
      </c>
      <c r="BN31" s="667"/>
      <c r="BO31" s="667"/>
      <c r="BP31" s="667"/>
      <c r="BQ31" s="668"/>
      <c r="BR31" s="670">
        <v>99.4</v>
      </c>
      <c r="BS31" s="667"/>
      <c r="BT31" s="667"/>
      <c r="BU31" s="667"/>
      <c r="BV31" s="667"/>
      <c r="BW31" s="667"/>
      <c r="BX31" s="618">
        <v>97.8</v>
      </c>
      <c r="BY31" s="667"/>
      <c r="BZ31" s="667"/>
      <c r="CA31" s="667"/>
      <c r="CB31" s="668"/>
      <c r="CD31" s="663"/>
      <c r="CE31" s="664"/>
      <c r="CF31" s="620" t="s">
        <v>316</v>
      </c>
      <c r="CG31" s="621"/>
      <c r="CH31" s="621"/>
      <c r="CI31" s="621"/>
      <c r="CJ31" s="621"/>
      <c r="CK31" s="621"/>
      <c r="CL31" s="621"/>
      <c r="CM31" s="621"/>
      <c r="CN31" s="621"/>
      <c r="CO31" s="621"/>
      <c r="CP31" s="621"/>
      <c r="CQ31" s="622"/>
      <c r="CR31" s="623">
        <v>114931</v>
      </c>
      <c r="CS31" s="644"/>
      <c r="CT31" s="644"/>
      <c r="CU31" s="644"/>
      <c r="CV31" s="644"/>
      <c r="CW31" s="644"/>
      <c r="CX31" s="644"/>
      <c r="CY31" s="645"/>
      <c r="CZ31" s="628">
        <v>0.2</v>
      </c>
      <c r="DA31" s="656"/>
      <c r="DB31" s="656"/>
      <c r="DC31" s="658"/>
      <c r="DD31" s="632">
        <v>114931</v>
      </c>
      <c r="DE31" s="644"/>
      <c r="DF31" s="644"/>
      <c r="DG31" s="644"/>
      <c r="DH31" s="644"/>
      <c r="DI31" s="644"/>
      <c r="DJ31" s="644"/>
      <c r="DK31" s="645"/>
      <c r="DL31" s="632">
        <v>114931</v>
      </c>
      <c r="DM31" s="644"/>
      <c r="DN31" s="644"/>
      <c r="DO31" s="644"/>
      <c r="DP31" s="644"/>
      <c r="DQ31" s="644"/>
      <c r="DR31" s="644"/>
      <c r="DS31" s="644"/>
      <c r="DT31" s="644"/>
      <c r="DU31" s="644"/>
      <c r="DV31" s="645"/>
      <c r="DW31" s="628">
        <v>0.3</v>
      </c>
      <c r="DX31" s="656"/>
      <c r="DY31" s="656"/>
      <c r="DZ31" s="656"/>
      <c r="EA31" s="656"/>
      <c r="EB31" s="656"/>
      <c r="EC31" s="657"/>
    </row>
    <row r="32" spans="2:133" ht="11.25" customHeight="1">
      <c r="B32" s="620" t="s">
        <v>317</v>
      </c>
      <c r="C32" s="621"/>
      <c r="D32" s="621"/>
      <c r="E32" s="621"/>
      <c r="F32" s="621"/>
      <c r="G32" s="621"/>
      <c r="H32" s="621"/>
      <c r="I32" s="621"/>
      <c r="J32" s="621"/>
      <c r="K32" s="621"/>
      <c r="L32" s="621"/>
      <c r="M32" s="621"/>
      <c r="N32" s="621"/>
      <c r="O32" s="621"/>
      <c r="P32" s="621"/>
      <c r="Q32" s="622"/>
      <c r="R32" s="623">
        <v>3408544</v>
      </c>
      <c r="S32" s="624"/>
      <c r="T32" s="624"/>
      <c r="U32" s="624"/>
      <c r="V32" s="624"/>
      <c r="W32" s="624"/>
      <c r="X32" s="624"/>
      <c r="Y32" s="625"/>
      <c r="Z32" s="626">
        <v>5.0999999999999996</v>
      </c>
      <c r="AA32" s="626"/>
      <c r="AB32" s="626"/>
      <c r="AC32" s="626"/>
      <c r="AD32" s="627" t="s">
        <v>131</v>
      </c>
      <c r="AE32" s="627"/>
      <c r="AF32" s="627"/>
      <c r="AG32" s="627"/>
      <c r="AH32" s="627"/>
      <c r="AI32" s="627"/>
      <c r="AJ32" s="627"/>
      <c r="AK32" s="627"/>
      <c r="AL32" s="628" t="s">
        <v>131</v>
      </c>
      <c r="AM32" s="629"/>
      <c r="AN32" s="629"/>
      <c r="AO32" s="630"/>
      <c r="AP32" s="673"/>
      <c r="AQ32" s="674"/>
      <c r="AR32" s="674"/>
      <c r="AS32" s="674"/>
      <c r="AT32" s="678"/>
      <c r="AU32" s="214" t="s">
        <v>318</v>
      </c>
      <c r="AX32" s="620" t="s">
        <v>319</v>
      </c>
      <c r="AY32" s="621"/>
      <c r="AZ32" s="621"/>
      <c r="BA32" s="621"/>
      <c r="BB32" s="621"/>
      <c r="BC32" s="621"/>
      <c r="BD32" s="621"/>
      <c r="BE32" s="621"/>
      <c r="BF32" s="622"/>
      <c r="BG32" s="680">
        <v>99</v>
      </c>
      <c r="BH32" s="644"/>
      <c r="BI32" s="644"/>
      <c r="BJ32" s="644"/>
      <c r="BK32" s="644"/>
      <c r="BL32" s="644"/>
      <c r="BM32" s="629">
        <v>96.8</v>
      </c>
      <c r="BN32" s="644"/>
      <c r="BO32" s="644"/>
      <c r="BP32" s="644"/>
      <c r="BQ32" s="669"/>
      <c r="BR32" s="680">
        <v>99</v>
      </c>
      <c r="BS32" s="644"/>
      <c r="BT32" s="644"/>
      <c r="BU32" s="644"/>
      <c r="BV32" s="644"/>
      <c r="BW32" s="644"/>
      <c r="BX32" s="629">
        <v>96.4</v>
      </c>
      <c r="BY32" s="644"/>
      <c r="BZ32" s="644"/>
      <c r="CA32" s="644"/>
      <c r="CB32" s="669"/>
      <c r="CD32" s="665"/>
      <c r="CE32" s="666"/>
      <c r="CF32" s="620" t="s">
        <v>320</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6"/>
      <c r="DB32" s="656"/>
      <c r="DC32" s="658"/>
      <c r="DD32" s="632" t="s">
        <v>131</v>
      </c>
      <c r="DE32" s="624"/>
      <c r="DF32" s="624"/>
      <c r="DG32" s="624"/>
      <c r="DH32" s="624"/>
      <c r="DI32" s="624"/>
      <c r="DJ32" s="624"/>
      <c r="DK32" s="625"/>
      <c r="DL32" s="632" t="s">
        <v>248</v>
      </c>
      <c r="DM32" s="624"/>
      <c r="DN32" s="624"/>
      <c r="DO32" s="624"/>
      <c r="DP32" s="624"/>
      <c r="DQ32" s="624"/>
      <c r="DR32" s="624"/>
      <c r="DS32" s="624"/>
      <c r="DT32" s="624"/>
      <c r="DU32" s="624"/>
      <c r="DV32" s="625"/>
      <c r="DW32" s="628" t="s">
        <v>131</v>
      </c>
      <c r="DX32" s="656"/>
      <c r="DY32" s="656"/>
      <c r="DZ32" s="656"/>
      <c r="EA32" s="656"/>
      <c r="EB32" s="656"/>
      <c r="EC32" s="657"/>
    </row>
    <row r="33" spans="2:133" ht="11.25" customHeight="1">
      <c r="B33" s="620" t="s">
        <v>321</v>
      </c>
      <c r="C33" s="621"/>
      <c r="D33" s="621"/>
      <c r="E33" s="621"/>
      <c r="F33" s="621"/>
      <c r="G33" s="621"/>
      <c r="H33" s="621"/>
      <c r="I33" s="621"/>
      <c r="J33" s="621"/>
      <c r="K33" s="621"/>
      <c r="L33" s="621"/>
      <c r="M33" s="621"/>
      <c r="N33" s="621"/>
      <c r="O33" s="621"/>
      <c r="P33" s="621"/>
      <c r="Q33" s="622"/>
      <c r="R33" s="623">
        <v>328393</v>
      </c>
      <c r="S33" s="624"/>
      <c r="T33" s="624"/>
      <c r="U33" s="624"/>
      <c r="V33" s="624"/>
      <c r="W33" s="624"/>
      <c r="X33" s="624"/>
      <c r="Y33" s="625"/>
      <c r="Z33" s="626">
        <v>0.5</v>
      </c>
      <c r="AA33" s="626"/>
      <c r="AB33" s="626"/>
      <c r="AC33" s="626"/>
      <c r="AD33" s="627">
        <v>198961</v>
      </c>
      <c r="AE33" s="627"/>
      <c r="AF33" s="627"/>
      <c r="AG33" s="627"/>
      <c r="AH33" s="627"/>
      <c r="AI33" s="627"/>
      <c r="AJ33" s="627"/>
      <c r="AK33" s="627"/>
      <c r="AL33" s="628">
        <v>0.6</v>
      </c>
      <c r="AM33" s="629"/>
      <c r="AN33" s="629"/>
      <c r="AO33" s="630"/>
      <c r="AP33" s="675"/>
      <c r="AQ33" s="676"/>
      <c r="AR33" s="676"/>
      <c r="AS33" s="676"/>
      <c r="AT33" s="679"/>
      <c r="AU33" s="219"/>
      <c r="AV33" s="219"/>
      <c r="AW33" s="219"/>
      <c r="AX33" s="646" t="s">
        <v>322</v>
      </c>
      <c r="AY33" s="647"/>
      <c r="AZ33" s="647"/>
      <c r="BA33" s="647"/>
      <c r="BB33" s="647"/>
      <c r="BC33" s="647"/>
      <c r="BD33" s="647"/>
      <c r="BE33" s="647"/>
      <c r="BF33" s="648"/>
      <c r="BG33" s="681">
        <v>99.8</v>
      </c>
      <c r="BH33" s="682"/>
      <c r="BI33" s="682"/>
      <c r="BJ33" s="682"/>
      <c r="BK33" s="682"/>
      <c r="BL33" s="682"/>
      <c r="BM33" s="683">
        <v>99.2</v>
      </c>
      <c r="BN33" s="682"/>
      <c r="BO33" s="682"/>
      <c r="BP33" s="682"/>
      <c r="BQ33" s="684"/>
      <c r="BR33" s="681">
        <v>99.7</v>
      </c>
      <c r="BS33" s="682"/>
      <c r="BT33" s="682"/>
      <c r="BU33" s="682"/>
      <c r="BV33" s="682"/>
      <c r="BW33" s="682"/>
      <c r="BX33" s="683">
        <v>99</v>
      </c>
      <c r="BY33" s="682"/>
      <c r="BZ33" s="682"/>
      <c r="CA33" s="682"/>
      <c r="CB33" s="684"/>
      <c r="CD33" s="620" t="s">
        <v>323</v>
      </c>
      <c r="CE33" s="621"/>
      <c r="CF33" s="621"/>
      <c r="CG33" s="621"/>
      <c r="CH33" s="621"/>
      <c r="CI33" s="621"/>
      <c r="CJ33" s="621"/>
      <c r="CK33" s="621"/>
      <c r="CL33" s="621"/>
      <c r="CM33" s="621"/>
      <c r="CN33" s="621"/>
      <c r="CO33" s="621"/>
      <c r="CP33" s="621"/>
      <c r="CQ33" s="622"/>
      <c r="CR33" s="623">
        <v>23921125</v>
      </c>
      <c r="CS33" s="644"/>
      <c r="CT33" s="644"/>
      <c r="CU33" s="644"/>
      <c r="CV33" s="644"/>
      <c r="CW33" s="644"/>
      <c r="CX33" s="644"/>
      <c r="CY33" s="645"/>
      <c r="CZ33" s="628">
        <v>39</v>
      </c>
      <c r="DA33" s="656"/>
      <c r="DB33" s="656"/>
      <c r="DC33" s="658"/>
      <c r="DD33" s="632">
        <v>19030199</v>
      </c>
      <c r="DE33" s="644"/>
      <c r="DF33" s="644"/>
      <c r="DG33" s="644"/>
      <c r="DH33" s="644"/>
      <c r="DI33" s="644"/>
      <c r="DJ33" s="644"/>
      <c r="DK33" s="645"/>
      <c r="DL33" s="632">
        <v>12403610</v>
      </c>
      <c r="DM33" s="644"/>
      <c r="DN33" s="644"/>
      <c r="DO33" s="644"/>
      <c r="DP33" s="644"/>
      <c r="DQ33" s="644"/>
      <c r="DR33" s="644"/>
      <c r="DS33" s="644"/>
      <c r="DT33" s="644"/>
      <c r="DU33" s="644"/>
      <c r="DV33" s="645"/>
      <c r="DW33" s="628">
        <v>37.6</v>
      </c>
      <c r="DX33" s="656"/>
      <c r="DY33" s="656"/>
      <c r="DZ33" s="656"/>
      <c r="EA33" s="656"/>
      <c r="EB33" s="656"/>
      <c r="EC33" s="657"/>
    </row>
    <row r="34" spans="2:133" ht="11.25" customHeight="1">
      <c r="B34" s="620" t="s">
        <v>324</v>
      </c>
      <c r="C34" s="621"/>
      <c r="D34" s="621"/>
      <c r="E34" s="621"/>
      <c r="F34" s="621"/>
      <c r="G34" s="621"/>
      <c r="H34" s="621"/>
      <c r="I34" s="621"/>
      <c r="J34" s="621"/>
      <c r="K34" s="621"/>
      <c r="L34" s="621"/>
      <c r="M34" s="621"/>
      <c r="N34" s="621"/>
      <c r="O34" s="621"/>
      <c r="P34" s="621"/>
      <c r="Q34" s="622"/>
      <c r="R34" s="623">
        <v>148724</v>
      </c>
      <c r="S34" s="624"/>
      <c r="T34" s="624"/>
      <c r="U34" s="624"/>
      <c r="V34" s="624"/>
      <c r="W34" s="624"/>
      <c r="X34" s="624"/>
      <c r="Y34" s="625"/>
      <c r="Z34" s="626">
        <v>0.2</v>
      </c>
      <c r="AA34" s="626"/>
      <c r="AB34" s="626"/>
      <c r="AC34" s="626"/>
      <c r="AD34" s="627" t="s">
        <v>248</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11016906</v>
      </c>
      <c r="CS34" s="624"/>
      <c r="CT34" s="624"/>
      <c r="CU34" s="624"/>
      <c r="CV34" s="624"/>
      <c r="CW34" s="624"/>
      <c r="CX34" s="624"/>
      <c r="CY34" s="625"/>
      <c r="CZ34" s="628">
        <v>18</v>
      </c>
      <c r="DA34" s="656"/>
      <c r="DB34" s="656"/>
      <c r="DC34" s="658"/>
      <c r="DD34" s="632">
        <v>8488720</v>
      </c>
      <c r="DE34" s="624"/>
      <c r="DF34" s="624"/>
      <c r="DG34" s="624"/>
      <c r="DH34" s="624"/>
      <c r="DI34" s="624"/>
      <c r="DJ34" s="624"/>
      <c r="DK34" s="625"/>
      <c r="DL34" s="632">
        <v>7511186</v>
      </c>
      <c r="DM34" s="624"/>
      <c r="DN34" s="624"/>
      <c r="DO34" s="624"/>
      <c r="DP34" s="624"/>
      <c r="DQ34" s="624"/>
      <c r="DR34" s="624"/>
      <c r="DS34" s="624"/>
      <c r="DT34" s="624"/>
      <c r="DU34" s="624"/>
      <c r="DV34" s="625"/>
      <c r="DW34" s="628">
        <v>22.8</v>
      </c>
      <c r="DX34" s="656"/>
      <c r="DY34" s="656"/>
      <c r="DZ34" s="656"/>
      <c r="EA34" s="656"/>
      <c r="EB34" s="656"/>
      <c r="EC34" s="657"/>
    </row>
    <row r="35" spans="2:133" ht="11.25" customHeight="1">
      <c r="B35" s="620" t="s">
        <v>326</v>
      </c>
      <c r="C35" s="621"/>
      <c r="D35" s="621"/>
      <c r="E35" s="621"/>
      <c r="F35" s="621"/>
      <c r="G35" s="621"/>
      <c r="H35" s="621"/>
      <c r="I35" s="621"/>
      <c r="J35" s="621"/>
      <c r="K35" s="621"/>
      <c r="L35" s="621"/>
      <c r="M35" s="621"/>
      <c r="N35" s="621"/>
      <c r="O35" s="621"/>
      <c r="P35" s="621"/>
      <c r="Q35" s="622"/>
      <c r="R35" s="623">
        <v>2503693</v>
      </c>
      <c r="S35" s="624"/>
      <c r="T35" s="624"/>
      <c r="U35" s="624"/>
      <c r="V35" s="624"/>
      <c r="W35" s="624"/>
      <c r="X35" s="624"/>
      <c r="Y35" s="625"/>
      <c r="Z35" s="626">
        <v>3.8</v>
      </c>
      <c r="AA35" s="626"/>
      <c r="AB35" s="626"/>
      <c r="AC35" s="626"/>
      <c r="AD35" s="627" t="s">
        <v>248</v>
      </c>
      <c r="AE35" s="627"/>
      <c r="AF35" s="627"/>
      <c r="AG35" s="627"/>
      <c r="AH35" s="627"/>
      <c r="AI35" s="627"/>
      <c r="AJ35" s="627"/>
      <c r="AK35" s="627"/>
      <c r="AL35" s="628" t="s">
        <v>131</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164482</v>
      </c>
      <c r="CS35" s="644"/>
      <c r="CT35" s="644"/>
      <c r="CU35" s="644"/>
      <c r="CV35" s="644"/>
      <c r="CW35" s="644"/>
      <c r="CX35" s="644"/>
      <c r="CY35" s="645"/>
      <c r="CZ35" s="628">
        <v>0.3</v>
      </c>
      <c r="DA35" s="656"/>
      <c r="DB35" s="656"/>
      <c r="DC35" s="658"/>
      <c r="DD35" s="632">
        <v>149777</v>
      </c>
      <c r="DE35" s="644"/>
      <c r="DF35" s="644"/>
      <c r="DG35" s="644"/>
      <c r="DH35" s="644"/>
      <c r="DI35" s="644"/>
      <c r="DJ35" s="644"/>
      <c r="DK35" s="645"/>
      <c r="DL35" s="632">
        <v>36535</v>
      </c>
      <c r="DM35" s="644"/>
      <c r="DN35" s="644"/>
      <c r="DO35" s="644"/>
      <c r="DP35" s="644"/>
      <c r="DQ35" s="644"/>
      <c r="DR35" s="644"/>
      <c r="DS35" s="644"/>
      <c r="DT35" s="644"/>
      <c r="DU35" s="644"/>
      <c r="DV35" s="645"/>
      <c r="DW35" s="628">
        <v>0.1</v>
      </c>
      <c r="DX35" s="656"/>
      <c r="DY35" s="656"/>
      <c r="DZ35" s="656"/>
      <c r="EA35" s="656"/>
      <c r="EB35" s="656"/>
      <c r="EC35" s="657"/>
    </row>
    <row r="36" spans="2:133" ht="11.25" customHeight="1">
      <c r="B36" s="620" t="s">
        <v>330</v>
      </c>
      <c r="C36" s="621"/>
      <c r="D36" s="621"/>
      <c r="E36" s="621"/>
      <c r="F36" s="621"/>
      <c r="G36" s="621"/>
      <c r="H36" s="621"/>
      <c r="I36" s="621"/>
      <c r="J36" s="621"/>
      <c r="K36" s="621"/>
      <c r="L36" s="621"/>
      <c r="M36" s="621"/>
      <c r="N36" s="621"/>
      <c r="O36" s="621"/>
      <c r="P36" s="621"/>
      <c r="Q36" s="622"/>
      <c r="R36" s="623">
        <v>5050747</v>
      </c>
      <c r="S36" s="624"/>
      <c r="T36" s="624"/>
      <c r="U36" s="624"/>
      <c r="V36" s="624"/>
      <c r="W36" s="624"/>
      <c r="X36" s="624"/>
      <c r="Y36" s="625"/>
      <c r="Z36" s="626">
        <v>7.6</v>
      </c>
      <c r="AA36" s="626"/>
      <c r="AB36" s="626"/>
      <c r="AC36" s="626"/>
      <c r="AD36" s="627" t="s">
        <v>248</v>
      </c>
      <c r="AE36" s="627"/>
      <c r="AF36" s="627"/>
      <c r="AG36" s="627"/>
      <c r="AH36" s="627"/>
      <c r="AI36" s="627"/>
      <c r="AJ36" s="627"/>
      <c r="AK36" s="627"/>
      <c r="AL36" s="628" t="s">
        <v>248</v>
      </c>
      <c r="AM36" s="629"/>
      <c r="AN36" s="629"/>
      <c r="AO36" s="630"/>
      <c r="AP36" s="222"/>
      <c r="AQ36" s="689" t="s">
        <v>331</v>
      </c>
      <c r="AR36" s="690"/>
      <c r="AS36" s="690"/>
      <c r="AT36" s="690"/>
      <c r="AU36" s="690"/>
      <c r="AV36" s="690"/>
      <c r="AW36" s="690"/>
      <c r="AX36" s="690"/>
      <c r="AY36" s="691"/>
      <c r="AZ36" s="612">
        <v>3907282</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307186</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6023244</v>
      </c>
      <c r="CS36" s="624"/>
      <c r="CT36" s="624"/>
      <c r="CU36" s="624"/>
      <c r="CV36" s="624"/>
      <c r="CW36" s="624"/>
      <c r="CX36" s="624"/>
      <c r="CY36" s="625"/>
      <c r="CZ36" s="628">
        <v>9.8000000000000007</v>
      </c>
      <c r="DA36" s="656"/>
      <c r="DB36" s="656"/>
      <c r="DC36" s="658"/>
      <c r="DD36" s="632">
        <v>4497008</v>
      </c>
      <c r="DE36" s="624"/>
      <c r="DF36" s="624"/>
      <c r="DG36" s="624"/>
      <c r="DH36" s="624"/>
      <c r="DI36" s="624"/>
      <c r="DJ36" s="624"/>
      <c r="DK36" s="625"/>
      <c r="DL36" s="632">
        <v>3163372</v>
      </c>
      <c r="DM36" s="624"/>
      <c r="DN36" s="624"/>
      <c r="DO36" s="624"/>
      <c r="DP36" s="624"/>
      <c r="DQ36" s="624"/>
      <c r="DR36" s="624"/>
      <c r="DS36" s="624"/>
      <c r="DT36" s="624"/>
      <c r="DU36" s="624"/>
      <c r="DV36" s="625"/>
      <c r="DW36" s="628">
        <v>9.6</v>
      </c>
      <c r="DX36" s="656"/>
      <c r="DY36" s="656"/>
      <c r="DZ36" s="656"/>
      <c r="EA36" s="656"/>
      <c r="EB36" s="656"/>
      <c r="EC36" s="657"/>
    </row>
    <row r="37" spans="2:133" ht="11.25" customHeight="1">
      <c r="B37" s="620" t="s">
        <v>334</v>
      </c>
      <c r="C37" s="621"/>
      <c r="D37" s="621"/>
      <c r="E37" s="621"/>
      <c r="F37" s="621"/>
      <c r="G37" s="621"/>
      <c r="H37" s="621"/>
      <c r="I37" s="621"/>
      <c r="J37" s="621"/>
      <c r="K37" s="621"/>
      <c r="L37" s="621"/>
      <c r="M37" s="621"/>
      <c r="N37" s="621"/>
      <c r="O37" s="621"/>
      <c r="P37" s="621"/>
      <c r="Q37" s="622"/>
      <c r="R37" s="623">
        <v>1974995</v>
      </c>
      <c r="S37" s="624"/>
      <c r="T37" s="624"/>
      <c r="U37" s="624"/>
      <c r="V37" s="624"/>
      <c r="W37" s="624"/>
      <c r="X37" s="624"/>
      <c r="Y37" s="625"/>
      <c r="Z37" s="626">
        <v>3</v>
      </c>
      <c r="AA37" s="626"/>
      <c r="AB37" s="626"/>
      <c r="AC37" s="626"/>
      <c r="AD37" s="627">
        <v>60203</v>
      </c>
      <c r="AE37" s="627"/>
      <c r="AF37" s="627"/>
      <c r="AG37" s="627"/>
      <c r="AH37" s="627"/>
      <c r="AI37" s="627"/>
      <c r="AJ37" s="627"/>
      <c r="AK37" s="627"/>
      <c r="AL37" s="628">
        <v>0.2</v>
      </c>
      <c r="AM37" s="629"/>
      <c r="AN37" s="629"/>
      <c r="AO37" s="630"/>
      <c r="AQ37" s="686" t="s">
        <v>335</v>
      </c>
      <c r="AR37" s="687"/>
      <c r="AS37" s="687"/>
      <c r="AT37" s="687"/>
      <c r="AU37" s="687"/>
      <c r="AV37" s="687"/>
      <c r="AW37" s="687"/>
      <c r="AX37" s="687"/>
      <c r="AY37" s="688"/>
      <c r="AZ37" s="623">
        <v>802341</v>
      </c>
      <c r="BA37" s="624"/>
      <c r="BB37" s="624"/>
      <c r="BC37" s="624"/>
      <c r="BD37" s="644"/>
      <c r="BE37" s="644"/>
      <c r="BF37" s="669"/>
      <c r="BG37" s="620" t="s">
        <v>336</v>
      </c>
      <c r="BH37" s="621"/>
      <c r="BI37" s="621"/>
      <c r="BJ37" s="621"/>
      <c r="BK37" s="621"/>
      <c r="BL37" s="621"/>
      <c r="BM37" s="621"/>
      <c r="BN37" s="621"/>
      <c r="BO37" s="621"/>
      <c r="BP37" s="621"/>
      <c r="BQ37" s="621"/>
      <c r="BR37" s="621"/>
      <c r="BS37" s="621"/>
      <c r="BT37" s="621"/>
      <c r="BU37" s="622"/>
      <c r="BV37" s="623">
        <v>-198583</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718046</v>
      </c>
      <c r="CS37" s="644"/>
      <c r="CT37" s="644"/>
      <c r="CU37" s="644"/>
      <c r="CV37" s="644"/>
      <c r="CW37" s="644"/>
      <c r="CX37" s="644"/>
      <c r="CY37" s="645"/>
      <c r="CZ37" s="628">
        <v>1.2</v>
      </c>
      <c r="DA37" s="656"/>
      <c r="DB37" s="656"/>
      <c r="DC37" s="658"/>
      <c r="DD37" s="632">
        <v>718046</v>
      </c>
      <c r="DE37" s="644"/>
      <c r="DF37" s="644"/>
      <c r="DG37" s="644"/>
      <c r="DH37" s="644"/>
      <c r="DI37" s="644"/>
      <c r="DJ37" s="644"/>
      <c r="DK37" s="645"/>
      <c r="DL37" s="632">
        <v>718046</v>
      </c>
      <c r="DM37" s="644"/>
      <c r="DN37" s="644"/>
      <c r="DO37" s="644"/>
      <c r="DP37" s="644"/>
      <c r="DQ37" s="644"/>
      <c r="DR37" s="644"/>
      <c r="DS37" s="644"/>
      <c r="DT37" s="644"/>
      <c r="DU37" s="644"/>
      <c r="DV37" s="645"/>
      <c r="DW37" s="628">
        <v>2.2000000000000002</v>
      </c>
      <c r="DX37" s="656"/>
      <c r="DY37" s="656"/>
      <c r="DZ37" s="656"/>
      <c r="EA37" s="656"/>
      <c r="EB37" s="656"/>
      <c r="EC37" s="657"/>
    </row>
    <row r="38" spans="2:133" ht="11.25" customHeight="1">
      <c r="B38" s="620" t="s">
        <v>338</v>
      </c>
      <c r="C38" s="621"/>
      <c r="D38" s="621"/>
      <c r="E38" s="621"/>
      <c r="F38" s="621"/>
      <c r="G38" s="621"/>
      <c r="H38" s="621"/>
      <c r="I38" s="621"/>
      <c r="J38" s="621"/>
      <c r="K38" s="621"/>
      <c r="L38" s="621"/>
      <c r="M38" s="621"/>
      <c r="N38" s="621"/>
      <c r="O38" s="621"/>
      <c r="P38" s="621"/>
      <c r="Q38" s="622"/>
      <c r="R38" s="623">
        <v>3056300</v>
      </c>
      <c r="S38" s="624"/>
      <c r="T38" s="624"/>
      <c r="U38" s="624"/>
      <c r="V38" s="624"/>
      <c r="W38" s="624"/>
      <c r="X38" s="624"/>
      <c r="Y38" s="625"/>
      <c r="Z38" s="626">
        <v>4.5999999999999996</v>
      </c>
      <c r="AA38" s="626"/>
      <c r="AB38" s="626"/>
      <c r="AC38" s="626"/>
      <c r="AD38" s="627" t="s">
        <v>131</v>
      </c>
      <c r="AE38" s="627"/>
      <c r="AF38" s="627"/>
      <c r="AG38" s="627"/>
      <c r="AH38" s="627"/>
      <c r="AI38" s="627"/>
      <c r="AJ38" s="627"/>
      <c r="AK38" s="627"/>
      <c r="AL38" s="628" t="s">
        <v>139</v>
      </c>
      <c r="AM38" s="629"/>
      <c r="AN38" s="629"/>
      <c r="AO38" s="630"/>
      <c r="AQ38" s="686" t="s">
        <v>339</v>
      </c>
      <c r="AR38" s="687"/>
      <c r="AS38" s="687"/>
      <c r="AT38" s="687"/>
      <c r="AU38" s="687"/>
      <c r="AV38" s="687"/>
      <c r="AW38" s="687"/>
      <c r="AX38" s="687"/>
      <c r="AY38" s="688"/>
      <c r="AZ38" s="623">
        <v>287032</v>
      </c>
      <c r="BA38" s="624"/>
      <c r="BB38" s="624"/>
      <c r="BC38" s="624"/>
      <c r="BD38" s="644"/>
      <c r="BE38" s="644"/>
      <c r="BF38" s="669"/>
      <c r="BG38" s="620" t="s">
        <v>340</v>
      </c>
      <c r="BH38" s="621"/>
      <c r="BI38" s="621"/>
      <c r="BJ38" s="621"/>
      <c r="BK38" s="621"/>
      <c r="BL38" s="621"/>
      <c r="BM38" s="621"/>
      <c r="BN38" s="621"/>
      <c r="BO38" s="621"/>
      <c r="BP38" s="621"/>
      <c r="BQ38" s="621"/>
      <c r="BR38" s="621"/>
      <c r="BS38" s="621"/>
      <c r="BT38" s="621"/>
      <c r="BU38" s="622"/>
      <c r="BV38" s="623">
        <v>16147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2913724</v>
      </c>
      <c r="CS38" s="624"/>
      <c r="CT38" s="624"/>
      <c r="CU38" s="624"/>
      <c r="CV38" s="624"/>
      <c r="CW38" s="624"/>
      <c r="CX38" s="624"/>
      <c r="CY38" s="625"/>
      <c r="CZ38" s="628">
        <v>4.8</v>
      </c>
      <c r="DA38" s="656"/>
      <c r="DB38" s="656"/>
      <c r="DC38" s="658"/>
      <c r="DD38" s="632">
        <v>2374988</v>
      </c>
      <c r="DE38" s="624"/>
      <c r="DF38" s="624"/>
      <c r="DG38" s="624"/>
      <c r="DH38" s="624"/>
      <c r="DI38" s="624"/>
      <c r="DJ38" s="624"/>
      <c r="DK38" s="625"/>
      <c r="DL38" s="632">
        <v>1690916</v>
      </c>
      <c r="DM38" s="624"/>
      <c r="DN38" s="624"/>
      <c r="DO38" s="624"/>
      <c r="DP38" s="624"/>
      <c r="DQ38" s="624"/>
      <c r="DR38" s="624"/>
      <c r="DS38" s="624"/>
      <c r="DT38" s="624"/>
      <c r="DU38" s="624"/>
      <c r="DV38" s="625"/>
      <c r="DW38" s="628">
        <v>5.0999999999999996</v>
      </c>
      <c r="DX38" s="656"/>
      <c r="DY38" s="656"/>
      <c r="DZ38" s="656"/>
      <c r="EA38" s="656"/>
      <c r="EB38" s="656"/>
      <c r="EC38" s="657"/>
    </row>
    <row r="39" spans="2:133" ht="11.25" customHeight="1">
      <c r="B39" s="620" t="s">
        <v>342</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248</v>
      </c>
      <c r="AM39" s="629"/>
      <c r="AN39" s="629"/>
      <c r="AO39" s="630"/>
      <c r="AQ39" s="686" t="s">
        <v>343</v>
      </c>
      <c r="AR39" s="687"/>
      <c r="AS39" s="687"/>
      <c r="AT39" s="687"/>
      <c r="AU39" s="687"/>
      <c r="AV39" s="687"/>
      <c r="AW39" s="687"/>
      <c r="AX39" s="687"/>
      <c r="AY39" s="688"/>
      <c r="AZ39" s="623">
        <v>191217</v>
      </c>
      <c r="BA39" s="624"/>
      <c r="BB39" s="624"/>
      <c r="BC39" s="624"/>
      <c r="BD39" s="644"/>
      <c r="BE39" s="644"/>
      <c r="BF39" s="669"/>
      <c r="BG39" s="620" t="s">
        <v>344</v>
      </c>
      <c r="BH39" s="621"/>
      <c r="BI39" s="621"/>
      <c r="BJ39" s="621"/>
      <c r="BK39" s="621"/>
      <c r="BL39" s="621"/>
      <c r="BM39" s="621"/>
      <c r="BN39" s="621"/>
      <c r="BO39" s="621"/>
      <c r="BP39" s="621"/>
      <c r="BQ39" s="621"/>
      <c r="BR39" s="621"/>
      <c r="BS39" s="621"/>
      <c r="BT39" s="621"/>
      <c r="BU39" s="622"/>
      <c r="BV39" s="623">
        <v>23492</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3600255</v>
      </c>
      <c r="CS39" s="644"/>
      <c r="CT39" s="644"/>
      <c r="CU39" s="644"/>
      <c r="CV39" s="644"/>
      <c r="CW39" s="644"/>
      <c r="CX39" s="644"/>
      <c r="CY39" s="645"/>
      <c r="CZ39" s="628">
        <v>5.9</v>
      </c>
      <c r="DA39" s="656"/>
      <c r="DB39" s="656"/>
      <c r="DC39" s="658"/>
      <c r="DD39" s="632">
        <v>3518105</v>
      </c>
      <c r="DE39" s="644"/>
      <c r="DF39" s="644"/>
      <c r="DG39" s="644"/>
      <c r="DH39" s="644"/>
      <c r="DI39" s="644"/>
      <c r="DJ39" s="644"/>
      <c r="DK39" s="645"/>
      <c r="DL39" s="632" t="s">
        <v>248</v>
      </c>
      <c r="DM39" s="644"/>
      <c r="DN39" s="644"/>
      <c r="DO39" s="644"/>
      <c r="DP39" s="644"/>
      <c r="DQ39" s="644"/>
      <c r="DR39" s="644"/>
      <c r="DS39" s="644"/>
      <c r="DT39" s="644"/>
      <c r="DU39" s="644"/>
      <c r="DV39" s="645"/>
      <c r="DW39" s="628" t="s">
        <v>131</v>
      </c>
      <c r="DX39" s="656"/>
      <c r="DY39" s="656"/>
      <c r="DZ39" s="656"/>
      <c r="EA39" s="656"/>
      <c r="EB39" s="656"/>
      <c r="EC39" s="657"/>
    </row>
    <row r="40" spans="2:133" ht="11.25" customHeight="1">
      <c r="B40" s="620" t="s">
        <v>346</v>
      </c>
      <c r="C40" s="621"/>
      <c r="D40" s="621"/>
      <c r="E40" s="621"/>
      <c r="F40" s="621"/>
      <c r="G40" s="621"/>
      <c r="H40" s="621"/>
      <c r="I40" s="621"/>
      <c r="J40" s="621"/>
      <c r="K40" s="621"/>
      <c r="L40" s="621"/>
      <c r="M40" s="621"/>
      <c r="N40" s="621"/>
      <c r="O40" s="621"/>
      <c r="P40" s="621"/>
      <c r="Q40" s="622"/>
      <c r="R40" s="623" t="s">
        <v>248</v>
      </c>
      <c r="S40" s="624"/>
      <c r="T40" s="624"/>
      <c r="U40" s="624"/>
      <c r="V40" s="624"/>
      <c r="W40" s="624"/>
      <c r="X40" s="624"/>
      <c r="Y40" s="625"/>
      <c r="Z40" s="626" t="s">
        <v>248</v>
      </c>
      <c r="AA40" s="626"/>
      <c r="AB40" s="626"/>
      <c r="AC40" s="626"/>
      <c r="AD40" s="627" t="s">
        <v>248</v>
      </c>
      <c r="AE40" s="627"/>
      <c r="AF40" s="627"/>
      <c r="AG40" s="627"/>
      <c r="AH40" s="627"/>
      <c r="AI40" s="627"/>
      <c r="AJ40" s="627"/>
      <c r="AK40" s="627"/>
      <c r="AL40" s="628" t="s">
        <v>131</v>
      </c>
      <c r="AM40" s="629"/>
      <c r="AN40" s="629"/>
      <c r="AO40" s="630"/>
      <c r="AQ40" s="686" t="s">
        <v>347</v>
      </c>
      <c r="AR40" s="687"/>
      <c r="AS40" s="687"/>
      <c r="AT40" s="687"/>
      <c r="AU40" s="687"/>
      <c r="AV40" s="687"/>
      <c r="AW40" s="687"/>
      <c r="AX40" s="687"/>
      <c r="AY40" s="688"/>
      <c r="AZ40" s="623">
        <v>135764</v>
      </c>
      <c r="BA40" s="624"/>
      <c r="BB40" s="624"/>
      <c r="BC40" s="624"/>
      <c r="BD40" s="644"/>
      <c r="BE40" s="644"/>
      <c r="BF40" s="669"/>
      <c r="BG40" s="673" t="s">
        <v>348</v>
      </c>
      <c r="BH40" s="674"/>
      <c r="BI40" s="674"/>
      <c r="BJ40" s="674"/>
      <c r="BK40" s="674"/>
      <c r="BL40" s="223"/>
      <c r="BM40" s="621" t="s">
        <v>349</v>
      </c>
      <c r="BN40" s="621"/>
      <c r="BO40" s="621"/>
      <c r="BP40" s="621"/>
      <c r="BQ40" s="621"/>
      <c r="BR40" s="621"/>
      <c r="BS40" s="621"/>
      <c r="BT40" s="621"/>
      <c r="BU40" s="622"/>
      <c r="BV40" s="623">
        <v>117</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202514</v>
      </c>
      <c r="CS40" s="624"/>
      <c r="CT40" s="624"/>
      <c r="CU40" s="624"/>
      <c r="CV40" s="624"/>
      <c r="CW40" s="624"/>
      <c r="CX40" s="624"/>
      <c r="CY40" s="625"/>
      <c r="CZ40" s="628">
        <v>0.3</v>
      </c>
      <c r="DA40" s="656"/>
      <c r="DB40" s="656"/>
      <c r="DC40" s="658"/>
      <c r="DD40" s="632">
        <v>1601</v>
      </c>
      <c r="DE40" s="624"/>
      <c r="DF40" s="624"/>
      <c r="DG40" s="624"/>
      <c r="DH40" s="624"/>
      <c r="DI40" s="624"/>
      <c r="DJ40" s="624"/>
      <c r="DK40" s="625"/>
      <c r="DL40" s="632">
        <v>1601</v>
      </c>
      <c r="DM40" s="624"/>
      <c r="DN40" s="624"/>
      <c r="DO40" s="624"/>
      <c r="DP40" s="624"/>
      <c r="DQ40" s="624"/>
      <c r="DR40" s="624"/>
      <c r="DS40" s="624"/>
      <c r="DT40" s="624"/>
      <c r="DU40" s="624"/>
      <c r="DV40" s="625"/>
      <c r="DW40" s="628">
        <v>0</v>
      </c>
      <c r="DX40" s="656"/>
      <c r="DY40" s="656"/>
      <c r="DZ40" s="656"/>
      <c r="EA40" s="656"/>
      <c r="EB40" s="656"/>
      <c r="EC40" s="657"/>
    </row>
    <row r="41" spans="2:133" ht="11.25" customHeight="1">
      <c r="B41" s="646" t="s">
        <v>351</v>
      </c>
      <c r="C41" s="647"/>
      <c r="D41" s="647"/>
      <c r="E41" s="647"/>
      <c r="F41" s="647"/>
      <c r="G41" s="647"/>
      <c r="H41" s="647"/>
      <c r="I41" s="647"/>
      <c r="J41" s="647"/>
      <c r="K41" s="647"/>
      <c r="L41" s="647"/>
      <c r="M41" s="647"/>
      <c r="N41" s="647"/>
      <c r="O41" s="647"/>
      <c r="P41" s="647"/>
      <c r="Q41" s="648"/>
      <c r="R41" s="695">
        <v>66262191</v>
      </c>
      <c r="S41" s="696"/>
      <c r="T41" s="696"/>
      <c r="U41" s="696"/>
      <c r="V41" s="696"/>
      <c r="W41" s="696"/>
      <c r="X41" s="696"/>
      <c r="Y41" s="700"/>
      <c r="Z41" s="701">
        <v>100</v>
      </c>
      <c r="AA41" s="701"/>
      <c r="AB41" s="701"/>
      <c r="AC41" s="701"/>
      <c r="AD41" s="702">
        <v>33006591</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1060585</v>
      </c>
      <c r="BA41" s="624"/>
      <c r="BB41" s="624"/>
      <c r="BC41" s="624"/>
      <c r="BD41" s="644"/>
      <c r="BE41" s="644"/>
      <c r="BF41" s="669"/>
      <c r="BG41" s="673"/>
      <c r="BH41" s="674"/>
      <c r="BI41" s="674"/>
      <c r="BJ41" s="674"/>
      <c r="BK41" s="674"/>
      <c r="BL41" s="223"/>
      <c r="BM41" s="621" t="s">
        <v>353</v>
      </c>
      <c r="BN41" s="621"/>
      <c r="BO41" s="621"/>
      <c r="BP41" s="621"/>
      <c r="BQ41" s="621"/>
      <c r="BR41" s="621"/>
      <c r="BS41" s="621"/>
      <c r="BT41" s="621"/>
      <c r="BU41" s="622"/>
      <c r="BV41" s="623" t="s">
        <v>248</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131</v>
      </c>
      <c r="CS41" s="644"/>
      <c r="CT41" s="644"/>
      <c r="CU41" s="644"/>
      <c r="CV41" s="644"/>
      <c r="CW41" s="644"/>
      <c r="CX41" s="644"/>
      <c r="CY41" s="645"/>
      <c r="CZ41" s="628" t="s">
        <v>131</v>
      </c>
      <c r="DA41" s="656"/>
      <c r="DB41" s="656"/>
      <c r="DC41" s="658"/>
      <c r="DD41" s="632" t="s">
        <v>248</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355</v>
      </c>
      <c r="AR42" s="693"/>
      <c r="AS42" s="693"/>
      <c r="AT42" s="693"/>
      <c r="AU42" s="693"/>
      <c r="AV42" s="693"/>
      <c r="AW42" s="693"/>
      <c r="AX42" s="693"/>
      <c r="AY42" s="694"/>
      <c r="AZ42" s="695">
        <v>1430343</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288</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7722801</v>
      </c>
      <c r="CS42" s="644"/>
      <c r="CT42" s="644"/>
      <c r="CU42" s="644"/>
      <c r="CV42" s="644"/>
      <c r="CW42" s="644"/>
      <c r="CX42" s="644"/>
      <c r="CY42" s="645"/>
      <c r="CZ42" s="628">
        <v>12.6</v>
      </c>
      <c r="DA42" s="656"/>
      <c r="DB42" s="656"/>
      <c r="DC42" s="658"/>
      <c r="DD42" s="632">
        <v>2879213</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358</v>
      </c>
      <c r="CD43" s="620" t="s">
        <v>359</v>
      </c>
      <c r="CE43" s="621"/>
      <c r="CF43" s="621"/>
      <c r="CG43" s="621"/>
      <c r="CH43" s="621"/>
      <c r="CI43" s="621"/>
      <c r="CJ43" s="621"/>
      <c r="CK43" s="621"/>
      <c r="CL43" s="621"/>
      <c r="CM43" s="621"/>
      <c r="CN43" s="621"/>
      <c r="CO43" s="621"/>
      <c r="CP43" s="621"/>
      <c r="CQ43" s="622"/>
      <c r="CR43" s="623">
        <v>47427</v>
      </c>
      <c r="CS43" s="644"/>
      <c r="CT43" s="644"/>
      <c r="CU43" s="644"/>
      <c r="CV43" s="644"/>
      <c r="CW43" s="644"/>
      <c r="CX43" s="644"/>
      <c r="CY43" s="645"/>
      <c r="CZ43" s="628">
        <v>0.1</v>
      </c>
      <c r="DA43" s="656"/>
      <c r="DB43" s="656"/>
      <c r="DC43" s="658"/>
      <c r="DD43" s="632">
        <v>47427</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7722801</v>
      </c>
      <c r="CS44" s="624"/>
      <c r="CT44" s="624"/>
      <c r="CU44" s="624"/>
      <c r="CV44" s="624"/>
      <c r="CW44" s="624"/>
      <c r="CX44" s="624"/>
      <c r="CY44" s="625"/>
      <c r="CZ44" s="628">
        <v>12.6</v>
      </c>
      <c r="DA44" s="629"/>
      <c r="DB44" s="629"/>
      <c r="DC44" s="635"/>
      <c r="DD44" s="632">
        <v>2879213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2613265</v>
      </c>
      <c r="CS45" s="644"/>
      <c r="CT45" s="644"/>
      <c r="CU45" s="644"/>
      <c r="CV45" s="644"/>
      <c r="CW45" s="644"/>
      <c r="CX45" s="644"/>
      <c r="CY45" s="645"/>
      <c r="CZ45" s="628">
        <v>4.3</v>
      </c>
      <c r="DA45" s="656"/>
      <c r="DB45" s="656"/>
      <c r="DC45" s="658"/>
      <c r="DD45" s="632">
        <v>947644</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364</v>
      </c>
      <c r="CG46" s="621"/>
      <c r="CH46" s="621"/>
      <c r="CI46" s="621"/>
      <c r="CJ46" s="621"/>
      <c r="CK46" s="621"/>
      <c r="CL46" s="621"/>
      <c r="CM46" s="621"/>
      <c r="CN46" s="621"/>
      <c r="CO46" s="621"/>
      <c r="CP46" s="621"/>
      <c r="CQ46" s="622"/>
      <c r="CR46" s="623">
        <v>5109536</v>
      </c>
      <c r="CS46" s="624"/>
      <c r="CT46" s="624"/>
      <c r="CU46" s="624"/>
      <c r="CV46" s="624"/>
      <c r="CW46" s="624"/>
      <c r="CX46" s="624"/>
      <c r="CY46" s="625"/>
      <c r="CZ46" s="628">
        <v>8.3000000000000007</v>
      </c>
      <c r="DA46" s="629"/>
      <c r="DB46" s="629"/>
      <c r="DC46" s="635"/>
      <c r="DD46" s="632">
        <v>1931569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365</v>
      </c>
      <c r="CG47" s="621"/>
      <c r="CH47" s="621"/>
      <c r="CI47" s="621"/>
      <c r="CJ47" s="621"/>
      <c r="CK47" s="621"/>
      <c r="CL47" s="621"/>
      <c r="CM47" s="621"/>
      <c r="CN47" s="621"/>
      <c r="CO47" s="621"/>
      <c r="CP47" s="621"/>
      <c r="CQ47" s="622"/>
      <c r="CR47" s="623" t="s">
        <v>131</v>
      </c>
      <c r="CS47" s="644"/>
      <c r="CT47" s="644"/>
      <c r="CU47" s="644"/>
      <c r="CV47" s="644"/>
      <c r="CW47" s="644"/>
      <c r="CX47" s="644"/>
      <c r="CY47" s="645"/>
      <c r="CZ47" s="628" t="s">
        <v>131</v>
      </c>
      <c r="DA47" s="656"/>
      <c r="DB47" s="656"/>
      <c r="DC47" s="658"/>
      <c r="DD47" s="632" t="s">
        <v>131</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1">
      <c r="B48" s="225"/>
      <c r="CD48" s="665"/>
      <c r="CE48" s="666"/>
      <c r="CF48" s="620" t="s">
        <v>366</v>
      </c>
      <c r="CG48" s="621"/>
      <c r="CH48" s="621"/>
      <c r="CI48" s="621"/>
      <c r="CJ48" s="621"/>
      <c r="CK48" s="621"/>
      <c r="CL48" s="621"/>
      <c r="CM48" s="621"/>
      <c r="CN48" s="621"/>
      <c r="CO48" s="621"/>
      <c r="CP48" s="621"/>
      <c r="CQ48" s="622"/>
      <c r="CR48" s="623" t="s">
        <v>248</v>
      </c>
      <c r="CS48" s="624"/>
      <c r="CT48" s="624"/>
      <c r="CU48" s="624"/>
      <c r="CV48" s="624"/>
      <c r="CW48" s="624"/>
      <c r="CX48" s="624"/>
      <c r="CY48" s="625"/>
      <c r="CZ48" s="628" t="s">
        <v>248</v>
      </c>
      <c r="DA48" s="629"/>
      <c r="DB48" s="629"/>
      <c r="DC48" s="635"/>
      <c r="DD48" s="632" t="s">
        <v>248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6" t="s">
        <v>367</v>
      </c>
      <c r="CE49" s="647"/>
      <c r="CF49" s="647"/>
      <c r="CG49" s="647"/>
      <c r="CH49" s="647"/>
      <c r="CI49" s="647"/>
      <c r="CJ49" s="647"/>
      <c r="CK49" s="647"/>
      <c r="CL49" s="647"/>
      <c r="CM49" s="647"/>
      <c r="CN49" s="647"/>
      <c r="CO49" s="647"/>
      <c r="CP49" s="647"/>
      <c r="CQ49" s="648"/>
      <c r="CR49" s="695">
        <v>61276144</v>
      </c>
      <c r="CS49" s="682"/>
      <c r="CT49" s="682"/>
      <c r="CU49" s="682"/>
      <c r="CV49" s="682"/>
      <c r="CW49" s="682"/>
      <c r="CX49" s="682"/>
      <c r="CY49" s="711"/>
      <c r="CZ49" s="703">
        <v>100</v>
      </c>
      <c r="DA49" s="712"/>
      <c r="DB49" s="712"/>
      <c r="DC49" s="713"/>
      <c r="DD49" s="714">
        <v>38407760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U3ikTX1Nw+yXXe1WgcZA2Ie/x/bKVo1j1g2JSbBmPn97JchyJcI/p7C2Or/9JQtey2jjFx+pNyhOB6LOlnsNg==" saltValue="BJ+FU5vurRFf7YZR6n6Dd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cols>
    <col min="1" max="130" width="2.81640625" style="231" customWidth="1"/>
    <col min="131" max="131" width="1.63281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390</v>
      </c>
      <c r="C7" s="750"/>
      <c r="D7" s="750"/>
      <c r="E7" s="750"/>
      <c r="F7" s="750"/>
      <c r="G7" s="750"/>
      <c r="H7" s="750"/>
      <c r="I7" s="750"/>
      <c r="J7" s="750"/>
      <c r="K7" s="750"/>
      <c r="L7" s="750"/>
      <c r="M7" s="750"/>
      <c r="N7" s="750"/>
      <c r="O7" s="750"/>
      <c r="P7" s="751"/>
      <c r="Q7" s="752">
        <v>63718</v>
      </c>
      <c r="R7" s="753"/>
      <c r="S7" s="753"/>
      <c r="T7" s="753"/>
      <c r="U7" s="753"/>
      <c r="V7" s="753">
        <v>59174</v>
      </c>
      <c r="W7" s="753"/>
      <c r="X7" s="753"/>
      <c r="Y7" s="753"/>
      <c r="Z7" s="753"/>
      <c r="AA7" s="753">
        <v>4543</v>
      </c>
      <c r="AB7" s="753"/>
      <c r="AC7" s="753"/>
      <c r="AD7" s="753"/>
      <c r="AE7" s="754"/>
      <c r="AF7" s="755">
        <v>4136</v>
      </c>
      <c r="AG7" s="756"/>
      <c r="AH7" s="756"/>
      <c r="AI7" s="756"/>
      <c r="AJ7" s="757"/>
      <c r="AK7" s="758" t="s">
        <v>589</v>
      </c>
      <c r="AL7" s="759"/>
      <c r="AM7" s="759"/>
      <c r="AN7" s="759"/>
      <c r="AO7" s="759"/>
      <c r="AP7" s="759">
        <v>21261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62"/>
      <c r="CH7" s="743">
        <v>7</v>
      </c>
      <c r="CI7" s="744"/>
      <c r="CJ7" s="744"/>
      <c r="CK7" s="744"/>
      <c r="CL7" s="745"/>
      <c r="CM7" s="743">
        <v>110</v>
      </c>
      <c r="CN7" s="744"/>
      <c r="CO7" s="744"/>
      <c r="CP7" s="744"/>
      <c r="CQ7" s="745"/>
      <c r="CR7" s="743">
        <v>10</v>
      </c>
      <c r="CS7" s="744"/>
      <c r="CT7" s="744"/>
      <c r="CU7" s="744"/>
      <c r="CV7" s="745"/>
      <c r="CW7" s="743" t="s">
        <v>519</v>
      </c>
      <c r="CX7" s="744"/>
      <c r="CY7" s="744"/>
      <c r="CZ7" s="744"/>
      <c r="DA7" s="745"/>
      <c r="DB7" s="743" t="s">
        <v>519</v>
      </c>
      <c r="DC7" s="744"/>
      <c r="DD7" s="744"/>
      <c r="DE7" s="744"/>
      <c r="DF7" s="745"/>
      <c r="DG7" s="743" t="s">
        <v>519</v>
      </c>
      <c r="DH7" s="744"/>
      <c r="DI7" s="744"/>
      <c r="DJ7" s="744"/>
      <c r="DK7" s="745"/>
      <c r="DL7" s="743" t="s">
        <v>519</v>
      </c>
      <c r="DM7" s="744"/>
      <c r="DN7" s="744"/>
      <c r="DO7" s="744"/>
      <c r="DP7" s="745"/>
      <c r="DQ7" s="743" t="s">
        <v>519</v>
      </c>
      <c r="DR7" s="744"/>
      <c r="DS7" s="744"/>
      <c r="DT7" s="744"/>
      <c r="DU7" s="745"/>
      <c r="DV7" s="746"/>
      <c r="DW7" s="747"/>
      <c r="DX7" s="747"/>
      <c r="DY7" s="747"/>
      <c r="DZ7" s="748"/>
      <c r="EA7" s="234"/>
    </row>
    <row r="8" spans="1:131" s="235" customFormat="1" ht="26.25" customHeight="1">
      <c r="A8" s="238">
        <v>2</v>
      </c>
      <c r="B8" s="780" t="s">
        <v>391</v>
      </c>
      <c r="C8" s="781"/>
      <c r="D8" s="781"/>
      <c r="E8" s="781"/>
      <c r="F8" s="781"/>
      <c r="G8" s="781"/>
      <c r="H8" s="781"/>
      <c r="I8" s="781"/>
      <c r="J8" s="781"/>
      <c r="K8" s="781"/>
      <c r="L8" s="781"/>
      <c r="M8" s="781"/>
      <c r="N8" s="781"/>
      <c r="O8" s="781"/>
      <c r="P8" s="782"/>
      <c r="Q8" s="783">
        <v>747</v>
      </c>
      <c r="R8" s="784"/>
      <c r="S8" s="784"/>
      <c r="T8" s="784"/>
      <c r="U8" s="784"/>
      <c r="V8" s="784">
        <v>648</v>
      </c>
      <c r="W8" s="784"/>
      <c r="X8" s="784"/>
      <c r="Y8" s="784"/>
      <c r="Z8" s="784"/>
      <c r="AA8" s="784">
        <v>99</v>
      </c>
      <c r="AB8" s="784"/>
      <c r="AC8" s="784"/>
      <c r="AD8" s="784"/>
      <c r="AE8" s="785"/>
      <c r="AF8" s="786">
        <v>99</v>
      </c>
      <c r="AG8" s="787"/>
      <c r="AH8" s="787"/>
      <c r="AI8" s="787"/>
      <c r="AJ8" s="788"/>
      <c r="AK8" s="769">
        <v>309</v>
      </c>
      <c r="AL8" s="770"/>
      <c r="AM8" s="770"/>
      <c r="AN8" s="770"/>
      <c r="AO8" s="770"/>
      <c r="AP8" s="770">
        <v>745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587</v>
      </c>
      <c r="BT8" s="774"/>
      <c r="BU8" s="774"/>
      <c r="BV8" s="774"/>
      <c r="BW8" s="774"/>
      <c r="BX8" s="774"/>
      <c r="BY8" s="774"/>
      <c r="BZ8" s="774"/>
      <c r="CA8" s="774"/>
      <c r="CB8" s="774"/>
      <c r="CC8" s="774"/>
      <c r="CD8" s="774"/>
      <c r="CE8" s="774"/>
      <c r="CF8" s="774"/>
      <c r="CG8" s="775"/>
      <c r="CH8" s="776">
        <v>-35</v>
      </c>
      <c r="CI8" s="777"/>
      <c r="CJ8" s="777"/>
      <c r="CK8" s="777"/>
      <c r="CL8" s="778"/>
      <c r="CM8" s="776">
        <v>618</v>
      </c>
      <c r="CN8" s="777"/>
      <c r="CO8" s="777"/>
      <c r="CP8" s="777"/>
      <c r="CQ8" s="778"/>
      <c r="CR8" s="776">
        <v>350</v>
      </c>
      <c r="CS8" s="777"/>
      <c r="CT8" s="777"/>
      <c r="CU8" s="777"/>
      <c r="CV8" s="778"/>
      <c r="CW8" s="776" t="s">
        <v>519</v>
      </c>
      <c r="CX8" s="777"/>
      <c r="CY8" s="777"/>
      <c r="CZ8" s="777"/>
      <c r="DA8" s="778"/>
      <c r="DB8" s="776" t="s">
        <v>519</v>
      </c>
      <c r="DC8" s="777"/>
      <c r="DD8" s="777"/>
      <c r="DE8" s="777"/>
      <c r="DF8" s="778"/>
      <c r="DG8" s="776" t="s">
        <v>519</v>
      </c>
      <c r="DH8" s="777"/>
      <c r="DI8" s="777"/>
      <c r="DJ8" s="777"/>
      <c r="DK8" s="778"/>
      <c r="DL8" s="776" t="s">
        <v>519</v>
      </c>
      <c r="DM8" s="777"/>
      <c r="DN8" s="777"/>
      <c r="DO8" s="777"/>
      <c r="DP8" s="778"/>
      <c r="DQ8" s="776" t="s">
        <v>519</v>
      </c>
      <c r="DR8" s="777"/>
      <c r="DS8" s="777"/>
      <c r="DT8" s="777"/>
      <c r="DU8" s="778"/>
      <c r="DV8" s="773"/>
      <c r="DW8" s="774"/>
      <c r="DX8" s="774"/>
      <c r="DY8" s="774"/>
      <c r="DZ8" s="779"/>
      <c r="EA8" s="234"/>
    </row>
    <row r="9" spans="1:131" s="235" customFormat="1" ht="26.25" customHeight="1">
      <c r="A9" s="238">
        <v>3</v>
      </c>
      <c r="B9" s="780" t="s">
        <v>392</v>
      </c>
      <c r="C9" s="781"/>
      <c r="D9" s="781"/>
      <c r="E9" s="781"/>
      <c r="F9" s="781"/>
      <c r="G9" s="781"/>
      <c r="H9" s="781"/>
      <c r="I9" s="781"/>
      <c r="J9" s="781"/>
      <c r="K9" s="781"/>
      <c r="L9" s="781"/>
      <c r="M9" s="781"/>
      <c r="N9" s="781"/>
      <c r="O9" s="781"/>
      <c r="P9" s="782"/>
      <c r="Q9" s="783">
        <v>4</v>
      </c>
      <c r="R9" s="784"/>
      <c r="S9" s="784"/>
      <c r="T9" s="784"/>
      <c r="U9" s="784"/>
      <c r="V9" s="784">
        <v>4</v>
      </c>
      <c r="W9" s="784"/>
      <c r="X9" s="784"/>
      <c r="Y9" s="784"/>
      <c r="Z9" s="784"/>
      <c r="AA9" s="784">
        <v>0</v>
      </c>
      <c r="AB9" s="784"/>
      <c r="AC9" s="784"/>
      <c r="AD9" s="784"/>
      <c r="AE9" s="785"/>
      <c r="AF9" s="786">
        <v>0</v>
      </c>
      <c r="AG9" s="787"/>
      <c r="AH9" s="787"/>
      <c r="AI9" s="787"/>
      <c r="AJ9" s="788"/>
      <c r="AK9" s="769" t="s">
        <v>589</v>
      </c>
      <c r="AL9" s="770"/>
      <c r="AM9" s="770"/>
      <c r="AN9" s="770"/>
      <c r="AO9" s="770"/>
      <c r="AP9" s="770" t="s">
        <v>589</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588</v>
      </c>
      <c r="BT9" s="774"/>
      <c r="BU9" s="774"/>
      <c r="BV9" s="774"/>
      <c r="BW9" s="774"/>
      <c r="BX9" s="774"/>
      <c r="BY9" s="774"/>
      <c r="BZ9" s="774"/>
      <c r="CA9" s="774"/>
      <c r="CB9" s="774"/>
      <c r="CC9" s="774"/>
      <c r="CD9" s="774"/>
      <c r="CE9" s="774"/>
      <c r="CF9" s="774"/>
      <c r="CG9" s="775"/>
      <c r="CH9" s="776">
        <v>-2</v>
      </c>
      <c r="CI9" s="777"/>
      <c r="CJ9" s="777"/>
      <c r="CK9" s="777"/>
      <c r="CL9" s="778"/>
      <c r="CM9" s="776">
        <v>113</v>
      </c>
      <c r="CN9" s="777"/>
      <c r="CO9" s="777"/>
      <c r="CP9" s="777"/>
      <c r="CQ9" s="778"/>
      <c r="CR9" s="776">
        <v>5</v>
      </c>
      <c r="CS9" s="777"/>
      <c r="CT9" s="777"/>
      <c r="CU9" s="777"/>
      <c r="CV9" s="778"/>
      <c r="CW9" s="776" t="s">
        <v>519</v>
      </c>
      <c r="CX9" s="777"/>
      <c r="CY9" s="777"/>
      <c r="CZ9" s="777"/>
      <c r="DA9" s="778"/>
      <c r="DB9" s="776" t="s">
        <v>519</v>
      </c>
      <c r="DC9" s="777"/>
      <c r="DD9" s="777"/>
      <c r="DE9" s="777"/>
      <c r="DF9" s="778"/>
      <c r="DG9" s="776" t="s">
        <v>519</v>
      </c>
      <c r="DH9" s="777"/>
      <c r="DI9" s="777"/>
      <c r="DJ9" s="777"/>
      <c r="DK9" s="778"/>
      <c r="DL9" s="776" t="s">
        <v>519</v>
      </c>
      <c r="DM9" s="777"/>
      <c r="DN9" s="777"/>
      <c r="DO9" s="777"/>
      <c r="DP9" s="778"/>
      <c r="DQ9" s="776" t="s">
        <v>519</v>
      </c>
      <c r="DR9" s="777"/>
      <c r="DS9" s="777"/>
      <c r="DT9" s="777"/>
      <c r="DU9" s="778"/>
      <c r="DV9" s="773"/>
      <c r="DW9" s="774"/>
      <c r="DX9" s="774"/>
      <c r="DY9" s="774"/>
      <c r="DZ9" s="779"/>
      <c r="EA9" s="234"/>
    </row>
    <row r="10" spans="1:131" s="235" customFormat="1" ht="26.25" customHeight="1">
      <c r="A10" s="238">
        <v>4</v>
      </c>
      <c r="B10" s="780" t="s">
        <v>393</v>
      </c>
      <c r="C10" s="781"/>
      <c r="D10" s="781"/>
      <c r="E10" s="781"/>
      <c r="F10" s="781"/>
      <c r="G10" s="781"/>
      <c r="H10" s="781"/>
      <c r="I10" s="781"/>
      <c r="J10" s="781"/>
      <c r="K10" s="781"/>
      <c r="L10" s="781"/>
      <c r="M10" s="781"/>
      <c r="N10" s="781"/>
      <c r="O10" s="781"/>
      <c r="P10" s="782"/>
      <c r="Q10" s="783">
        <v>2</v>
      </c>
      <c r="R10" s="784"/>
      <c r="S10" s="784"/>
      <c r="T10" s="784"/>
      <c r="U10" s="784"/>
      <c r="V10" s="784">
        <v>1</v>
      </c>
      <c r="W10" s="784"/>
      <c r="X10" s="784"/>
      <c r="Y10" s="784"/>
      <c r="Z10" s="784"/>
      <c r="AA10" s="784">
        <v>1</v>
      </c>
      <c r="AB10" s="784"/>
      <c r="AC10" s="784"/>
      <c r="AD10" s="784"/>
      <c r="AE10" s="785"/>
      <c r="AF10" s="786">
        <v>1</v>
      </c>
      <c r="AG10" s="787"/>
      <c r="AH10" s="787"/>
      <c r="AI10" s="787"/>
      <c r="AJ10" s="788"/>
      <c r="AK10" s="769" t="s">
        <v>589</v>
      </c>
      <c r="AL10" s="770"/>
      <c r="AM10" s="770"/>
      <c r="AN10" s="770"/>
      <c r="AO10" s="770"/>
      <c r="AP10" s="770" t="s">
        <v>589</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t="s">
        <v>394</v>
      </c>
      <c r="C11" s="781"/>
      <c r="D11" s="781"/>
      <c r="E11" s="781"/>
      <c r="F11" s="781"/>
      <c r="G11" s="781"/>
      <c r="H11" s="781"/>
      <c r="I11" s="781"/>
      <c r="J11" s="781"/>
      <c r="K11" s="781"/>
      <c r="L11" s="781"/>
      <c r="M11" s="781"/>
      <c r="N11" s="781"/>
      <c r="O11" s="781"/>
      <c r="P11" s="782"/>
      <c r="Q11" s="783">
        <v>2560</v>
      </c>
      <c r="R11" s="784"/>
      <c r="S11" s="784"/>
      <c r="T11" s="784"/>
      <c r="U11" s="784"/>
      <c r="V11" s="784">
        <v>2415</v>
      </c>
      <c r="W11" s="784"/>
      <c r="X11" s="784"/>
      <c r="Y11" s="784"/>
      <c r="Z11" s="784"/>
      <c r="AA11" s="784">
        <v>145</v>
      </c>
      <c r="AB11" s="784"/>
      <c r="AC11" s="784"/>
      <c r="AD11" s="784"/>
      <c r="AE11" s="785"/>
      <c r="AF11" s="786">
        <v>116</v>
      </c>
      <c r="AG11" s="787"/>
      <c r="AH11" s="787"/>
      <c r="AI11" s="787"/>
      <c r="AJ11" s="788"/>
      <c r="AK11" s="769">
        <v>633</v>
      </c>
      <c r="AL11" s="770"/>
      <c r="AM11" s="770"/>
      <c r="AN11" s="770"/>
      <c r="AO11" s="770"/>
      <c r="AP11" s="770">
        <v>2201</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t="s">
        <v>395</v>
      </c>
      <c r="C12" s="781"/>
      <c r="D12" s="781"/>
      <c r="E12" s="781"/>
      <c r="F12" s="781"/>
      <c r="G12" s="781"/>
      <c r="H12" s="781"/>
      <c r="I12" s="781"/>
      <c r="J12" s="781"/>
      <c r="K12" s="781"/>
      <c r="L12" s="781"/>
      <c r="M12" s="781"/>
      <c r="N12" s="781"/>
      <c r="O12" s="781"/>
      <c r="P12" s="782"/>
      <c r="Q12" s="783">
        <v>546</v>
      </c>
      <c r="R12" s="784"/>
      <c r="S12" s="784"/>
      <c r="T12" s="784"/>
      <c r="U12" s="784"/>
      <c r="V12" s="784">
        <v>349</v>
      </c>
      <c r="W12" s="784"/>
      <c r="X12" s="784"/>
      <c r="Y12" s="784"/>
      <c r="Z12" s="784"/>
      <c r="AA12" s="784">
        <v>198</v>
      </c>
      <c r="AB12" s="784"/>
      <c r="AC12" s="784"/>
      <c r="AD12" s="784"/>
      <c r="AE12" s="785"/>
      <c r="AF12" s="786">
        <v>133</v>
      </c>
      <c r="AG12" s="787"/>
      <c r="AH12" s="787"/>
      <c r="AI12" s="787"/>
      <c r="AJ12" s="788"/>
      <c r="AK12" s="769">
        <v>304</v>
      </c>
      <c r="AL12" s="770"/>
      <c r="AM12" s="770"/>
      <c r="AN12" s="770"/>
      <c r="AO12" s="770"/>
      <c r="AP12" s="770">
        <v>887</v>
      </c>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397</v>
      </c>
      <c r="B23" s="789" t="s">
        <v>398</v>
      </c>
      <c r="C23" s="790"/>
      <c r="D23" s="790"/>
      <c r="E23" s="790"/>
      <c r="F23" s="790"/>
      <c r="G23" s="790"/>
      <c r="H23" s="790"/>
      <c r="I23" s="790"/>
      <c r="J23" s="790"/>
      <c r="K23" s="790"/>
      <c r="L23" s="790"/>
      <c r="M23" s="790"/>
      <c r="N23" s="790"/>
      <c r="O23" s="790"/>
      <c r="P23" s="791"/>
      <c r="Q23" s="792">
        <v>66331</v>
      </c>
      <c r="R23" s="793"/>
      <c r="S23" s="793"/>
      <c r="T23" s="793"/>
      <c r="U23" s="793"/>
      <c r="V23" s="793">
        <v>61344</v>
      </c>
      <c r="W23" s="793"/>
      <c r="X23" s="793"/>
      <c r="Y23" s="793"/>
      <c r="Z23" s="793"/>
      <c r="AA23" s="793">
        <v>4986</v>
      </c>
      <c r="AB23" s="793"/>
      <c r="AC23" s="793"/>
      <c r="AD23" s="793"/>
      <c r="AE23" s="794"/>
      <c r="AF23" s="795">
        <v>4485</v>
      </c>
      <c r="AG23" s="793"/>
      <c r="AH23" s="793"/>
      <c r="AI23" s="793"/>
      <c r="AJ23" s="796"/>
      <c r="AK23" s="797"/>
      <c r="AL23" s="798"/>
      <c r="AM23" s="798"/>
      <c r="AN23" s="798"/>
      <c r="AO23" s="798"/>
      <c r="AP23" s="793">
        <v>25096</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373</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409</v>
      </c>
      <c r="C28" s="750"/>
      <c r="D28" s="750"/>
      <c r="E28" s="750"/>
      <c r="F28" s="750"/>
      <c r="G28" s="750"/>
      <c r="H28" s="750"/>
      <c r="I28" s="750"/>
      <c r="J28" s="750"/>
      <c r="K28" s="750"/>
      <c r="L28" s="750"/>
      <c r="M28" s="750"/>
      <c r="N28" s="750"/>
      <c r="O28" s="750"/>
      <c r="P28" s="751"/>
      <c r="Q28" s="822">
        <v>10940</v>
      </c>
      <c r="R28" s="823"/>
      <c r="S28" s="823"/>
      <c r="T28" s="823"/>
      <c r="U28" s="823"/>
      <c r="V28" s="823">
        <v>10629</v>
      </c>
      <c r="W28" s="823"/>
      <c r="X28" s="823"/>
      <c r="Y28" s="823"/>
      <c r="Z28" s="823"/>
      <c r="AA28" s="823">
        <v>311</v>
      </c>
      <c r="AB28" s="823"/>
      <c r="AC28" s="823"/>
      <c r="AD28" s="823"/>
      <c r="AE28" s="824"/>
      <c r="AF28" s="825">
        <v>311</v>
      </c>
      <c r="AG28" s="823"/>
      <c r="AH28" s="823"/>
      <c r="AI28" s="823"/>
      <c r="AJ28" s="826"/>
      <c r="AK28" s="827">
        <v>977</v>
      </c>
      <c r="AL28" s="828"/>
      <c r="AM28" s="828"/>
      <c r="AN28" s="828"/>
      <c r="AO28" s="828"/>
      <c r="AP28" s="828" t="s">
        <v>589</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410</v>
      </c>
      <c r="C29" s="781"/>
      <c r="D29" s="781"/>
      <c r="E29" s="781"/>
      <c r="F29" s="781"/>
      <c r="G29" s="781"/>
      <c r="H29" s="781"/>
      <c r="I29" s="781"/>
      <c r="J29" s="781"/>
      <c r="K29" s="781"/>
      <c r="L29" s="781"/>
      <c r="M29" s="781"/>
      <c r="N29" s="781"/>
      <c r="O29" s="781"/>
      <c r="P29" s="782"/>
      <c r="Q29" s="783">
        <v>8152</v>
      </c>
      <c r="R29" s="784"/>
      <c r="S29" s="784"/>
      <c r="T29" s="784"/>
      <c r="U29" s="784"/>
      <c r="V29" s="784">
        <v>7699</v>
      </c>
      <c r="W29" s="784"/>
      <c r="X29" s="784"/>
      <c r="Y29" s="784"/>
      <c r="Z29" s="784"/>
      <c r="AA29" s="784">
        <v>452</v>
      </c>
      <c r="AB29" s="784"/>
      <c r="AC29" s="784"/>
      <c r="AD29" s="784"/>
      <c r="AE29" s="785"/>
      <c r="AF29" s="786">
        <v>452</v>
      </c>
      <c r="AG29" s="787"/>
      <c r="AH29" s="787"/>
      <c r="AI29" s="787"/>
      <c r="AJ29" s="788"/>
      <c r="AK29" s="834">
        <v>1133</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411</v>
      </c>
      <c r="C30" s="781"/>
      <c r="D30" s="781"/>
      <c r="E30" s="781"/>
      <c r="F30" s="781"/>
      <c r="G30" s="781"/>
      <c r="H30" s="781"/>
      <c r="I30" s="781"/>
      <c r="J30" s="781"/>
      <c r="K30" s="781"/>
      <c r="L30" s="781"/>
      <c r="M30" s="781"/>
      <c r="N30" s="781"/>
      <c r="O30" s="781"/>
      <c r="P30" s="782"/>
      <c r="Q30" s="783">
        <v>1340</v>
      </c>
      <c r="R30" s="784"/>
      <c r="S30" s="784"/>
      <c r="T30" s="784"/>
      <c r="U30" s="784"/>
      <c r="V30" s="784">
        <v>1332</v>
      </c>
      <c r="W30" s="784"/>
      <c r="X30" s="784"/>
      <c r="Y30" s="784"/>
      <c r="Z30" s="784"/>
      <c r="AA30" s="784">
        <v>8</v>
      </c>
      <c r="AB30" s="784"/>
      <c r="AC30" s="784"/>
      <c r="AD30" s="784"/>
      <c r="AE30" s="785"/>
      <c r="AF30" s="786">
        <v>8</v>
      </c>
      <c r="AG30" s="787"/>
      <c r="AH30" s="787"/>
      <c r="AI30" s="787"/>
      <c r="AJ30" s="788"/>
      <c r="AK30" s="834">
        <v>224</v>
      </c>
      <c r="AL30" s="830"/>
      <c r="AM30" s="830"/>
      <c r="AN30" s="830"/>
      <c r="AO30" s="830"/>
      <c r="AP30" s="830" t="s">
        <v>589</v>
      </c>
      <c r="AQ30" s="830"/>
      <c r="AR30" s="830"/>
      <c r="AS30" s="830"/>
      <c r="AT30" s="830"/>
      <c r="AU30" s="830" t="s">
        <v>589</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412</v>
      </c>
      <c r="C31" s="781"/>
      <c r="D31" s="781"/>
      <c r="E31" s="781"/>
      <c r="F31" s="781"/>
      <c r="G31" s="781"/>
      <c r="H31" s="781"/>
      <c r="I31" s="781"/>
      <c r="J31" s="781"/>
      <c r="K31" s="781"/>
      <c r="L31" s="781"/>
      <c r="M31" s="781"/>
      <c r="N31" s="781"/>
      <c r="O31" s="781"/>
      <c r="P31" s="782"/>
      <c r="Q31" s="783">
        <v>117</v>
      </c>
      <c r="R31" s="784"/>
      <c r="S31" s="784"/>
      <c r="T31" s="784"/>
      <c r="U31" s="784"/>
      <c r="V31" s="784">
        <v>101</v>
      </c>
      <c r="W31" s="784"/>
      <c r="X31" s="784"/>
      <c r="Y31" s="784"/>
      <c r="Z31" s="784"/>
      <c r="AA31" s="784">
        <v>16</v>
      </c>
      <c r="AB31" s="784"/>
      <c r="AC31" s="784"/>
      <c r="AD31" s="784"/>
      <c r="AE31" s="785"/>
      <c r="AF31" s="786">
        <v>16</v>
      </c>
      <c r="AG31" s="787"/>
      <c r="AH31" s="787"/>
      <c r="AI31" s="787"/>
      <c r="AJ31" s="788"/>
      <c r="AK31" s="834">
        <v>18</v>
      </c>
      <c r="AL31" s="830"/>
      <c r="AM31" s="830"/>
      <c r="AN31" s="830"/>
      <c r="AO31" s="830"/>
      <c r="AP31" s="830" t="s">
        <v>589</v>
      </c>
      <c r="AQ31" s="830"/>
      <c r="AR31" s="830"/>
      <c r="AS31" s="830"/>
      <c r="AT31" s="830"/>
      <c r="AU31" s="830" t="s">
        <v>589</v>
      </c>
      <c r="AV31" s="830"/>
      <c r="AW31" s="830"/>
      <c r="AX31" s="830"/>
      <c r="AY31" s="830"/>
      <c r="AZ31" s="831" t="s">
        <v>589</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413</v>
      </c>
      <c r="C32" s="781"/>
      <c r="D32" s="781"/>
      <c r="E32" s="781"/>
      <c r="F32" s="781"/>
      <c r="G32" s="781"/>
      <c r="H32" s="781"/>
      <c r="I32" s="781"/>
      <c r="J32" s="781"/>
      <c r="K32" s="781"/>
      <c r="L32" s="781"/>
      <c r="M32" s="781"/>
      <c r="N32" s="781"/>
      <c r="O32" s="781"/>
      <c r="P32" s="782"/>
      <c r="Q32" s="783">
        <v>7</v>
      </c>
      <c r="R32" s="784"/>
      <c r="S32" s="784"/>
      <c r="T32" s="784"/>
      <c r="U32" s="784"/>
      <c r="V32" s="784">
        <v>6</v>
      </c>
      <c r="W32" s="784"/>
      <c r="X32" s="784"/>
      <c r="Y32" s="784"/>
      <c r="Z32" s="784"/>
      <c r="AA32" s="784">
        <v>1</v>
      </c>
      <c r="AB32" s="784"/>
      <c r="AC32" s="784"/>
      <c r="AD32" s="784"/>
      <c r="AE32" s="785"/>
      <c r="AF32" s="786">
        <v>1</v>
      </c>
      <c r="AG32" s="787"/>
      <c r="AH32" s="787"/>
      <c r="AI32" s="787"/>
      <c r="AJ32" s="788"/>
      <c r="AK32" s="834" t="s">
        <v>589</v>
      </c>
      <c r="AL32" s="830"/>
      <c r="AM32" s="830"/>
      <c r="AN32" s="830"/>
      <c r="AO32" s="830"/>
      <c r="AP32" s="830" t="s">
        <v>589</v>
      </c>
      <c r="AQ32" s="830"/>
      <c r="AR32" s="830"/>
      <c r="AS32" s="830"/>
      <c r="AT32" s="830"/>
      <c r="AU32" s="830" t="s">
        <v>589</v>
      </c>
      <c r="AV32" s="830"/>
      <c r="AW32" s="830"/>
      <c r="AX32" s="830"/>
      <c r="AY32" s="830"/>
      <c r="AZ32" s="831" t="s">
        <v>589</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414</v>
      </c>
      <c r="C33" s="781"/>
      <c r="D33" s="781"/>
      <c r="E33" s="781"/>
      <c r="F33" s="781"/>
      <c r="G33" s="781"/>
      <c r="H33" s="781"/>
      <c r="I33" s="781"/>
      <c r="J33" s="781"/>
      <c r="K33" s="781"/>
      <c r="L33" s="781"/>
      <c r="M33" s="781"/>
      <c r="N33" s="781"/>
      <c r="O33" s="781"/>
      <c r="P33" s="782"/>
      <c r="Q33" s="783">
        <v>2397</v>
      </c>
      <c r="R33" s="784"/>
      <c r="S33" s="784"/>
      <c r="T33" s="784"/>
      <c r="U33" s="784"/>
      <c r="V33" s="784">
        <v>2308</v>
      </c>
      <c r="W33" s="784"/>
      <c r="X33" s="784"/>
      <c r="Y33" s="784"/>
      <c r="Z33" s="784"/>
      <c r="AA33" s="784">
        <v>89</v>
      </c>
      <c r="AB33" s="784"/>
      <c r="AC33" s="784"/>
      <c r="AD33" s="784"/>
      <c r="AE33" s="785"/>
      <c r="AF33" s="786">
        <v>2153</v>
      </c>
      <c r="AG33" s="787"/>
      <c r="AH33" s="787"/>
      <c r="AI33" s="787"/>
      <c r="AJ33" s="788"/>
      <c r="AK33" s="834">
        <v>22</v>
      </c>
      <c r="AL33" s="830"/>
      <c r="AM33" s="830"/>
      <c r="AN33" s="830"/>
      <c r="AO33" s="830"/>
      <c r="AP33" s="830">
        <v>3476</v>
      </c>
      <c r="AQ33" s="830"/>
      <c r="AR33" s="830"/>
      <c r="AS33" s="830"/>
      <c r="AT33" s="830"/>
      <c r="AU33" s="830" t="s">
        <v>589</v>
      </c>
      <c r="AV33" s="830"/>
      <c r="AW33" s="830"/>
      <c r="AX33" s="830"/>
      <c r="AY33" s="830"/>
      <c r="AZ33" s="831" t="s">
        <v>589</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416</v>
      </c>
      <c r="C34" s="781"/>
      <c r="D34" s="781"/>
      <c r="E34" s="781"/>
      <c r="F34" s="781"/>
      <c r="G34" s="781"/>
      <c r="H34" s="781"/>
      <c r="I34" s="781"/>
      <c r="J34" s="781"/>
      <c r="K34" s="781"/>
      <c r="L34" s="781"/>
      <c r="M34" s="781"/>
      <c r="N34" s="781"/>
      <c r="O34" s="781"/>
      <c r="P34" s="782"/>
      <c r="Q34" s="783">
        <v>2406</v>
      </c>
      <c r="R34" s="784"/>
      <c r="S34" s="784"/>
      <c r="T34" s="784"/>
      <c r="U34" s="784"/>
      <c r="V34" s="784">
        <v>2329</v>
      </c>
      <c r="W34" s="784"/>
      <c r="X34" s="784"/>
      <c r="Y34" s="784"/>
      <c r="Z34" s="784"/>
      <c r="AA34" s="784">
        <v>77</v>
      </c>
      <c r="AB34" s="784"/>
      <c r="AC34" s="784"/>
      <c r="AD34" s="784"/>
      <c r="AE34" s="785"/>
      <c r="AF34" s="786">
        <v>843</v>
      </c>
      <c r="AG34" s="787"/>
      <c r="AH34" s="787"/>
      <c r="AI34" s="787"/>
      <c r="AJ34" s="788"/>
      <c r="AK34" s="834">
        <v>647</v>
      </c>
      <c r="AL34" s="830"/>
      <c r="AM34" s="830"/>
      <c r="AN34" s="830"/>
      <c r="AO34" s="830"/>
      <c r="AP34" s="830">
        <v>10085</v>
      </c>
      <c r="AQ34" s="830"/>
      <c r="AR34" s="830"/>
      <c r="AS34" s="830"/>
      <c r="AT34" s="830"/>
      <c r="AU34" s="830" t="s">
        <v>589</v>
      </c>
      <c r="AV34" s="830"/>
      <c r="AW34" s="830"/>
      <c r="AX34" s="830"/>
      <c r="AY34" s="830"/>
      <c r="AZ34" s="831" t="s">
        <v>589</v>
      </c>
      <c r="BA34" s="831"/>
      <c r="BB34" s="831"/>
      <c r="BC34" s="831"/>
      <c r="BD34" s="831"/>
      <c r="BE34" s="832" t="s">
        <v>417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397</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3785</v>
      </c>
      <c r="AG63" s="844"/>
      <c r="AH63" s="844"/>
      <c r="AI63" s="844"/>
      <c r="AJ63" s="845"/>
      <c r="AK63" s="846"/>
      <c r="AL63" s="841"/>
      <c r="AM63" s="841"/>
      <c r="AN63" s="841"/>
      <c r="AO63" s="841"/>
      <c r="AP63" s="844">
        <v>13561</v>
      </c>
      <c r="AQ63" s="844"/>
      <c r="AR63" s="844"/>
      <c r="AS63" s="844"/>
      <c r="AT63" s="844"/>
      <c r="AU63" s="844" t="s">
        <v>589</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421</v>
      </c>
      <c r="B66" s="728"/>
      <c r="C66" s="728"/>
      <c r="D66" s="728"/>
      <c r="E66" s="728"/>
      <c r="F66" s="728"/>
      <c r="G66" s="728"/>
      <c r="H66" s="728"/>
      <c r="I66" s="728"/>
      <c r="J66" s="728"/>
      <c r="K66" s="728"/>
      <c r="L66" s="728"/>
      <c r="M66" s="728"/>
      <c r="N66" s="728"/>
      <c r="O66" s="728"/>
      <c r="P66" s="729"/>
      <c r="Q66" s="733" t="s">
        <v>401</v>
      </c>
      <c r="R66" s="734"/>
      <c r="S66" s="734"/>
      <c r="T66" s="734"/>
      <c r="U66" s="735"/>
      <c r="V66" s="733" t="s">
        <v>422</v>
      </c>
      <c r="W66" s="734"/>
      <c r="X66" s="734"/>
      <c r="Y66" s="734"/>
      <c r="Z66" s="735"/>
      <c r="AA66" s="733" t="s">
        <v>423</v>
      </c>
      <c r="AB66" s="734"/>
      <c r="AC66" s="734"/>
      <c r="AD66" s="734"/>
      <c r="AE66" s="735"/>
      <c r="AF66" s="854" t="s">
        <v>404</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581</v>
      </c>
      <c r="C68" s="870"/>
      <c r="D68" s="870"/>
      <c r="E68" s="870"/>
      <c r="F68" s="870"/>
      <c r="G68" s="870"/>
      <c r="H68" s="870"/>
      <c r="I68" s="870"/>
      <c r="J68" s="870"/>
      <c r="K68" s="870"/>
      <c r="L68" s="870"/>
      <c r="M68" s="870"/>
      <c r="N68" s="870"/>
      <c r="O68" s="870"/>
      <c r="P68" s="871"/>
      <c r="Q68" s="872">
        <v>2261</v>
      </c>
      <c r="R68" s="866"/>
      <c r="S68" s="866"/>
      <c r="T68" s="866"/>
      <c r="U68" s="866"/>
      <c r="V68" s="866">
        <v>2042</v>
      </c>
      <c r="W68" s="866"/>
      <c r="X68" s="866"/>
      <c r="Y68" s="866"/>
      <c r="Z68" s="866"/>
      <c r="AA68" s="866">
        <v>219</v>
      </c>
      <c r="AB68" s="866"/>
      <c r="AC68" s="866"/>
      <c r="AD68" s="866"/>
      <c r="AE68" s="866"/>
      <c r="AF68" s="866">
        <v>219</v>
      </c>
      <c r="AG68" s="866"/>
      <c r="AH68" s="866"/>
      <c r="AI68" s="866"/>
      <c r="AJ68" s="866"/>
      <c r="AK68" s="866" t="s">
        <v>519</v>
      </c>
      <c r="AL68" s="866"/>
      <c r="AM68" s="866"/>
      <c r="AN68" s="866"/>
      <c r="AO68" s="866"/>
      <c r="AP68" s="866">
        <v>1973</v>
      </c>
      <c r="AQ68" s="866"/>
      <c r="AR68" s="866"/>
      <c r="AS68" s="866"/>
      <c r="AT68" s="866"/>
      <c r="AU68" s="866">
        <v>1154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582</v>
      </c>
      <c r="C69" s="874"/>
      <c r="D69" s="874"/>
      <c r="E69" s="874"/>
      <c r="F69" s="874"/>
      <c r="G69" s="874"/>
      <c r="H69" s="874"/>
      <c r="I69" s="874"/>
      <c r="J69" s="874"/>
      <c r="K69" s="874"/>
      <c r="L69" s="874"/>
      <c r="M69" s="874"/>
      <c r="N69" s="874"/>
      <c r="O69" s="874"/>
      <c r="P69" s="875"/>
      <c r="Q69" s="876" t="s">
        <v>519</v>
      </c>
      <c r="R69" s="830"/>
      <c r="S69" s="830"/>
      <c r="T69" s="830"/>
      <c r="U69" s="830"/>
      <c r="V69" s="830" t="s">
        <v>519</v>
      </c>
      <c r="W69" s="830"/>
      <c r="X69" s="830"/>
      <c r="Y69" s="830"/>
      <c r="Z69" s="830"/>
      <c r="AA69" s="830" t="s">
        <v>519</v>
      </c>
      <c r="AB69" s="830"/>
      <c r="AC69" s="830"/>
      <c r="AD69" s="830"/>
      <c r="AE69" s="830"/>
      <c r="AF69" s="830" t="s">
        <v>519</v>
      </c>
      <c r="AG69" s="830"/>
      <c r="AH69" s="830"/>
      <c r="AI69" s="830"/>
      <c r="AJ69" s="830"/>
      <c r="AK69" s="830" t="s">
        <v>519</v>
      </c>
      <c r="AL69" s="830"/>
      <c r="AM69" s="830"/>
      <c r="AN69" s="830"/>
      <c r="AO69" s="830"/>
      <c r="AP69" s="830" t="s">
        <v>519</v>
      </c>
      <c r="AQ69" s="830"/>
      <c r="AR69" s="830"/>
      <c r="AS69" s="830"/>
      <c r="AT69" s="830"/>
      <c r="AU69" s="830" t="s">
        <v>519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583</v>
      </c>
      <c r="C70" s="874"/>
      <c r="D70" s="874"/>
      <c r="E70" s="874"/>
      <c r="F70" s="874"/>
      <c r="G70" s="874"/>
      <c r="H70" s="874"/>
      <c r="I70" s="874"/>
      <c r="J70" s="874"/>
      <c r="K70" s="874"/>
      <c r="L70" s="874"/>
      <c r="M70" s="874"/>
      <c r="N70" s="874"/>
      <c r="O70" s="874"/>
      <c r="P70" s="875"/>
      <c r="Q70" s="876">
        <v>1644.713</v>
      </c>
      <c r="R70" s="830"/>
      <c r="S70" s="830"/>
      <c r="T70" s="830"/>
      <c r="U70" s="830"/>
      <c r="V70" s="830">
        <v>1604.3389999999999</v>
      </c>
      <c r="W70" s="830"/>
      <c r="X70" s="830"/>
      <c r="Y70" s="830"/>
      <c r="Z70" s="830"/>
      <c r="AA70" s="830">
        <v>40.374000000000002</v>
      </c>
      <c r="AB70" s="830"/>
      <c r="AC70" s="830"/>
      <c r="AD70" s="830"/>
      <c r="AE70" s="830"/>
      <c r="AF70" s="830">
        <v>40.374000000000002</v>
      </c>
      <c r="AG70" s="830"/>
      <c r="AH70" s="830"/>
      <c r="AI70" s="830"/>
      <c r="AJ70" s="830"/>
      <c r="AK70" s="830" t="s">
        <v>519</v>
      </c>
      <c r="AL70" s="830"/>
      <c r="AM70" s="830"/>
      <c r="AN70" s="830"/>
      <c r="AO70" s="830"/>
      <c r="AP70" s="830" t="s">
        <v>519</v>
      </c>
      <c r="AQ70" s="830"/>
      <c r="AR70" s="830"/>
      <c r="AS70" s="830"/>
      <c r="AT70" s="830"/>
      <c r="AU70" s="830" t="s">
        <v>519</v>
      </c>
      <c r="AV70" s="830"/>
      <c r="AW70" s="830"/>
      <c r="AX70" s="830"/>
      <c r="AY70" s="830"/>
      <c r="AZ70" s="832" t="s">
        <v>590</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583</v>
      </c>
      <c r="C71" s="874"/>
      <c r="D71" s="874"/>
      <c r="E71" s="874"/>
      <c r="F71" s="874"/>
      <c r="G71" s="874"/>
      <c r="H71" s="874"/>
      <c r="I71" s="874"/>
      <c r="J71" s="874"/>
      <c r="K71" s="874"/>
      <c r="L71" s="874"/>
      <c r="M71" s="874"/>
      <c r="N71" s="874"/>
      <c r="O71" s="874"/>
      <c r="P71" s="875"/>
      <c r="Q71" s="876">
        <v>847072.07</v>
      </c>
      <c r="R71" s="830"/>
      <c r="S71" s="830"/>
      <c r="T71" s="830"/>
      <c r="U71" s="830"/>
      <c r="V71" s="830">
        <v>828353.44400000002</v>
      </c>
      <c r="W71" s="830"/>
      <c r="X71" s="830"/>
      <c r="Y71" s="830"/>
      <c r="Z71" s="830"/>
      <c r="AA71" s="830">
        <v>18718.626</v>
      </c>
      <c r="AB71" s="830"/>
      <c r="AC71" s="830"/>
      <c r="AD71" s="830"/>
      <c r="AE71" s="830"/>
      <c r="AF71" s="830">
        <v>18718.626</v>
      </c>
      <c r="AG71" s="830"/>
      <c r="AH71" s="830"/>
      <c r="AI71" s="830"/>
      <c r="AJ71" s="830"/>
      <c r="AK71" s="830">
        <v>7693.7079999999996</v>
      </c>
      <c r="AL71" s="830"/>
      <c r="AM71" s="830"/>
      <c r="AN71" s="830"/>
      <c r="AO71" s="830"/>
      <c r="AP71" s="830" t="s">
        <v>519</v>
      </c>
      <c r="AQ71" s="830"/>
      <c r="AR71" s="830"/>
      <c r="AS71" s="830"/>
      <c r="AT71" s="830"/>
      <c r="AU71" s="830" t="s">
        <v>519</v>
      </c>
      <c r="AV71" s="830"/>
      <c r="AW71" s="830"/>
      <c r="AX71" s="830"/>
      <c r="AY71" s="830"/>
      <c r="AZ71" s="832" t="s">
        <v>591</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584</v>
      </c>
      <c r="C72" s="874"/>
      <c r="D72" s="874"/>
      <c r="E72" s="874"/>
      <c r="F72" s="874"/>
      <c r="G72" s="874"/>
      <c r="H72" s="874"/>
      <c r="I72" s="874"/>
      <c r="J72" s="874"/>
      <c r="K72" s="874"/>
      <c r="L72" s="874"/>
      <c r="M72" s="874"/>
      <c r="N72" s="874"/>
      <c r="O72" s="874"/>
      <c r="P72" s="875"/>
      <c r="Q72" s="876">
        <v>23478.937000000002</v>
      </c>
      <c r="R72" s="830"/>
      <c r="S72" s="830"/>
      <c r="T72" s="830"/>
      <c r="U72" s="830"/>
      <c r="V72" s="830">
        <v>22910.92</v>
      </c>
      <c r="W72" s="830"/>
      <c r="X72" s="830"/>
      <c r="Y72" s="830"/>
      <c r="Z72" s="830"/>
      <c r="AA72" s="830">
        <v>568.01700000000005</v>
      </c>
      <c r="AB72" s="830"/>
      <c r="AC72" s="830"/>
      <c r="AD72" s="830"/>
      <c r="AE72" s="830"/>
      <c r="AF72" s="830">
        <v>568.01700000000005</v>
      </c>
      <c r="AG72" s="830"/>
      <c r="AH72" s="830"/>
      <c r="AI72" s="830"/>
      <c r="AJ72" s="830"/>
      <c r="AK72" s="830">
        <v>20.7</v>
      </c>
      <c r="AL72" s="830"/>
      <c r="AM72" s="830"/>
      <c r="AN72" s="830"/>
      <c r="AO72" s="830"/>
      <c r="AP72" s="830" t="s">
        <v>519</v>
      </c>
      <c r="AQ72" s="830"/>
      <c r="AR72" s="830"/>
      <c r="AS72" s="830"/>
      <c r="AT72" s="830"/>
      <c r="AU72" s="830" t="s">
        <v>519</v>
      </c>
      <c r="AV72" s="830"/>
      <c r="AW72" s="830"/>
      <c r="AX72" s="830"/>
      <c r="AY72" s="830"/>
      <c r="AZ72" s="832" t="s">
        <v>590</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584</v>
      </c>
      <c r="C73" s="874"/>
      <c r="D73" s="874"/>
      <c r="E73" s="874"/>
      <c r="F73" s="874"/>
      <c r="G73" s="874"/>
      <c r="H73" s="874"/>
      <c r="I73" s="874"/>
      <c r="J73" s="874"/>
      <c r="K73" s="874"/>
      <c r="L73" s="874"/>
      <c r="M73" s="874"/>
      <c r="N73" s="874"/>
      <c r="O73" s="874"/>
      <c r="P73" s="875"/>
      <c r="Q73" s="876">
        <v>204.71600000000001</v>
      </c>
      <c r="R73" s="830"/>
      <c r="S73" s="830"/>
      <c r="T73" s="830"/>
      <c r="U73" s="830"/>
      <c r="V73" s="830">
        <v>96.635000000000005</v>
      </c>
      <c r="W73" s="830"/>
      <c r="X73" s="830"/>
      <c r="Y73" s="830"/>
      <c r="Z73" s="830"/>
      <c r="AA73" s="830">
        <v>108.081</v>
      </c>
      <c r="AB73" s="830"/>
      <c r="AC73" s="830"/>
      <c r="AD73" s="830"/>
      <c r="AE73" s="830"/>
      <c r="AF73" s="830">
        <v>108.081</v>
      </c>
      <c r="AG73" s="830"/>
      <c r="AH73" s="830"/>
      <c r="AI73" s="830"/>
      <c r="AJ73" s="830"/>
      <c r="AK73" s="830" t="s">
        <v>519</v>
      </c>
      <c r="AL73" s="830"/>
      <c r="AM73" s="830"/>
      <c r="AN73" s="830"/>
      <c r="AO73" s="830"/>
      <c r="AP73" s="830" t="s">
        <v>519</v>
      </c>
      <c r="AQ73" s="830"/>
      <c r="AR73" s="830"/>
      <c r="AS73" s="830"/>
      <c r="AT73" s="830"/>
      <c r="AU73" s="830" t="s">
        <v>519</v>
      </c>
      <c r="AV73" s="830"/>
      <c r="AW73" s="830"/>
      <c r="AX73" s="830"/>
      <c r="AY73" s="830"/>
      <c r="AZ73" s="832" t="s">
        <v>592</v>
      </c>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585</v>
      </c>
      <c r="C74" s="874"/>
      <c r="D74" s="874"/>
      <c r="E74" s="874"/>
      <c r="F74" s="874"/>
      <c r="G74" s="874"/>
      <c r="H74" s="874"/>
      <c r="I74" s="874"/>
      <c r="J74" s="874"/>
      <c r="K74" s="874"/>
      <c r="L74" s="874"/>
      <c r="M74" s="874"/>
      <c r="N74" s="874"/>
      <c r="O74" s="874"/>
      <c r="P74" s="875"/>
      <c r="Q74" s="876">
        <v>321.03100000000001</v>
      </c>
      <c r="R74" s="830"/>
      <c r="S74" s="830"/>
      <c r="T74" s="830"/>
      <c r="U74" s="830"/>
      <c r="V74" s="830">
        <v>310.03699999999998</v>
      </c>
      <c r="W74" s="830"/>
      <c r="X74" s="830"/>
      <c r="Y74" s="830"/>
      <c r="Z74" s="830"/>
      <c r="AA74" s="830">
        <v>10.993</v>
      </c>
      <c r="AB74" s="830"/>
      <c r="AC74" s="830"/>
      <c r="AD74" s="830"/>
      <c r="AE74" s="830"/>
      <c r="AF74" s="830">
        <v>10.993</v>
      </c>
      <c r="AG74" s="830"/>
      <c r="AH74" s="830"/>
      <c r="AI74" s="830"/>
      <c r="AJ74" s="830"/>
      <c r="AK74" s="830">
        <v>3.024</v>
      </c>
      <c r="AL74" s="830"/>
      <c r="AM74" s="830"/>
      <c r="AN74" s="830"/>
      <c r="AO74" s="830"/>
      <c r="AP74" s="830" t="s">
        <v>519</v>
      </c>
      <c r="AQ74" s="830"/>
      <c r="AR74" s="830"/>
      <c r="AS74" s="830"/>
      <c r="AT74" s="830"/>
      <c r="AU74" s="830" t="s">
        <v>519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598</v>
      </c>
      <c r="C75" s="874"/>
      <c r="D75" s="874"/>
      <c r="E75" s="874"/>
      <c r="F75" s="874"/>
      <c r="G75" s="874"/>
      <c r="H75" s="874"/>
      <c r="I75" s="874"/>
      <c r="J75" s="874"/>
      <c r="K75" s="874"/>
      <c r="L75" s="874"/>
      <c r="M75" s="874"/>
      <c r="N75" s="874"/>
      <c r="O75" s="874"/>
      <c r="P75" s="875"/>
      <c r="Q75" s="877">
        <v>50789.57</v>
      </c>
      <c r="R75" s="878"/>
      <c r="S75" s="878"/>
      <c r="T75" s="878"/>
      <c r="U75" s="834"/>
      <c r="V75" s="879">
        <v>48213.084999999999</v>
      </c>
      <c r="W75" s="878"/>
      <c r="X75" s="878"/>
      <c r="Y75" s="878"/>
      <c r="Z75" s="834"/>
      <c r="AA75" s="879">
        <v>2576.4850000000001</v>
      </c>
      <c r="AB75" s="878"/>
      <c r="AC75" s="878"/>
      <c r="AD75" s="878"/>
      <c r="AE75" s="834"/>
      <c r="AF75" s="879">
        <v>7907.7079999999996</v>
      </c>
      <c r="AG75" s="878"/>
      <c r="AH75" s="878"/>
      <c r="AI75" s="878"/>
      <c r="AJ75" s="834"/>
      <c r="AK75" s="879" t="s">
        <v>519</v>
      </c>
      <c r="AL75" s="878"/>
      <c r="AM75" s="878"/>
      <c r="AN75" s="878"/>
      <c r="AO75" s="834"/>
      <c r="AP75" s="879" t="s">
        <v>519</v>
      </c>
      <c r="AQ75" s="878"/>
      <c r="AR75" s="878"/>
      <c r="AS75" s="878"/>
      <c r="AT75" s="834"/>
      <c r="AU75" s="879" t="s">
        <v>519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397</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27573</v>
      </c>
      <c r="AG88" s="844"/>
      <c r="AH88" s="844"/>
      <c r="AI88" s="844"/>
      <c r="AJ88" s="844"/>
      <c r="AK88" s="841"/>
      <c r="AL88" s="841"/>
      <c r="AM88" s="841"/>
      <c r="AN88" s="841"/>
      <c r="AO88" s="841"/>
      <c r="AP88" s="844">
        <v>1973</v>
      </c>
      <c r="AQ88" s="844"/>
      <c r="AR88" s="844"/>
      <c r="AS88" s="844"/>
      <c r="AT88" s="844"/>
      <c r="AU88" s="844">
        <v>1154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365</v>
      </c>
      <c r="CS102" s="852"/>
      <c r="CT102" s="852"/>
      <c r="CU102" s="852"/>
      <c r="CV102" s="891"/>
      <c r="CW102" s="890" t="s">
        <v>589</v>
      </c>
      <c r="CX102" s="852"/>
      <c r="CY102" s="852"/>
      <c r="CZ102" s="852"/>
      <c r="DA102" s="891"/>
      <c r="DB102" s="890" t="s">
        <v>589</v>
      </c>
      <c r="DC102" s="852"/>
      <c r="DD102" s="852"/>
      <c r="DE102" s="852"/>
      <c r="DF102" s="891"/>
      <c r="DG102" s="890" t="s">
        <v>589</v>
      </c>
      <c r="DH102" s="852"/>
      <c r="DI102" s="852"/>
      <c r="DJ102" s="852"/>
      <c r="DK102" s="891"/>
      <c r="DL102" s="890" t="s">
        <v>589</v>
      </c>
      <c r="DM102" s="852"/>
      <c r="DN102" s="852"/>
      <c r="DO102" s="852"/>
      <c r="DP102" s="891"/>
      <c r="DQ102" s="890" t="s">
        <v>589</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310</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310</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310</v>
      </c>
      <c r="DR109" s="893"/>
      <c r="DS109" s="893"/>
      <c r="DT109" s="893"/>
      <c r="DU109" s="894"/>
      <c r="DV109" s="892" t="s">
        <v>438</v>
      </c>
      <c r="DW109" s="893"/>
      <c r="DX109" s="893"/>
      <c r="DY109" s="893"/>
      <c r="DZ109" s="895"/>
    </row>
    <row r="110" spans="1:131" s="230" customFormat="1" ht="26.25" customHeight="1">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3600208</v>
      </c>
      <c r="AB110" s="900"/>
      <c r="AC110" s="900"/>
      <c r="AD110" s="900"/>
      <c r="AE110" s="901"/>
      <c r="AF110" s="902">
        <v>3829544</v>
      </c>
      <c r="AG110" s="900"/>
      <c r="AH110" s="900"/>
      <c r="AI110" s="900"/>
      <c r="AJ110" s="901"/>
      <c r="AK110" s="902">
        <v>3560704</v>
      </c>
      <c r="AL110" s="900"/>
      <c r="AM110" s="900"/>
      <c r="AN110" s="900"/>
      <c r="AO110" s="901"/>
      <c r="AP110" s="903">
        <v>11.8</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28595875</v>
      </c>
      <c r="BR110" s="931"/>
      <c r="BS110" s="931"/>
      <c r="BT110" s="931"/>
      <c r="BU110" s="931"/>
      <c r="BV110" s="931">
        <v>25478632</v>
      </c>
      <c r="BW110" s="931"/>
      <c r="BX110" s="931"/>
      <c r="BY110" s="931"/>
      <c r="BZ110" s="931"/>
      <c r="CA110" s="931">
        <v>25095511</v>
      </c>
      <c r="CB110" s="931"/>
      <c r="CC110" s="931"/>
      <c r="CD110" s="931"/>
      <c r="CE110" s="931"/>
      <c r="CF110" s="944">
        <v>83.1</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131</v>
      </c>
      <c r="DM110" s="931"/>
      <c r="DN110" s="931"/>
      <c r="DO110" s="931"/>
      <c r="DP110" s="931"/>
      <c r="DQ110" s="931" t="s">
        <v>131</v>
      </c>
      <c r="DR110" s="931"/>
      <c r="DS110" s="931"/>
      <c r="DT110" s="931"/>
      <c r="DU110" s="931"/>
      <c r="DV110" s="932" t="s">
        <v>131</v>
      </c>
      <c r="DW110" s="932"/>
      <c r="DX110" s="932"/>
      <c r="DY110" s="932"/>
      <c r="DZ110" s="933"/>
    </row>
    <row r="111" spans="1:131" s="230" customFormat="1" ht="26.25" customHeight="1">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4314266</v>
      </c>
      <c r="BR111" s="926"/>
      <c r="BS111" s="926"/>
      <c r="BT111" s="926"/>
      <c r="BU111" s="926"/>
      <c r="BV111" s="926">
        <v>4349921</v>
      </c>
      <c r="BW111" s="926"/>
      <c r="BX111" s="926"/>
      <c r="BY111" s="926"/>
      <c r="BZ111" s="926"/>
      <c r="CA111" s="926">
        <v>4249464</v>
      </c>
      <c r="CB111" s="926"/>
      <c r="CC111" s="926"/>
      <c r="CD111" s="926"/>
      <c r="CE111" s="926"/>
      <c r="CF111" s="920">
        <v>14.1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447</v>
      </c>
      <c r="DR111" s="926"/>
      <c r="DS111" s="926"/>
      <c r="DT111" s="926"/>
      <c r="DU111" s="926"/>
      <c r="DV111" s="927" t="s">
        <v>447</v>
      </c>
      <c r="DW111" s="927"/>
      <c r="DX111" s="927"/>
      <c r="DY111" s="927"/>
      <c r="DZ111" s="928"/>
    </row>
    <row r="112" spans="1:131" s="230" customFormat="1" ht="26.25" customHeight="1">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447</v>
      </c>
      <c r="AB112" s="959"/>
      <c r="AC112" s="959"/>
      <c r="AD112" s="959"/>
      <c r="AE112" s="960"/>
      <c r="AF112" s="961" t="s">
        <v>131</v>
      </c>
      <c r="AG112" s="959"/>
      <c r="AH112" s="959"/>
      <c r="AI112" s="959"/>
      <c r="AJ112" s="960"/>
      <c r="AK112" s="961" t="s">
        <v>131</v>
      </c>
      <c r="AL112" s="959"/>
      <c r="AM112" s="959"/>
      <c r="AN112" s="959"/>
      <c r="AO112" s="960"/>
      <c r="AP112" s="962" t="s">
        <v>131</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5700723</v>
      </c>
      <c r="BR112" s="926"/>
      <c r="BS112" s="926"/>
      <c r="BT112" s="926"/>
      <c r="BU112" s="926"/>
      <c r="BV112" s="926">
        <v>6117592</v>
      </c>
      <c r="BW112" s="926"/>
      <c r="BX112" s="926"/>
      <c r="BY112" s="926"/>
      <c r="BZ112" s="926"/>
      <c r="CA112" s="926">
        <v>6545460</v>
      </c>
      <c r="CB112" s="926"/>
      <c r="CC112" s="926"/>
      <c r="CD112" s="926"/>
      <c r="CE112" s="926"/>
      <c r="CF112" s="920">
        <v>21.7</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429237</v>
      </c>
      <c r="AB113" s="938"/>
      <c r="AC113" s="938"/>
      <c r="AD113" s="938"/>
      <c r="AE113" s="939"/>
      <c r="AF113" s="940">
        <v>407930</v>
      </c>
      <c r="AG113" s="938"/>
      <c r="AH113" s="938"/>
      <c r="AI113" s="938"/>
      <c r="AJ113" s="939"/>
      <c r="AK113" s="940">
        <v>396385</v>
      </c>
      <c r="AL113" s="938"/>
      <c r="AM113" s="938"/>
      <c r="AN113" s="938"/>
      <c r="AO113" s="939"/>
      <c r="AP113" s="941">
        <v>1.3</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912041</v>
      </c>
      <c r="BR113" s="926"/>
      <c r="BS113" s="926"/>
      <c r="BT113" s="926"/>
      <c r="BU113" s="926"/>
      <c r="BV113" s="926">
        <v>1213264</v>
      </c>
      <c r="BW113" s="926"/>
      <c r="BX113" s="926"/>
      <c r="BY113" s="926"/>
      <c r="BZ113" s="926"/>
      <c r="CA113" s="926">
        <v>1154375</v>
      </c>
      <c r="CB113" s="926"/>
      <c r="CC113" s="926"/>
      <c r="CD113" s="926"/>
      <c r="CE113" s="926"/>
      <c r="CF113" s="920">
        <v>3.8</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23319</v>
      </c>
      <c r="AB114" s="959"/>
      <c r="AC114" s="959"/>
      <c r="AD114" s="959"/>
      <c r="AE114" s="960"/>
      <c r="AF114" s="961">
        <v>23458</v>
      </c>
      <c r="AG114" s="959"/>
      <c r="AH114" s="959"/>
      <c r="AI114" s="959"/>
      <c r="AJ114" s="960"/>
      <c r="AK114" s="961">
        <v>65451</v>
      </c>
      <c r="AL114" s="959"/>
      <c r="AM114" s="959"/>
      <c r="AN114" s="959"/>
      <c r="AO114" s="960"/>
      <c r="AP114" s="962">
        <v>0.2</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6003189</v>
      </c>
      <c r="BR114" s="926"/>
      <c r="BS114" s="926"/>
      <c r="BT114" s="926"/>
      <c r="BU114" s="926"/>
      <c r="BV114" s="926">
        <v>6278532</v>
      </c>
      <c r="BW114" s="926"/>
      <c r="BX114" s="926"/>
      <c r="BY114" s="926"/>
      <c r="BZ114" s="926"/>
      <c r="CA114" s="926">
        <v>5970593</v>
      </c>
      <c r="CB114" s="926"/>
      <c r="CC114" s="926"/>
      <c r="CD114" s="926"/>
      <c r="CE114" s="926"/>
      <c r="CF114" s="920">
        <v>19.8</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447</v>
      </c>
      <c r="DR114" s="959"/>
      <c r="DS114" s="959"/>
      <c r="DT114" s="959"/>
      <c r="DU114" s="960"/>
      <c r="DV114" s="962" t="s">
        <v>131</v>
      </c>
      <c r="DW114" s="963"/>
      <c r="DX114" s="963"/>
      <c r="DY114" s="963"/>
      <c r="DZ114" s="964"/>
    </row>
    <row r="115" spans="1:130" s="230" customFormat="1" ht="26.25" customHeight="1">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116864</v>
      </c>
      <c r="AB115" s="938"/>
      <c r="AC115" s="938"/>
      <c r="AD115" s="938"/>
      <c r="AE115" s="939"/>
      <c r="AF115" s="940">
        <v>29637</v>
      </c>
      <c r="AG115" s="938"/>
      <c r="AH115" s="938"/>
      <c r="AI115" s="938"/>
      <c r="AJ115" s="939"/>
      <c r="AK115" s="940">
        <v>74479</v>
      </c>
      <c r="AL115" s="938"/>
      <c r="AM115" s="938"/>
      <c r="AN115" s="938"/>
      <c r="AO115" s="939"/>
      <c r="AP115" s="941">
        <v>0.2</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131</v>
      </c>
      <c r="BW115" s="926"/>
      <c r="BX115" s="926"/>
      <c r="BY115" s="926"/>
      <c r="BZ115" s="926"/>
      <c r="CA115" s="926">
        <v>345</v>
      </c>
      <c r="CB115" s="926"/>
      <c r="CC115" s="926"/>
      <c r="CD115" s="926"/>
      <c r="CE115" s="926"/>
      <c r="CF115" s="920">
        <v>0</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4311163</v>
      </c>
      <c r="DH115" s="959"/>
      <c r="DI115" s="959"/>
      <c r="DJ115" s="959"/>
      <c r="DK115" s="960"/>
      <c r="DL115" s="961">
        <v>4348059</v>
      </c>
      <c r="DM115" s="959"/>
      <c r="DN115" s="959"/>
      <c r="DO115" s="959"/>
      <c r="DP115" s="960"/>
      <c r="DQ115" s="961">
        <v>4248533</v>
      </c>
      <c r="DR115" s="959"/>
      <c r="DS115" s="959"/>
      <c r="DT115" s="959"/>
      <c r="DU115" s="960"/>
      <c r="DV115" s="962">
        <v>14.1</v>
      </c>
      <c r="DW115" s="963"/>
      <c r="DX115" s="963"/>
      <c r="DY115" s="963"/>
      <c r="DZ115" s="964"/>
    </row>
    <row r="116" spans="1:130" s="230" customFormat="1" ht="26.25" customHeight="1">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447</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3103</v>
      </c>
      <c r="DH116" s="959"/>
      <c r="DI116" s="959"/>
      <c r="DJ116" s="959"/>
      <c r="DK116" s="960"/>
      <c r="DL116" s="961">
        <v>1862</v>
      </c>
      <c r="DM116" s="959"/>
      <c r="DN116" s="959"/>
      <c r="DO116" s="959"/>
      <c r="DP116" s="960"/>
      <c r="DQ116" s="961">
        <v>931</v>
      </c>
      <c r="DR116" s="959"/>
      <c r="DS116" s="959"/>
      <c r="DT116" s="959"/>
      <c r="DU116" s="960"/>
      <c r="DV116" s="962">
        <v>0</v>
      </c>
      <c r="DW116" s="963"/>
      <c r="DX116" s="963"/>
      <c r="DY116" s="963"/>
      <c r="DZ116" s="964"/>
    </row>
    <row r="117" spans="1:130" s="230" customFormat="1" ht="26.25" customHeight="1">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4169628</v>
      </c>
      <c r="AB117" s="979"/>
      <c r="AC117" s="979"/>
      <c r="AD117" s="979"/>
      <c r="AE117" s="980"/>
      <c r="AF117" s="981">
        <v>4290569</v>
      </c>
      <c r="AG117" s="979"/>
      <c r="AH117" s="979"/>
      <c r="AI117" s="979"/>
      <c r="AJ117" s="980"/>
      <c r="AK117" s="981">
        <v>4097019</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447</v>
      </c>
      <c r="DH117" s="959"/>
      <c r="DI117" s="959"/>
      <c r="DJ117" s="959"/>
      <c r="DK117" s="960"/>
      <c r="DL117" s="961" t="s">
        <v>191</v>
      </c>
      <c r="DM117" s="959"/>
      <c r="DN117" s="959"/>
      <c r="DO117" s="959"/>
      <c r="DP117" s="960"/>
      <c r="DQ117" s="961" t="s">
        <v>447</v>
      </c>
      <c r="DR117" s="959"/>
      <c r="DS117" s="959"/>
      <c r="DT117" s="959"/>
      <c r="DU117" s="960"/>
      <c r="DV117" s="962" t="s">
        <v>131</v>
      </c>
      <c r="DW117" s="963"/>
      <c r="DX117" s="963"/>
      <c r="DY117" s="963"/>
      <c r="DZ117" s="964"/>
    </row>
    <row r="118" spans="1:130" s="230" customFormat="1" ht="26.25" customHeight="1">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310</v>
      </c>
      <c r="AL118" s="893"/>
      <c r="AM118" s="893"/>
      <c r="AN118" s="893"/>
      <c r="AO118" s="894"/>
      <c r="AP118" s="970" t="s">
        <v>438</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447</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447</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469</v>
      </c>
      <c r="BP119" s="1005"/>
      <c r="BQ119" s="999">
        <v>45526094</v>
      </c>
      <c r="BR119" s="1000"/>
      <c r="BS119" s="1000"/>
      <c r="BT119" s="1000"/>
      <c r="BU119" s="1000"/>
      <c r="BV119" s="1000">
        <v>43437941</v>
      </c>
      <c r="BW119" s="1000"/>
      <c r="BX119" s="1000"/>
      <c r="BY119" s="1000"/>
      <c r="BZ119" s="1000"/>
      <c r="CA119" s="1000">
        <v>43015748</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447</v>
      </c>
      <c r="DR119" s="986"/>
      <c r="DS119" s="986"/>
      <c r="DT119" s="986"/>
      <c r="DU119" s="987"/>
      <c r="DV119" s="988" t="s">
        <v>131</v>
      </c>
      <c r="DW119" s="989"/>
      <c r="DX119" s="989"/>
      <c r="DY119" s="989"/>
      <c r="DZ119" s="990"/>
    </row>
    <row r="120" spans="1:130" s="230" customFormat="1" ht="26.25" customHeight="1">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15288404</v>
      </c>
      <c r="BR120" s="931"/>
      <c r="BS120" s="931"/>
      <c r="BT120" s="931"/>
      <c r="BU120" s="931"/>
      <c r="BV120" s="931">
        <v>15166728</v>
      </c>
      <c r="BW120" s="931"/>
      <c r="BX120" s="931"/>
      <c r="BY120" s="931"/>
      <c r="BZ120" s="931"/>
      <c r="CA120" s="931">
        <v>16540104</v>
      </c>
      <c r="CB120" s="931"/>
      <c r="CC120" s="931"/>
      <c r="CD120" s="931"/>
      <c r="CE120" s="931"/>
      <c r="CF120" s="944">
        <v>54.8</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5700723</v>
      </c>
      <c r="DH120" s="931"/>
      <c r="DI120" s="931"/>
      <c r="DJ120" s="931"/>
      <c r="DK120" s="931"/>
      <c r="DL120" s="931">
        <v>6117592</v>
      </c>
      <c r="DM120" s="931"/>
      <c r="DN120" s="931"/>
      <c r="DO120" s="931"/>
      <c r="DP120" s="931"/>
      <c r="DQ120" s="931">
        <v>6545460</v>
      </c>
      <c r="DR120" s="931"/>
      <c r="DS120" s="931"/>
      <c r="DT120" s="931"/>
      <c r="DU120" s="931"/>
      <c r="DV120" s="932">
        <v>21.7</v>
      </c>
      <c r="DW120" s="932"/>
      <c r="DX120" s="932"/>
      <c r="DY120" s="932"/>
      <c r="DZ120" s="933"/>
    </row>
    <row r="121" spans="1:130" s="230" customFormat="1" ht="26.25" customHeight="1">
      <c r="A121" s="1057"/>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447</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8920798</v>
      </c>
      <c r="BR121" s="926"/>
      <c r="BS121" s="926"/>
      <c r="BT121" s="926"/>
      <c r="BU121" s="926"/>
      <c r="BV121" s="926">
        <v>9497691</v>
      </c>
      <c r="BW121" s="926"/>
      <c r="BX121" s="926"/>
      <c r="BY121" s="926"/>
      <c r="BZ121" s="926"/>
      <c r="CA121" s="926">
        <v>9523600</v>
      </c>
      <c r="CB121" s="926"/>
      <c r="CC121" s="926"/>
      <c r="CD121" s="926"/>
      <c r="CE121" s="926"/>
      <c r="CF121" s="920">
        <v>31.5</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t="s">
        <v>131</v>
      </c>
      <c r="DH121" s="926"/>
      <c r="DI121" s="926"/>
      <c r="DJ121" s="926"/>
      <c r="DK121" s="926"/>
      <c r="DL121" s="926" t="s">
        <v>131</v>
      </c>
      <c r="DM121" s="926"/>
      <c r="DN121" s="926"/>
      <c r="DO121" s="926"/>
      <c r="DP121" s="926"/>
      <c r="DQ121" s="926" t="s">
        <v>131</v>
      </c>
      <c r="DR121" s="926"/>
      <c r="DS121" s="926"/>
      <c r="DT121" s="926"/>
      <c r="DU121" s="926"/>
      <c r="DV121" s="927" t="s">
        <v>131</v>
      </c>
      <c r="DW121" s="927"/>
      <c r="DX121" s="927"/>
      <c r="DY121" s="927"/>
      <c r="DZ121" s="928"/>
    </row>
    <row r="122" spans="1:130" s="230" customFormat="1" ht="26.25" customHeight="1">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447</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11767275</v>
      </c>
      <c r="BR122" s="1000"/>
      <c r="BS122" s="1000"/>
      <c r="BT122" s="1000"/>
      <c r="BU122" s="1000"/>
      <c r="BV122" s="1000">
        <v>11394114</v>
      </c>
      <c r="BW122" s="1000"/>
      <c r="BX122" s="1000"/>
      <c r="BY122" s="1000"/>
      <c r="BZ122" s="1000"/>
      <c r="CA122" s="1000">
        <v>10948054</v>
      </c>
      <c r="CB122" s="1000"/>
      <c r="CC122" s="1000"/>
      <c r="CD122" s="1000"/>
      <c r="CE122" s="1000"/>
      <c r="CF122" s="1017">
        <v>36.200000000000003</v>
      </c>
      <c r="CG122" s="1018"/>
      <c r="CH122" s="1018"/>
      <c r="CI122" s="1018"/>
      <c r="CJ122" s="1018"/>
      <c r="CK122" s="1009"/>
      <c r="CL122" s="1010"/>
      <c r="CM122" s="1010"/>
      <c r="CN122" s="1010"/>
      <c r="CO122" s="1011"/>
      <c r="CP122" s="1019" t="s">
        <v>479</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131</v>
      </c>
      <c r="DM122" s="926"/>
      <c r="DN122" s="926"/>
      <c r="DO122" s="926"/>
      <c r="DP122" s="926"/>
      <c r="DQ122" s="926" t="s">
        <v>131</v>
      </c>
      <c r="DR122" s="926"/>
      <c r="DS122" s="926"/>
      <c r="DT122" s="926"/>
      <c r="DU122" s="926"/>
      <c r="DV122" s="927" t="s">
        <v>447</v>
      </c>
      <c r="DW122" s="927"/>
      <c r="DX122" s="927"/>
      <c r="DY122" s="927"/>
      <c r="DZ122" s="928"/>
    </row>
    <row r="123" spans="1:130" s="230" customFormat="1" ht="26.25" customHeight="1">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1551</v>
      </c>
      <c r="AB123" s="959"/>
      <c r="AC123" s="959"/>
      <c r="AD123" s="959"/>
      <c r="AE123" s="960"/>
      <c r="AF123" s="961">
        <v>1241</v>
      </c>
      <c r="AG123" s="959"/>
      <c r="AH123" s="959"/>
      <c r="AI123" s="959"/>
      <c r="AJ123" s="960"/>
      <c r="AK123" s="961">
        <v>931</v>
      </c>
      <c r="AL123" s="959"/>
      <c r="AM123" s="959"/>
      <c r="AN123" s="959"/>
      <c r="AO123" s="960"/>
      <c r="AP123" s="962">
        <v>0</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480</v>
      </c>
      <c r="BP123" s="1005"/>
      <c r="BQ123" s="1063">
        <v>35976477</v>
      </c>
      <c r="BR123" s="1064"/>
      <c r="BS123" s="1064"/>
      <c r="BT123" s="1064"/>
      <c r="BU123" s="1064"/>
      <c r="BV123" s="1064">
        <v>36058533</v>
      </c>
      <c r="BW123" s="1064"/>
      <c r="BX123" s="1064"/>
      <c r="BY123" s="1064"/>
      <c r="BZ123" s="1064"/>
      <c r="CA123" s="1064">
        <v>37011758</v>
      </c>
      <c r="CB123" s="1064"/>
      <c r="CC123" s="1064"/>
      <c r="CD123" s="1064"/>
      <c r="CE123" s="1064"/>
      <c r="CF123" s="1001"/>
      <c r="CG123" s="1002"/>
      <c r="CH123" s="1002"/>
      <c r="CI123" s="1002"/>
      <c r="CJ123" s="1003"/>
      <c r="CK123" s="1009"/>
      <c r="CL123" s="1010"/>
      <c r="CM123" s="1010"/>
      <c r="CN123" s="1010"/>
      <c r="CO123" s="1011"/>
      <c r="CP123" s="1019" t="s">
        <v>481</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447</v>
      </c>
      <c r="AL124" s="959"/>
      <c r="AM124" s="959"/>
      <c r="AN124" s="959"/>
      <c r="AO124" s="960"/>
      <c r="AP124" s="962" t="s">
        <v>131</v>
      </c>
      <c r="AQ124" s="963"/>
      <c r="AR124" s="963"/>
      <c r="AS124" s="963"/>
      <c r="AT124" s="964"/>
      <c r="AU124" s="1059" t="s">
        <v>482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32</v>
      </c>
      <c r="BR124" s="1027"/>
      <c r="BS124" s="1027"/>
      <c r="BT124" s="1027"/>
      <c r="BU124" s="1027"/>
      <c r="BV124" s="1027">
        <v>26.2</v>
      </c>
      <c r="BW124" s="1027"/>
      <c r="BX124" s="1027"/>
      <c r="BY124" s="1027"/>
      <c r="BZ124" s="1027"/>
      <c r="CA124" s="1027">
        <v>19.8</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447</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115313</v>
      </c>
      <c r="AB126" s="959"/>
      <c r="AC126" s="959"/>
      <c r="AD126" s="959"/>
      <c r="AE126" s="960"/>
      <c r="AF126" s="961">
        <v>28396</v>
      </c>
      <c r="AG126" s="959"/>
      <c r="AH126" s="959"/>
      <c r="AI126" s="959"/>
      <c r="AJ126" s="960"/>
      <c r="AK126" s="961">
        <v>73548</v>
      </c>
      <c r="AL126" s="959"/>
      <c r="AM126" s="959"/>
      <c r="AN126" s="959"/>
      <c r="AO126" s="960"/>
      <c r="AP126" s="962">
        <v>0.2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447</v>
      </c>
      <c r="DM126" s="926"/>
      <c r="DN126" s="926"/>
      <c r="DO126" s="926"/>
      <c r="DP126" s="926"/>
      <c r="DQ126" s="926" t="s">
        <v>447</v>
      </c>
      <c r="DR126" s="926"/>
      <c r="DS126" s="926"/>
      <c r="DT126" s="926"/>
      <c r="DU126" s="926"/>
      <c r="DV126" s="927" t="s">
        <v>191</v>
      </c>
      <c r="DW126" s="927"/>
      <c r="DX126" s="927"/>
      <c r="DY126" s="927"/>
      <c r="DZ126" s="928"/>
    </row>
    <row r="127" spans="1:130" s="230" customFormat="1" ht="26.25" customHeight="1">
      <c r="A127" s="1058"/>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447</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488</v>
      </c>
      <c r="AY127" s="1032"/>
      <c r="AZ127" s="1032"/>
      <c r="BA127" s="1032"/>
      <c r="BB127" s="1032"/>
      <c r="BC127" s="1032"/>
      <c r="BD127" s="1032"/>
      <c r="BE127" s="1033"/>
      <c r="BF127" s="1034" t="s">
        <v>489</v>
      </c>
      <c r="BG127" s="1032"/>
      <c r="BH127" s="1032"/>
      <c r="BI127" s="1032"/>
      <c r="BJ127" s="1032"/>
      <c r="BK127" s="1032"/>
      <c r="BL127" s="1033"/>
      <c r="BM127" s="1034" t="s">
        <v>490</v>
      </c>
      <c r="BN127" s="1032"/>
      <c r="BO127" s="1032"/>
      <c r="BP127" s="1032"/>
      <c r="BQ127" s="1032"/>
      <c r="BR127" s="1032"/>
      <c r="BS127" s="1033"/>
      <c r="BT127" s="1034" t="s">
        <v>491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447</v>
      </c>
      <c r="DW127" s="927"/>
      <c r="DX127" s="927"/>
      <c r="DY127" s="927"/>
      <c r="DZ127" s="928"/>
    </row>
    <row r="128" spans="1:130" s="230" customFormat="1" ht="26.25" customHeight="1" thickBot="1">
      <c r="A128" s="1041" t="s">
        <v>493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494</v>
      </c>
      <c r="X128" s="1043"/>
      <c r="Y128" s="1043"/>
      <c r="Z128" s="1044"/>
      <c r="AA128" s="1045">
        <v>383706</v>
      </c>
      <c r="AB128" s="1046"/>
      <c r="AC128" s="1046"/>
      <c r="AD128" s="1046"/>
      <c r="AE128" s="1047"/>
      <c r="AF128" s="1048">
        <v>448832</v>
      </c>
      <c r="AG128" s="1046"/>
      <c r="AH128" s="1046"/>
      <c r="AI128" s="1046"/>
      <c r="AJ128" s="1047"/>
      <c r="AK128" s="1048">
        <v>392492</v>
      </c>
      <c r="AL128" s="1046"/>
      <c r="AM128" s="1046"/>
      <c r="AN128" s="1046"/>
      <c r="AO128" s="1047"/>
      <c r="AP128" s="1049"/>
      <c r="AQ128" s="1050"/>
      <c r="AR128" s="1050"/>
      <c r="AS128" s="1050"/>
      <c r="AT128" s="1051"/>
      <c r="AU128" s="232"/>
      <c r="AV128" s="232"/>
      <c r="AW128" s="232"/>
      <c r="AX128" s="896" t="s">
        <v>495</v>
      </c>
      <c r="AY128" s="897"/>
      <c r="AZ128" s="897"/>
      <c r="BA128" s="897"/>
      <c r="BB128" s="897"/>
      <c r="BC128" s="897"/>
      <c r="BD128" s="897"/>
      <c r="BE128" s="898"/>
      <c r="BF128" s="1052" t="s">
        <v>131</v>
      </c>
      <c r="BG128" s="1053"/>
      <c r="BH128" s="1053"/>
      <c r="BI128" s="1053"/>
      <c r="BJ128" s="1053"/>
      <c r="BK128" s="1053"/>
      <c r="BL128" s="1054"/>
      <c r="BM128" s="1052">
        <v>11.74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496</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v>345</v>
      </c>
      <c r="DR128" s="1038"/>
      <c r="DS128" s="1038"/>
      <c r="DT128" s="1038"/>
      <c r="DU128" s="1038"/>
      <c r="DV128" s="1039">
        <v>0</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31140987</v>
      </c>
      <c r="AB129" s="959"/>
      <c r="AC129" s="959"/>
      <c r="AD129" s="959"/>
      <c r="AE129" s="960"/>
      <c r="AF129" s="961">
        <v>29449100</v>
      </c>
      <c r="AG129" s="959"/>
      <c r="AH129" s="959"/>
      <c r="AI129" s="959"/>
      <c r="AJ129" s="960"/>
      <c r="AK129" s="961">
        <v>31460632</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447</v>
      </c>
      <c r="BG129" s="1067"/>
      <c r="BH129" s="1067"/>
      <c r="BI129" s="1067"/>
      <c r="BJ129" s="1067"/>
      <c r="BK129" s="1067"/>
      <c r="BL129" s="1068"/>
      <c r="BM129" s="1066">
        <v>16.739999999999998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1382366</v>
      </c>
      <c r="AB130" s="959"/>
      <c r="AC130" s="959"/>
      <c r="AD130" s="959"/>
      <c r="AE130" s="960"/>
      <c r="AF130" s="961">
        <v>1323995</v>
      </c>
      <c r="AG130" s="959"/>
      <c r="AH130" s="959"/>
      <c r="AI130" s="959"/>
      <c r="AJ130" s="960"/>
      <c r="AK130" s="961">
        <v>1253806</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8.3000000000000007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29758621</v>
      </c>
      <c r="AB131" s="986"/>
      <c r="AC131" s="986"/>
      <c r="AD131" s="986"/>
      <c r="AE131" s="987"/>
      <c r="AF131" s="985">
        <v>28125105</v>
      </c>
      <c r="AG131" s="986"/>
      <c r="AH131" s="986"/>
      <c r="AI131" s="986"/>
      <c r="AJ131" s="987"/>
      <c r="AK131" s="985">
        <v>30206826</v>
      </c>
      <c r="AL131" s="986"/>
      <c r="AM131" s="986"/>
      <c r="AN131" s="986"/>
      <c r="AO131" s="987"/>
      <c r="AP131" s="1110"/>
      <c r="AQ131" s="1111"/>
      <c r="AR131" s="1111"/>
      <c r="AS131" s="1111"/>
      <c r="AT131" s="1112"/>
      <c r="AU131" s="233"/>
      <c r="AV131" s="233"/>
      <c r="AW131" s="233"/>
      <c r="AX131" s="1083" t="s">
        <v>503</v>
      </c>
      <c r="AY131" s="726"/>
      <c r="AZ131" s="726"/>
      <c r="BA131" s="726"/>
      <c r="BB131" s="726"/>
      <c r="BC131" s="726"/>
      <c r="BD131" s="726"/>
      <c r="BE131" s="1036"/>
      <c r="BF131" s="1084">
        <v>19.8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8.0768393130000007</v>
      </c>
      <c r="AB132" s="1097"/>
      <c r="AC132" s="1097"/>
      <c r="AD132" s="1097"/>
      <c r="AE132" s="1098"/>
      <c r="AF132" s="1099">
        <v>8.9519381350000007</v>
      </c>
      <c r="AG132" s="1097"/>
      <c r="AH132" s="1097"/>
      <c r="AI132" s="1097"/>
      <c r="AJ132" s="1098"/>
      <c r="AK132" s="1099">
        <v>8.1131367730000008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7.1</v>
      </c>
      <c r="AB133" s="1080"/>
      <c r="AC133" s="1080"/>
      <c r="AD133" s="1080"/>
      <c r="AE133" s="1081"/>
      <c r="AF133" s="1079">
        <v>8.1</v>
      </c>
      <c r="AG133" s="1080"/>
      <c r="AH133" s="1080"/>
      <c r="AI133" s="1080"/>
      <c r="AJ133" s="1081"/>
      <c r="AK133" s="1079">
        <v>8.3000000000000007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QrfVEPR/Io7ytST1ks/402WUr9ux9bCSqbJp56NxQr6Cr4naOUSJ77SeZbNq40CQz2bGatrl5sP/j1+C7bZWA==" saltValue="2VGEquSY5jYBjAeo9XG78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81640625" style="260" customWidth="1"/>
    <col min="121" max="121" width="0" style="259" hidden="1" customWidth="1"/>
    <col min="122" max="16384" width="9" style="259" hidden="1"/>
  </cols>
  <sheetData>
    <row r="1" spans="1:120" ht="13">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9"/>
    </row>
    <row r="17" spans="119:120" ht="13">
      <c r="DP17" s="259"/>
    </row>
    <row r="18" spans="119:120" ht="13"/>
    <row r="19" spans="119:120" ht="13"/>
    <row r="20" spans="119:120" ht="13">
      <c r="DO20" s="259"/>
      <c r="DP20" s="259"/>
    </row>
    <row r="21" spans="119:120" ht="13">
      <c r="DP21" s="259"/>
    </row>
    <row r="22" spans="119:120" ht="13"/>
    <row r="23" spans="119:120" ht="13">
      <c r="DO23" s="259"/>
      <c r="DP23" s="259"/>
    </row>
    <row r="24" spans="119:120" ht="13">
      <c r="DP24" s="259"/>
    </row>
    <row r="25" spans="119:120" ht="13">
      <c r="DP25" s="259"/>
    </row>
    <row r="26" spans="119:120" ht="13">
      <c r="DO26" s="259"/>
      <c r="DP26" s="259"/>
    </row>
    <row r="27" spans="119:120" ht="13"/>
    <row r="28" spans="119:120" ht="13">
      <c r="DO28" s="259"/>
      <c r="DP28" s="259"/>
    </row>
    <row r="29" spans="119:120" ht="13">
      <c r="DP29" s="259"/>
    </row>
    <row r="30" spans="119:120" ht="13"/>
    <row r="31" spans="119:120" ht="13">
      <c r="DO31" s="259"/>
      <c r="DP31" s="259"/>
    </row>
    <row r="32" spans="119:120" ht="13"/>
    <row r="33" spans="98:120" ht="13">
      <c r="DO33" s="259"/>
      <c r="DP33" s="259"/>
    </row>
    <row r="34" spans="98:120" ht="13">
      <c r="DM34" s="259"/>
    </row>
    <row r="35" spans="98:120" ht="13">
      <c r="CT35" s="259"/>
      <c r="CU35" s="259"/>
      <c r="CV35" s="259"/>
      <c r="CY35" s="259"/>
      <c r="CZ35" s="259"/>
      <c r="DA35" s="259"/>
      <c r="DD35" s="259"/>
      <c r="DE35" s="259"/>
      <c r="DF35" s="259"/>
      <c r="DI35" s="259"/>
      <c r="DJ35" s="259"/>
      <c r="DK35" s="259"/>
      <c r="DM35" s="259"/>
      <c r="DN35" s="259"/>
      <c r="DO35" s="259"/>
      <c r="DP35" s="259"/>
    </row>
    <row r="36" spans="98:120" ht="13"/>
    <row r="37" spans="98:120" ht="13">
      <c r="CW37" s="259"/>
      <c r="DB37" s="259"/>
      <c r="DG37" s="259"/>
      <c r="DL37" s="259"/>
      <c r="DP37" s="259"/>
    </row>
    <row r="38" spans="98:120" ht="13">
      <c r="CT38" s="259"/>
      <c r="CU38" s="259"/>
      <c r="CV38" s="259"/>
      <c r="CW38" s="259"/>
      <c r="CY38" s="259"/>
      <c r="CZ38" s="259"/>
      <c r="DA38" s="259"/>
      <c r="DB38" s="259"/>
      <c r="DD38" s="259"/>
      <c r="DE38" s="259"/>
      <c r="DF38" s="259"/>
      <c r="DG38" s="259"/>
      <c r="DI38" s="259"/>
      <c r="DJ38" s="259"/>
      <c r="DK38" s="259"/>
      <c r="DL38" s="259"/>
      <c r="DN38" s="259"/>
      <c r="DO38" s="259"/>
      <c r="DP38" s="259"/>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9"/>
      <c r="DO49" s="259"/>
      <c r="DP49" s="259"/>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9"/>
      <c r="CS63" s="259"/>
      <c r="CX63" s="259"/>
      <c r="DC63" s="259"/>
      <c r="DH63" s="259"/>
    </row>
    <row r="64" spans="22:120" ht="13">
      <c r="V64" s="259"/>
    </row>
    <row r="65" spans="15:120" ht="13">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c r="Q66" s="259"/>
      <c r="S66" s="259"/>
      <c r="U66" s="259"/>
      <c r="DM66" s="259"/>
    </row>
    <row r="67" spans="15:120" ht="13">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row r="69" spans="15:120" ht="13"/>
    <row r="70" spans="15:120" ht="13"/>
    <row r="71" spans="15:120" ht="13"/>
    <row r="72" spans="15:120" ht="13">
      <c r="DP72" s="259"/>
    </row>
    <row r="73" spans="15:120" ht="13">
      <c r="DP73" s="259"/>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9"/>
      <c r="CX96" s="259"/>
      <c r="DC96" s="259"/>
      <c r="DH96" s="259"/>
    </row>
    <row r="97" spans="24:120" ht="13">
      <c r="CS97" s="259"/>
      <c r="CX97" s="259"/>
      <c r="DC97" s="259"/>
      <c r="DH97" s="259"/>
      <c r="DP97" s="260" t="s">
        <v>507</v>
      </c>
    </row>
    <row r="98" spans="24:120" ht="13" hidden="1">
      <c r="CS98" s="259"/>
      <c r="CX98" s="259"/>
      <c r="DC98" s="259"/>
      <c r="DH98" s="259"/>
    </row>
    <row r="99" spans="24:120" ht="13"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 hidden="1">
      <c r="CT103" s="259"/>
      <c r="CV103" s="259"/>
      <c r="CW103" s="259"/>
      <c r="CY103" s="259"/>
      <c r="DA103" s="259"/>
      <c r="DB103" s="259"/>
      <c r="DD103" s="259"/>
      <c r="DF103" s="259"/>
      <c r="DG103" s="259"/>
      <c r="DI103" s="259"/>
      <c r="DK103" s="259"/>
      <c r="DL103" s="259"/>
      <c r="DM103" s="259"/>
      <c r="DN103" s="259"/>
      <c r="DO103" s="259"/>
      <c r="DP103" s="259"/>
    </row>
    <row r="104" spans="24:120" ht="13" hidden="1">
      <c r="CV104" s="259"/>
      <c r="CW104" s="259"/>
      <c r="DA104" s="259"/>
      <c r="DB104" s="259"/>
      <c r="DF104" s="259"/>
      <c r="DG104" s="259"/>
      <c r="DK104" s="259"/>
      <c r="DL104" s="259"/>
      <c r="DN104" s="259"/>
      <c r="DO104" s="259"/>
      <c r="DP104" s="259"/>
    </row>
    <row r="105" spans="24:120" ht="12.75" hidden="1" customHeight="1"/>
  </sheetData>
  <sheetProtection algorithmName="SHA-512" hashValue="zJPGiwO0SL4q7Kqh1qa1hS65/VRr4BbFWUsmOdpbRQije7+BYiwZma3oYbhZrq312WKEkyw3FUsxWRZoFDp6PA==" saltValue="TJNHYEDjUbKZtXYKs2F5K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328125" style="260" customWidth="1"/>
    <col min="117" max="16384" width="9" style="259" hidden="1"/>
  </cols>
  <sheetData>
    <row r="1" spans="2:116" ht="13">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row r="3" spans="2:116" ht="13"/>
    <row r="4" spans="2:116" ht="13">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row r="20" spans="9:116" ht="13"/>
    <row r="21" spans="9:116" ht="13">
      <c r="DL21" s="259"/>
    </row>
    <row r="22" spans="9:116" ht="13">
      <c r="DI22" s="259"/>
      <c r="DJ22" s="259"/>
      <c r="DK22" s="259"/>
      <c r="DL22" s="259"/>
    </row>
    <row r="23" spans="9:116" ht="13">
      <c r="CY23" s="259"/>
      <c r="CZ23" s="259"/>
      <c r="DA23" s="259"/>
      <c r="DB23" s="259"/>
      <c r="DC23" s="259"/>
      <c r="DD23" s="259"/>
      <c r="DE23" s="259"/>
      <c r="DF23" s="259"/>
      <c r="DG23" s="259"/>
      <c r="DH23" s="259"/>
      <c r="DI23" s="259"/>
      <c r="DJ23" s="259"/>
      <c r="DK23" s="259"/>
      <c r="DL23" s="259"/>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9"/>
      <c r="DA35" s="259"/>
      <c r="DB35" s="259"/>
      <c r="DC35" s="259"/>
      <c r="DD35" s="259"/>
      <c r="DE35" s="259"/>
      <c r="DF35" s="259"/>
      <c r="DG35" s="259"/>
      <c r="DH35" s="259"/>
      <c r="DI35" s="259"/>
      <c r="DJ35" s="259"/>
      <c r="DK35" s="259"/>
      <c r="DL35" s="259"/>
    </row>
    <row r="36" spans="15:116" ht="13"/>
    <row r="37" spans="15:116" ht="13">
      <c r="DL37" s="259"/>
    </row>
    <row r="38" spans="15:116" ht="13">
      <c r="DI38" s="259"/>
      <c r="DJ38" s="259"/>
      <c r="DK38" s="259"/>
      <c r="DL38" s="259"/>
    </row>
    <row r="39" spans="15:116" ht="13"/>
    <row r="40" spans="15:116" ht="13"/>
    <row r="41" spans="15:116" ht="13"/>
    <row r="42" spans="15:116" ht="13"/>
    <row r="43" spans="15:116" ht="13">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c r="DL44" s="259"/>
    </row>
    <row r="45" spans="15:116" ht="13"/>
    <row r="46" spans="15:116" ht="13">
      <c r="DA46" s="259"/>
      <c r="DB46" s="259"/>
      <c r="DC46" s="259"/>
      <c r="DD46" s="259"/>
      <c r="DE46" s="259"/>
      <c r="DF46" s="259"/>
      <c r="DG46" s="259"/>
      <c r="DH46" s="259"/>
      <c r="DI46" s="259"/>
      <c r="DJ46" s="259"/>
      <c r="DK46" s="259"/>
      <c r="DL46" s="259"/>
    </row>
    <row r="47" spans="15:116" ht="13"/>
    <row r="48" spans="15:116" ht="13"/>
    <row r="49" spans="104:116" ht="13"/>
    <row r="50" spans="104:116" ht="13">
      <c r="CZ50" s="259"/>
      <c r="DA50" s="259"/>
      <c r="DB50" s="259"/>
      <c r="DC50" s="259"/>
      <c r="DD50" s="259"/>
      <c r="DE50" s="259"/>
      <c r="DF50" s="259"/>
      <c r="DG50" s="259"/>
      <c r="DH50" s="259"/>
      <c r="DI50" s="259"/>
      <c r="DJ50" s="259"/>
      <c r="DK50" s="259"/>
      <c r="DL50" s="259"/>
    </row>
    <row r="51" spans="104:116" ht="13"/>
    <row r="52" spans="104:116" ht="13"/>
    <row r="53" spans="104:116" ht="13">
      <c r="DL53" s="259"/>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9"/>
      <c r="DD67" s="259"/>
      <c r="DE67" s="259"/>
      <c r="DF67" s="259"/>
      <c r="DG67" s="259"/>
      <c r="DH67" s="259"/>
      <c r="DI67" s="259"/>
      <c r="DJ67" s="259"/>
      <c r="DK67" s="259"/>
      <c r="DL67" s="259"/>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YTLGbKSqKojcdGAHqRRGJpAF5xxG50IhqFsN7Iqfwt2IGTUCr6gFSWWOBTRhrRrCpoylQXK4eG86N5JV9/hBUQ==" saltValue="r31ldya4kpHBhPJcoxyyW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c r="AS1" s="262"/>
      <c r="AT1" s="262"/>
    </row>
    <row r="2" spans="1:46" ht="13">
      <c r="AS2" s="262"/>
      <c r="AT2" s="262"/>
    </row>
    <row r="3" spans="1:46" ht="13">
      <c r="AS3" s="262"/>
      <c r="AT3" s="262"/>
    </row>
    <row r="4" spans="1:46" ht="13">
      <c r="AS4" s="262"/>
      <c r="AT4" s="262"/>
    </row>
    <row r="5" spans="1:46" ht="16.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ht="13">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ht="13">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8528833</v>
      </c>
      <c r="AP9" s="281">
        <v>60110</v>
      </c>
      <c r="AQ9" s="282">
        <v>62374</v>
      </c>
      <c r="AR9" s="283">
        <v>-3.6</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49559</v>
      </c>
      <c r="AP10" s="284">
        <v>349</v>
      </c>
      <c r="AQ10" s="285">
        <v>4230</v>
      </c>
      <c r="AR10" s="286">
        <v>-91.7</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v>50961</v>
      </c>
      <c r="AP11" s="284">
        <v>359</v>
      </c>
      <c r="AQ11" s="285">
        <v>601</v>
      </c>
      <c r="AR11" s="286">
        <v>-40.299999999999997</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518</v>
      </c>
      <c r="AL12" s="1117"/>
      <c r="AM12" s="1117"/>
      <c r="AN12" s="1118"/>
      <c r="AO12" s="284" t="s">
        <v>519</v>
      </c>
      <c r="AP12" s="284" t="s">
        <v>519</v>
      </c>
      <c r="AQ12" s="285">
        <v>13</v>
      </c>
      <c r="AR12" s="286" t="s">
        <v>519</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250824</v>
      </c>
      <c r="AP13" s="284">
        <v>1768</v>
      </c>
      <c r="AQ13" s="285">
        <v>2559</v>
      </c>
      <c r="AR13" s="286">
        <v>-30.9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47427</v>
      </c>
      <c r="AP14" s="284">
        <v>334</v>
      </c>
      <c r="AQ14" s="285">
        <v>1133</v>
      </c>
      <c r="AR14" s="286">
        <v>-70.5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-493976</v>
      </c>
      <c r="AP15" s="284">
        <v>-3481</v>
      </c>
      <c r="AQ15" s="285">
        <v>-4006</v>
      </c>
      <c r="AR15" s="286">
        <v>-13.1</v>
      </c>
    </row>
    <row r="16" spans="1:46" ht="13">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8433628</v>
      </c>
      <c r="AP16" s="284">
        <v>59439</v>
      </c>
      <c r="AQ16" s="285">
        <v>66904</v>
      </c>
      <c r="AR16" s="286">
        <v>-11.2</v>
      </c>
    </row>
    <row r="17" spans="1:46" ht="13">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6.28</v>
      </c>
      <c r="AP21" s="298">
        <v>6.16</v>
      </c>
      <c r="AQ21" s="299">
        <v>0.12</v>
      </c>
      <c r="AR21" s="267"/>
      <c r="AS21" s="300"/>
      <c r="AT21" s="296"/>
    </row>
    <row r="22" spans="1:46" s="301" customFormat="1" ht="13">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99.7</v>
      </c>
      <c r="AP22" s="303">
        <v>98.9</v>
      </c>
      <c r="AQ22" s="304">
        <v>0.8</v>
      </c>
      <c r="AR22" s="288"/>
      <c r="AS22" s="300"/>
      <c r="AT22" s="296"/>
    </row>
    <row r="23" spans="1:46" s="301" customFormat="1" ht="13">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c r="A27" s="309"/>
      <c r="AO27" s="262"/>
      <c r="AP27" s="262"/>
      <c r="AQ27" s="262"/>
      <c r="AR27" s="262"/>
      <c r="AS27" s="262"/>
      <c r="AT27" s="262"/>
    </row>
    <row r="28" spans="1:46" ht="16.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ht="13">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3560704</v>
      </c>
      <c r="AP32" s="312">
        <v>25095</v>
      </c>
      <c r="AQ32" s="313">
        <v>33699</v>
      </c>
      <c r="AR32" s="314">
        <v>-25.5</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519</v>
      </c>
      <c r="AP33" s="312" t="s">
        <v>519</v>
      </c>
      <c r="AQ33" s="313" t="s">
        <v>519</v>
      </c>
      <c r="AR33" s="314" t="s">
        <v>519</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519</v>
      </c>
      <c r="AP34" s="312" t="s">
        <v>519</v>
      </c>
      <c r="AQ34" s="313">
        <v>23</v>
      </c>
      <c r="AR34" s="314" t="s">
        <v>519</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396385</v>
      </c>
      <c r="AP35" s="312">
        <v>2794</v>
      </c>
      <c r="AQ35" s="313">
        <v>5771</v>
      </c>
      <c r="AR35" s="314">
        <v>-51.6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65451</v>
      </c>
      <c r="AP36" s="312">
        <v>461</v>
      </c>
      <c r="AQ36" s="313">
        <v>1158</v>
      </c>
      <c r="AR36" s="314">
        <v>-60.2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v>74479</v>
      </c>
      <c r="AP37" s="312">
        <v>525</v>
      </c>
      <c r="AQ37" s="313">
        <v>631</v>
      </c>
      <c r="AR37" s="314">
        <v>-16.8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t="s">
        <v>519</v>
      </c>
      <c r="AP38" s="315" t="s">
        <v>519</v>
      </c>
      <c r="AQ38" s="316">
        <v>0</v>
      </c>
      <c r="AR38" s="304" t="s">
        <v>519</v>
      </c>
      <c r="AS38" s="311"/>
    </row>
    <row r="39" spans="1:46" ht="13">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v>-392492</v>
      </c>
      <c r="AP39" s="312">
        <v>-2766</v>
      </c>
      <c r="AQ39" s="313">
        <v>-6112</v>
      </c>
      <c r="AR39" s="314">
        <v>-54.7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-1253806</v>
      </c>
      <c r="AP40" s="312">
        <v>-8837</v>
      </c>
      <c r="AQ40" s="313">
        <v>-25565</v>
      </c>
      <c r="AR40" s="314">
        <v>-65.400000000000006</v>
      </c>
      <c r="AS40" s="311"/>
    </row>
    <row r="41" spans="1:46" ht="13">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2450721</v>
      </c>
      <c r="AP41" s="312">
        <v>17272</v>
      </c>
      <c r="AQ41" s="313">
        <v>9604</v>
      </c>
      <c r="AR41" s="314">
        <v>79.8</v>
      </c>
      <c r="AS41" s="311"/>
    </row>
    <row r="42" spans="1:46" ht="13">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ht="13">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ht="13">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3644851</v>
      </c>
      <c r="AN51" s="334">
        <v>26106</v>
      </c>
      <c r="AO51" s="335">
        <v>-26.4</v>
      </c>
      <c r="AP51" s="336">
        <v>43226</v>
      </c>
      <c r="AQ51" s="337">
        <v>1.3</v>
      </c>
      <c r="AR51" s="338">
        <v>-27.7</v>
      </c>
    </row>
    <row r="52" spans="1:44" ht="13">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1768194</v>
      </c>
      <c r="AN52" s="342">
        <v>12665</v>
      </c>
      <c r="AO52" s="343">
        <v>-51.8</v>
      </c>
      <c r="AP52" s="344">
        <v>22622</v>
      </c>
      <c r="AQ52" s="345">
        <v>-0.2</v>
      </c>
      <c r="AR52" s="346">
        <v>-51.6</v>
      </c>
    </row>
    <row r="53" spans="1:44" ht="13">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7381495</v>
      </c>
      <c r="AN53" s="334">
        <v>52484</v>
      </c>
      <c r="AO53" s="335">
        <v>101</v>
      </c>
      <c r="AP53" s="336">
        <v>42836</v>
      </c>
      <c r="AQ53" s="337">
        <v>-0.9</v>
      </c>
      <c r="AR53" s="338">
        <v>101.9</v>
      </c>
    </row>
    <row r="54" spans="1:44" ht="13">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5208154</v>
      </c>
      <c r="AN54" s="342">
        <v>37031</v>
      </c>
      <c r="AO54" s="343">
        <v>192.4</v>
      </c>
      <c r="AP54" s="344">
        <v>22936</v>
      </c>
      <c r="AQ54" s="345">
        <v>1.4</v>
      </c>
      <c r="AR54" s="346">
        <v>191</v>
      </c>
    </row>
    <row r="55" spans="1:44" ht="13">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10067404</v>
      </c>
      <c r="AN55" s="334">
        <v>71383</v>
      </c>
      <c r="AO55" s="335">
        <v>36</v>
      </c>
      <c r="AP55" s="336">
        <v>44161</v>
      </c>
      <c r="AQ55" s="337">
        <v>3.1</v>
      </c>
      <c r="AR55" s="338">
        <v>32.9</v>
      </c>
    </row>
    <row r="56" spans="1:44" ht="13">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6837516</v>
      </c>
      <c r="AN56" s="342">
        <v>48482</v>
      </c>
      <c r="AO56" s="343">
        <v>30.9</v>
      </c>
      <c r="AP56" s="344">
        <v>23644</v>
      </c>
      <c r="AQ56" s="345">
        <v>3.1</v>
      </c>
      <c r="AR56" s="346">
        <v>27.8</v>
      </c>
    </row>
    <row r="57" spans="1:44" ht="13">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5023376</v>
      </c>
      <c r="AN57" s="334">
        <v>35545</v>
      </c>
      <c r="AO57" s="335">
        <v>-50.2</v>
      </c>
      <c r="AP57" s="336">
        <v>43955</v>
      </c>
      <c r="AQ57" s="337">
        <v>-0.5</v>
      </c>
      <c r="AR57" s="338">
        <v>-49.7</v>
      </c>
    </row>
    <row r="58" spans="1:44" ht="13">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2825823</v>
      </c>
      <c r="AN58" s="342">
        <v>19995</v>
      </c>
      <c r="AO58" s="343">
        <v>-58.8</v>
      </c>
      <c r="AP58" s="344">
        <v>21318</v>
      </c>
      <c r="AQ58" s="345">
        <v>-9.8000000000000007</v>
      </c>
      <c r="AR58" s="346">
        <v>-49</v>
      </c>
    </row>
    <row r="59" spans="1:44" ht="13">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7722801</v>
      </c>
      <c r="AN59" s="334">
        <v>54429</v>
      </c>
      <c r="AO59" s="335">
        <v>53.1</v>
      </c>
      <c r="AP59" s="336">
        <v>41921</v>
      </c>
      <c r="AQ59" s="337">
        <v>-4.5999999999999996</v>
      </c>
      <c r="AR59" s="338">
        <v>57.7</v>
      </c>
    </row>
    <row r="60" spans="1:44" ht="13">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5109536</v>
      </c>
      <c r="AN60" s="342">
        <v>36011</v>
      </c>
      <c r="AO60" s="343">
        <v>80.099999999999994</v>
      </c>
      <c r="AP60" s="344">
        <v>21655</v>
      </c>
      <c r="AQ60" s="345">
        <v>1.6</v>
      </c>
      <c r="AR60" s="346">
        <v>78.5</v>
      </c>
    </row>
    <row r="61" spans="1:44" ht="13">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6767985</v>
      </c>
      <c r="AN61" s="349">
        <v>47989</v>
      </c>
      <c r="AO61" s="350">
        <v>22.7</v>
      </c>
      <c r="AP61" s="351">
        <v>43220</v>
      </c>
      <c r="AQ61" s="352">
        <v>-0.3</v>
      </c>
      <c r="AR61" s="338">
        <v>23</v>
      </c>
    </row>
    <row r="62" spans="1:44" ht="13">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4349845</v>
      </c>
      <c r="AN62" s="342">
        <v>30837</v>
      </c>
      <c r="AO62" s="343">
        <v>38.6</v>
      </c>
      <c r="AP62" s="344">
        <v>22435</v>
      </c>
      <c r="AQ62" s="345">
        <v>-0.8</v>
      </c>
      <c r="AR62" s="346">
        <v>39.4</v>
      </c>
    </row>
    <row r="63" spans="1:44" ht="13">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t="13" hidden="1">
      <c r="AK70" s="262"/>
      <c r="AL70" s="262"/>
      <c r="AM70" s="262"/>
      <c r="AN70" s="262"/>
      <c r="AO70" s="262"/>
      <c r="AP70" s="262"/>
      <c r="AQ70" s="262"/>
      <c r="AR70" s="262"/>
    </row>
    <row r="71" spans="1:46" ht="13" hidden="1">
      <c r="AK71" s="262"/>
      <c r="AL71" s="262"/>
      <c r="AM71" s="262"/>
      <c r="AN71" s="262"/>
      <c r="AO71" s="262"/>
      <c r="AP71" s="262"/>
      <c r="AQ71" s="262"/>
      <c r="AR71" s="262"/>
    </row>
    <row r="72" spans="1:46" ht="13" hidden="1">
      <c r="AK72" s="262"/>
      <c r="AL72" s="262"/>
      <c r="AM72" s="262"/>
      <c r="AN72" s="262"/>
      <c r="AO72" s="262"/>
      <c r="AP72" s="262"/>
      <c r="AQ72" s="262"/>
      <c r="AR72" s="262"/>
    </row>
    <row r="73" spans="1:46" ht="13" hidden="1">
      <c r="AK73" s="262"/>
      <c r="AL73" s="262"/>
      <c r="AM73" s="262"/>
      <c r="AN73" s="262"/>
      <c r="AO73" s="262"/>
      <c r="AP73" s="262"/>
      <c r="AQ73" s="262"/>
      <c r="AR73" s="262"/>
    </row>
  </sheetData>
  <sheetProtection algorithmName="SHA-512" hashValue="evmQhaE8emVkyKKmfN3OggKT4HAVRuYrP4flDeIbvcN+oKPSdTcrK5uz8NGw6SZo6H8vwsLkj7wA7wjmB1E8BA==" saltValue="oyF+vyDT0G2rom/Z/X2X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4531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c r="B2" s="259"/>
      <c r="DG2" s="259"/>
    </row>
    <row r="3" spans="2:125" ht="13">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row r="5" spans="2:125" ht="13"/>
    <row r="6" spans="2:125" ht="13"/>
    <row r="7" spans="2:125" ht="13"/>
    <row r="8" spans="2:125" ht="13"/>
    <row r="9" spans="2:125" ht="13">
      <c r="DU9" s="259"/>
    </row>
    <row r="10" spans="2:125" ht="13"/>
    <row r="11" spans="2:125" ht="13"/>
    <row r="12" spans="2:125" ht="13"/>
    <row r="13" spans="2:125" ht="13"/>
    <row r="14" spans="2:125" ht="13"/>
    <row r="15" spans="2:125" ht="13"/>
    <row r="16" spans="2:125" ht="13"/>
    <row r="17" spans="125:125" ht="13">
      <c r="DU17" s="259"/>
    </row>
    <row r="18" spans="125:125" ht="13"/>
    <row r="19" spans="125:125" ht="13"/>
    <row r="20" spans="125:125" ht="13">
      <c r="DU20" s="259"/>
    </row>
    <row r="21" spans="125:125" ht="13">
      <c r="DU21" s="259"/>
    </row>
    <row r="22" spans="125:125" ht="13"/>
    <row r="23" spans="125:125" ht="13"/>
    <row r="24" spans="125:125" ht="13"/>
    <row r="25" spans="125:125" ht="13"/>
    <row r="26" spans="125:125" ht="13"/>
    <row r="27" spans="125:125" ht="13"/>
    <row r="28" spans="125:125" ht="13">
      <c r="DU28" s="259"/>
    </row>
    <row r="29" spans="125:125" ht="13"/>
    <row r="30" spans="125:125" ht="13"/>
    <row r="31" spans="125:125" ht="13"/>
    <row r="32" spans="125:125" ht="13"/>
    <row r="33" spans="2:125" ht="13">
      <c r="B33" s="259"/>
      <c r="G33" s="259"/>
      <c r="I33" s="259"/>
    </row>
    <row r="34" spans="2:125" ht="13">
      <c r="C34" s="259"/>
      <c r="P34" s="259"/>
      <c r="DE34" s="259"/>
      <c r="DH34" s="259"/>
    </row>
    <row r="35" spans="2:125" ht="13">
      <c r="D35" s="259"/>
      <c r="E35" s="259"/>
      <c r="DG35" s="259"/>
      <c r="DJ35" s="259"/>
      <c r="DP35" s="259"/>
      <c r="DQ35" s="259"/>
      <c r="DR35" s="259"/>
      <c r="DS35" s="259"/>
      <c r="DT35" s="259"/>
      <c r="DU35" s="259"/>
    </row>
    <row r="36" spans="2:125" ht="13">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c r="DU37" s="259"/>
    </row>
    <row r="38" spans="2:125" ht="13">
      <c r="DT38" s="259"/>
      <c r="DU38" s="259"/>
    </row>
    <row r="39" spans="2:125" ht="13"/>
    <row r="40" spans="2:125" ht="13">
      <c r="DH40" s="259"/>
    </row>
    <row r="41" spans="2:125" ht="13">
      <c r="DE41" s="259"/>
    </row>
    <row r="42" spans="2:125" ht="13">
      <c r="DG42" s="259"/>
      <c r="DJ42" s="259"/>
    </row>
    <row r="43" spans="2:125" ht="13">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c r="DU44" s="259"/>
    </row>
    <row r="45" spans="2:125" ht="13"/>
    <row r="46" spans="2:125" ht="13"/>
    <row r="47" spans="2:125" ht="13"/>
    <row r="48" spans="2:125" ht="13">
      <c r="DT48" s="259"/>
      <c r="DU48" s="259"/>
    </row>
    <row r="49" spans="120:125" ht="13">
      <c r="DU49" s="259"/>
    </row>
    <row r="50" spans="120:125" ht="13">
      <c r="DU50" s="259"/>
    </row>
    <row r="51" spans="120:125" ht="13">
      <c r="DP51" s="259"/>
      <c r="DQ51" s="259"/>
      <c r="DR51" s="259"/>
      <c r="DS51" s="259"/>
      <c r="DT51" s="259"/>
      <c r="DU51" s="259"/>
    </row>
    <row r="52" spans="120:125" ht="13"/>
    <row r="53" spans="120:125" ht="13"/>
    <row r="54" spans="120:125" ht="13">
      <c r="DU54" s="259"/>
    </row>
    <row r="55" spans="120:125" ht="13"/>
    <row r="56" spans="120:125" ht="13"/>
    <row r="57" spans="120:125" ht="13"/>
    <row r="58" spans="120:125" ht="13">
      <c r="DU58" s="259"/>
    </row>
    <row r="59" spans="120:125" ht="13"/>
    <row r="60" spans="120:125" ht="13"/>
    <row r="61" spans="120:125" ht="13"/>
    <row r="62" spans="120:125" ht="13"/>
    <row r="63" spans="120:125" ht="13">
      <c r="DU63" s="259"/>
    </row>
    <row r="64" spans="120:125" ht="13">
      <c r="DT64" s="259"/>
      <c r="DU64" s="259"/>
    </row>
    <row r="65" spans="123:125" ht="13"/>
    <row r="66" spans="123:125" ht="13"/>
    <row r="67" spans="123:125" ht="13"/>
    <row r="68" spans="123:125" ht="13"/>
    <row r="69" spans="123:125" ht="13">
      <c r="DS69" s="259"/>
      <c r="DT69" s="259"/>
      <c r="DU69" s="259"/>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9"/>
    </row>
    <row r="83" spans="116:125" ht="13">
      <c r="DM83" s="259"/>
      <c r="DN83" s="259"/>
      <c r="DO83" s="259"/>
      <c r="DP83" s="259"/>
      <c r="DQ83" s="259"/>
      <c r="DR83" s="259"/>
      <c r="DS83" s="259"/>
      <c r="DT83" s="259"/>
      <c r="DU83" s="259"/>
    </row>
    <row r="84" spans="116:125" ht="13"/>
    <row r="85" spans="116:125" ht="13"/>
    <row r="86" spans="116:125" ht="13"/>
    <row r="87" spans="116:125" ht="13"/>
    <row r="88" spans="116:125" ht="13">
      <c r="DU88" s="259"/>
    </row>
    <row r="89" spans="116:125" ht="13"/>
    <row r="90" spans="116:125" ht="13"/>
    <row r="91" spans="116:125" ht="13"/>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558</v>
      </c>
    </row>
    <row r="120" spans="125:125" ht="13.5" hidden="1" customHeight="1"/>
    <row r="121" spans="125:125" ht="13.5" hidden="1" customHeight="1">
      <c r="DU121" s="259"/>
    </row>
  </sheetData>
  <sheetProtection algorithmName="SHA-512" hashValue="LGVoMS/omR4CnK/vNM9Ij+3m54gkP6ShyoRx0qtgIgZ1D93AcWlcLmLBbn0krHVf0+QgiZhm47UaTh0uZkCSxQ==" saltValue="U/5wu+xWSzpLhD/iMNul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4531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c r="B2" s="259"/>
      <c r="T2" s="259"/>
    </row>
    <row r="3" spans="1:125" ht="13">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9"/>
      <c r="G33" s="259"/>
      <c r="I33" s="259"/>
    </row>
    <row r="34" spans="2:125" ht="13">
      <c r="C34" s="259"/>
      <c r="P34" s="259"/>
      <c r="R34" s="259"/>
      <c r="U34" s="259"/>
    </row>
    <row r="35" spans="2:125" ht="13">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c r="F36" s="259"/>
      <c r="H36" s="259"/>
      <c r="J36" s="259"/>
      <c r="K36" s="259"/>
      <c r="L36" s="259"/>
      <c r="M36" s="259"/>
      <c r="N36" s="259"/>
      <c r="O36" s="259"/>
      <c r="Q36" s="259"/>
      <c r="S36" s="259"/>
      <c r="V36" s="259"/>
    </row>
    <row r="37" spans="2:125" ht="13"/>
    <row r="38" spans="2:125" ht="13"/>
    <row r="39" spans="2:125" ht="13"/>
    <row r="40" spans="2:125" ht="13">
      <c r="U40" s="259"/>
    </row>
    <row r="41" spans="2:125" ht="13">
      <c r="R41" s="259"/>
    </row>
    <row r="42" spans="2:125" ht="13">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c r="Q43" s="259"/>
      <c r="S43" s="259"/>
      <c r="V43" s="259"/>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559</v>
      </c>
    </row>
  </sheetData>
  <sheetProtection algorithmName="SHA-512" hashValue="pfJKQS/ex91UvLOVxWeMaglWKkIJFn/1/S6c0wYvbI91QjTeJIdfKtMmZsU9utMg2JCR8L8zoHBvZZ7tLdDm+A==" saltValue="q+3VDcPnIxImPdxkzIkd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179687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39" t="s">
        <v>3</v>
      </c>
      <c r="D47" s="1139"/>
      <c r="E47" s="1140"/>
      <c r="F47" s="11">
        <v>20.74</v>
      </c>
      <c r="G47" s="12">
        <v>20.77</v>
      </c>
      <c r="H47" s="12">
        <v>18.510000000000002</v>
      </c>
      <c r="I47" s="12">
        <v>21.3</v>
      </c>
      <c r="J47" s="13">
        <v>23.49</v>
      </c>
    </row>
    <row r="48" spans="2:10" ht="57.75" customHeight="1">
      <c r="B48" s="14"/>
      <c r="C48" s="1141" t="s">
        <v>4</v>
      </c>
      <c r="D48" s="1141"/>
      <c r="E48" s="1142"/>
      <c r="F48" s="15">
        <v>8.73</v>
      </c>
      <c r="G48" s="16">
        <v>12.51</v>
      </c>
      <c r="H48" s="16">
        <v>13.11</v>
      </c>
      <c r="I48" s="16">
        <v>14.56</v>
      </c>
      <c r="J48" s="17">
        <v>14.26</v>
      </c>
    </row>
    <row r="49" spans="2:10" ht="57.75" customHeight="1" thickBot="1">
      <c r="B49" s="18"/>
      <c r="C49" s="1143" t="s">
        <v>5</v>
      </c>
      <c r="D49" s="1143"/>
      <c r="E49" s="1144"/>
      <c r="F49" s="19">
        <v>3.25</v>
      </c>
      <c r="G49" s="20">
        <v>3.25</v>
      </c>
      <c r="H49" s="20">
        <v>0.02</v>
      </c>
      <c r="I49" s="20">
        <v>7.14</v>
      </c>
      <c r="J49" s="21">
        <v>4.1900000000000004</v>
      </c>
    </row>
    <row r="50" spans="2:10" ht="13"/>
  </sheetData>
  <sheetProtection algorithmName="SHA-512" hashValue="bS3aS3yLNOxXHIVtIPg6IA+FDTiXEi6FPP3B0pj1E1vBctCtO4G911xHfSgYNspoTonPOw+3atNc0CO1P/2rfQ==" saltValue="xoygPe644PuBebkT7o8B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dcterms:created xsi:type="dcterms:W3CDTF">2024-02-05T00:35:34Z</dcterms:created>
  <dcterms:modified xsi:type="dcterms:W3CDTF">2024-03-21T03:45:03Z</dcterms:modified>
  <cp:category/>
</cp:coreProperties>
</file>