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69D1E3CB-4D2C-47C9-8205-D1A473115DA5}"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C37" i="10"/>
  <c r="BE36" i="10"/>
  <c r="BE35" i="10"/>
  <c r="BW34" i="10"/>
  <c r="BW35" i="10" s="1"/>
  <c r="BW36" i="10" s="1"/>
  <c r="BW37" i="10" s="1"/>
  <c r="BW38" i="10" s="1"/>
  <c r="BW39" i="10" s="1"/>
  <c r="BE34" i="10"/>
  <c r="C34" i="10"/>
  <c r="CO34" i="10" l="1"/>
  <c r="CO35" i="10" s="1"/>
  <c r="CO36" i="10" s="1"/>
  <c r="CO37" i="10" s="1"/>
  <c r="CO38" i="10" s="1"/>
  <c r="CO39"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alcChain>
</file>

<file path=xl/sharedStrings.xml><?xml version="1.0" encoding="utf-8"?>
<sst xmlns="http://schemas.openxmlformats.org/spreadsheetml/2006/main" count="1010" uniqueCount="591">
  <si>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</si>
  <si>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</si>
  <si>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</si>
  <si>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</si>
  <si>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</si>
  <si>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</si>
  <si>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</si>
  <si>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</si>
  <si>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</si>
  <si>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</si>
  <si>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</si>
  <si>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</si>
  <si>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</si>
  <si>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</si>
  <si>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</si>
  <si>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</si>
  <si>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</si>
  <si>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</si>
  <si>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</si>
  <si>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</si>
  <si>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</si>
  <si>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</si>
  <si>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</si>
  <si>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</si>
  <si>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</si>
  <si>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</si>
  <si>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</si>
  <si>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</si>
  <si>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</si>
  <si>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</si>
  <si>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</si>
  <si>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</si>
  <si>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</si>
  <si>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</si>
  <si>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</si>
  <si>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</si>
  <si>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</si>
  <si>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</si>
  <si>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</si>
  <si>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</si>
  <si>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</si>
  <si>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</si>
  <si>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</si>
  <si>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</si>
  <si>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</si>
  <si>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</si>
  <si>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</si>
  <si>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</si>
  <si>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</si>
  <si>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</si>
  <si>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</si>
  <si>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</si>
  <si>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</si>
  <si>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</si>
  <si>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</si>
  <si>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</si>
  <si>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</si>
  <si>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</si>
  <si>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</si>
  <si>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</si>
  <si>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</si>
  <si>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</si>
  <si>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</si>
  <si>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</si>
  <si>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</si>
  <si>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</si>
  <si>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</si>
  <si>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</si>
  <si>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</si>
  <si>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</si>
  <si>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</si>
  <si>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</si>
  <si>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</si>
  <si>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</si>
  <si>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</si>
  <si>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</si>
  <si>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</si>
  <si>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</si>
  <si>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</si>
  <si>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</si>
  <si>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</si>
  <si>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</si>
  <si>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</si>
  <si>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</si>
  <si>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</si>
  <si>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</si>
  <si>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</si>
  <si>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</si>
  <si>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</si>
  <si>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</si>
  <si>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</si>
  <si>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</si>
  <si>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</si>
  <si>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</si>
  <si>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</si>
  <si>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</si>
  <si>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</si>
  <si>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</si>
  <si>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</si>
  <si>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所沢市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</si>
  <si>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</si>
  <si>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</si>
  <si>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</si>
  <si>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</si>
  <si>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</si>
  <si>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</si>
  <si>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</si>
  <si>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</si>
  <si>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</si>
  <si>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</si>
  <si>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</si>
  <si>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</si>
  <si>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</si>
  <si>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</si>
  <si>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</si>
  <si>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</si>
  <si>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</si>
  <si>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</si>
  <si>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</si>
  <si>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</si>
  <si>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</si>
  <si>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</si>
  <si>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</si>
  <si>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</si>
  <si>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</si>
  <si>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</si>
  <si>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</si>
  <si>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</si>
  <si>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</si>
  <si>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</si>
  <si>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</si>
  <si>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</si>
  <si>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</si>
  <si>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</si>
  <si>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</si>
  <si>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</si>
  <si>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</si>
  <si>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</si>
  <si>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</si>
  <si>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</si>
  <si>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</si>
  <si>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</si>
  <si>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</si>
  <si>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</si>
  <si>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</si>
  <si>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</si>
  <si>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</si>
  <si>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</si>
  <si>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</si>
  <si>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</si>
  <si>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</si>
  <si>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</si>
  <si>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</si>
  <si>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</si>
  <si>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</si>
  <si>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</si>
  <si>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</si>
  <si>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</si>
  <si>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</si>
  <si>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</si>
  <si>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</si>
  <si>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</si>
  <si>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</si>
  <si>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</si>
  <si>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</si>
  <si>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</si>
  <si>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</si>
  <si>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</si>
  <si>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</si>
  <si>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</si>
  <si>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</si>
  <si>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</si>
  <si>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</si>
  <si>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</si>
  <si>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</si>
  <si>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</si>
  <si>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</si>
  <si>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</si>
  <si>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</si>
  <si>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</si>
  <si>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</si>
  <si>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</si>
  <si>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</si>
  <si>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</si>
  <si>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</si>
  <si>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</si>
  <si>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</si>
  <si>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</si>
  <si>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</si>
  <si>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</si>
  <si>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</si>
  <si>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</si>
  <si>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</si>
  <si>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</si>
  <si>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</si>
  <si>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</si>
  <si>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</si>
  <si>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</si>
  <si>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</si>
  <si>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</si>
  <si>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</si>
  <si>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</si>
  <si>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</si>
  <si>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</si>
  <si>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</si>
  <si>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</si>
  <si>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</si>
  <si>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</si>
  <si>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</si>
  <si>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</si>
  <si>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</si>
  <si>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</si>
  <si>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</si>
  <si>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</si>
  <si>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</si>
  <si>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</si>
  <si>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</si>
  <si>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</si>
  <si>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埼玉県所沢市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</si>
  <si>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</si>
  <si>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</si>
  <si>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</si>
  <si>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</si>
  <si>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</si>
  <si>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</si>
  <si>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</si>
  <si>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</si>
  <si>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</si>
  <si>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</si>
  <si>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</si>
  <si>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</si>
  <si>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</si>
  <si>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</si>
  <si>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</si>
  <si>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</si>
  <si>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</si>
  <si>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</si>
  <si>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</si>
  <si>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</si>
  <si>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</si>
  <si>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</si>
  <si>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</si>
  <si>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</si>
  <si>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</si>
  <si>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</si>
  <si>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</si>
  <si>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</si>
  <si>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</si>
  <si>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</si>
  <si>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</si>
  <si>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</si>
  <si>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</si>
  <si>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</si>
  <si>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</si>
  <si>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</si>
  <si>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</si>
  <si>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</si>
  <si>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</si>
  <si>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</si>
  <si>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</si>
  <si>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</si>
  <si>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</si>
  <si>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</si>
  <si>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</si>
  <si>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</si>
  <si>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</si>
  <si>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</si>
  <si>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</si>
  <si>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</si>
  <si>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</si>
  <si>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</si>
  <si>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</si>
  <si>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</si>
  <si>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</si>
  <si>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</si>
  <si>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</si>
  <si>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</si>
  <si>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</si>
  <si>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</si>
  <si>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</si>
  <si>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</si>
  <si>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</si>
  <si>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</si>
  <si>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</si>
  <si>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</si>
  <si>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</si>
  <si>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</si>
  <si>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</si>
  <si>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</si>
  <si>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</si>
  <si>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</si>
  <si>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</si>
  <si>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</si>
  <si>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</si>
  <si>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</si>
  <si>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</si>
  <si>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</si>
  <si>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</si>
  <si>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</si>
  <si>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</si>
  <si>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</si>
  <si>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</si>
  <si>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</si>
  <si>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</si>
  <si>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</si>
  <si>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</si>
  <si>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</si>
  <si>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</si>
  <si>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</si>
  <si>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</si>
  <si>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</si>
  <si>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</si>
  <si>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</si>
  <si>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</si>
  <si>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</si>
  <si>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</si>
  <si>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</si>
  <si>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</si>
  <si>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</si>
  <si>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</si>
  <si>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</si>
  <si>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</si>
  <si>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</si>
  <si>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</si>
  <si>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</si>
  <si>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</si>
  <si>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</si>
  <si>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</si>
  <si>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</si>
  <si>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</si>
  <si>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</si>
  <si>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</si>
  <si>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</si>
  <si>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</si>
  <si>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</si>
  <si>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</si>
  <si>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</si>
  <si>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</si>
  <si>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</si>
  <si>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</si>
  <si>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</si>
  <si>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</si>
  <si>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</si>
  <si>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</si>
  <si>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</si>
  <si>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</si>
  <si>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</si>
  <si>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</si>
  <si>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</si>
  <si>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</si>
  <si>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</si>
  <si>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</si>
  <si>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</si>
  <si>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</si>
  <si>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</si>
  <si>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</si>
  <si>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</si>
  <si>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</si>
  <si>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</si>
  <si>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</si>
  <si>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</si>
  <si>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</si>
  <si>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</si>
  <si>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</si>
  <si>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</si>
  <si>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</si>
  <si>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</si>
  <si>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</si>
  <si>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</si>
  <si>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</si>
  <si>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埼玉県所沢市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</si>
  <si>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</si>
  <si>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</si>
  <si>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</si>
  <si>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</si>
  <si>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</si>
  <si>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</si>
  <si>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</si>
  <si>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</si>
  <si>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</si>
  <si>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</si>
  <si>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</si>
  <si>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</si>
  <si>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</si>
  <si>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</si>
  <si>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</si>
  <si>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</si>
  <si>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</si>
  <si>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</si>
  <si>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</si>
  <si>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</si>
  <si>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所沢市所沢都市計画事業狭山ヶ丘土地区画整理特別会計</t>
    <phoneticPr fontId="5"/>
  </si>
  <si>
    <t>所沢市所沢都市計画事業所沢駅西口土地区画整理特別会計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</si>
  <si>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</si>
  <si>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</si>
  <si>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</si>
  <si>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</si>
  <si>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</si>
  <si>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</si>
  <si>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</si>
  <si>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</si>
  <si>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</si>
  <si>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</si>
  <si>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</si>
  <si>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</si>
  <si>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</si>
  <si>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</si>
  <si>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所沢市交通災害共済特別会計</t>
    <phoneticPr fontId="5"/>
  </si>
  <si>
    <t>所沢市国民健康保険特別会計</t>
    <phoneticPr fontId="5"/>
  </si>
  <si>
    <t>所沢市介護保険特別会計</t>
    <phoneticPr fontId="5"/>
  </si>
  <si>
    <t>所沢市後期高齢者医療特別会計</t>
    <phoneticPr fontId="5"/>
  </si>
  <si>
    <t>所沢市水道事業会計</t>
    <phoneticPr fontId="5"/>
  </si>
  <si>
    <t>法適用企業</t>
    <phoneticPr fontId="5"/>
  </si>
  <si>
    <t>所沢市下水道事業会計</t>
    <phoneticPr fontId="5"/>
  </si>
  <si>
    <t>法適用企業</t>
    <phoneticPr fontId="5"/>
  </si>
  <si>
    <t>所沢市病院事業会計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</si>
  <si>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</si>
  <si>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</si>
  <si>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</si>
  <si>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</si>
  <si>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</si>
  <si>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</si>
  <si>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</si>
  <si>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</si>
  <si>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</si>
  <si>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</si>
  <si>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</si>
  <si>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</si>
  <si>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</si>
  <si>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</si>
  <si>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</si>
  <si>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</si>
  <si>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</si>
  <si>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</si>
  <si>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</si>
  <si>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</si>
  <si>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</si>
  <si>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</si>
  <si>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</si>
  <si>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</si>
  <si>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</si>
  <si>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</si>
  <si>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</si>
  <si>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</si>
  <si>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</si>
  <si>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</si>
  <si>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</si>
  <si>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</si>
  <si>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</si>
  <si>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</si>
  <si>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</si>
  <si>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</si>
  <si>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</si>
  <si>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</si>
  <si>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</si>
  <si>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</si>
  <si>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</si>
  <si>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</si>
  <si>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</si>
  <si>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</si>
  <si>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</si>
  <si>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</si>
  <si>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</si>
  <si>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</si>
  <si>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</si>
  <si>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</si>
  <si>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</si>
  <si>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</si>
  <si>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</si>
  <si>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</si>
  <si>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</si>
  <si>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</si>
  <si>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</si>
  <si>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</si>
  <si>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</si>
  <si>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</si>
  <si>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</si>
  <si>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</si>
  <si>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</si>
  <si>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</si>
  <si>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</si>
  <si>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</si>
  <si>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</si>
  <si>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</si>
  <si>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</si>
  <si>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</si>
  <si>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</si>
  <si>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</si>
  <si>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</si>
  <si>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</si>
  <si>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</si>
  <si>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</si>
  <si>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</si>
  <si>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</si>
  <si>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</si>
  <si>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</si>
  <si>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</si>
  <si>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</si>
  <si>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</si>
  <si>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</si>
  <si>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</si>
  <si>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</si>
  <si>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</si>
  <si>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</si>
  <si>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</si>
  <si>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</si>
  <si>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</si>
  <si>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</si>
  <si>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</si>
  <si>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</si>
  <si>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</si>
  <si>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</si>
  <si>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</si>
  <si>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</si>
  <si>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</si>
  <si>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</si>
  <si>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</si>
  <si>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</si>
  <si>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</si>
  <si>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</si>
  <si>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</si>
  <si>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</si>
  <si>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</si>
  <si>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</si>
  <si>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</si>
  <si>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</si>
  <si>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</si>
  <si>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</si>
  <si>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</si>
  <si>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</si>
  <si>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</si>
  <si>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</si>
  <si>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</si>
  <si>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</si>
  <si>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</si>
  <si>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</si>
  <si>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</si>
  <si>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</si>
  <si>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</si>
  <si>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</si>
  <si>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</si>
  <si>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</si>
  <si>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</si>
  <si>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</si>
  <si>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</si>
  <si>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</si>
  <si>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</si>
  <si>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</si>
  <si>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</si>
  <si>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</si>
  <si>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</si>
  <si>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</si>
  <si>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</si>
  <si>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</si>
  <si>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</si>
  <si>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</si>
  <si>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</si>
  <si>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</si>
  <si>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</si>
  <si>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</si>
  <si>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0.63</t>
  </si>
  <si>
    <t>一般会計</t>
  </si>
  <si>
    <t>所沢市水道事業会計</t>
  </si>
  <si>
    <t>所沢市下水道事業会計</t>
  </si>
  <si>
    <t>所沢市介護保険特別会計</t>
  </si>
  <si>
    <t>所沢市病院事業会計</t>
  </si>
  <si>
    <t>所沢市後期高齢者医療特別会計</t>
  </si>
  <si>
    <t>所沢市交通災害共済特別会計</t>
  </si>
  <si>
    <t>所沢市国民健康保険特別会計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</si>
  <si>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</si>
  <si>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</si>
  <si>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</si>
  <si>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</si>
  <si>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</si>
  <si>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</si>
  <si>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</si>
  <si>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</si>
  <si>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所沢市土地開発公社</t>
    <rPh sb="0" eb="3">
      <t>トコロザワシ</t>
    </rPh>
    <rPh sb="3" eb="5">
      <t>トチ</t>
    </rPh>
    <rPh sb="5" eb="7">
      <t>カイハツ</t>
    </rPh>
    <rPh sb="7" eb="9">
      <t>コウシャ</t>
    </rPh>
    <phoneticPr fontId="2"/>
  </si>
  <si>
    <t>ワルツ所沢</t>
    <rPh sb="3" eb="5">
      <t>トコロザワ</t>
    </rPh>
    <phoneticPr fontId="2"/>
  </si>
  <si>
    <t>所沢市公共施設管理公社</t>
    <rPh sb="0" eb="3">
      <t>トコロザワシ</t>
    </rPh>
    <rPh sb="3" eb="5">
      <t>コウキョウ</t>
    </rPh>
    <rPh sb="5" eb="7">
      <t>シセツ</t>
    </rPh>
    <rPh sb="7" eb="9">
      <t>カンリ</t>
    </rPh>
    <rPh sb="9" eb="11">
      <t>コウシャ</t>
    </rPh>
    <phoneticPr fontId="2"/>
  </si>
  <si>
    <t>所沢市文化振興事業団</t>
    <rPh sb="0" eb="3">
      <t>トコロザワシ</t>
    </rPh>
    <rPh sb="3" eb="5">
      <t>ブンカ</t>
    </rPh>
    <rPh sb="5" eb="7">
      <t>シンコウ</t>
    </rPh>
    <rPh sb="7" eb="10">
      <t>ジギョウダン</t>
    </rPh>
    <phoneticPr fontId="2"/>
  </si>
  <si>
    <t>埼玉西部食品流通センター</t>
    <rPh sb="0" eb="2">
      <t>サイタマ</t>
    </rPh>
    <rPh sb="2" eb="4">
      <t>セイブ</t>
    </rPh>
    <rPh sb="4" eb="6">
      <t>ショクヒン</t>
    </rPh>
    <rPh sb="6" eb="8">
      <t>リュウツウ</t>
    </rPh>
    <phoneticPr fontId="2"/>
  </si>
  <si>
    <t>ところざわ未来電力</t>
    <rPh sb="5" eb="7">
      <t>ミライ</t>
    </rPh>
    <rPh sb="7" eb="9">
      <t>デンリョク</t>
    </rPh>
    <phoneticPr fontId="2"/>
  </si>
  <si>
    <t>〇</t>
    <phoneticPr fontId="2"/>
  </si>
  <si>
    <t>〇</t>
  </si>
  <si>
    <t>施設整備基金</t>
    <rPh sb="0" eb="2">
      <t>シセツ</t>
    </rPh>
    <rPh sb="2" eb="4">
      <t>セイビ</t>
    </rPh>
    <rPh sb="4" eb="6">
      <t>キキン</t>
    </rPh>
    <phoneticPr fontId="2"/>
  </si>
  <si>
    <t>道路整備基金</t>
    <rPh sb="0" eb="2">
      <t>ドウロ</t>
    </rPh>
    <rPh sb="2" eb="4">
      <t>セイビ</t>
    </rPh>
    <rPh sb="4" eb="6">
      <t>キキン</t>
    </rPh>
    <phoneticPr fontId="2"/>
  </si>
  <si>
    <t>マチごとエコタウン推進基金</t>
    <rPh sb="9" eb="11">
      <t>スイシン</t>
    </rPh>
    <rPh sb="11" eb="13">
      <t>キキン</t>
    </rPh>
    <phoneticPr fontId="2"/>
  </si>
  <si>
    <t>中心市街地再開発整備基金</t>
    <rPh sb="0" eb="2">
      <t>チュウシン</t>
    </rPh>
    <rPh sb="2" eb="5">
      <t>シガイチ</t>
    </rPh>
    <rPh sb="5" eb="8">
      <t>サイカイハツ</t>
    </rPh>
    <rPh sb="8" eb="10">
      <t>セイビ</t>
    </rPh>
    <rPh sb="10" eb="12">
      <t>キキン</t>
    </rPh>
    <phoneticPr fontId="2"/>
  </si>
  <si>
    <t>緑の基金</t>
    <rPh sb="0" eb="1">
      <t>ミドリ</t>
    </rPh>
    <rPh sb="2" eb="4">
      <t>キキン</t>
    </rPh>
    <phoneticPr fontId="2"/>
  </si>
  <si>
    <t>埼玉西部消防組合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</si>
</sst>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85D6-43C2-9499-166394EAB6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25360</c:v>
                </c:pt>
                <c:pt idx="1">
                  <c:v>54892</c:v>
                </c:pt>
                <c:pt idx="2">
                  <c:v>31914</c:v>
                </c:pt>
                <c:pt idx="3">
                  <c:v>26959</c:v>
                </c:pt>
                <c:pt idx="4">
                  <c:v>24064</c:v>
                </c:pt>
              </c:numCache>
            </c:numRef>
          </c:val>
          <c:smooth val="0"/>
          <c:extLst>
            <c:ext xmlns:c16="http://schemas.microsoft.com/office/drawing/2014/chart" uri="{C3380CC4-5D6E-409C-BE32-E72D297353CC}">
              <c16:uniqueId val="{00000001-85D6-43C2-9499-166394EAB6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7.34</c:v>
                </c:pt>
                <c:pt idx="1">
                  <c:v>7.4</c:v>
                </c:pt>
                <c:pt idx="2">
                  <c:v>8.8699999999999992</c:v>
                </c:pt>
                <c:pt idx="3">
                  <c:v>11.9</c:v>
                </c:pt>
                <c:pt idx="4">
                  <c:v>15.91</c:v>
                </c:pt>
              </c:numCache>
            </c:numRef>
          </c:val>
          <c:extLst>
            <c:ext xmlns:c16="http://schemas.microsoft.com/office/drawing/2014/chart" uri="{C3380CC4-5D6E-409C-BE32-E72D297353CC}">
              <c16:uniqueId val="{00000000-E5CD-41C8-894F-2A8B2F8436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10.98</c:v>
                </c:pt>
                <c:pt idx="1">
                  <c:v>10.210000000000001</c:v>
                </c:pt>
                <c:pt idx="2">
                  <c:v>10.34</c:v>
                </c:pt>
                <c:pt idx="3">
                  <c:v>12.76</c:v>
                </c:pt>
                <c:pt idx="4">
                  <c:v>11.79</c:v>
                </c:pt>
              </c:numCache>
            </c:numRef>
          </c:val>
          <c:extLst>
            <c:ext xmlns:c16="http://schemas.microsoft.com/office/drawing/2014/chart" uri="{C3380CC4-5D6E-409C-BE32-E72D297353CC}">
              <c16:uniqueId val="{00000001-E5CD-41C8-894F-2A8B2F8436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5.07</c:v>
                </c:pt>
                <c:pt idx="1">
                  <c:v>-0.63</c:v>
                </c:pt>
                <c:pt idx="2">
                  <c:v>1.98</c:v>
                </c:pt>
                <c:pt idx="3">
                  <c:v>6.43</c:v>
                </c:pt>
                <c:pt idx="4">
                  <c:v>2.4900000000000002</c:v>
                </c:pt>
              </c:numCache>
            </c:numRef>
          </c:val>
          <c:smooth val="0"/>
          <c:extLst>
            <c:ext xmlns:c16="http://schemas.microsoft.com/office/drawing/2014/chart" uri="{C3380CC4-5D6E-409C-BE32-E72D297353CC}">
              <c16:uniqueId val="{00000002-E5CD-41C8-894F-2A8B2F8436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85-4519-977D-837AD1F3C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85-4519-977D-837AD1F3C3DE}"/>
            </c:ext>
          </c:extLst>
        </c:ser>
        <c:ser>
          <c:idx val="2"/>
          <c:order val="2"/>
          <c:tx>
            <c:strRef>
              <c:f>データシート!$A$29</c:f>
              <c:strCache>
                <c:ptCount val="1"/>
                <c:pt idx="0">
                  <c:v>所沢市国民健康保険特別会計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1.03</c:v>
                </c:pt>
                <c:pt idx="6">
                  <c:v>#N/A</c:v>
                </c:pt>
                <c:pt idx="7">
                  <c:v>0.85</c:v>
                </c:pt>
                <c:pt idx="8">
                  <c:v>#N/A</c:v>
                </c:pt>
                <c:pt idx="9">
                  <c:v>0.03</c:v>
                </c:pt>
              </c:numCache>
            </c:numRef>
          </c:val>
          <c:extLst>
            <c:ext xmlns:c16="http://schemas.microsoft.com/office/drawing/2014/chart" uri="{C3380CC4-5D6E-409C-BE32-E72D297353CC}">
              <c16:uniqueId val="{00000002-E385-4519-977D-837AD1F3C3DE}"/>
            </c:ext>
          </c:extLst>
        </c:ser>
        <c:ser>
          <c:idx val="3"/>
          <c:order val="3"/>
          <c:tx>
            <c:strRef>
              <c:f>データシート!$A$30</c:f>
              <c:strCache>
                <c:ptCount val="1"/>
                <c:pt idx="0">
                  <c:v>所沢市交通災害共済特別会計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0.05</c:v>
                </c:pt>
                <c:pt idx="8">
                  <c:v>#N/A</c:v>
                </c:pt>
                <c:pt idx="9">
                  <c:v>0.06</c:v>
                </c:pt>
              </c:numCache>
            </c:numRef>
          </c:val>
          <c:extLst>
            <c:ext xmlns:c16="http://schemas.microsoft.com/office/drawing/2014/chart" uri="{C3380CC4-5D6E-409C-BE32-E72D297353CC}">
              <c16:uniqueId val="{00000003-E385-4519-977D-837AD1F3C3DE}"/>
            </c:ext>
          </c:extLst>
        </c:ser>
        <c:ser>
          <c:idx val="4"/>
          <c:order val="4"/>
          <c:tx>
            <c:strRef>
              <c:f>データシート!$A$31</c:f>
              <c:strCache>
                <c:ptCount val="1"/>
                <c:pt idx="0">
                  <c:v>所沢市後期高齢者医療特別会計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0.08</c:v>
                </c:pt>
              </c:numCache>
            </c:numRef>
          </c:val>
          <c:extLst>
            <c:ext xmlns:c16="http://schemas.microsoft.com/office/drawing/2014/chart" uri="{C3380CC4-5D6E-409C-BE32-E72D297353CC}">
              <c16:uniqueId val="{00000004-E385-4519-977D-837AD1F3C3DE}"/>
            </c:ext>
          </c:extLst>
        </c:ser>
        <c:ser>
          <c:idx val="5"/>
          <c:order val="5"/>
          <c:tx>
            <c:strRef>
              <c:f>データシート!$A$32</c:f>
              <c:strCache>
                <c:ptCount val="1"/>
                <c:pt idx="0">
                  <c:v>所沢市病院事業会計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0.35</c:v>
                </c:pt>
                <c:pt idx="4">
                  <c:v>#N/A</c:v>
                </c:pt>
                <c:pt idx="5">
                  <c:v>0.67</c:v>
                </c:pt>
                <c:pt idx="6">
                  <c:v>#N/A</c:v>
                </c:pt>
                <c:pt idx="7">
                  <c:v>0.51</c:v>
                </c:pt>
                <c:pt idx="8">
                  <c:v>#N/A</c:v>
                </c:pt>
                <c:pt idx="9">
                  <c:v>0.83</c:v>
                </c:pt>
              </c:numCache>
            </c:numRef>
          </c:val>
          <c:extLst>
            <c:ext xmlns:c16="http://schemas.microsoft.com/office/drawing/2014/chart" uri="{C3380CC4-5D6E-409C-BE32-E72D297353CC}">
              <c16:uniqueId val="{00000005-E385-4519-977D-837AD1F3C3DE}"/>
            </c:ext>
          </c:extLst>
        </c:ser>
        <c:ser>
          <c:idx val="6"/>
          <c:order val="6"/>
          <c:tx>
            <c:strRef>
              <c:f>データシート!$A$33</c:f>
              <c:strCache>
                <c:ptCount val="1"/>
                <c:pt idx="0">
                  <c:v>所沢市介護保険特別会計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1.93</c:v>
                </c:pt>
                <c:pt idx="2">
                  <c:v>#N/A</c:v>
                </c:pt>
                <c:pt idx="3">
                  <c:v>1.96</c:v>
                </c:pt>
                <c:pt idx="4">
                  <c:v>#N/A</c:v>
                </c:pt>
                <c:pt idx="5">
                  <c:v>2.65</c:v>
                </c:pt>
                <c:pt idx="6">
                  <c:v>#N/A</c:v>
                </c:pt>
                <c:pt idx="7">
                  <c:v>2.39</c:v>
                </c:pt>
                <c:pt idx="8">
                  <c:v>#N/A</c:v>
                </c:pt>
                <c:pt idx="9">
                  <c:v>2.87</c:v>
                </c:pt>
              </c:numCache>
            </c:numRef>
          </c:val>
          <c:extLst>
            <c:ext xmlns:c16="http://schemas.microsoft.com/office/drawing/2014/chart" uri="{C3380CC4-5D6E-409C-BE32-E72D297353CC}">
              <c16:uniqueId val="{00000006-E385-4519-977D-837AD1F3C3DE}"/>
            </c:ext>
          </c:extLst>
        </c:ser>
        <c:ser>
          <c:idx val="7"/>
          <c:order val="7"/>
          <c:tx>
            <c:strRef>
              <c:f>データシート!$A$34</c:f>
              <c:strCache>
                <c:ptCount val="1"/>
                <c:pt idx="0">
                  <c:v>所沢市下水道事業会計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c:v>
                </c:pt>
                <c:pt idx="2">
                  <c:v>#N/A</c:v>
                </c:pt>
                <c:pt idx="3">
                  <c:v>4.5</c:v>
                </c:pt>
                <c:pt idx="4">
                  <c:v>#N/A</c:v>
                </c:pt>
                <c:pt idx="5">
                  <c:v>5.26</c:v>
                </c:pt>
                <c:pt idx="6">
                  <c:v>#N/A</c:v>
                </c:pt>
                <c:pt idx="7">
                  <c:v>5.2</c:v>
                </c:pt>
                <c:pt idx="8">
                  <c:v>#N/A</c:v>
                </c:pt>
                <c:pt idx="9">
                  <c:v>5.89</c:v>
                </c:pt>
              </c:numCache>
            </c:numRef>
          </c:val>
          <c:extLst>
            <c:ext xmlns:c16="http://schemas.microsoft.com/office/drawing/2014/chart" uri="{C3380CC4-5D6E-409C-BE32-E72D297353CC}">
              <c16:uniqueId val="{00000007-E385-4519-977D-837AD1F3C3DE}"/>
            </c:ext>
          </c:extLst>
        </c:ser>
        <c:ser>
          <c:idx val="8"/>
          <c:order val="8"/>
          <c:tx>
            <c:strRef>
              <c:f>データシート!$A$35</c:f>
              <c:strCache>
                <c:ptCount val="1"/>
                <c:pt idx="0">
                  <c:v>所沢市水道事業会計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10.119999999999999</c:v>
                </c:pt>
                <c:pt idx="2">
                  <c:v>#N/A</c:v>
                </c:pt>
                <c:pt idx="3">
                  <c:v>10.18</c:v>
                </c:pt>
                <c:pt idx="4">
                  <c:v>#N/A</c:v>
                </c:pt>
                <c:pt idx="5">
                  <c:v>8.5399999999999991</c:v>
                </c:pt>
                <c:pt idx="6">
                  <c:v>#N/A</c:v>
                </c:pt>
                <c:pt idx="7">
                  <c:v>8.3800000000000008</c:v>
                </c:pt>
                <c:pt idx="8">
                  <c:v>#N/A</c:v>
                </c:pt>
                <c:pt idx="9">
                  <c:v>6.95</c:v>
                </c:pt>
              </c:numCache>
            </c:numRef>
          </c:val>
          <c:extLst>
            <c:ext xmlns:c16="http://schemas.microsoft.com/office/drawing/2014/chart" uri="{C3380CC4-5D6E-409C-BE32-E72D297353CC}">
              <c16:uniqueId val="{00000008-E385-4519-977D-837AD1F3C3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7.28</c:v>
                </c:pt>
                <c:pt idx="2">
                  <c:v>#N/A</c:v>
                </c:pt>
                <c:pt idx="3">
                  <c:v>7.45</c:v>
                </c:pt>
                <c:pt idx="4">
                  <c:v>#N/A</c:v>
                </c:pt>
                <c:pt idx="5">
                  <c:v>8.8699999999999992</c:v>
                </c:pt>
                <c:pt idx="6">
                  <c:v>#N/A</c:v>
                </c:pt>
                <c:pt idx="7">
                  <c:v>11.81</c:v>
                </c:pt>
                <c:pt idx="8">
                  <c:v>#N/A</c:v>
                </c:pt>
                <c:pt idx="9">
                  <c:v>15.91</c:v>
                </c:pt>
              </c:numCache>
            </c:numRef>
          </c:val>
          <c:extLst>
            <c:ext xmlns:c16="http://schemas.microsoft.com/office/drawing/2014/chart" uri="{C3380CC4-5D6E-409C-BE32-E72D297353CC}">
              <c16:uniqueId val="{00000009-E385-4519-977D-837AD1F3C3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6520</c:v>
                </c:pt>
                <c:pt idx="5">
                  <c:v>6321</c:v>
                </c:pt>
                <c:pt idx="8">
                  <c:v>5965</c:v>
                </c:pt>
                <c:pt idx="11">
                  <c:v>6416</c:v>
                </c:pt>
                <c:pt idx="14">
                  <c:v>6303</c:v>
                </c:pt>
              </c:numCache>
            </c:numRef>
          </c:val>
          <c:extLst>
            <c:ext xmlns:c16="http://schemas.microsoft.com/office/drawing/2014/chart" uri="{C3380CC4-5D6E-409C-BE32-E72D297353CC}">
              <c16:uniqueId val="{00000000-E17E-41EB-8B86-506A41E986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7E-41EB-8B86-506A41E986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230</c:v>
                </c:pt>
                <c:pt idx="3">
                  <c:v>230</c:v>
                </c:pt>
                <c:pt idx="6">
                  <c:v>365</c:v>
                </c:pt>
                <c:pt idx="9">
                  <c:v>402</c:v>
                </c:pt>
                <c:pt idx="12">
                  <c:v>404</c:v>
                </c:pt>
              </c:numCache>
            </c:numRef>
          </c:val>
          <c:extLst>
            <c:ext xmlns:c16="http://schemas.microsoft.com/office/drawing/2014/chart" uri="{C3380CC4-5D6E-409C-BE32-E72D297353CC}">
              <c16:uniqueId val="{00000002-E17E-41EB-8B86-506A41E986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195</c:v>
                </c:pt>
                <c:pt idx="3">
                  <c:v>186</c:v>
                </c:pt>
                <c:pt idx="6">
                  <c:v>164</c:v>
                </c:pt>
                <c:pt idx="9">
                  <c:v>192</c:v>
                </c:pt>
                <c:pt idx="12">
                  <c:v>182</c:v>
                </c:pt>
              </c:numCache>
            </c:numRef>
          </c:val>
          <c:extLst>
            <c:ext xmlns:c16="http://schemas.microsoft.com/office/drawing/2014/chart" uri="{C3380CC4-5D6E-409C-BE32-E72D297353CC}">
              <c16:uniqueId val="{00000003-E17E-41EB-8B86-506A41E986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965</c:v>
                </c:pt>
                <c:pt idx="3">
                  <c:v>1111</c:v>
                </c:pt>
                <c:pt idx="6">
                  <c:v>995</c:v>
                </c:pt>
                <c:pt idx="9">
                  <c:v>988</c:v>
                </c:pt>
                <c:pt idx="12">
                  <c:v>1155</c:v>
                </c:pt>
              </c:numCache>
            </c:numRef>
          </c:val>
          <c:extLst>
            <c:ext xmlns:c16="http://schemas.microsoft.com/office/drawing/2014/chart" uri="{C3380CC4-5D6E-409C-BE32-E72D297353CC}">
              <c16:uniqueId val="{00000004-E17E-41EB-8B86-506A41E986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7E-41EB-8B86-506A41E986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7E-41EB-8B86-506A41E986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6421</c:v>
                </c:pt>
                <c:pt idx="3">
                  <c:v>6445</c:v>
                </c:pt>
                <c:pt idx="6">
                  <c:v>6643</c:v>
                </c:pt>
                <c:pt idx="9">
                  <c:v>7739</c:v>
                </c:pt>
                <c:pt idx="12">
                  <c:v>7760</c:v>
                </c:pt>
              </c:numCache>
            </c:numRef>
          </c:val>
          <c:extLst>
            <c:ext xmlns:c16="http://schemas.microsoft.com/office/drawing/2014/chart" uri="{C3380CC4-5D6E-409C-BE32-E72D297353CC}">
              <c16:uniqueId val="{00000007-E17E-41EB-8B86-506A41E986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1291</c:v>
                </c:pt>
                <c:pt idx="2">
                  <c:v>#N/A</c:v>
                </c:pt>
                <c:pt idx="3">
                  <c:v>#N/A</c:v>
                </c:pt>
                <c:pt idx="4">
                  <c:v>1651</c:v>
                </c:pt>
                <c:pt idx="5">
                  <c:v>#N/A</c:v>
                </c:pt>
                <c:pt idx="6">
                  <c:v>#N/A</c:v>
                </c:pt>
                <c:pt idx="7">
                  <c:v>2202</c:v>
                </c:pt>
                <c:pt idx="8">
                  <c:v>#N/A</c:v>
                </c:pt>
                <c:pt idx="9">
                  <c:v>#N/A</c:v>
                </c:pt>
                <c:pt idx="10">
                  <c:v>2905</c:v>
                </c:pt>
                <c:pt idx="11">
                  <c:v>#N/A</c:v>
                </c:pt>
                <c:pt idx="12">
                  <c:v>#N/A</c:v>
                </c:pt>
                <c:pt idx="13">
                  <c:v>3198</c:v>
                </c:pt>
                <c:pt idx="14">
                  <c:v>#N/A</c:v>
                </c:pt>
              </c:numCache>
            </c:numRef>
          </c:val>
          <c:smooth val="0"/>
          <c:extLst>
            <c:ext xmlns:c16="http://schemas.microsoft.com/office/drawing/2014/chart" uri="{C3380CC4-5D6E-409C-BE32-E72D297353CC}">
              <c16:uniqueId val="{00000008-E17E-41EB-8B86-506A41E986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53512</c:v>
                </c:pt>
                <c:pt idx="5">
                  <c:v>54950</c:v>
                </c:pt>
                <c:pt idx="8">
                  <c:v>55134</c:v>
                </c:pt>
                <c:pt idx="11">
                  <c:v>55549</c:v>
                </c:pt>
                <c:pt idx="14">
                  <c:v>54051</c:v>
                </c:pt>
              </c:numCache>
            </c:numRef>
          </c:val>
          <c:extLst>
            <c:ext xmlns:c16="http://schemas.microsoft.com/office/drawing/2014/chart" uri="{C3380CC4-5D6E-409C-BE32-E72D297353CC}">
              <c16:uniqueId val="{00000000-8EDA-4682-8F07-A860A4DEA2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7494</c:v>
                </c:pt>
                <c:pt idx="5">
                  <c:v>8041</c:v>
                </c:pt>
                <c:pt idx="8">
                  <c:v>8270</c:v>
                </c:pt>
                <c:pt idx="11">
                  <c:v>8762</c:v>
                </c:pt>
                <c:pt idx="14">
                  <c:v>8229</c:v>
                </c:pt>
              </c:numCache>
            </c:numRef>
          </c:val>
          <c:extLst>
            <c:ext xmlns:c16="http://schemas.microsoft.com/office/drawing/2014/chart" uri="{C3380CC4-5D6E-409C-BE32-E72D297353CC}">
              <c16:uniqueId val="{00000001-8EDA-4682-8F07-A860A4DEA2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13096</c:v>
                </c:pt>
                <c:pt idx="5">
                  <c:v>13226</c:v>
                </c:pt>
                <c:pt idx="8">
                  <c:v>12304</c:v>
                </c:pt>
                <c:pt idx="11">
                  <c:v>15962</c:v>
                </c:pt>
                <c:pt idx="14">
                  <c:v>16436</c:v>
                </c:pt>
              </c:numCache>
            </c:numRef>
          </c:val>
          <c:extLst>
            <c:ext xmlns:c16="http://schemas.microsoft.com/office/drawing/2014/chart" uri="{C3380CC4-5D6E-409C-BE32-E72D297353CC}">
              <c16:uniqueId val="{00000002-8EDA-4682-8F07-A860A4DEA2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A-4682-8F07-A860A4DEA2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A-4682-8F07-A860A4DEA2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8EDA-4682-8F07-A860A4DEA2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7569</c:v>
                </c:pt>
                <c:pt idx="3">
                  <c:v>7566</c:v>
                </c:pt>
                <c:pt idx="6">
                  <c:v>7271</c:v>
                </c:pt>
                <c:pt idx="9">
                  <c:v>7115</c:v>
                </c:pt>
                <c:pt idx="12">
                  <c:v>7099</c:v>
                </c:pt>
              </c:numCache>
            </c:numRef>
          </c:val>
          <c:extLst>
            <c:ext xmlns:c16="http://schemas.microsoft.com/office/drawing/2014/chart" uri="{C3380CC4-5D6E-409C-BE32-E72D297353CC}">
              <c16:uniqueId val="{00000006-8EDA-4682-8F07-A860A4DEA2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780</c:v>
                </c:pt>
                <c:pt idx="3">
                  <c:v>833</c:v>
                </c:pt>
                <c:pt idx="6">
                  <c:v>770</c:v>
                </c:pt>
                <c:pt idx="9">
                  <c:v>686</c:v>
                </c:pt>
                <c:pt idx="12">
                  <c:v>627</c:v>
                </c:pt>
              </c:numCache>
            </c:numRef>
          </c:val>
          <c:extLst>
            <c:ext xmlns:c16="http://schemas.microsoft.com/office/drawing/2014/chart" uri="{C3380CC4-5D6E-409C-BE32-E72D297353CC}">
              <c16:uniqueId val="{00000007-8EDA-4682-8F07-A860A4DEA2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1675</c:v>
                </c:pt>
                <c:pt idx="3">
                  <c:v>1531</c:v>
                </c:pt>
                <c:pt idx="6">
                  <c:v>1400</c:v>
                </c:pt>
                <c:pt idx="9">
                  <c:v>1377</c:v>
                </c:pt>
                <c:pt idx="12">
                  <c:v>1258</c:v>
                </c:pt>
              </c:numCache>
            </c:numRef>
          </c:val>
          <c:extLst>
            <c:ext xmlns:c16="http://schemas.microsoft.com/office/drawing/2014/chart" uri="{C3380CC4-5D6E-409C-BE32-E72D297353CC}">
              <c16:uniqueId val="{00000008-8EDA-4682-8F07-A860A4DEA2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3282</c:v>
                </c:pt>
                <c:pt idx="3">
                  <c:v>4425</c:v>
                </c:pt>
                <c:pt idx="6">
                  <c:v>4208</c:v>
                </c:pt>
                <c:pt idx="9">
                  <c:v>6924</c:v>
                </c:pt>
                <c:pt idx="12">
                  <c:v>6002</c:v>
                </c:pt>
              </c:numCache>
            </c:numRef>
          </c:val>
          <c:extLst>
            <c:ext xmlns:c16="http://schemas.microsoft.com/office/drawing/2014/chart" uri="{C3380CC4-5D6E-409C-BE32-E72D297353CC}">
              <c16:uniqueId val="{00000009-8EDA-4682-8F07-A860A4DEA2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57966</c:v>
                </c:pt>
                <c:pt idx="3">
                  <c:v>65282</c:v>
                </c:pt>
                <c:pt idx="6">
                  <c:v>65970</c:v>
                </c:pt>
                <c:pt idx="9">
                  <c:v>65961</c:v>
                </c:pt>
                <c:pt idx="12">
                  <c:v>62882</c:v>
                </c:pt>
              </c:numCache>
            </c:numRef>
          </c:val>
          <c:extLst>
            <c:ext xmlns:c16="http://schemas.microsoft.com/office/drawing/2014/chart" uri="{C3380CC4-5D6E-409C-BE32-E72D297353CC}">
              <c16:uniqueId val="{0000000A-8EDA-4682-8F07-A860A4DEA2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3419</c:v>
                </c:pt>
                <c:pt idx="5">
                  <c:v>#N/A</c:v>
                </c:pt>
                <c:pt idx="6">
                  <c:v>#N/A</c:v>
                </c:pt>
                <c:pt idx="7">
                  <c:v>3909</c:v>
                </c:pt>
                <c:pt idx="8">
                  <c:v>#N/A</c:v>
                </c:pt>
                <c:pt idx="9">
                  <c:v>#N/A</c:v>
                </c:pt>
                <c:pt idx="10">
                  <c:v>1791</c:v>
                </c:pt>
                <c:pt idx="11">
                  <c:v>#N/A</c:v>
                </c:pt>
                <c:pt idx="12">
                  <c:v>#N/A</c:v>
                </c:pt>
                <c:pt idx="13">
                  <c:v>0</c:v>
                </c:pt>
                <c:pt idx="14">
                  <c:v>#N/A</c:v>
                </c:pt>
              </c:numCache>
            </c:numRef>
          </c:val>
          <c:smooth val="0"/>
          <c:extLst>
            <c:ext xmlns:c16="http://schemas.microsoft.com/office/drawing/2014/chart" uri="{C3380CC4-5D6E-409C-BE32-E72D297353CC}">
              <c16:uniqueId val="{0000000B-8EDA-4682-8F07-A860A4DEA2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6302</c:v>
                </c:pt>
                <c:pt idx="1">
                  <c:v>8191</c:v>
                </c:pt>
                <c:pt idx="2">
                  <c:v>7403</c:v>
                </c:pt>
              </c:numCache>
            </c:numRef>
          </c:val>
          <c:extLst>
            <c:ext xmlns:c16="http://schemas.microsoft.com/office/drawing/2014/chart" uri="{C3380CC4-5D6E-409C-BE32-E72D297353CC}">
              <c16:uniqueId val="{00000000-384D-4DA2-B9B4-8817DC2B1E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4D-4DA2-B9B4-8817DC2B1E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3908</c:v>
                </c:pt>
                <c:pt idx="1">
                  <c:v>5633</c:v>
                </c:pt>
                <c:pt idx="2">
                  <c:v>6752</c:v>
                </c:pt>
              </c:numCache>
            </c:numRef>
          </c:val>
          <c:extLst>
            <c:ext xmlns:c16="http://schemas.microsoft.com/office/drawing/2014/chart" uri="{C3380CC4-5D6E-409C-BE32-E72D297353CC}">
              <c16:uniqueId val="{00000002-384D-4DA2-B9B4-8817DC2B1E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年度は、公営企業の地方債償還の財源に充てる繰出金が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増加したことなどにより、実質的な公債費が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一方、道路橋りょう費、地域振興費（人口）等の各事業に係る公債費分として見込まれた基準財政需要額が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減少したことなどにより、公債費等から控除される財源として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こうしたことから、実質公債比率の分子としては前年度より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億円の増となった。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年度は新たな地方債の借入額よりも、元金償還額が上回ったため、地方債現在高は前年度から約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また、基金のうち、特に道路調整基金や施設整備基金について、取崩以上に積立を行ったことから、将来負担額に充当可能な充当可能基金が前年度と比較して、約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億円の増となったが、基準財政需要額算入見込額などが減となり、充当可能財源の合計が前年度と比較して約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これらの理由により、充当可能財源が将来負担額を上回</a:t>
          </a:r>
          <a:r>
            <a:rPr kumimoji="1" lang="ja-JP" altLang="en-US" sz="1100">
              <a:solidFill>
                <a:schemeClr val="dk1"/>
              </a:solidFill>
              <a:effectLst/>
              <a:latin typeface="+mn-lt"/>
              <a:ea typeface="+mn-ea"/>
              <a:cs typeface="+mn-cs"/>
            </a:rPr>
            <a:t>り、将来負担率の分子が約▲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億円と</a:t>
          </a:r>
          <a:r>
            <a:rPr kumimoji="1" lang="ja-JP" altLang="ja-JP" sz="1100">
              <a:solidFill>
                <a:schemeClr val="dk1"/>
              </a:solidFill>
              <a:effectLst/>
              <a:latin typeface="+mn-lt"/>
              <a:ea typeface="+mn-ea"/>
              <a:cs typeface="+mn-cs"/>
            </a:rPr>
            <a:t>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埼玉県所沢市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年度は、基金全体として、</a:t>
          </a:r>
          <a:r>
            <a:rPr kumimoji="1" lang="en-US" altLang="ja-JP" sz="1100" b="0" i="0" baseline="0">
              <a:solidFill>
                <a:schemeClr val="dk1"/>
              </a:solidFill>
              <a:effectLst/>
              <a:latin typeface="+mn-lt"/>
              <a:ea typeface="+mn-ea"/>
              <a:cs typeface="+mn-cs"/>
            </a:rPr>
            <a:t>6,154</a:t>
          </a:r>
          <a:r>
            <a:rPr kumimoji="1" lang="ja-JP" altLang="ja-JP" sz="1100" b="0" i="0" baseline="0">
              <a:solidFill>
                <a:schemeClr val="dk1"/>
              </a:solidFill>
              <a:effectLst/>
              <a:latin typeface="+mn-lt"/>
              <a:ea typeface="+mn-ea"/>
              <a:cs typeface="+mn-cs"/>
            </a:rPr>
            <a:t>百万円を積立て、</a:t>
          </a:r>
          <a:r>
            <a:rPr kumimoji="1" lang="en-US" altLang="ja-JP" sz="1100" b="0" i="0" baseline="0">
              <a:solidFill>
                <a:schemeClr val="dk1"/>
              </a:solidFill>
              <a:effectLst/>
              <a:latin typeface="+mn-lt"/>
              <a:ea typeface="+mn-ea"/>
              <a:cs typeface="+mn-cs"/>
            </a:rPr>
            <a:t>5,822</a:t>
          </a:r>
          <a:r>
            <a:rPr kumimoji="1" lang="ja-JP" altLang="ja-JP" sz="1100" b="0" i="0" baseline="0">
              <a:solidFill>
                <a:schemeClr val="dk1"/>
              </a:solidFill>
              <a:effectLst/>
              <a:latin typeface="+mn-lt"/>
              <a:ea typeface="+mn-ea"/>
              <a:cs typeface="+mn-cs"/>
            </a:rPr>
            <a:t>百万円を取崩し、</a:t>
          </a:r>
          <a:r>
            <a:rPr kumimoji="1" lang="en-US" altLang="ja-JP" sz="1100" b="0" i="0" baseline="0">
              <a:solidFill>
                <a:schemeClr val="dk1"/>
              </a:solidFill>
              <a:effectLst/>
              <a:latin typeface="+mn-lt"/>
              <a:ea typeface="+mn-ea"/>
              <a:cs typeface="+mn-cs"/>
            </a:rPr>
            <a:t>331</a:t>
          </a:r>
          <a:r>
            <a:rPr kumimoji="1" lang="ja-JP" altLang="ja-JP" sz="1100" b="0" i="0" baseline="0">
              <a:solidFill>
                <a:schemeClr val="dk1"/>
              </a:solidFill>
              <a:effectLst/>
              <a:latin typeface="+mn-lt"/>
              <a:ea typeface="+mn-ea"/>
              <a:cs typeface="+mn-cs"/>
            </a:rPr>
            <a:t>百万円の増となった。積立金については前年度比</a:t>
          </a:r>
          <a:r>
            <a:rPr kumimoji="1" lang="en-US" altLang="ja-JP" sz="1100" b="0" i="0" baseline="0">
              <a:solidFill>
                <a:schemeClr val="dk1"/>
              </a:solidFill>
              <a:effectLst/>
              <a:latin typeface="+mn-lt"/>
              <a:ea typeface="+mn-ea"/>
              <a:cs typeface="+mn-cs"/>
            </a:rPr>
            <a:t>759</a:t>
          </a:r>
          <a:r>
            <a:rPr kumimoji="1" lang="ja-JP" altLang="ja-JP" sz="1100" b="0" i="0" baseline="0">
              <a:solidFill>
                <a:schemeClr val="dk1"/>
              </a:solidFill>
              <a:effectLst/>
              <a:latin typeface="+mn-lt"/>
              <a:ea typeface="+mn-ea"/>
              <a:cs typeface="+mn-cs"/>
            </a:rPr>
            <a:t>百万円減となっており、減の理由としては</a:t>
          </a:r>
          <a:r>
            <a:rPr kumimoji="1" lang="ja-JP" altLang="en-US" sz="1100" b="0" i="0" baseline="0">
              <a:solidFill>
                <a:schemeClr val="dk1"/>
              </a:solidFill>
              <a:effectLst/>
              <a:latin typeface="+mn-lt"/>
              <a:ea typeface="+mn-ea"/>
              <a:cs typeface="+mn-cs"/>
            </a:rPr>
            <a:t>前年度分の補助金等の返還金が増額となり、前年度繰越金のうち基金積立の原資となる金額</a:t>
          </a:r>
          <a:r>
            <a:rPr kumimoji="1" lang="ja-JP" altLang="ja-JP" sz="1100" b="0" i="0" baseline="0">
              <a:solidFill>
                <a:schemeClr val="dk1"/>
              </a:solidFill>
              <a:effectLst/>
              <a:latin typeface="+mn-lt"/>
              <a:ea typeface="+mn-ea"/>
              <a:cs typeface="+mn-cs"/>
            </a:rPr>
            <a:t>の減に拠るものである。</a:t>
          </a:r>
          <a:endParaRPr lang="ja-JP" altLang="ja-JP" sz="1400">
            <a:effectLst/>
          </a:endParaRPr>
        </a:p>
        <a:p>
          <a:r>
            <a:rPr kumimoji="1" lang="ja-JP" altLang="ja-JP" sz="1100" b="0" i="0" baseline="0">
              <a:solidFill>
                <a:schemeClr val="dk1"/>
              </a:solidFill>
              <a:effectLst/>
              <a:latin typeface="+mn-lt"/>
              <a:ea typeface="+mn-ea"/>
              <a:cs typeface="+mn-cs"/>
            </a:rPr>
            <a:t>　特定目的基金については、施設整備基金や道路整備基金が前年度繰越金分により積立を行ったため、基金残高の増要因となっている。</a:t>
          </a:r>
          <a:br>
            <a:rPr kumimoji="1" lang="en-US" altLang="ja-JP" sz="1100" b="0" i="0" baseline="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市街地再開発整備事業等、特定の事業を目的とした基金は中長期的には減少傾向が見込まれる。</a:t>
          </a:r>
          <a:endParaRPr lang="ja-JP" altLang="ja-JP" sz="1400">
            <a:effectLst/>
          </a:endParaRPr>
        </a:p>
        <a:p>
          <a:r>
            <a:rPr kumimoji="1" lang="ja-JP" altLang="ja-JP" sz="1100" b="0" i="0" baseline="0">
              <a:solidFill>
                <a:schemeClr val="dk1"/>
              </a:solidFill>
              <a:effectLst/>
              <a:latin typeface="+mn-lt"/>
              <a:ea typeface="+mn-ea"/>
              <a:cs typeface="+mn-cs"/>
            </a:rPr>
            <a:t>　一方で、公共施設の長寿命化計画に基づく施設の適正化・長寿命化が予定されており、財源については施設整備基金の活用も想定されていることから、必要な財源を計画的に確保するため基金を有効に活用していきたい</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（主な基金の使途）</a:t>
          </a:r>
          <a:endParaRPr lang="ja-JP" altLang="ja-JP" sz="1400">
            <a:effectLst/>
          </a:endParaRPr>
        </a:p>
        <a:p>
          <a:r>
            <a:rPr kumimoji="1" lang="ja-JP" altLang="ja-JP" sz="1100">
              <a:solidFill>
                <a:schemeClr val="dk1"/>
              </a:solidFill>
              <a:effectLst/>
              <a:latin typeface="+mn-lt"/>
              <a:ea typeface="+mn-ea"/>
              <a:cs typeface="+mn-cs"/>
            </a:rPr>
            <a:t>・施設整備基金：公用又は公共用に供する施設の修繕その他の整備事業</a:t>
          </a:r>
          <a:endParaRPr lang="ja-JP" altLang="ja-JP" sz="1400">
            <a:effectLst/>
          </a:endParaRPr>
        </a:p>
        <a:p>
          <a:r>
            <a:rPr kumimoji="1" lang="ja-JP" altLang="ja-JP" sz="1100">
              <a:solidFill>
                <a:schemeClr val="dk1"/>
              </a:solidFill>
              <a:effectLst/>
              <a:latin typeface="+mn-lt"/>
              <a:ea typeface="+mn-ea"/>
              <a:cs typeface="+mn-cs"/>
            </a:rPr>
            <a:t>・中心市街地再開発整備基金：市庁舎跡地等再開発事業をはじめとする中心市街地再開発整備事業</a:t>
          </a:r>
          <a:endParaRPr lang="ja-JP" altLang="ja-JP" sz="1400">
            <a:effectLst/>
          </a:endParaRPr>
        </a:p>
        <a:p>
          <a:r>
            <a:rPr kumimoji="1" lang="ja-JP" altLang="ja-JP" sz="1100">
              <a:solidFill>
                <a:schemeClr val="dk1"/>
              </a:solidFill>
              <a:effectLst/>
              <a:latin typeface="+mn-lt"/>
              <a:ea typeface="+mn-ea"/>
              <a:cs typeface="+mn-cs"/>
            </a:rPr>
            <a:t>・道路整備基金：道路整備事業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（主な増減理由）</a:t>
          </a:r>
          <a:endParaRPr lang="ja-JP" altLang="ja-JP" sz="1400">
            <a:effectLst/>
          </a:endParaRPr>
        </a:p>
        <a:p>
          <a:r>
            <a:rPr kumimoji="1" lang="ja-JP" altLang="ja-JP" sz="1100">
              <a:solidFill>
                <a:schemeClr val="dk1"/>
              </a:solidFill>
              <a:effectLst/>
              <a:latin typeface="+mn-lt"/>
              <a:ea typeface="+mn-ea"/>
              <a:cs typeface="+mn-cs"/>
            </a:rPr>
            <a:t>・施設整備基金：市民文化センター改修工事や短期修繕計画に基づく施設整備事業等の財源として</a:t>
          </a:r>
          <a:r>
            <a:rPr kumimoji="1" lang="en-US" altLang="ja-JP" sz="1100">
              <a:solidFill>
                <a:schemeClr val="dk1"/>
              </a:solidFill>
              <a:effectLst/>
              <a:latin typeface="+mn-lt"/>
              <a:ea typeface="+mn-ea"/>
              <a:cs typeface="+mn-cs"/>
            </a:rPr>
            <a:t>815</a:t>
          </a:r>
          <a:r>
            <a:rPr kumimoji="1" lang="ja-JP" altLang="ja-JP" sz="1100">
              <a:solidFill>
                <a:schemeClr val="dk1"/>
              </a:solidFill>
              <a:effectLst/>
              <a:latin typeface="+mn-lt"/>
              <a:ea typeface="+mn-ea"/>
              <a:cs typeface="+mn-cs"/>
            </a:rPr>
            <a:t>百万円を取り崩した一方、翌年度以降の施設整備事業のため前年度繰越金のうち</a:t>
          </a:r>
          <a:r>
            <a:rPr kumimoji="1" lang="en-US" altLang="ja-JP" sz="1100">
              <a:solidFill>
                <a:schemeClr val="dk1"/>
              </a:solidFill>
              <a:effectLst/>
              <a:latin typeface="+mn-lt"/>
              <a:ea typeface="+mn-ea"/>
              <a:cs typeface="+mn-cs"/>
            </a:rPr>
            <a:t>1,802</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・中心市街地再開発整備基金：中心市街地整備事業等で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百万円取り崩した一方、積立は無しのため</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百万円の減</a:t>
          </a:r>
          <a:endParaRPr lang="ja-JP" altLang="ja-JP" sz="1400">
            <a:effectLst/>
          </a:endParaRPr>
        </a:p>
        <a:p>
          <a:r>
            <a:rPr kumimoji="1" lang="ja-JP" altLang="ja-JP" sz="1100">
              <a:solidFill>
                <a:schemeClr val="dk1"/>
              </a:solidFill>
              <a:effectLst/>
              <a:latin typeface="+mn-lt"/>
              <a:ea typeface="+mn-ea"/>
              <a:cs typeface="+mn-cs"/>
            </a:rPr>
            <a:t>・道路整備基金：道路維持補修事業のため</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百万円取り崩した一方、翌年度以降の道路整備事業のため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百万円積み立てたことにより</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百万円の増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公共施設等の長寿命化計画に基づく施設改修等、各事業を円滑かつ計画的に実施していくため、それぞれの基金の設置目的に応じて基金を有効に活用していきたい。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年度は、普通交付税の追加交付や前年度繰越金により</a:t>
          </a:r>
          <a:r>
            <a:rPr kumimoji="1" lang="en-US" altLang="ja-JP" sz="1100" b="0" i="0" baseline="0">
              <a:solidFill>
                <a:schemeClr val="dk1"/>
              </a:solidFill>
              <a:effectLst/>
              <a:latin typeface="+mn-lt"/>
              <a:ea typeface="+mn-ea"/>
              <a:cs typeface="+mn-cs"/>
            </a:rPr>
            <a:t>3,629</a:t>
          </a:r>
          <a:r>
            <a:rPr kumimoji="1" lang="ja-JP" altLang="ja-JP" sz="1100" b="0" i="0" baseline="0">
              <a:solidFill>
                <a:schemeClr val="dk1"/>
              </a:solidFill>
              <a:effectLst/>
              <a:latin typeface="+mn-lt"/>
              <a:ea typeface="+mn-ea"/>
              <a:cs typeface="+mn-cs"/>
            </a:rPr>
            <a:t>百万円を積立て、財源調整として</a:t>
          </a:r>
          <a:r>
            <a:rPr kumimoji="1" lang="en-US" altLang="ja-JP" sz="1100" b="0" i="0" baseline="0">
              <a:solidFill>
                <a:schemeClr val="dk1"/>
              </a:solidFill>
              <a:effectLst/>
              <a:latin typeface="+mn-lt"/>
              <a:ea typeface="+mn-ea"/>
              <a:cs typeface="+mn-cs"/>
            </a:rPr>
            <a:t>4,424</a:t>
          </a:r>
          <a:r>
            <a:rPr kumimoji="1" lang="ja-JP" altLang="ja-JP" sz="1100" b="0" i="0" baseline="0">
              <a:solidFill>
                <a:schemeClr val="dk1"/>
              </a:solidFill>
              <a:effectLst/>
              <a:latin typeface="+mn-lt"/>
              <a:ea typeface="+mn-ea"/>
              <a:cs typeface="+mn-cs"/>
            </a:rPr>
            <a:t>百万円取崩したため、基金残高は</a:t>
          </a:r>
          <a:r>
            <a:rPr kumimoji="1" lang="en-US" altLang="ja-JP" sz="1100" b="0" i="0" baseline="0">
              <a:solidFill>
                <a:schemeClr val="dk1"/>
              </a:solidFill>
              <a:effectLst/>
              <a:latin typeface="+mn-lt"/>
              <a:ea typeface="+mn-ea"/>
              <a:cs typeface="+mn-cs"/>
            </a:rPr>
            <a:t>788</a:t>
          </a:r>
          <a:r>
            <a:rPr kumimoji="1" lang="ja-JP" altLang="ja-JP" sz="1100" b="0" i="0" baseline="0">
              <a:solidFill>
                <a:schemeClr val="dk1"/>
              </a:solidFill>
              <a:effectLst/>
              <a:latin typeface="+mn-lt"/>
              <a:ea typeface="+mn-ea"/>
              <a:cs typeface="+mn-cs"/>
            </a:rPr>
            <a:t>百万円減少した。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年度は、年度末残高が</a:t>
          </a:r>
          <a:r>
            <a:rPr kumimoji="1" lang="en-US" altLang="ja-JP" sz="1100" b="0" i="0" baseline="0">
              <a:solidFill>
                <a:schemeClr val="dk1"/>
              </a:solidFill>
              <a:effectLst/>
              <a:latin typeface="+mn-lt"/>
              <a:ea typeface="+mn-ea"/>
              <a:cs typeface="+mn-cs"/>
            </a:rPr>
            <a:t>788</a:t>
          </a:r>
          <a:r>
            <a:rPr kumimoji="1" lang="ja-JP" altLang="ja-JP"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減少することとなり、普通交付税の追加交付や前年度繰越金については後年度も継続的に見込める事由ではないことから、今後も年度間の財源調整や計画的な財政運営のため、適切に積立・取崩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更には、災害や原油価格・物価高騰などに備えるため、当市においては</a:t>
          </a:r>
          <a:r>
            <a:rPr lang="ja-JP" altLang="ja-JP" sz="1100" b="0" i="0" baseline="0">
              <a:solidFill>
                <a:schemeClr val="dk1"/>
              </a:solidFill>
              <a:effectLst/>
              <a:latin typeface="+mn-lt"/>
              <a:ea typeface="+mn-ea"/>
              <a:cs typeface="+mn-cs"/>
            </a:rPr>
            <a:t>標準財政規模の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％となる約</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億円から</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億円程度の額は確保に努めていきたい。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設置していない。</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設置の予定なし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A45F919-0E95-4193-A6C0-2D34A7E4D67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2AE8B2-E355-414A-93CC-E3D32D94559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D7D6A86-3E9F-411E-A69F-2D67AFB3479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CE9EA6F-C644-4CCB-8FEA-B37DB07C7DC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62BFE50-9698-4B06-9EAB-949731C8A6D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CA3B9B9-7C11-454C-812F-7AB3405C9FA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CE8EECD-44A7-44F0-BB0F-0E0CF545C71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C3D231-C1F9-4F05-AC42-0B86150F422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3773DE3-356F-42CA-B376-ADED813AC5C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FA3BA4-5E91-458E-A8F7-4FB3D8755D5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344,070
337,574
72.11
128,036,480
116,895,054
9,988,614
62,801,138
62,882,238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D1EAA61-2D93-4020-9407-7BD6CC839DD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F802433-C2E2-4329-84FF-020421F8015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5A73BF5-A628-417F-9FEA-1D60816F8CC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A597D89-1C74-4F4C-B40C-46E29F59E04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32A8329-CE1B-450E-9DFF-6D5321613DC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6BC2DD4-B3F8-4FE0-AB31-6CD6F6F7DCF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0A80745-F67B-4E55-BBFD-E693D16A946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1DE0F4A-A076-4CA6-B421-3DC38B70C03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7EB9026-3175-4ADF-BFC3-AA5BFA28AF5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74E835B-3983-4BE7-9AB9-5E5720CE8D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D0EBB32-F7D0-47A9-A536-11F81196B77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40C74D8-ED8F-4EEC-9946-CC5F9D68E44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1F4E7B8-EA81-4984-A449-A66C0E57A49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0D11C47-7BF5-445B-B32B-D7912DFD09C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E263BBD-D464-40AD-84A4-DB8D92ACAB9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32253B7-58B7-42EA-AB8D-B552890989B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BF554B8-40ED-4F36-A80E-34C8B509C23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15DEE6E-C145-44D1-9CF7-8A207903E4B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FC51E34-304D-45AB-A09F-8400DFA4467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9585834-C5D8-48AC-BA8B-D815A179A2D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403F63-92C6-417D-947B-7A976C13ABE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0F77D69-2060-4B0A-8EA4-DDB201C14FC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FD0F4D1-2344-4300-812D-84B178841DF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DCDF8FC-219F-4984-871D-8831245C9B7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8C983DE-92C8-4A11-87AE-C068151AE75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02A7E27-5D35-4770-8712-FF4EC5C3C87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C0F5AB4-6369-4145-B692-4049DF6CC63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259F10D-9315-45D4-AFB5-78F6B5F33EA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02C526A-6472-472C-A7A1-29ADF3E2642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1D64B1C-00DE-4C69-A438-6A01C7CAAB7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D94228B-2545-4F8B-826F-65B308B29BA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93445F6-ECDB-4A21-B489-EB9A1960F20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1F395CC-69D6-4F07-ACC6-174E893998B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BA72575-25F0-4F94-AE5D-0D6B2B95B8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285EE3-C11C-452E-A34F-07842132A23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D032C23-045F-4F13-89CA-0A03D08A4F1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FF169E3-714F-41C7-929C-181933CE1A6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令和４年度の財政力指数は</a:t>
          </a:r>
          <a:r>
            <a:rPr kumimoji="1" lang="en-US" altLang="ja-JP" sz="1000">
              <a:solidFill>
                <a:schemeClr val="dk1"/>
              </a:solidFill>
              <a:effectLst/>
              <a:latin typeface="+mn-lt"/>
              <a:ea typeface="+mn-ea"/>
              <a:cs typeface="+mn-cs"/>
            </a:rPr>
            <a:t>0.95</a:t>
          </a:r>
          <a:r>
            <a:rPr kumimoji="1" lang="ja-JP" altLang="ja-JP" sz="1000">
              <a:solidFill>
                <a:schemeClr val="dk1"/>
              </a:solidFill>
              <a:effectLst/>
              <a:latin typeface="+mn-lt"/>
              <a:ea typeface="+mn-ea"/>
              <a:cs typeface="+mn-cs"/>
            </a:rPr>
            <a:t>で、前年度に引き続き</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ポイント下降した。</a:t>
          </a:r>
          <a:endParaRPr lang="ja-JP" altLang="ja-JP" sz="1000">
            <a:effectLst/>
          </a:endParaRPr>
        </a:p>
        <a:p>
          <a:r>
            <a:rPr kumimoji="1" lang="ja-JP" altLang="ja-JP" sz="1000">
              <a:solidFill>
                <a:schemeClr val="dk1"/>
              </a:solidFill>
              <a:effectLst/>
              <a:latin typeface="+mn-lt"/>
              <a:ea typeface="+mn-ea"/>
              <a:cs typeface="+mn-cs"/>
            </a:rPr>
            <a:t>　平成２２年度に８年ぶりに普通交付税交付団体となり、平成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年度に</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を割ってから、ほぼ横ばいで推移しながらも、類似団体平均を上回る数字を維持している。</a:t>
          </a:r>
          <a:endParaRPr lang="ja-JP" altLang="ja-JP" sz="1000">
            <a:effectLst/>
          </a:endParaRPr>
        </a:p>
        <a:p>
          <a:r>
            <a:rPr kumimoji="1" lang="ja-JP" altLang="ja-JP" sz="1000">
              <a:solidFill>
                <a:schemeClr val="dk1"/>
              </a:solidFill>
              <a:effectLst/>
              <a:latin typeface="+mn-lt"/>
              <a:ea typeface="+mn-ea"/>
              <a:cs typeface="+mn-cs"/>
            </a:rPr>
            <a:t>　しかし、今後は生産年齢人口の減少や社会保障経費の増加等により財政の圧迫が予想されることから、引き続き財源確保の取り組みを進めるとともに経常経費の抑制を図り、自然災害のような不測の事態にも対応できるよう財政基盤の強化を図っていく。</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215E2CD-063F-4023-96C4-290F813048A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8AB625D-DF6E-4FDE-BF97-B7035F9FC79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1DD11EF-F0BA-4B70-84EA-3C8AF7BCAD6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6606218-7A38-4EF7-8C35-659909469F14}"/>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8E8867F-E4F1-49B1-998D-433D0BEDE7B2}"/>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902591E5-588F-40D5-ABC0-B39B90AB8EF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24C3049-4C08-47DB-9578-1695D99F5B2F}"/>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4A57C993-7931-4579-ACE9-51BAADAB402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A3D5691-2847-4F42-80FB-3CD30D815BC3}"/>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5E466F7-212B-429A-BADE-51A7B932A8D6}"/>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FE6E0341-0A90-44C9-82B5-BDC250217DC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AA27A8D-B084-4E17-9303-7FB498E767F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FB86A64-1397-420F-B033-C073EA1570B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3F9E7DDB-E2EF-444F-AF60-595844F12ACC}"/>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1BC9F38F-7288-478C-9C6C-5FC654CA6F56}"/>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437420CD-1673-4531-9433-AE436E046F66}"/>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AFE8C02B-B61D-45E6-9B51-2EBB2D5A282D}"/>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1D07839D-5F21-4D11-8CB6-AC715FAFAFF7}"/>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6350</xdr:rowOff>
    </xdr:to>
    <xdr:cxnSp macro="">
      <xdr:nvCxnSpPr>
        <xdr:cNvPr id="67" name="直線コネクタ 66">
          <a:extLst>
            <a:ext uri="{FF2B5EF4-FFF2-40B4-BE49-F238E27FC236}">
              <a16:creationId xmlns:a16="http://schemas.microsoft.com/office/drawing/2014/main" id="{1856D781-99A6-4631-8916-87CDD44FF311}"/>
            </a:ext>
          </a:extLst>
        </xdr:cNvPr>
        <xdr:cNvCxnSpPr/>
      </xdr:nvCxnSpPr>
      <xdr:spPr>
        <a:xfrm>
          <a:off x="4114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1EFD0E6E-E909-4B73-B18A-3983A9018039}"/>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D7CE55FF-8D7E-49E3-B6D8-530055902ED2}"/>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376A6D14-3BCA-4D02-9E82-CC11096ADCE1}"/>
            </a:ext>
          </a:extLst>
        </xdr:cNvPr>
        <xdr:cNvCxnSpPr/>
      </xdr:nvCxnSpPr>
      <xdr:spPr>
        <a:xfrm>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55FCD40D-78BD-4BA3-982D-D810274806AB}"/>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1E4A6334-3444-4DC2-926D-B35838E66487}"/>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B79FE6B3-A85D-4350-8306-5724E37E925C}"/>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2ECDB0C4-3209-4F81-AD6F-5BCDDF62D875}"/>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C2137436-A1B9-441A-AFB6-B47A7BC0432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28DD4280-F819-4C54-869D-ED62BA1C44AA}"/>
            </a:ext>
          </a:extLst>
        </xdr:cNvPr>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BCD972B5-A5F2-4072-B013-76CB857313DC}"/>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F441BE70-AD57-4ADF-ACAE-10E083374816}"/>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B4CE616B-6979-4A06-A47F-E46C412CF236}"/>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201807BC-10E1-4BD2-A927-6A75667D82DD}"/>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BE78274-0E21-4B5D-BA60-3367C0D7B67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6836A0F-5519-4DE0-BCC8-6AAF495AEFC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EC315F8-AAED-4CB7-93E3-BB994AA73F9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FE03CAB-8AEB-460E-8E68-D958DBF88D7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B9CE0E9-C961-4905-945A-21DA47DAF22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a:extLst>
            <a:ext uri="{FF2B5EF4-FFF2-40B4-BE49-F238E27FC236}">
              <a16:creationId xmlns:a16="http://schemas.microsoft.com/office/drawing/2014/main" id="{7174E0EA-C31C-4835-94B5-B25DDB5FD23D}"/>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a:extLst>
            <a:ext uri="{FF2B5EF4-FFF2-40B4-BE49-F238E27FC236}">
              <a16:creationId xmlns:a16="http://schemas.microsoft.com/office/drawing/2014/main" id="{CDC56737-6AFB-4999-8774-8576C26B5A02}"/>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ABA04196-5DF0-41CD-81E0-D96BE5FC1556}"/>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1B8397E5-EC3E-426E-A3A0-EB98E8196FD9}"/>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8C21DFA2-FA25-4FB0-853A-43BE18B1565B}"/>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B001AC5B-A95E-41A1-B0DC-7520491BB5EE}"/>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183F6942-C1DC-45FD-AEFE-3A04F9E01375}"/>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34936B65-5664-4C99-9D6E-79822E9F978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943697CE-3D2B-4201-B931-7C6B75C66CF5}"/>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C11DAF8A-3B9A-4FE4-82EA-4C34819C445C}"/>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1BF1FF35-2078-44DD-B825-206EEAB3C34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3B5A6A87-8777-49EB-BB24-312FC502F5D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928577E-B00E-4F7D-A83F-1C235CCAE6D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5896A4E-9095-430B-A7B8-27AF2863281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6B676F24-5E81-46E8-9552-EAE24DB9BF0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832CED93-0A3C-428C-9922-D344A43496C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1A64F1F-BC1B-4077-8219-5912F7623A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808119EB-C81F-41FE-AFA2-13902F36D1D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7CC26388-B17B-4CC7-B4E7-E35D5797355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676D6A4-9242-407B-A88E-5FE77D94FCE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FD139A26-EB24-4DC3-B4F8-E8635325993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CB42912-2C3B-4220-857F-B06E4D07F21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A83014F7-5500-4B1C-BE8A-44BD39A78D3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経常収支比率は前年度から</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ポイント増加した。分母である経常一般財源</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歳入</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については、臨時財政対策</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1,934,642</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、地方交付税</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659,716</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などが減となり、大きく増となったものがなかったことから、全体で減</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1,115,832</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となった。分子である経常経費充当一般財源</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歳出</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については、公債費の増</a:t>
          </a:r>
          <a:r>
            <a:rPr kumimoji="1" lang="en-US" altLang="ja-JP" sz="800">
              <a:solidFill>
                <a:schemeClr val="dk1"/>
              </a:solidFill>
              <a:effectLst/>
              <a:latin typeface="+mn-lt"/>
              <a:ea typeface="+mn-ea"/>
              <a:cs typeface="+mn-cs"/>
            </a:rPr>
            <a:t>(+38,572</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のほか、扶助費が障害者支援費の増</a:t>
          </a:r>
          <a:r>
            <a:rPr kumimoji="1" lang="en-US" altLang="ja-JP" sz="800">
              <a:solidFill>
                <a:schemeClr val="dk1"/>
              </a:solidFill>
              <a:effectLst/>
              <a:latin typeface="+mn-lt"/>
              <a:ea typeface="+mn-ea"/>
              <a:cs typeface="+mn-cs"/>
            </a:rPr>
            <a:t>(+289,090</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、児童福祉運営費の増</a:t>
          </a:r>
          <a:r>
            <a:rPr kumimoji="1" lang="en-US" altLang="ja-JP" sz="800">
              <a:solidFill>
                <a:schemeClr val="dk1"/>
              </a:solidFill>
              <a:effectLst/>
              <a:latin typeface="+mn-lt"/>
              <a:ea typeface="+mn-ea"/>
              <a:cs typeface="+mn-cs"/>
            </a:rPr>
            <a:t>(+228,871</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などの影響により増</a:t>
          </a:r>
          <a:r>
            <a:rPr kumimoji="1" lang="en-US" altLang="ja-JP" sz="800">
              <a:solidFill>
                <a:schemeClr val="dk1"/>
              </a:solidFill>
              <a:effectLst/>
              <a:latin typeface="+mn-lt"/>
              <a:ea typeface="+mn-ea"/>
              <a:cs typeface="+mn-cs"/>
            </a:rPr>
            <a:t>(+632,934</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となった。また、人件費も会計年度任用職員</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パート</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報酬の増</a:t>
          </a:r>
          <a:r>
            <a:rPr kumimoji="1" lang="en-US" altLang="ja-JP" sz="800">
              <a:solidFill>
                <a:schemeClr val="dk1"/>
              </a:solidFill>
              <a:effectLst/>
              <a:latin typeface="+mn-lt"/>
              <a:ea typeface="+mn-ea"/>
              <a:cs typeface="+mn-cs"/>
            </a:rPr>
            <a:t>(+49,816</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、委員報酬の増</a:t>
          </a:r>
          <a:r>
            <a:rPr kumimoji="1" lang="en-US" altLang="ja-JP" sz="800">
              <a:solidFill>
                <a:schemeClr val="dk1"/>
              </a:solidFill>
              <a:effectLst/>
              <a:latin typeface="+mn-lt"/>
              <a:ea typeface="+mn-ea"/>
              <a:cs typeface="+mn-cs"/>
            </a:rPr>
            <a:t>(+45,534</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、時間外勤務手当の増</a:t>
          </a:r>
          <a:r>
            <a:rPr kumimoji="1" lang="en-US" altLang="ja-JP" sz="800">
              <a:solidFill>
                <a:schemeClr val="dk1"/>
              </a:solidFill>
              <a:effectLst/>
              <a:latin typeface="+mn-lt"/>
              <a:ea typeface="+mn-ea"/>
              <a:cs typeface="+mn-cs"/>
            </a:rPr>
            <a:t>(+43,707</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などの影響により増</a:t>
          </a:r>
          <a:r>
            <a:rPr kumimoji="1" lang="en-US" altLang="ja-JP" sz="800">
              <a:solidFill>
                <a:schemeClr val="dk1"/>
              </a:solidFill>
              <a:effectLst/>
              <a:latin typeface="+mn-lt"/>
              <a:ea typeface="+mn-ea"/>
              <a:cs typeface="+mn-cs"/>
            </a:rPr>
            <a:t>(+28,794</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となった。一方、物件費は、保育運営費の減</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194,718</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、所沢ブランド推進事業費の減</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113,305</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などの影響により減</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261,021</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となった。その結果、経常一般財源がが前年度比で▲約</a:t>
          </a:r>
          <a:r>
            <a:rPr kumimoji="1" lang="en-US" altLang="ja-JP" sz="800">
              <a:solidFill>
                <a:schemeClr val="dk1"/>
              </a:solidFill>
              <a:effectLst/>
              <a:latin typeface="+mn-lt"/>
              <a:ea typeface="+mn-ea"/>
              <a:cs typeface="+mn-cs"/>
            </a:rPr>
            <a:t>11</a:t>
          </a:r>
          <a:r>
            <a:rPr kumimoji="1" lang="ja-JP" altLang="ja-JP" sz="800">
              <a:solidFill>
                <a:schemeClr val="dk1"/>
              </a:solidFill>
              <a:effectLst/>
              <a:latin typeface="+mn-lt"/>
              <a:ea typeface="+mn-ea"/>
              <a:cs typeface="+mn-cs"/>
            </a:rPr>
            <a:t>億円減少、経常経費充当一般財源が前年度比で約</a:t>
          </a:r>
          <a:r>
            <a:rPr kumimoji="1" lang="en-US" altLang="ja-JP" sz="800">
              <a:solidFill>
                <a:schemeClr val="dk1"/>
              </a:solidFill>
              <a:effectLst/>
              <a:latin typeface="+mn-lt"/>
              <a:ea typeface="+mn-ea"/>
              <a:cs typeface="+mn-cs"/>
            </a:rPr>
            <a:t>7.9</a:t>
          </a:r>
          <a:r>
            <a:rPr kumimoji="1" lang="ja-JP" altLang="ja-JP" sz="800">
              <a:solidFill>
                <a:schemeClr val="dk1"/>
              </a:solidFill>
              <a:effectLst/>
              <a:latin typeface="+mn-lt"/>
              <a:ea typeface="+mn-ea"/>
              <a:cs typeface="+mn-cs"/>
            </a:rPr>
            <a:t>億円となったことから、経常収支比率は令和３年度より</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ポイント増え、</a:t>
          </a:r>
          <a:r>
            <a:rPr kumimoji="1" lang="en-US" altLang="ja-JP" sz="800">
              <a:solidFill>
                <a:schemeClr val="dk1"/>
              </a:solidFill>
              <a:effectLst/>
              <a:latin typeface="+mn-lt"/>
              <a:ea typeface="+mn-ea"/>
              <a:cs typeface="+mn-cs"/>
            </a:rPr>
            <a:t>92.7</a:t>
          </a:r>
          <a:r>
            <a:rPr kumimoji="1" lang="ja-JP" altLang="ja-JP" sz="800">
              <a:solidFill>
                <a:schemeClr val="dk1"/>
              </a:solidFill>
              <a:effectLst/>
              <a:latin typeface="+mn-lt"/>
              <a:ea typeface="+mn-ea"/>
              <a:cs typeface="+mn-cs"/>
            </a:rPr>
            <a:t>％となった。</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FBCF67E-B874-4182-AF59-172E2B6093F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585AF7F4-F793-49ED-A238-970731C1514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19578D4-2D4E-4825-9B6F-1978B67EED5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6D70057C-D30A-4A14-851D-31B0E164969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4F805080-2135-47A7-9032-FE9F2FBD780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4DABD8D0-5F10-406B-A738-E79562484AA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92F750C2-D52A-48FE-835D-614D70F8297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990FAFD-1CFF-4B9E-974C-E047FD481E0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BB8CDB8B-E765-4BF5-9BB6-0D85923880D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575DD3D3-91A0-4E73-907C-ED6C6C2833A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C92BB37D-1564-44CD-B53B-421D48CC305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BB6F480A-14C2-4249-9F85-34422D7DB14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10BDDD6A-B2E3-4137-85E2-36DB137873D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E4194A3-2A99-4264-A065-A6D76B136BF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7BFD35D4-4566-444E-83E8-7526F7979D6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8968F91-2841-4ADC-986F-71286717A00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26648241-E7F3-4972-942E-9B9A5885E2AE}"/>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1879A427-5AFC-405C-B1BD-8EBCC70775F4}"/>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BD0C5E71-CDB6-430D-ABB9-FDCF6BB74565}"/>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6A91A120-5F20-4491-9E37-A95E7959BFF1}"/>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11E02DA1-FF6E-4B46-B3B4-059D065AAE7C}"/>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39370</xdr:rowOff>
    </xdr:to>
    <xdr:cxnSp macro="">
      <xdr:nvCxnSpPr>
        <xdr:cNvPr id="130" name="直線コネクタ 129">
          <a:extLst>
            <a:ext uri="{FF2B5EF4-FFF2-40B4-BE49-F238E27FC236}">
              <a16:creationId xmlns:a16="http://schemas.microsoft.com/office/drawing/2014/main" id="{C00724FB-A3B4-467F-97E0-9495664152A2}"/>
            </a:ext>
          </a:extLst>
        </xdr:cNvPr>
        <xdr:cNvCxnSpPr/>
      </xdr:nvCxnSpPr>
      <xdr:spPr>
        <a:xfrm>
          <a:off x="4114800" y="107950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CF291005-70B3-4FA5-B2B1-7C005BF3C1E5}"/>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9AC31CEB-6E47-46E7-AB6A-FAD1D23B60D2}"/>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65</xdr:row>
      <xdr:rowOff>52917</xdr:rowOff>
    </xdr:to>
    <xdr:cxnSp macro="">
      <xdr:nvCxnSpPr>
        <xdr:cNvPr id="133" name="直線コネクタ 132">
          <a:extLst>
            <a:ext uri="{FF2B5EF4-FFF2-40B4-BE49-F238E27FC236}">
              <a16:creationId xmlns:a16="http://schemas.microsoft.com/office/drawing/2014/main" id="{03C2ACE2-EFBF-48B4-9B24-D14948C84270}"/>
            </a:ext>
          </a:extLst>
        </xdr:cNvPr>
        <xdr:cNvCxnSpPr/>
      </xdr:nvCxnSpPr>
      <xdr:spPr>
        <a:xfrm flipV="1">
          <a:off x="3225800" y="1079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F8D13AB5-05C1-4730-B3B4-08794D609429}"/>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C9A3D1A8-7CD6-4C7C-9646-6D76D20BD89F}"/>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52917</xdr:rowOff>
    </xdr:to>
    <xdr:cxnSp macro="">
      <xdr:nvCxnSpPr>
        <xdr:cNvPr id="136" name="直線コネクタ 135">
          <a:extLst>
            <a:ext uri="{FF2B5EF4-FFF2-40B4-BE49-F238E27FC236}">
              <a16:creationId xmlns:a16="http://schemas.microsoft.com/office/drawing/2014/main" id="{76D2D1DC-3069-4E13-AF91-6A2429AF7365}"/>
            </a:ext>
          </a:extLst>
        </xdr:cNvPr>
        <xdr:cNvCxnSpPr/>
      </xdr:nvCxnSpPr>
      <xdr:spPr>
        <a:xfrm>
          <a:off x="2336800" y="1115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3861B6BA-B3F1-46F7-B6B9-09F02C4CFE4C}"/>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432A2502-EB66-4681-A1F1-C03FF9D31AA1}"/>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12700</xdr:rowOff>
    </xdr:to>
    <xdr:cxnSp macro="">
      <xdr:nvCxnSpPr>
        <xdr:cNvPr id="139" name="直線コネクタ 138">
          <a:extLst>
            <a:ext uri="{FF2B5EF4-FFF2-40B4-BE49-F238E27FC236}">
              <a16:creationId xmlns:a16="http://schemas.microsoft.com/office/drawing/2014/main" id="{37581126-BDAF-41D0-B531-0DBCB01B498F}"/>
            </a:ext>
          </a:extLst>
        </xdr:cNvPr>
        <xdr:cNvCxnSpPr/>
      </xdr:nvCxnSpPr>
      <xdr:spPr>
        <a:xfrm>
          <a:off x="1447800" y="1111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487AE3EB-A17A-4F50-838E-44DE831E8491}"/>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EDA5EECB-CA4D-412F-820E-27EC2CCE6A04}"/>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A787AD40-C320-4086-B9C3-C0EE7B1AB1D7}"/>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E8E23F88-6659-406A-A46E-783C2FEAA29A}"/>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4A5DCF5-1863-485D-95AE-464F67D0826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58F6E46-DE4E-4D03-BE03-DD691EA5989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83F05F7-72AB-4DA7-8A97-B8FC8C8AC95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7B036F4-1BDA-4BFB-9AD4-A5EB1166BA0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229AD30-8F90-4D4D-AFEE-13FD993B6B3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1F2C102A-EF0B-4FC0-9BC5-87F253DE089B}"/>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6A934C49-9841-47A1-92B8-D0453ABCF487}"/>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a:extLst>
            <a:ext uri="{FF2B5EF4-FFF2-40B4-BE49-F238E27FC236}">
              <a16:creationId xmlns:a16="http://schemas.microsoft.com/office/drawing/2014/main" id="{4A2DB2C3-05E0-4C87-BCFC-812BCDB79C3E}"/>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a:extLst>
            <a:ext uri="{FF2B5EF4-FFF2-40B4-BE49-F238E27FC236}">
              <a16:creationId xmlns:a16="http://schemas.microsoft.com/office/drawing/2014/main" id="{5CA619DE-BB67-4406-B62C-EC1C05DD7D14}"/>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3" name="楕円 152">
          <a:extLst>
            <a:ext uri="{FF2B5EF4-FFF2-40B4-BE49-F238E27FC236}">
              <a16:creationId xmlns:a16="http://schemas.microsoft.com/office/drawing/2014/main" id="{7CAAA7AB-C184-47B8-B513-574D47051838}"/>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4" name="テキスト ボックス 153">
          <a:extLst>
            <a:ext uri="{FF2B5EF4-FFF2-40B4-BE49-F238E27FC236}">
              <a16:creationId xmlns:a16="http://schemas.microsoft.com/office/drawing/2014/main" id="{2B4EBBF6-5E2A-4CC9-AAED-ACEA74FF0E5D}"/>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a16="http://schemas.microsoft.com/office/drawing/2014/main" id="{1FF7A2FE-CD69-4A4D-AC20-47C68F8B6A4C}"/>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D76CB04B-383B-4C57-98BD-D575F0B1AB5F}"/>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7" name="楕円 156">
          <a:extLst>
            <a:ext uri="{FF2B5EF4-FFF2-40B4-BE49-F238E27FC236}">
              <a16:creationId xmlns:a16="http://schemas.microsoft.com/office/drawing/2014/main" id="{5BDD1011-6A83-4DC6-904D-365863B730F9}"/>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38923D58-A9C9-497D-A0CD-6FFA31595293}"/>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82690BB-DE56-4F20-9476-D4B750DCA77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20108E56-5DF0-41E1-8B09-39DBBEE0B0F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4E60FFB-D440-4ADD-AC79-7EBD67C3455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9E9DC20-EB25-4CEB-A4B6-8DC30997922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7239FA8-4A7C-4BA3-8DE2-83886C05423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A9DAE7D-4EAB-4823-82B0-C61DC9E9172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D4B7106-14D3-4B80-933C-EB7B1845A58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EC14245-6D27-43AD-AD00-F4913B18330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B7A1EFB8-6197-447F-8C15-E29399305FE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36DF4319-C386-4567-A3DC-A894036AF76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E3146A9-FE34-420E-A831-4A016D2737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D099869F-72A6-4A6F-BE43-64A0680C2BB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A577FE04-B80A-4A27-9AC6-F15AFDA5554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3,639</a:t>
          </a:r>
          <a:r>
            <a:rPr kumimoji="1" lang="ja-JP" altLang="ja-JP" sz="1000" b="0" i="0" baseline="0">
              <a:solidFill>
                <a:schemeClr val="dk1"/>
              </a:solidFill>
              <a:effectLst/>
              <a:latin typeface="+mn-lt"/>
              <a:ea typeface="+mn-ea"/>
              <a:cs typeface="+mn-cs"/>
            </a:rPr>
            <a:t>円の増となった。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人件費については、一般職給の減</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36,619</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などの減要因があったものの、参議院議員選挙執行費の増</a:t>
          </a:r>
          <a:r>
            <a:rPr kumimoji="1" lang="en-US" altLang="ja-JP" sz="1000" b="0" i="0" baseline="0">
              <a:solidFill>
                <a:schemeClr val="dk1"/>
              </a:solidFill>
              <a:effectLst/>
              <a:latin typeface="+mn-lt"/>
              <a:ea typeface="+mn-ea"/>
              <a:cs typeface="+mn-cs"/>
            </a:rPr>
            <a:t>(+23,879</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や時間外勤務手当の増</a:t>
          </a:r>
          <a:r>
            <a:rPr kumimoji="1" lang="en-US" altLang="ja-JP" sz="1000" b="0" i="0" baseline="0">
              <a:solidFill>
                <a:schemeClr val="dk1"/>
              </a:solidFill>
              <a:effectLst/>
              <a:latin typeface="+mn-lt"/>
              <a:ea typeface="+mn-ea"/>
              <a:cs typeface="+mn-cs"/>
            </a:rPr>
            <a:t>(+45,261</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などにより全体として増</a:t>
          </a:r>
          <a:r>
            <a:rPr kumimoji="1" lang="en-US" altLang="ja-JP" sz="1000" b="0" i="0" baseline="0">
              <a:solidFill>
                <a:schemeClr val="dk1"/>
              </a:solidFill>
              <a:effectLst/>
              <a:latin typeface="+mn-lt"/>
              <a:ea typeface="+mn-ea"/>
              <a:cs typeface="+mn-cs"/>
            </a:rPr>
            <a:t>(+9,868</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となった。また、物件費についても、子ども・子育て支援対策推進費</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子育て家庭応援事業、若者応援事業</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の皆増</a:t>
          </a:r>
          <a:r>
            <a:rPr kumimoji="1" lang="en-US" altLang="ja-JP" sz="1000" b="0" i="0" baseline="0">
              <a:solidFill>
                <a:schemeClr val="dk1"/>
              </a:solidFill>
              <a:effectLst/>
              <a:latin typeface="+mn-lt"/>
              <a:ea typeface="+mn-ea"/>
              <a:cs typeface="+mn-cs"/>
            </a:rPr>
            <a:t>(+1,009,019</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などの影響により増</a:t>
          </a:r>
          <a:r>
            <a:rPr kumimoji="1" lang="en-US" altLang="ja-JP" sz="1000" b="0" i="0" baseline="0">
              <a:solidFill>
                <a:schemeClr val="dk1"/>
              </a:solidFill>
              <a:effectLst/>
              <a:latin typeface="+mn-lt"/>
              <a:ea typeface="+mn-ea"/>
              <a:cs typeface="+mn-cs"/>
            </a:rPr>
            <a:t>(+1,103,183</a:t>
          </a:r>
          <a:r>
            <a:rPr kumimoji="1" lang="ja-JP" altLang="ja-JP" sz="1000" b="0" i="0" baseline="0">
              <a:solidFill>
                <a:schemeClr val="dk1"/>
              </a:solidFill>
              <a:effectLst/>
              <a:latin typeface="+mn-lt"/>
              <a:ea typeface="+mn-ea"/>
              <a:cs typeface="+mn-cs"/>
            </a:rPr>
            <a:t>千円</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なお、人口については大きな変動はなく、これらの要因により前年度と比較して増となった。</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B1384CF-BE86-414D-95C8-E0EF87BE006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5240067B-7D52-46ED-9699-316FB11F1B9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503456B1-1068-4729-A29A-1C1AD1F0E83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FD750510-6A4F-492C-B225-59D9ADFE356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1DE1165E-18DB-41B5-9875-E1262B87D24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E1BCF768-66CE-4AD2-A6C0-6685B0B67BC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F7D9A3D0-B46E-4627-A4EF-461F2EF91F6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979F30CF-0B9E-4180-BC07-BA8C5D6FB03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FC4862E9-CEA3-416D-8708-92D09BFA7B3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6321C3A4-FA90-40E2-A608-7E5998894213}"/>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DCE7B055-EE9B-4151-BBEC-7AA511AA8C3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E5F84B4D-8059-4A13-B28C-65A83F7E9F1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B03E626-6718-425C-8F84-F1897C40707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E68B730B-F201-4462-85F0-0EF34C295E9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6A0D56EF-2CA7-4FC3-BF40-599742C89CD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D8667FF-4763-4F79-A890-9DB1963C67F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D40E0CE-A6EB-4AD7-BDDA-13EC9102C71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732D071-92CC-4578-B100-E1EB018B512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167162</xdr:rowOff>
    </xdr:from>
    <xdr:to>
      <xdr:col>23</xdr:col>
      <xdr:colOff>133350</xdr:colOff>
      <xdr:row>90</xdr:row>
      <xdr:rowOff>109934</xdr:rowOff>
    </xdr:to>
    <xdr:cxnSp macro="">
      <xdr:nvCxnSpPr>
        <xdr:cNvPr id="190" name="直線コネクタ 189">
          <a:extLst>
            <a:ext uri="{FF2B5EF4-FFF2-40B4-BE49-F238E27FC236}">
              <a16:creationId xmlns:a16="http://schemas.microsoft.com/office/drawing/2014/main" id="{3DAE0F0F-7C06-4592-AAEC-B2883DAE5834}"/>
            </a:ext>
          </a:extLst>
        </xdr:cNvPr>
        <xdr:cNvCxnSpPr/>
      </xdr:nvCxnSpPr>
      <xdr:spPr>
        <a:xfrm flipV="1">
          <a:off x="4953000" y="14054612"/>
          <a:ext cx="0" cy="1485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82011</xdr:rowOff>
    </xdr:from>
    <xdr:ext cx="762000" cy="259045"/>
    <xdr:sp macro="" textlink="">
      <xdr:nvSpPr>
        <xdr:cNvPr id="191" name="人件費・物件費等の状況最小値テキスト">
          <a:extLst>
            <a:ext uri="{FF2B5EF4-FFF2-40B4-BE49-F238E27FC236}">
              <a16:creationId xmlns:a16="http://schemas.microsoft.com/office/drawing/2014/main" id="{3C0416F6-CF42-415F-9320-4358DEDB4856}"/>
            </a:ext>
          </a:extLst>
        </xdr:cNvPr>
        <xdr:cNvSpPr txBox="1"/>
      </xdr:nvSpPr>
      <xdr:spPr>
        <a:xfrm>
          <a:off x="5041900" y="1551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109934</xdr:rowOff>
    </xdr:from>
    <xdr:to>
      <xdr:col>24</xdr:col>
      <xdr:colOff>12700</xdr:colOff>
      <xdr:row>90</xdr:row>
      <xdr:rowOff>109934</xdr:rowOff>
    </xdr:to>
    <xdr:cxnSp macro="">
      <xdr:nvCxnSpPr>
        <xdr:cNvPr id="192" name="直線コネクタ 191">
          <a:extLst>
            <a:ext uri="{FF2B5EF4-FFF2-40B4-BE49-F238E27FC236}">
              <a16:creationId xmlns:a16="http://schemas.microsoft.com/office/drawing/2014/main" id="{37E4A0FF-4949-4F8B-AD14-357A044B4E2E}"/>
            </a:ext>
          </a:extLst>
        </xdr:cNvPr>
        <xdr:cNvCxnSpPr/>
      </xdr:nvCxnSpPr>
      <xdr:spPr>
        <a:xfrm>
          <a:off x="4864100" y="1554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82089</xdr:rowOff>
    </xdr:from>
    <xdr:ext cx="762000" cy="259045"/>
    <xdr:sp macro="" textlink="">
      <xdr:nvSpPr>
        <xdr:cNvPr id="193" name="人件費・物件費等の状況最大値テキスト">
          <a:extLst>
            <a:ext uri="{FF2B5EF4-FFF2-40B4-BE49-F238E27FC236}">
              <a16:creationId xmlns:a16="http://schemas.microsoft.com/office/drawing/2014/main" id="{515D1684-4EF8-4333-90CD-B1AF986090C7}"/>
            </a:ext>
          </a:extLst>
        </xdr:cNvPr>
        <xdr:cNvSpPr txBox="1"/>
      </xdr:nvSpPr>
      <xdr:spPr>
        <a:xfrm>
          <a:off x="5041900" y="1379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167162</xdr:rowOff>
    </xdr:from>
    <xdr:to>
      <xdr:col>24</xdr:col>
      <xdr:colOff>12700</xdr:colOff>
      <xdr:row>81</xdr:row>
      <xdr:rowOff>167162</xdr:rowOff>
    </xdr:to>
    <xdr:cxnSp macro="">
      <xdr:nvCxnSpPr>
        <xdr:cNvPr id="194" name="直線コネクタ 193">
          <a:extLst>
            <a:ext uri="{FF2B5EF4-FFF2-40B4-BE49-F238E27FC236}">
              <a16:creationId xmlns:a16="http://schemas.microsoft.com/office/drawing/2014/main" id="{930CE8B7-6DB1-4DA4-BF7A-B4C4B9F7A6D8}"/>
            </a:ext>
          </a:extLst>
        </xdr:cNvPr>
        <xdr:cNvCxnSpPr/>
      </xdr:nvCxnSpPr>
      <xdr:spPr>
        <a:xfrm>
          <a:off x="4864100" y="1405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116914</xdr:rowOff>
    </xdr:from>
    <xdr:to>
      <xdr:col>23</xdr:col>
      <xdr:colOff>133350</xdr:colOff>
      <xdr:row>83</xdr:row>
      <xdr:rowOff>8184</xdr:rowOff>
    </xdr:to>
    <xdr:cxnSp macro="">
      <xdr:nvCxnSpPr>
        <xdr:cNvPr id="195" name="直線コネクタ 194">
          <a:extLst>
            <a:ext uri="{FF2B5EF4-FFF2-40B4-BE49-F238E27FC236}">
              <a16:creationId xmlns:a16="http://schemas.microsoft.com/office/drawing/2014/main" id="{393C331F-3387-4693-A189-BB344076DBEF}"/>
            </a:ext>
          </a:extLst>
        </xdr:cNvPr>
        <xdr:cNvCxnSpPr/>
      </xdr:nvCxnSpPr>
      <xdr:spPr>
        <a:xfrm>
          <a:off x="4114800" y="14175814"/>
          <a:ext cx="838200" cy="6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115290</xdr:rowOff>
    </xdr:from>
    <xdr:ext cx="762000" cy="259045"/>
    <xdr:sp macro="" textlink="">
      <xdr:nvSpPr>
        <xdr:cNvPr id="196" name="人件費・物件費等の状況平均値テキスト">
          <a:extLst>
            <a:ext uri="{FF2B5EF4-FFF2-40B4-BE49-F238E27FC236}">
              <a16:creationId xmlns:a16="http://schemas.microsoft.com/office/drawing/2014/main" id="{931AB60F-895A-4998-8977-0D2D7CB9941A}"/>
            </a:ext>
          </a:extLst>
        </xdr:cNvPr>
        <xdr:cNvSpPr txBox="1"/>
      </xdr:nvSpPr>
      <xdr:spPr>
        <a:xfrm>
          <a:off x="5041900" y="1451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143213</xdr:rowOff>
    </xdr:from>
    <xdr:to>
      <xdr:col>23</xdr:col>
      <xdr:colOff>184150</xdr:colOff>
      <xdr:row>85</xdr:row>
      <xdr:rowOff>73363</xdr:rowOff>
    </xdr:to>
    <xdr:sp macro="" textlink="">
      <xdr:nvSpPr>
        <xdr:cNvPr id="197" name="フローチャート: 判断 196">
          <a:extLst>
            <a:ext uri="{FF2B5EF4-FFF2-40B4-BE49-F238E27FC236}">
              <a16:creationId xmlns:a16="http://schemas.microsoft.com/office/drawing/2014/main" id="{98972BDB-50C3-4AE4-B01E-6095EE08FD12}"/>
            </a:ext>
          </a:extLst>
        </xdr:cNvPr>
        <xdr:cNvSpPr/>
      </xdr:nvSpPr>
      <xdr:spPr>
        <a:xfrm>
          <a:off x="4902200" y="1454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75893</xdr:rowOff>
    </xdr:from>
    <xdr:to>
      <xdr:col>19</xdr:col>
      <xdr:colOff>133350</xdr:colOff>
      <xdr:row>82</xdr:row>
      <xdr:rowOff>116914</xdr:rowOff>
    </xdr:to>
    <xdr:cxnSp macro="">
      <xdr:nvCxnSpPr>
        <xdr:cNvPr id="198" name="直線コネクタ 197">
          <a:extLst>
            <a:ext uri="{FF2B5EF4-FFF2-40B4-BE49-F238E27FC236}">
              <a16:creationId xmlns:a16="http://schemas.microsoft.com/office/drawing/2014/main" id="{9787B9F3-A6D9-4EE9-AC2E-6492CB13A540}"/>
            </a:ext>
          </a:extLst>
        </xdr:cNvPr>
        <xdr:cNvCxnSpPr/>
      </xdr:nvCxnSpPr>
      <xdr:spPr>
        <a:xfrm>
          <a:off x="3225800" y="1413479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86421</xdr:rowOff>
    </xdr:from>
    <xdr:to>
      <xdr:col>19</xdr:col>
      <xdr:colOff>184150</xdr:colOff>
      <xdr:row>85</xdr:row>
      <xdr:rowOff>16571</xdr:rowOff>
    </xdr:to>
    <xdr:sp macro="" textlink="">
      <xdr:nvSpPr>
        <xdr:cNvPr id="199" name="フローチャート: 判断 198">
          <a:extLst>
            <a:ext uri="{FF2B5EF4-FFF2-40B4-BE49-F238E27FC236}">
              <a16:creationId xmlns:a16="http://schemas.microsoft.com/office/drawing/2014/main" id="{A2930B4F-2C37-4655-9A13-6FFE307FC0D8}"/>
            </a:ext>
          </a:extLst>
        </xdr:cNvPr>
        <xdr:cNvSpPr/>
      </xdr:nvSpPr>
      <xdr:spPr>
        <a:xfrm>
          <a:off x="4064000" y="1448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1348</xdr:rowOff>
    </xdr:from>
    <xdr:ext cx="736600" cy="259045"/>
    <xdr:sp macro="" textlink="">
      <xdr:nvSpPr>
        <xdr:cNvPr id="200" name="テキスト ボックス 199">
          <a:extLst>
            <a:ext uri="{FF2B5EF4-FFF2-40B4-BE49-F238E27FC236}">
              <a16:creationId xmlns:a16="http://schemas.microsoft.com/office/drawing/2014/main" id="{FCCDAD28-8F7E-4ACE-B441-AC8D641F7A48}"/>
            </a:ext>
          </a:extLst>
        </xdr:cNvPr>
        <xdr:cNvSpPr txBox="1"/>
      </xdr:nvSpPr>
      <xdr:spPr>
        <a:xfrm>
          <a:off x="3733800" y="1457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68831</xdr:rowOff>
    </xdr:from>
    <xdr:to>
      <xdr:col>15</xdr:col>
      <xdr:colOff>82550</xdr:colOff>
      <xdr:row>82</xdr:row>
      <xdr:rowOff>75893</xdr:rowOff>
    </xdr:to>
    <xdr:cxnSp macro="">
      <xdr:nvCxnSpPr>
        <xdr:cNvPr id="201" name="直線コネクタ 200">
          <a:extLst>
            <a:ext uri="{FF2B5EF4-FFF2-40B4-BE49-F238E27FC236}">
              <a16:creationId xmlns:a16="http://schemas.microsoft.com/office/drawing/2014/main" id="{87FE3AE8-6363-494F-AAF7-F9CC907E4A72}"/>
            </a:ext>
          </a:extLst>
        </xdr:cNvPr>
        <xdr:cNvCxnSpPr/>
      </xdr:nvCxnSpPr>
      <xdr:spPr>
        <a:xfrm>
          <a:off x="2336800" y="13956281"/>
          <a:ext cx="889000" cy="17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118401</xdr:rowOff>
    </xdr:from>
    <xdr:to>
      <xdr:col>15</xdr:col>
      <xdr:colOff>133350</xdr:colOff>
      <xdr:row>84</xdr:row>
      <xdr:rowOff>48551</xdr:rowOff>
    </xdr:to>
    <xdr:sp macro="" textlink="">
      <xdr:nvSpPr>
        <xdr:cNvPr id="202" name="フローチャート: 判断 201">
          <a:extLst>
            <a:ext uri="{FF2B5EF4-FFF2-40B4-BE49-F238E27FC236}">
              <a16:creationId xmlns:a16="http://schemas.microsoft.com/office/drawing/2014/main" id="{8DDB40B9-209A-42B9-8D2D-8F742EE73CC5}"/>
            </a:ext>
          </a:extLst>
        </xdr:cNvPr>
        <xdr:cNvSpPr/>
      </xdr:nvSpPr>
      <xdr:spPr>
        <a:xfrm>
          <a:off x="3175000" y="1434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33328</xdr:rowOff>
    </xdr:from>
    <xdr:ext cx="762000" cy="259045"/>
    <xdr:sp macro="" textlink="">
      <xdr:nvSpPr>
        <xdr:cNvPr id="203" name="テキスト ボックス 202">
          <a:extLst>
            <a:ext uri="{FF2B5EF4-FFF2-40B4-BE49-F238E27FC236}">
              <a16:creationId xmlns:a16="http://schemas.microsoft.com/office/drawing/2014/main" id="{18FBD531-4E92-48C1-A1E4-F970EECF9159}"/>
            </a:ext>
          </a:extLst>
        </xdr:cNvPr>
        <xdr:cNvSpPr txBox="1"/>
      </xdr:nvSpPr>
      <xdr:spPr>
        <a:xfrm>
          <a:off x="2844800" y="1443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42824</xdr:rowOff>
    </xdr:from>
    <xdr:to>
      <xdr:col>11</xdr:col>
      <xdr:colOff>31750</xdr:colOff>
      <xdr:row>81</xdr:row>
      <xdr:rowOff>68831</xdr:rowOff>
    </xdr:to>
    <xdr:cxnSp macro="">
      <xdr:nvCxnSpPr>
        <xdr:cNvPr id="204" name="直線コネクタ 203">
          <a:extLst>
            <a:ext uri="{FF2B5EF4-FFF2-40B4-BE49-F238E27FC236}">
              <a16:creationId xmlns:a16="http://schemas.microsoft.com/office/drawing/2014/main" id="{0BEFE0E0-4350-454D-AE5C-4C01AEF9F45A}"/>
            </a:ext>
          </a:extLst>
        </xdr:cNvPr>
        <xdr:cNvCxnSpPr/>
      </xdr:nvCxnSpPr>
      <xdr:spPr>
        <a:xfrm>
          <a:off x="1447800" y="13930274"/>
          <a:ext cx="8890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11919</xdr:rowOff>
    </xdr:from>
    <xdr:to>
      <xdr:col>11</xdr:col>
      <xdr:colOff>82550</xdr:colOff>
      <xdr:row>83</xdr:row>
      <xdr:rowOff>113519</xdr:rowOff>
    </xdr:to>
    <xdr:sp macro="" textlink="">
      <xdr:nvSpPr>
        <xdr:cNvPr id="205" name="フローチャート: 判断 204">
          <a:extLst>
            <a:ext uri="{FF2B5EF4-FFF2-40B4-BE49-F238E27FC236}">
              <a16:creationId xmlns:a16="http://schemas.microsoft.com/office/drawing/2014/main" id="{199CCF96-D7DD-4C9D-9EF5-5B296B5B89C8}"/>
            </a:ext>
          </a:extLst>
        </xdr:cNvPr>
        <xdr:cNvSpPr/>
      </xdr:nvSpPr>
      <xdr:spPr>
        <a:xfrm>
          <a:off x="2286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98296</xdr:rowOff>
    </xdr:from>
    <xdr:ext cx="762000" cy="259045"/>
    <xdr:sp macro="" textlink="">
      <xdr:nvSpPr>
        <xdr:cNvPr id="206" name="テキスト ボックス 205">
          <a:extLst>
            <a:ext uri="{FF2B5EF4-FFF2-40B4-BE49-F238E27FC236}">
              <a16:creationId xmlns:a16="http://schemas.microsoft.com/office/drawing/2014/main" id="{136E967F-231C-4559-BA15-FF26CF16CEF8}"/>
            </a:ext>
          </a:extLst>
        </xdr:cNvPr>
        <xdr:cNvSpPr txBox="1"/>
      </xdr:nvSpPr>
      <xdr:spPr>
        <a:xfrm>
          <a:off x="1955800" y="14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108530</xdr:rowOff>
    </xdr:from>
    <xdr:to>
      <xdr:col>7</xdr:col>
      <xdr:colOff>31750</xdr:colOff>
      <xdr:row>83</xdr:row>
      <xdr:rowOff>38680</xdr:rowOff>
    </xdr:to>
    <xdr:sp macro="" textlink="">
      <xdr:nvSpPr>
        <xdr:cNvPr id="207" name="フローチャート: 判断 206">
          <a:extLst>
            <a:ext uri="{FF2B5EF4-FFF2-40B4-BE49-F238E27FC236}">
              <a16:creationId xmlns:a16="http://schemas.microsoft.com/office/drawing/2014/main" id="{A0A407DF-1865-421F-A350-3EA499AA1C59}"/>
            </a:ext>
          </a:extLst>
        </xdr:cNvPr>
        <xdr:cNvSpPr/>
      </xdr:nvSpPr>
      <xdr:spPr>
        <a:xfrm>
          <a:off x="1397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23457</xdr:rowOff>
    </xdr:from>
    <xdr:ext cx="762000" cy="259045"/>
    <xdr:sp macro="" textlink="">
      <xdr:nvSpPr>
        <xdr:cNvPr id="208" name="テキスト ボックス 207">
          <a:extLst>
            <a:ext uri="{FF2B5EF4-FFF2-40B4-BE49-F238E27FC236}">
              <a16:creationId xmlns:a16="http://schemas.microsoft.com/office/drawing/2014/main" id="{34827F5F-2D37-479C-A594-F36B60935D0A}"/>
            </a:ext>
          </a:extLst>
        </xdr:cNvPr>
        <xdr:cNvSpPr txBox="1"/>
      </xdr:nvSpPr>
      <xdr:spPr>
        <a:xfrm>
          <a:off x="1066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34FA0E0-582A-4AF0-8436-4C79FB8E916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853F439-7C6D-418D-97F0-CF2A8A1CF9C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A916601-6E70-4783-9388-7BA9F42E948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65FE691-A84D-45D2-A214-7CB5BDA7D1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A4BF5D5-8058-47A2-8B16-3BE25DFFDBB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128834</xdr:rowOff>
    </xdr:from>
    <xdr:to>
      <xdr:col>23</xdr:col>
      <xdr:colOff>184150</xdr:colOff>
      <xdr:row>83</xdr:row>
      <xdr:rowOff>58984</xdr:rowOff>
    </xdr:to>
    <xdr:sp macro="" textlink="">
      <xdr:nvSpPr>
        <xdr:cNvPr id="214" name="楕円 213">
          <a:extLst>
            <a:ext uri="{FF2B5EF4-FFF2-40B4-BE49-F238E27FC236}">
              <a16:creationId xmlns:a16="http://schemas.microsoft.com/office/drawing/2014/main" id="{77E7128F-40E0-41A8-AC5F-FBE1B7851CEC}"/>
            </a:ext>
          </a:extLst>
        </xdr:cNvPr>
        <xdr:cNvSpPr/>
      </xdr:nvSpPr>
      <xdr:spPr>
        <a:xfrm>
          <a:off x="4902200" y="1418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145361</xdr:rowOff>
    </xdr:from>
    <xdr:ext cx="762000" cy="259045"/>
    <xdr:sp macro="" textlink="">
      <xdr:nvSpPr>
        <xdr:cNvPr id="215" name="人件費・物件費等の状況該当値テキスト">
          <a:extLst>
            <a:ext uri="{FF2B5EF4-FFF2-40B4-BE49-F238E27FC236}">
              <a16:creationId xmlns:a16="http://schemas.microsoft.com/office/drawing/2014/main" id="{E62BE585-E82B-4C97-B018-BF3890ED05E2}"/>
            </a:ext>
          </a:extLst>
        </xdr:cNvPr>
        <xdr:cNvSpPr txBox="1"/>
      </xdr:nvSpPr>
      <xdr:spPr>
        <a:xfrm>
          <a:off x="5041900" y="1403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66114</xdr:rowOff>
    </xdr:from>
    <xdr:to>
      <xdr:col>19</xdr:col>
      <xdr:colOff>184150</xdr:colOff>
      <xdr:row>82</xdr:row>
      <xdr:rowOff>167714</xdr:rowOff>
    </xdr:to>
    <xdr:sp macro="" textlink="">
      <xdr:nvSpPr>
        <xdr:cNvPr id="216" name="楕円 215">
          <a:extLst>
            <a:ext uri="{FF2B5EF4-FFF2-40B4-BE49-F238E27FC236}">
              <a16:creationId xmlns:a16="http://schemas.microsoft.com/office/drawing/2014/main" id="{DE2AD9EE-8EBE-4995-9EF4-07C794FFF3ED}"/>
            </a:ext>
          </a:extLst>
        </xdr:cNvPr>
        <xdr:cNvSpPr/>
      </xdr:nvSpPr>
      <xdr:spPr>
        <a:xfrm>
          <a:off x="4064000" y="141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6441</xdr:rowOff>
    </xdr:from>
    <xdr:ext cx="736600" cy="259045"/>
    <xdr:sp macro="" textlink="">
      <xdr:nvSpPr>
        <xdr:cNvPr id="217" name="テキスト ボックス 216">
          <a:extLst>
            <a:ext uri="{FF2B5EF4-FFF2-40B4-BE49-F238E27FC236}">
              <a16:creationId xmlns:a16="http://schemas.microsoft.com/office/drawing/2014/main" id="{B99DEF9C-ACFE-471D-8935-1FD4E907197E}"/>
            </a:ext>
          </a:extLst>
        </xdr:cNvPr>
        <xdr:cNvSpPr txBox="1"/>
      </xdr:nvSpPr>
      <xdr:spPr>
        <a:xfrm>
          <a:off x="3733800" y="1389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25093</xdr:rowOff>
    </xdr:from>
    <xdr:to>
      <xdr:col>15</xdr:col>
      <xdr:colOff>133350</xdr:colOff>
      <xdr:row>82</xdr:row>
      <xdr:rowOff>126693</xdr:rowOff>
    </xdr:to>
    <xdr:sp macro="" textlink="">
      <xdr:nvSpPr>
        <xdr:cNvPr id="218" name="楕円 217">
          <a:extLst>
            <a:ext uri="{FF2B5EF4-FFF2-40B4-BE49-F238E27FC236}">
              <a16:creationId xmlns:a16="http://schemas.microsoft.com/office/drawing/2014/main" id="{FF26174F-768E-4408-A0C4-537E1E113F08}"/>
            </a:ext>
          </a:extLst>
        </xdr:cNvPr>
        <xdr:cNvSpPr/>
      </xdr:nvSpPr>
      <xdr:spPr>
        <a:xfrm>
          <a:off x="3175000" y="140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136870</xdr:rowOff>
    </xdr:from>
    <xdr:ext cx="762000" cy="259045"/>
    <xdr:sp macro="" textlink="">
      <xdr:nvSpPr>
        <xdr:cNvPr id="219" name="テキスト ボックス 218">
          <a:extLst>
            <a:ext uri="{FF2B5EF4-FFF2-40B4-BE49-F238E27FC236}">
              <a16:creationId xmlns:a16="http://schemas.microsoft.com/office/drawing/2014/main" id="{26BA4FEB-4BDA-4BD9-852A-C5BD8CEF9FE7}"/>
            </a:ext>
          </a:extLst>
        </xdr:cNvPr>
        <xdr:cNvSpPr txBox="1"/>
      </xdr:nvSpPr>
      <xdr:spPr>
        <a:xfrm>
          <a:off x="2844800" y="138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18031</xdr:rowOff>
    </xdr:from>
    <xdr:to>
      <xdr:col>11</xdr:col>
      <xdr:colOff>82550</xdr:colOff>
      <xdr:row>81</xdr:row>
      <xdr:rowOff>119631</xdr:rowOff>
    </xdr:to>
    <xdr:sp macro="" textlink="">
      <xdr:nvSpPr>
        <xdr:cNvPr id="220" name="楕円 219">
          <a:extLst>
            <a:ext uri="{FF2B5EF4-FFF2-40B4-BE49-F238E27FC236}">
              <a16:creationId xmlns:a16="http://schemas.microsoft.com/office/drawing/2014/main" id="{E1A12D85-963B-4B8F-8B92-0AA835CC0A85}"/>
            </a:ext>
          </a:extLst>
        </xdr:cNvPr>
        <xdr:cNvSpPr/>
      </xdr:nvSpPr>
      <xdr:spPr>
        <a:xfrm>
          <a:off x="2286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129808</xdr:rowOff>
    </xdr:from>
    <xdr:ext cx="762000" cy="259045"/>
    <xdr:sp macro="" textlink="">
      <xdr:nvSpPr>
        <xdr:cNvPr id="221" name="テキスト ボックス 220">
          <a:extLst>
            <a:ext uri="{FF2B5EF4-FFF2-40B4-BE49-F238E27FC236}">
              <a16:creationId xmlns:a16="http://schemas.microsoft.com/office/drawing/2014/main" id="{ED2AB4E5-1A12-4748-A10C-9AD4468BAEF6}"/>
            </a:ext>
          </a:extLst>
        </xdr:cNvPr>
        <xdr:cNvSpPr txBox="1"/>
      </xdr:nvSpPr>
      <xdr:spPr>
        <a:xfrm>
          <a:off x="1955800" y="136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163474</xdr:rowOff>
    </xdr:from>
    <xdr:to>
      <xdr:col>7</xdr:col>
      <xdr:colOff>31750</xdr:colOff>
      <xdr:row>81</xdr:row>
      <xdr:rowOff>93624</xdr:rowOff>
    </xdr:to>
    <xdr:sp macro="" textlink="">
      <xdr:nvSpPr>
        <xdr:cNvPr id="222" name="楕円 221">
          <a:extLst>
            <a:ext uri="{FF2B5EF4-FFF2-40B4-BE49-F238E27FC236}">
              <a16:creationId xmlns:a16="http://schemas.microsoft.com/office/drawing/2014/main" id="{5BE7E2F7-DDB7-4BB9-AD96-B01DF5A22306}"/>
            </a:ext>
          </a:extLst>
        </xdr:cNvPr>
        <xdr:cNvSpPr/>
      </xdr:nvSpPr>
      <xdr:spPr>
        <a:xfrm>
          <a:off x="1397000" y="13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103801</xdr:rowOff>
    </xdr:from>
    <xdr:ext cx="762000" cy="259045"/>
    <xdr:sp macro="" textlink="">
      <xdr:nvSpPr>
        <xdr:cNvPr id="223" name="テキスト ボックス 222">
          <a:extLst>
            <a:ext uri="{FF2B5EF4-FFF2-40B4-BE49-F238E27FC236}">
              <a16:creationId xmlns:a16="http://schemas.microsoft.com/office/drawing/2014/main" id="{2DBC4E5E-32F6-4CB2-9D0E-DC5C10672460}"/>
            </a:ext>
          </a:extLst>
        </xdr:cNvPr>
        <xdr:cNvSpPr txBox="1"/>
      </xdr:nvSpPr>
      <xdr:spPr>
        <a:xfrm>
          <a:off x="1066800" y="1364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3C7E4D10-B7C7-493F-AC45-A9A18993044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9F94EBD-CE81-4FDD-82F8-8233E1EE71A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4C9767E7-2CC1-4E1F-A7FC-B51ECD3C086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0A95D0A-DF71-4DE2-A09B-0AF1CCB62D6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79B9B389-A4D7-453C-8EA8-AABBD254891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A08CA2E8-74F3-4C79-B16E-612A4A70650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8BE0A25A-7B1E-400F-8EC2-790BED6F7FA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04791F1-6481-4DF0-8D7A-D7429BF0032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416648D-1CE3-484C-BB8E-BCAA2D12D78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AA0D831-1724-4F2B-894F-0C921532CFE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7C0D14BB-856A-461C-B506-2C14968884A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B3316D9-A87E-4374-8C62-6ED2A7D02E6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89ABE8B-65D8-44EE-BA7E-BBF5DEED3AD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職員の給与については、民間給与との均衡を基本とする人事院勧告を尊重し、国家公務員に準じた給与改定を行っている。</a:t>
          </a:r>
          <a:endParaRPr lang="ja-JP" altLang="ja-JP" sz="1000">
            <a:effectLst/>
          </a:endParaRPr>
        </a:p>
        <a:p>
          <a:r>
            <a:rPr kumimoji="1" lang="ja-JP" altLang="ja-JP" sz="1000" b="0">
              <a:solidFill>
                <a:schemeClr val="dk1"/>
              </a:solidFill>
              <a:effectLst/>
              <a:latin typeface="+mn-lt"/>
              <a:ea typeface="+mn-ea"/>
              <a:cs typeface="+mn-cs"/>
            </a:rPr>
            <a:t>　給与の総合的見直しの実施により給与水準の適正化を図っており、今後も人事院勧告に準拠していくことを基本として、引き続き給与水準の適正化に努める。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762D6A7-D6CA-4ECB-A7CF-682FD459DF1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9C7F358A-A4EB-421C-BD17-13AE9513B09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5A696B79-52DA-4B1B-B908-E45113587D7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943F64CE-46F1-41D9-A0FC-F7E030447E6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6B53708F-0913-497D-A54D-FD965FB82DE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D1CD76A7-F9A1-4163-854F-AC1298BBFC4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3A3C7FD-506B-4EDE-AD3E-63922EE4D3C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87DE714A-CAE0-4C2D-8938-F1CE0BD0C53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572F7723-EE56-40B8-923D-0ABBBB53246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FE0DFC2-7500-471D-9993-D604F227A7D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955BF4C-7C3D-4896-8AA5-469E9A21EBD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9B368CBB-3C4D-4C6E-B422-EB619AFBB52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6F1886E1-5F8B-4772-AE2A-F8948AB924C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8AEDECA0-B6F2-4D90-AA82-9B4F17D85B7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CB77F47-0CBC-4DE3-B7E2-05F0A15844C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70DE2955-6328-4674-9EA0-8F78783D466E}"/>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DAA9784D-E214-402F-A39E-F7FA7C0E8D67}"/>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33C7F112-8514-4667-BCB9-17161240EF1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5" name="給与水準   （国との比較）最大値テキスト">
          <a:extLst>
            <a:ext uri="{FF2B5EF4-FFF2-40B4-BE49-F238E27FC236}">
              <a16:creationId xmlns:a16="http://schemas.microsoft.com/office/drawing/2014/main" id="{6D73AC3E-04AB-4780-A5E8-CA1A5D5E1BDD}"/>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6" name="直線コネクタ 255">
          <a:extLst>
            <a:ext uri="{FF2B5EF4-FFF2-40B4-BE49-F238E27FC236}">
              <a16:creationId xmlns:a16="http://schemas.microsoft.com/office/drawing/2014/main" id="{D9882037-C9F0-48C8-B0FB-CB1CCAEBEC67}"/>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F2B95066-164C-4994-912C-2199F3B54BF3}"/>
            </a:ext>
          </a:extLst>
        </xdr:cNvPr>
        <xdr:cNvCxnSpPr/>
      </xdr:nvCxnSpPr>
      <xdr:spPr>
        <a:xfrm flipV="1">
          <a:off x="16179800" y="152685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a:extLst>
            <a:ext uri="{FF2B5EF4-FFF2-40B4-BE49-F238E27FC236}">
              <a16:creationId xmlns:a16="http://schemas.microsoft.com/office/drawing/2014/main" id="{2F86FB82-F89A-4A55-97E3-8BB9607AC83A}"/>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30B66F1A-6374-4CC4-850F-69321C4E38B3}"/>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29634</xdr:rowOff>
    </xdr:to>
    <xdr:cxnSp macro="">
      <xdr:nvCxnSpPr>
        <xdr:cNvPr id="260" name="直線コネクタ 259">
          <a:extLst>
            <a:ext uri="{FF2B5EF4-FFF2-40B4-BE49-F238E27FC236}">
              <a16:creationId xmlns:a16="http://schemas.microsoft.com/office/drawing/2014/main" id="{FAC7914C-D763-4116-BC79-1F5F02715BDA}"/>
            </a:ext>
          </a:extLst>
        </xdr:cNvPr>
        <xdr:cNvCxnSpPr/>
      </xdr:nvCxnSpPr>
      <xdr:spPr>
        <a:xfrm>
          <a:off x="15290800" y="15288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1" name="フローチャート: 判断 260">
          <a:extLst>
            <a:ext uri="{FF2B5EF4-FFF2-40B4-BE49-F238E27FC236}">
              <a16:creationId xmlns:a16="http://schemas.microsoft.com/office/drawing/2014/main" id="{FD5A8613-8FF8-46B9-ACE3-04B55039C77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2" name="テキスト ボックス 261">
          <a:extLst>
            <a:ext uri="{FF2B5EF4-FFF2-40B4-BE49-F238E27FC236}">
              <a16:creationId xmlns:a16="http://schemas.microsoft.com/office/drawing/2014/main" id="{473600F1-8EE3-4C41-80E4-3D3654205529}"/>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29634</xdr:rowOff>
    </xdr:to>
    <xdr:cxnSp macro="">
      <xdr:nvCxnSpPr>
        <xdr:cNvPr id="263" name="直線コネクタ 262">
          <a:extLst>
            <a:ext uri="{FF2B5EF4-FFF2-40B4-BE49-F238E27FC236}">
              <a16:creationId xmlns:a16="http://schemas.microsoft.com/office/drawing/2014/main" id="{70BBB0F6-B8F0-4C51-812D-6B87A3DC98F2}"/>
            </a:ext>
          </a:extLst>
        </xdr:cNvPr>
        <xdr:cNvCxnSpPr/>
      </xdr:nvCxnSpPr>
      <xdr:spPr>
        <a:xfrm>
          <a:off x="14401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4" name="フローチャート: 判断 263">
          <a:extLst>
            <a:ext uri="{FF2B5EF4-FFF2-40B4-BE49-F238E27FC236}">
              <a16:creationId xmlns:a16="http://schemas.microsoft.com/office/drawing/2014/main" id="{06D967F9-7671-48E5-823B-83CE20D7A3AA}"/>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5" name="テキスト ボックス 264">
          <a:extLst>
            <a:ext uri="{FF2B5EF4-FFF2-40B4-BE49-F238E27FC236}">
              <a16:creationId xmlns:a16="http://schemas.microsoft.com/office/drawing/2014/main" id="{CD6D4F47-BE8B-4942-8572-C91B5A6A5161}"/>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9525</xdr:rowOff>
    </xdr:to>
    <xdr:cxnSp macro="">
      <xdr:nvCxnSpPr>
        <xdr:cNvPr id="266" name="直線コネクタ 265">
          <a:extLst>
            <a:ext uri="{FF2B5EF4-FFF2-40B4-BE49-F238E27FC236}">
              <a16:creationId xmlns:a16="http://schemas.microsoft.com/office/drawing/2014/main" id="{C1A7F26E-17C0-473A-8FE0-523644136C72}"/>
            </a:ext>
          </a:extLst>
        </xdr:cNvPr>
        <xdr:cNvCxnSpPr/>
      </xdr:nvCxnSpPr>
      <xdr:spPr>
        <a:xfrm flipV="1">
          <a:off x="13512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2DD050F3-ECD7-4E67-8254-4B6FC67428C5}"/>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a:extLst>
            <a:ext uri="{FF2B5EF4-FFF2-40B4-BE49-F238E27FC236}">
              <a16:creationId xmlns:a16="http://schemas.microsoft.com/office/drawing/2014/main" id="{4641F19F-972B-4A04-B3E5-25B0DB21C349}"/>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14CB1352-89AF-44AF-9977-F25DDA420003}"/>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a:extLst>
            <a:ext uri="{FF2B5EF4-FFF2-40B4-BE49-F238E27FC236}">
              <a16:creationId xmlns:a16="http://schemas.microsoft.com/office/drawing/2014/main" id="{0009AA7C-979E-486B-8C08-0A84C3865EB3}"/>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9BB38B1-4FD3-4151-8D14-88F61946029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B6E56A-6A1A-4EFB-A3A4-A6D2E970C59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911D7AF-1485-4022-A578-BC1C0BF499A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45EBA02-B9FB-49D8-9CBB-F184D6365EB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1AD96A8-BF29-457D-9575-DA9A9247C8A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76" name="楕円 275">
          <a:extLst>
            <a:ext uri="{FF2B5EF4-FFF2-40B4-BE49-F238E27FC236}">
              <a16:creationId xmlns:a16="http://schemas.microsoft.com/office/drawing/2014/main" id="{60618784-9176-420F-8EDF-1C2EE915B2EB}"/>
            </a:ext>
          </a:extLst>
        </xdr:cNvPr>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102252</xdr:rowOff>
    </xdr:from>
    <xdr:ext cx="762000" cy="259045"/>
    <xdr:sp macro="" textlink="">
      <xdr:nvSpPr>
        <xdr:cNvPr id="277" name="給与水準   （国との比較）該当値テキスト">
          <a:extLst>
            <a:ext uri="{FF2B5EF4-FFF2-40B4-BE49-F238E27FC236}">
              <a16:creationId xmlns:a16="http://schemas.microsoft.com/office/drawing/2014/main" id="{7CF9F57C-1B27-4AAB-A91A-6B279BF54556}"/>
            </a:ext>
          </a:extLst>
        </xdr:cNvPr>
        <xdr:cNvSpPr txBox="1"/>
      </xdr:nvSpPr>
      <xdr:spPr>
        <a:xfrm>
          <a:off x="17106900" y="151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a:extLst>
            <a:ext uri="{FF2B5EF4-FFF2-40B4-BE49-F238E27FC236}">
              <a16:creationId xmlns:a16="http://schemas.microsoft.com/office/drawing/2014/main" id="{989DBBBB-B736-4FB2-BE6B-D7C478B72E4C}"/>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a:extLst>
            <a:ext uri="{FF2B5EF4-FFF2-40B4-BE49-F238E27FC236}">
              <a16:creationId xmlns:a16="http://schemas.microsoft.com/office/drawing/2014/main" id="{05069845-0E54-4576-8F3D-C9FA1DED6AE3}"/>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0" name="楕円 279">
          <a:extLst>
            <a:ext uri="{FF2B5EF4-FFF2-40B4-BE49-F238E27FC236}">
              <a16:creationId xmlns:a16="http://schemas.microsoft.com/office/drawing/2014/main" id="{F1309235-E7B1-45C8-A060-368F7C2379E7}"/>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1" name="テキスト ボックス 280">
          <a:extLst>
            <a:ext uri="{FF2B5EF4-FFF2-40B4-BE49-F238E27FC236}">
              <a16:creationId xmlns:a16="http://schemas.microsoft.com/office/drawing/2014/main" id="{BEDA8270-EEAC-48E2-9113-581588DAF922}"/>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a:extLst>
            <a:ext uri="{FF2B5EF4-FFF2-40B4-BE49-F238E27FC236}">
              <a16:creationId xmlns:a16="http://schemas.microsoft.com/office/drawing/2014/main" id="{1330B85D-9D71-4573-BF8C-FB84156949FB}"/>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a:extLst>
            <a:ext uri="{FF2B5EF4-FFF2-40B4-BE49-F238E27FC236}">
              <a16:creationId xmlns:a16="http://schemas.microsoft.com/office/drawing/2014/main" id="{DA640F2B-7DEA-4EA3-8109-130FE190E441}"/>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4" name="楕円 283">
          <a:extLst>
            <a:ext uri="{FF2B5EF4-FFF2-40B4-BE49-F238E27FC236}">
              <a16:creationId xmlns:a16="http://schemas.microsoft.com/office/drawing/2014/main" id="{5B290199-27CB-4021-9AD3-C07B68C4B612}"/>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5" name="テキスト ボックス 284">
          <a:extLst>
            <a:ext uri="{FF2B5EF4-FFF2-40B4-BE49-F238E27FC236}">
              <a16:creationId xmlns:a16="http://schemas.microsoft.com/office/drawing/2014/main" id="{691A121F-805A-4D6D-A2D2-FAA2315B31B5}"/>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62009B22-2B54-4D54-8C67-6A5026D6307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C956415-5A26-4A69-AC21-DC8E1FB2558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888AD8A-88D9-4B1A-BD16-DDDC118708E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0EB8DD4-F27E-4CAE-9990-E7AE6648D18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C388BDDF-F778-4094-929B-3CC8CC77009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DFA2C5ED-96E1-4780-90E4-0555F98DACD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ADB5AFF5-58FD-4428-9DED-562473F7B1E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5608B862-DE09-40D2-B862-8913A71D436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21A987B4-3B67-46B6-8FAF-156AEDFEF67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600223B9-E081-4374-A664-30913B04BE8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4C93D3C1-BF21-4C12-B167-F9282AB0F80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A9F2C124-9E61-42A8-B25D-7F2AC53E79B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A25C1D7B-F1B1-4F2C-B685-4CAE133E813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各業務の</a:t>
          </a:r>
          <a:r>
            <a:rPr kumimoji="1" lang="ja-JP" altLang="ja-JP" sz="1000">
              <a:solidFill>
                <a:schemeClr val="dk1"/>
              </a:solidFill>
              <a:effectLst/>
              <a:latin typeface="+mn-lt"/>
              <a:ea typeface="+mn-ea"/>
              <a:cs typeface="+mn-cs"/>
            </a:rPr>
            <a:t>最適な担い手による実施により、類似団体内平均値を下回っている。</a:t>
          </a:r>
          <a:endParaRPr lang="ja-JP" altLang="ja-JP" sz="1000">
            <a:effectLst/>
          </a:endParaRPr>
        </a:p>
        <a:p>
          <a:r>
            <a:rPr kumimoji="1" lang="en-US" altLang="ja-JP" sz="1000" b="0" baseline="0">
              <a:solidFill>
                <a:schemeClr val="dk1"/>
              </a:solidFill>
              <a:effectLst/>
              <a:latin typeface="+mn-lt"/>
              <a:ea typeface="+mn-ea"/>
              <a:cs typeface="+mn-cs"/>
            </a:rPr>
            <a:t> </a:t>
          </a:r>
          <a:r>
            <a:rPr kumimoji="1" lang="ja-JP" altLang="ja-JP" sz="1000" b="0" baseline="0">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今後も、第２次所沢市定員管理計画の方針（現状の職員規模を基準に、業務ごとのサービス提供体制を踏まえたうえで、業務量と職種ごとの人員数の適正なバランスを維持する）に則り、</a:t>
          </a:r>
          <a:r>
            <a:rPr kumimoji="1" lang="ja-JP" altLang="ja-JP" sz="1000">
              <a:solidFill>
                <a:schemeClr val="dk1"/>
              </a:solidFill>
              <a:effectLst/>
              <a:latin typeface="+mn-lt"/>
              <a:ea typeface="+mn-ea"/>
              <a:cs typeface="+mn-cs"/>
            </a:rPr>
            <a:t>全体最適を旨とし、流動的かつ機動的に定数の配分・配置を行うこととする。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BCC7FFC8-5741-43A8-8CEB-81894EAA4B0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8CBA3A9B-98B4-48AB-9D06-4115AC09B58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89ED7BB8-04CD-4021-8360-6F6C3EAD825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7DBA6FCE-1CC2-447C-B00C-17FC92558B8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ABE01A79-1DB7-4AB3-AA46-8CDFAD2E11D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75DA4446-D04E-45B9-9D8B-474E1AD1691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8FF67174-A195-47D6-A82C-F4133CFD876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1035FD80-0F1E-45E9-A437-4A5B765C3EA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69972DC2-B091-4F43-8AE2-FE289DF86BD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8BFE6BE6-C0CD-4D56-B8DC-73A402C3581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8876DC17-6418-46A4-B493-C862A9A7144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AE641DE3-D2E6-40DE-9C2A-974125CBABC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33C86D48-171F-41F4-AB32-C5C9D1DF335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0D47EE8-0F61-4D53-8349-4696318583A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80AC1D4-B42D-47FE-B9FC-5BD84526BD9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BD4C47E5-B935-4478-A95F-F74DF698076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5" name="直線コネクタ 314">
          <a:extLst>
            <a:ext uri="{FF2B5EF4-FFF2-40B4-BE49-F238E27FC236}">
              <a16:creationId xmlns:a16="http://schemas.microsoft.com/office/drawing/2014/main" id="{E405C62B-7A18-4D2E-8B02-C56A41DF323F}"/>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6" name="定員管理の状況最小値テキスト">
          <a:extLst>
            <a:ext uri="{FF2B5EF4-FFF2-40B4-BE49-F238E27FC236}">
              <a16:creationId xmlns:a16="http://schemas.microsoft.com/office/drawing/2014/main" id="{1C652433-87EA-4A1F-A440-B8E4D28523B2}"/>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7" name="直線コネクタ 316">
          <a:extLst>
            <a:ext uri="{FF2B5EF4-FFF2-40B4-BE49-F238E27FC236}">
              <a16:creationId xmlns:a16="http://schemas.microsoft.com/office/drawing/2014/main" id="{B6B5011F-B850-4D8D-BB80-0675CD9F635B}"/>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8" name="定員管理の状況最大値テキスト">
          <a:extLst>
            <a:ext uri="{FF2B5EF4-FFF2-40B4-BE49-F238E27FC236}">
              <a16:creationId xmlns:a16="http://schemas.microsoft.com/office/drawing/2014/main" id="{1F28E70B-FA5C-4639-A241-03E1E02CCAC9}"/>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9" name="直線コネクタ 318">
          <a:extLst>
            <a:ext uri="{FF2B5EF4-FFF2-40B4-BE49-F238E27FC236}">
              <a16:creationId xmlns:a16="http://schemas.microsoft.com/office/drawing/2014/main" id="{EBBE2FAA-357D-46DB-9310-32FCDA8FDE7E}"/>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27940</xdr:rowOff>
    </xdr:to>
    <xdr:cxnSp macro="">
      <xdr:nvCxnSpPr>
        <xdr:cNvPr id="320" name="直線コネクタ 319">
          <a:extLst>
            <a:ext uri="{FF2B5EF4-FFF2-40B4-BE49-F238E27FC236}">
              <a16:creationId xmlns:a16="http://schemas.microsoft.com/office/drawing/2014/main" id="{5CA2614C-D5D3-4F18-B987-A11BF99E6E6B}"/>
            </a:ext>
          </a:extLst>
        </xdr:cNvPr>
        <xdr:cNvCxnSpPr/>
      </xdr:nvCxnSpPr>
      <xdr:spPr>
        <a:xfrm flipV="1">
          <a:off x="16179800" y="101354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21" name="定員管理の状況平均値テキスト">
          <a:extLst>
            <a:ext uri="{FF2B5EF4-FFF2-40B4-BE49-F238E27FC236}">
              <a16:creationId xmlns:a16="http://schemas.microsoft.com/office/drawing/2014/main" id="{2B2C2392-1A8A-45C7-BFDE-26AC20BADC52}"/>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2" name="フローチャート: 判断 321">
          <a:extLst>
            <a:ext uri="{FF2B5EF4-FFF2-40B4-BE49-F238E27FC236}">
              <a16:creationId xmlns:a16="http://schemas.microsoft.com/office/drawing/2014/main" id="{892D9883-C77E-459B-ADBB-35A169CF4391}"/>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27940</xdr:rowOff>
    </xdr:to>
    <xdr:cxnSp macro="">
      <xdr:nvCxnSpPr>
        <xdr:cNvPr id="323" name="直線コネクタ 322">
          <a:extLst>
            <a:ext uri="{FF2B5EF4-FFF2-40B4-BE49-F238E27FC236}">
              <a16:creationId xmlns:a16="http://schemas.microsoft.com/office/drawing/2014/main" id="{FAFADB2F-14DD-477A-B10B-2E69218176BA}"/>
            </a:ext>
          </a:extLst>
        </xdr:cNvPr>
        <xdr:cNvCxnSpPr/>
      </xdr:nvCxnSpPr>
      <xdr:spPr>
        <a:xfrm>
          <a:off x="15290800" y="101394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5A596817-E921-4AFD-B441-D876C82EA577}"/>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AB75E438-9DC2-43AE-BA61-2561F28ACB3C}"/>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31962</xdr:rowOff>
    </xdr:to>
    <xdr:cxnSp macro="">
      <xdr:nvCxnSpPr>
        <xdr:cNvPr id="326" name="直線コネクタ 325">
          <a:extLst>
            <a:ext uri="{FF2B5EF4-FFF2-40B4-BE49-F238E27FC236}">
              <a16:creationId xmlns:a16="http://schemas.microsoft.com/office/drawing/2014/main" id="{79D6821D-B7F7-4939-B5DF-5E3F73682DD7}"/>
            </a:ext>
          </a:extLst>
        </xdr:cNvPr>
        <xdr:cNvCxnSpPr/>
      </xdr:nvCxnSpPr>
      <xdr:spPr>
        <a:xfrm flipV="1">
          <a:off x="14401800" y="101394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71294F2A-3295-4D52-AD72-F2B2A055F5F7}"/>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496A9BA1-B4B0-4C06-8CE8-C862CFAAB85F}"/>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44027</xdr:rowOff>
    </xdr:to>
    <xdr:cxnSp macro="">
      <xdr:nvCxnSpPr>
        <xdr:cNvPr id="329" name="直線コネクタ 328">
          <a:extLst>
            <a:ext uri="{FF2B5EF4-FFF2-40B4-BE49-F238E27FC236}">
              <a16:creationId xmlns:a16="http://schemas.microsoft.com/office/drawing/2014/main" id="{5DE3898A-B4F8-46C8-B275-5738CC60BF90}"/>
            </a:ext>
          </a:extLst>
        </xdr:cNvPr>
        <xdr:cNvCxnSpPr/>
      </xdr:nvCxnSpPr>
      <xdr:spPr>
        <a:xfrm flipV="1">
          <a:off x="13512800" y="1014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0" name="フローチャート: 判断 329">
          <a:extLst>
            <a:ext uri="{FF2B5EF4-FFF2-40B4-BE49-F238E27FC236}">
              <a16:creationId xmlns:a16="http://schemas.microsoft.com/office/drawing/2014/main" id="{D4309CC6-0FEE-433C-884D-DC442DD1E4A6}"/>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31" name="テキスト ボックス 330">
          <a:extLst>
            <a:ext uri="{FF2B5EF4-FFF2-40B4-BE49-F238E27FC236}">
              <a16:creationId xmlns:a16="http://schemas.microsoft.com/office/drawing/2014/main" id="{31874E42-5C61-44DC-9851-7809EF1E4325}"/>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2" name="フローチャート: 判断 331">
          <a:extLst>
            <a:ext uri="{FF2B5EF4-FFF2-40B4-BE49-F238E27FC236}">
              <a16:creationId xmlns:a16="http://schemas.microsoft.com/office/drawing/2014/main" id="{03C42C1A-AC69-4210-9AA3-860E676B636B}"/>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3" name="テキスト ボックス 332">
          <a:extLst>
            <a:ext uri="{FF2B5EF4-FFF2-40B4-BE49-F238E27FC236}">
              <a16:creationId xmlns:a16="http://schemas.microsoft.com/office/drawing/2014/main" id="{9D6A3527-F86D-42F4-9C0B-A34B2B879EC2}"/>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4D8927-52AB-45E4-8E18-32404BA8471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01ECE78-E1CB-4C1D-B96D-0E55112406C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CACA5E5-3587-4168-A264-324693F3C49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576016D-DDA7-4D4C-AD8A-7935C8AD6C3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0338287-0714-4714-81C1-A0DE640C238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39" name="楕円 338">
          <a:extLst>
            <a:ext uri="{FF2B5EF4-FFF2-40B4-BE49-F238E27FC236}">
              <a16:creationId xmlns:a16="http://schemas.microsoft.com/office/drawing/2014/main" id="{8F103F11-BFEB-4CA4-87C3-E4DBA294F456}"/>
            </a:ext>
          </a:extLst>
        </xdr:cNvPr>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157073</xdr:rowOff>
    </xdr:from>
    <xdr:ext cx="762000" cy="259045"/>
    <xdr:sp macro="" textlink="">
      <xdr:nvSpPr>
        <xdr:cNvPr id="340" name="定員管理の状況該当値テキスト">
          <a:extLst>
            <a:ext uri="{FF2B5EF4-FFF2-40B4-BE49-F238E27FC236}">
              <a16:creationId xmlns:a16="http://schemas.microsoft.com/office/drawing/2014/main" id="{814C2C8A-20A8-40AC-A4FF-CF92F2CD2003}"/>
            </a:ext>
          </a:extLst>
        </xdr:cNvPr>
        <xdr:cNvSpPr txBox="1"/>
      </xdr:nvSpPr>
      <xdr:spPr>
        <a:xfrm>
          <a:off x="17106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41" name="楕円 340">
          <a:extLst>
            <a:ext uri="{FF2B5EF4-FFF2-40B4-BE49-F238E27FC236}">
              <a16:creationId xmlns:a16="http://schemas.microsoft.com/office/drawing/2014/main" id="{BB99DFFC-E092-4D65-A293-6E5C3C91E8DC}"/>
            </a:ext>
          </a:extLst>
        </xdr:cNvPr>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2" name="テキスト ボックス 341">
          <a:extLst>
            <a:ext uri="{FF2B5EF4-FFF2-40B4-BE49-F238E27FC236}">
              <a16:creationId xmlns:a16="http://schemas.microsoft.com/office/drawing/2014/main" id="{59FF6BC2-7ADE-4C2F-BDB5-AD9E16063312}"/>
            </a:ext>
          </a:extLst>
        </xdr:cNvPr>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3" name="楕円 342">
          <a:extLst>
            <a:ext uri="{FF2B5EF4-FFF2-40B4-BE49-F238E27FC236}">
              <a16:creationId xmlns:a16="http://schemas.microsoft.com/office/drawing/2014/main" id="{895D98C9-BB1F-4CA3-B568-004DFC7AEFBD}"/>
            </a:ext>
          </a:extLst>
        </xdr:cNvPr>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4" name="テキスト ボックス 343">
          <a:extLst>
            <a:ext uri="{FF2B5EF4-FFF2-40B4-BE49-F238E27FC236}">
              <a16:creationId xmlns:a16="http://schemas.microsoft.com/office/drawing/2014/main" id="{CB07609E-51E8-45C9-8AE1-53682D9FB9F0}"/>
            </a:ext>
          </a:extLst>
        </xdr:cNvPr>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5" name="楕円 344">
          <a:extLst>
            <a:ext uri="{FF2B5EF4-FFF2-40B4-BE49-F238E27FC236}">
              <a16:creationId xmlns:a16="http://schemas.microsoft.com/office/drawing/2014/main" id="{E7D59FA0-BDEB-434D-A5C2-E6073CE196B6}"/>
            </a:ext>
          </a:extLst>
        </xdr:cNvPr>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6" name="テキスト ボックス 345">
          <a:extLst>
            <a:ext uri="{FF2B5EF4-FFF2-40B4-BE49-F238E27FC236}">
              <a16:creationId xmlns:a16="http://schemas.microsoft.com/office/drawing/2014/main" id="{388F56DD-DAD7-49FE-9E90-040DA808CFB7}"/>
            </a:ext>
          </a:extLst>
        </xdr:cNvPr>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7" name="楕円 346">
          <a:extLst>
            <a:ext uri="{FF2B5EF4-FFF2-40B4-BE49-F238E27FC236}">
              <a16:creationId xmlns:a16="http://schemas.microsoft.com/office/drawing/2014/main" id="{D4283D3F-1021-4DE8-A676-7F884B7A6C3F}"/>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48" name="テキスト ボックス 347">
          <a:extLst>
            <a:ext uri="{FF2B5EF4-FFF2-40B4-BE49-F238E27FC236}">
              <a16:creationId xmlns:a16="http://schemas.microsoft.com/office/drawing/2014/main" id="{4CEA6ABC-77B4-4AF1-A612-71D11C8A30BE}"/>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6AEC0B4-9CAA-4E1D-85F7-94A2B91F741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76FD755-B203-4FAB-9F65-E403E78F5CE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412D6CA-A5C6-4274-B182-DF307596B2F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4FA09FD-72E3-45E5-881F-11C1347FCE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73C23ED-4258-4E4C-8AD3-CEFBB73D499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F5F9D1F-CFF2-421D-B4AD-1E12906A3BD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C9AAE50-99A2-4C38-9C41-62CA700E36D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C602C3D-5B6A-48F8-8869-077FB52CE6B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FC96974-6D26-4AA3-B1C1-B1B705D05A1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5926020-D857-4197-83D4-87886E7BB74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06BBFF5-462E-43FD-9C40-2DFDDC69665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FD1B17D-611A-47E1-A785-32B78F111B6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2F6190F-B8E0-4772-A149-8F3B463B24F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令和４年度は、公営企業の地方債償還の財源に充てる繰出金が増加し、それらに充てられる基準財政需要額も減少したため、単年度の比率では前年度の</a:t>
          </a:r>
          <a:r>
            <a:rPr kumimoji="1" lang="en-US" altLang="ja-JP" sz="1000">
              <a:solidFill>
                <a:schemeClr val="dk1"/>
              </a:solidFill>
              <a:effectLst/>
              <a:latin typeface="+mn-lt"/>
              <a:ea typeface="+mn-ea"/>
              <a:cs typeface="+mn-cs"/>
            </a:rPr>
            <a:t>4.89</a:t>
          </a:r>
          <a:r>
            <a:rPr kumimoji="1" lang="ja-JP" altLang="ja-JP" sz="1000">
              <a:solidFill>
                <a:schemeClr val="dk1"/>
              </a:solidFill>
              <a:effectLst/>
              <a:latin typeface="+mn-lt"/>
              <a:ea typeface="+mn-ea"/>
              <a:cs typeface="+mn-cs"/>
            </a:rPr>
            <a:t>を上回る</a:t>
          </a:r>
          <a:r>
            <a:rPr kumimoji="1" lang="en-US" altLang="ja-JP" sz="1000">
              <a:solidFill>
                <a:schemeClr val="dk1"/>
              </a:solidFill>
              <a:effectLst/>
              <a:latin typeface="+mn-lt"/>
              <a:ea typeface="+mn-ea"/>
              <a:cs typeface="+mn-cs"/>
            </a:rPr>
            <a:t>5.50</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３年平均では令和元年度の</a:t>
          </a:r>
          <a:r>
            <a:rPr kumimoji="1" lang="en-US" altLang="ja-JP" sz="1000">
              <a:solidFill>
                <a:schemeClr val="dk1"/>
              </a:solidFill>
              <a:effectLst/>
              <a:latin typeface="+mn-lt"/>
              <a:ea typeface="+mn-ea"/>
              <a:cs typeface="+mn-cs"/>
            </a:rPr>
            <a:t>3.02</a:t>
          </a:r>
          <a:r>
            <a:rPr kumimoji="1" lang="ja-JP" altLang="ja-JP" sz="1000">
              <a:solidFill>
                <a:schemeClr val="dk1"/>
              </a:solidFill>
              <a:effectLst/>
              <a:latin typeface="+mn-lt"/>
              <a:ea typeface="+mn-ea"/>
              <a:cs typeface="+mn-cs"/>
            </a:rPr>
            <a:t>が算定対象から外れたことから平均値は前年を</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ポイント上回る数値となり、全国・県平均との比較では低い水準を維持しているが、類似団体数値を上回る結果となった。</a:t>
          </a:r>
          <a:endParaRPr lang="ja-JP" altLang="ja-JP" sz="1000">
            <a:effectLst/>
          </a:endParaRPr>
        </a:p>
        <a:p>
          <a:r>
            <a:rPr kumimoji="1" lang="ja-JP" altLang="ja-JP" sz="1000">
              <a:solidFill>
                <a:schemeClr val="dk1"/>
              </a:solidFill>
              <a:effectLst/>
              <a:latin typeface="+mn-lt"/>
              <a:ea typeface="+mn-ea"/>
              <a:cs typeface="+mn-cs"/>
            </a:rPr>
            <a:t>　今後も元利償還金の増加も見込まれるため、経費節減や借入れの適正化に努め、適正な比率水準の維持に努める。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6B517730-4FBB-4681-B1E5-33510494C2A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F654CA8-5FED-4202-891A-2EA1C1A5AD0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8FC02A5-5F9A-4079-AE83-921AB2B01A3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C4C10AB0-BC0B-4151-8EAC-82C97A20540E}"/>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C31F7A7-C9E8-4193-88EB-FE30D820A0B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3F99E650-3BB8-4C9F-86C1-8CEE1DFAAD4D}"/>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380B1BEF-B1C0-4183-B193-F8F3A0AF6B23}"/>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E24A3AE1-6C89-4ACC-855E-75421A3980D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8A3C73-434C-48EF-AE9C-C0496B9C740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151D97B6-7673-41A3-80EE-B9FF9433596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B393493A-7E02-46A4-B43D-C7FCAB580F8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CDE99AEB-F931-4E90-8914-BBA02F7F067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25B49EDA-3D63-48C2-88F1-69FE15D38645}"/>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7BB46254-0804-457E-9A4F-4EB44F5ED59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92076AD3-B150-423C-B684-E2044B7617D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698EC674-5505-400A-921E-EDEE31DC406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8" name="直線コネクタ 377">
          <a:extLst>
            <a:ext uri="{FF2B5EF4-FFF2-40B4-BE49-F238E27FC236}">
              <a16:creationId xmlns:a16="http://schemas.microsoft.com/office/drawing/2014/main" id="{410320D3-CD58-4371-B866-DB8E53E30B36}"/>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9" name="公債費負担の状況最小値テキスト">
          <a:extLst>
            <a:ext uri="{FF2B5EF4-FFF2-40B4-BE49-F238E27FC236}">
              <a16:creationId xmlns:a16="http://schemas.microsoft.com/office/drawing/2014/main" id="{C3E76D57-D8AD-4F6F-A63D-EC8360A1D30B}"/>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80" name="直線コネクタ 379">
          <a:extLst>
            <a:ext uri="{FF2B5EF4-FFF2-40B4-BE49-F238E27FC236}">
              <a16:creationId xmlns:a16="http://schemas.microsoft.com/office/drawing/2014/main" id="{B2BD90F4-C7C1-4389-AD13-444228B4CF54}"/>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C9768D02-7146-4597-9CD1-DA5B2941938C}"/>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97621905-4C48-400C-8E1B-A20A5BF13515}"/>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149981</xdr:rowOff>
    </xdr:to>
    <xdr:cxnSp macro="">
      <xdr:nvCxnSpPr>
        <xdr:cNvPr id="383" name="直線コネクタ 382">
          <a:extLst>
            <a:ext uri="{FF2B5EF4-FFF2-40B4-BE49-F238E27FC236}">
              <a16:creationId xmlns:a16="http://schemas.microsoft.com/office/drawing/2014/main" id="{5B2A1036-87EE-47CB-A116-29A8E43DF0B3}"/>
            </a:ext>
          </a:extLst>
        </xdr:cNvPr>
        <xdr:cNvCxnSpPr/>
      </xdr:nvCxnSpPr>
      <xdr:spPr>
        <a:xfrm>
          <a:off x="16179800" y="691605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4" name="公債費負担の状況平均値テキスト">
          <a:extLst>
            <a:ext uri="{FF2B5EF4-FFF2-40B4-BE49-F238E27FC236}">
              <a16:creationId xmlns:a16="http://schemas.microsoft.com/office/drawing/2014/main" id="{04499E5E-09F7-493A-A79A-F75DE26F311D}"/>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5" name="フローチャート: 判断 384">
          <a:extLst>
            <a:ext uri="{FF2B5EF4-FFF2-40B4-BE49-F238E27FC236}">
              <a16:creationId xmlns:a16="http://schemas.microsoft.com/office/drawing/2014/main" id="{99C2FACB-C6BF-49D1-8CC3-37DFFC95A64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58057</xdr:rowOff>
    </xdr:to>
    <xdr:cxnSp macro="">
      <xdr:nvCxnSpPr>
        <xdr:cNvPr id="386" name="直線コネクタ 385">
          <a:extLst>
            <a:ext uri="{FF2B5EF4-FFF2-40B4-BE49-F238E27FC236}">
              <a16:creationId xmlns:a16="http://schemas.microsoft.com/office/drawing/2014/main" id="{89A009DD-30B5-4620-AD56-2F718BCC8726}"/>
            </a:ext>
          </a:extLst>
        </xdr:cNvPr>
        <xdr:cNvCxnSpPr/>
      </xdr:nvCxnSpPr>
      <xdr:spPr>
        <a:xfrm>
          <a:off x="15290800" y="68241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488DD90F-EDCD-4468-8043-EA19F22263EB}"/>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6059AD99-D209-4B82-BEE8-1D3E249E35BC}"/>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137583</xdr:rowOff>
    </xdr:to>
    <xdr:cxnSp macro="">
      <xdr:nvCxnSpPr>
        <xdr:cNvPr id="389" name="直線コネクタ 388">
          <a:extLst>
            <a:ext uri="{FF2B5EF4-FFF2-40B4-BE49-F238E27FC236}">
              <a16:creationId xmlns:a16="http://schemas.microsoft.com/office/drawing/2014/main" id="{5C9DC71B-535E-47F7-B844-4D8B6878241A}"/>
            </a:ext>
          </a:extLst>
        </xdr:cNvPr>
        <xdr:cNvCxnSpPr/>
      </xdr:nvCxnSpPr>
      <xdr:spPr>
        <a:xfrm>
          <a:off x="14401800" y="67666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8C3E40AB-6B45-47EF-920D-A10B627B9874}"/>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a:extLst>
            <a:ext uri="{FF2B5EF4-FFF2-40B4-BE49-F238E27FC236}">
              <a16:creationId xmlns:a16="http://schemas.microsoft.com/office/drawing/2014/main" id="{F65CE9E2-8F94-4FF2-BABF-2E58A65A4E57}"/>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80131</xdr:rowOff>
    </xdr:to>
    <xdr:cxnSp macro="">
      <xdr:nvCxnSpPr>
        <xdr:cNvPr id="392" name="直線コネクタ 391">
          <a:extLst>
            <a:ext uri="{FF2B5EF4-FFF2-40B4-BE49-F238E27FC236}">
              <a16:creationId xmlns:a16="http://schemas.microsoft.com/office/drawing/2014/main" id="{4FB37D8D-1E2C-46C9-93FC-C44B1B65E5F7}"/>
            </a:ext>
          </a:extLst>
        </xdr:cNvPr>
        <xdr:cNvCxnSpPr/>
      </xdr:nvCxnSpPr>
      <xdr:spPr>
        <a:xfrm>
          <a:off x="13512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E3CCE846-A1AE-463D-9CBE-5BCB0AE03EC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a:extLst>
            <a:ext uri="{FF2B5EF4-FFF2-40B4-BE49-F238E27FC236}">
              <a16:creationId xmlns:a16="http://schemas.microsoft.com/office/drawing/2014/main" id="{CB6EAF19-12DF-40EF-88D5-52FE43BE816A}"/>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5" name="フローチャート: 判断 394">
          <a:extLst>
            <a:ext uri="{FF2B5EF4-FFF2-40B4-BE49-F238E27FC236}">
              <a16:creationId xmlns:a16="http://schemas.microsoft.com/office/drawing/2014/main" id="{DD7EA25A-56F8-4D1E-8539-922DDFEC2123}"/>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6" name="テキスト ボックス 395">
          <a:extLst>
            <a:ext uri="{FF2B5EF4-FFF2-40B4-BE49-F238E27FC236}">
              <a16:creationId xmlns:a16="http://schemas.microsoft.com/office/drawing/2014/main" id="{9248D595-962C-4A0C-8515-1BE5B37D3DA6}"/>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1E28856-BE57-4801-8297-A0D6C1ECBEE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80290D-3E44-452E-812B-599ED9F5A6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3A52472-C93E-4792-BBC0-542F195B7DE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05047BC-C344-45F8-92C6-156CA3C3B06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2858B12-0359-4517-94C5-474D2E8C54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2" name="楕円 401">
          <a:extLst>
            <a:ext uri="{FF2B5EF4-FFF2-40B4-BE49-F238E27FC236}">
              <a16:creationId xmlns:a16="http://schemas.microsoft.com/office/drawing/2014/main" id="{86A167EA-1B85-4DE1-BB8D-3EE72A3BC5D6}"/>
            </a:ext>
          </a:extLst>
        </xdr:cNvPr>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3" name="公債費負担の状況該当値テキスト">
          <a:extLst>
            <a:ext uri="{FF2B5EF4-FFF2-40B4-BE49-F238E27FC236}">
              <a16:creationId xmlns:a16="http://schemas.microsoft.com/office/drawing/2014/main" id="{8287B571-89BA-4D41-B378-E53CF7D4888C}"/>
            </a:ext>
          </a:extLst>
        </xdr:cNvPr>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4" name="楕円 403">
          <a:extLst>
            <a:ext uri="{FF2B5EF4-FFF2-40B4-BE49-F238E27FC236}">
              <a16:creationId xmlns:a16="http://schemas.microsoft.com/office/drawing/2014/main" id="{4524CC16-A07C-42C0-9D4E-17E63EC1AC1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05" name="テキスト ボックス 404">
          <a:extLst>
            <a:ext uri="{FF2B5EF4-FFF2-40B4-BE49-F238E27FC236}">
              <a16:creationId xmlns:a16="http://schemas.microsoft.com/office/drawing/2014/main" id="{81EEA18F-BC6A-4065-A4CE-1EF1FF4F9CBD}"/>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a:extLst>
            <a:ext uri="{FF2B5EF4-FFF2-40B4-BE49-F238E27FC236}">
              <a16:creationId xmlns:a16="http://schemas.microsoft.com/office/drawing/2014/main" id="{8D010ACC-6CB8-4ECA-805F-5F1AC1A799A9}"/>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a:extLst>
            <a:ext uri="{FF2B5EF4-FFF2-40B4-BE49-F238E27FC236}">
              <a16:creationId xmlns:a16="http://schemas.microsoft.com/office/drawing/2014/main" id="{6F09C210-B3E2-48D4-B144-911D60C31698}"/>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8" name="楕円 407">
          <a:extLst>
            <a:ext uri="{FF2B5EF4-FFF2-40B4-BE49-F238E27FC236}">
              <a16:creationId xmlns:a16="http://schemas.microsoft.com/office/drawing/2014/main" id="{35D76AEA-8511-45D7-9F40-5BE7ED2A185A}"/>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09" name="テキスト ボックス 408">
          <a:extLst>
            <a:ext uri="{FF2B5EF4-FFF2-40B4-BE49-F238E27FC236}">
              <a16:creationId xmlns:a16="http://schemas.microsoft.com/office/drawing/2014/main" id="{07D9FCF2-53C5-4A06-90D8-9350B3DA01A5}"/>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CD611A64-70FF-4F35-85EF-86C08B660DD5}"/>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87EF23FC-94A3-45C0-9B9E-81C001A9886D}"/>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A2345AB6-3339-4C9A-8610-416421E94A7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2029975D-DD66-47B7-9C1C-B1A6349BF40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6634D167-6114-4386-BCAE-C8608182ABE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1E38405D-866A-459D-BE85-5AF18B92204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87266481-16ED-4306-94FA-3232DD3FCC4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5DDC89D3-13C1-49BA-A221-6CD180CAF74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48E784AC-D891-49F7-8640-547E7BA6D3C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98E2003-AD25-4F88-8257-430BEF66051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C97EE1C1-FF63-4B64-80DE-5682BA4E31B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59079877-FC1B-4727-87C6-EB8F92B6A18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628AB8F-0405-446E-9E29-2833C37178C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45EE4962-28F9-4117-8606-24301E0CE03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3EC10D41-1875-4049-A441-4B47E345DD5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将来負担額については、地方債現在高が前年度より約</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億円の大幅減となり、その他の公営企業債等繰入見込額や退職手当負担見込額などの項目もすべて減少したことなどから、全体として</a:t>
          </a:r>
          <a:r>
            <a:rPr kumimoji="1" lang="en-US" altLang="ja-JP" sz="1000">
              <a:solidFill>
                <a:schemeClr val="dk1"/>
              </a:solidFill>
              <a:effectLst/>
              <a:latin typeface="+mn-lt"/>
              <a:ea typeface="+mn-ea"/>
              <a:cs typeface="+mn-cs"/>
            </a:rPr>
            <a:t>42</a:t>
          </a:r>
          <a:r>
            <a:rPr kumimoji="1" lang="ja-JP" altLang="ja-JP" sz="1000">
              <a:solidFill>
                <a:schemeClr val="dk1"/>
              </a:solidFill>
              <a:effectLst/>
              <a:latin typeface="+mn-lt"/>
              <a:ea typeface="+mn-ea"/>
              <a:cs typeface="+mn-cs"/>
            </a:rPr>
            <a:t>億円減少した。充当可能財源については、充当可能基金は約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億円の増となったが、基準財政需要額算入見込額などが減となり、充当可能財源の合計が前年度と比較して約</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億円減少した。以上により充当可能財源が将来負担額より大きくなり、マイナス値となった。今後も、世代間負担の公平性とのバランスにも考慮し、将来を見据えて適切に、地方債の借入れ等による財源調達を行うとともに、限られた財源の有効活用を図り、引き続き適正な財政運営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5F8E3B-8E05-4D18-B4D0-7C226029470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4C787395-14BE-4272-8EF2-7049F9F0FB9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E5AFB324-BCDE-42D3-93CE-76922B41D04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1F0E59E6-FBB7-4E45-91C1-53C70AA43CF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69C74A97-CFD3-419F-9009-733AEBB49E3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FC61BCEA-060D-4F46-8A41-E05B81FF3FA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68472959-5510-4862-A3EC-0E4BB892D55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6AE2A3E-8CE8-4BCA-A562-4C02E1822F8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BC03E9B6-7D26-408B-8F84-6DB33BFB8E4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744234F1-5FD2-4584-B696-562B0A3091C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DC38AA8D-755A-4D9E-824D-742B3BC0C2C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7C4E4A12-51BA-4F6A-8B0A-31C12D8D141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A4353033-C126-45C5-A2B4-D7F473B4AF5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22D02D2-FC1F-41E7-B2DD-528A27AE264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639D04D-CBB3-404F-8A8D-DD9878F8A41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40" name="直線コネクタ 439">
          <a:extLst>
            <a:ext uri="{FF2B5EF4-FFF2-40B4-BE49-F238E27FC236}">
              <a16:creationId xmlns:a16="http://schemas.microsoft.com/office/drawing/2014/main" id="{7C188F14-5A7C-4140-BDFB-BFA392DE5D88}"/>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41" name="将来負担の状況最小値テキスト">
          <a:extLst>
            <a:ext uri="{FF2B5EF4-FFF2-40B4-BE49-F238E27FC236}">
              <a16:creationId xmlns:a16="http://schemas.microsoft.com/office/drawing/2014/main" id="{5BBBB20D-BB5F-4608-A8B7-A3CED839621A}"/>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2" name="直線コネクタ 441">
          <a:extLst>
            <a:ext uri="{FF2B5EF4-FFF2-40B4-BE49-F238E27FC236}">
              <a16:creationId xmlns:a16="http://schemas.microsoft.com/office/drawing/2014/main" id="{696F9B76-46E2-4403-BAC1-52B1999AA3C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F80ABA2B-BD9F-43BB-B32E-0293995C413A}"/>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37B7D0B5-556F-4E2F-8AC8-CB1F0F999AE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30692</xdr:rowOff>
    </xdr:from>
    <xdr:to>
      <xdr:col>77</xdr:col>
      <xdr:colOff>44450</xdr:colOff>
      <xdr:row>14</xdr:row>
      <xdr:rowOff>109114</xdr:rowOff>
    </xdr:to>
    <xdr:cxnSp macro="">
      <xdr:nvCxnSpPr>
        <xdr:cNvPr id="445" name="直線コネクタ 444">
          <a:extLst>
            <a:ext uri="{FF2B5EF4-FFF2-40B4-BE49-F238E27FC236}">
              <a16:creationId xmlns:a16="http://schemas.microsoft.com/office/drawing/2014/main" id="{AB347E40-54B4-4222-B02D-2DF31050D3CD}"/>
            </a:ext>
          </a:extLst>
        </xdr:cNvPr>
        <xdr:cNvCxnSpPr/>
      </xdr:nvCxnSpPr>
      <xdr:spPr>
        <a:xfrm flipV="1">
          <a:off x="15290800" y="2430992"/>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6" name="将来負担の状況平均値テキスト">
          <a:extLst>
            <a:ext uri="{FF2B5EF4-FFF2-40B4-BE49-F238E27FC236}">
              <a16:creationId xmlns:a16="http://schemas.microsoft.com/office/drawing/2014/main" id="{8065B391-3B5D-48A0-89AA-3320BB5DB497}"/>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7" name="フローチャート: 判断 446">
          <a:extLst>
            <a:ext uri="{FF2B5EF4-FFF2-40B4-BE49-F238E27FC236}">
              <a16:creationId xmlns:a16="http://schemas.microsoft.com/office/drawing/2014/main" id="{22B7D96F-0455-4E12-9FAE-FE034DB25B5A}"/>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95038</xdr:rowOff>
    </xdr:from>
    <xdr:to>
      <xdr:col>72</xdr:col>
      <xdr:colOff>203200</xdr:colOff>
      <xdr:row>14</xdr:row>
      <xdr:rowOff>109114</xdr:rowOff>
    </xdr:to>
    <xdr:cxnSp macro="">
      <xdr:nvCxnSpPr>
        <xdr:cNvPr id="448" name="直線コネクタ 447">
          <a:extLst>
            <a:ext uri="{FF2B5EF4-FFF2-40B4-BE49-F238E27FC236}">
              <a16:creationId xmlns:a16="http://schemas.microsoft.com/office/drawing/2014/main" id="{0C0A1A9F-3A82-4328-B765-8C2BEA50CE3B}"/>
            </a:ext>
          </a:extLst>
        </xdr:cNvPr>
        <xdr:cNvCxnSpPr/>
      </xdr:nvCxnSpPr>
      <xdr:spPr>
        <a:xfrm>
          <a:off x="14401800" y="249533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9" name="フローチャート: 判断 448">
          <a:extLst>
            <a:ext uri="{FF2B5EF4-FFF2-40B4-BE49-F238E27FC236}">
              <a16:creationId xmlns:a16="http://schemas.microsoft.com/office/drawing/2014/main" id="{48803FDF-296A-4B12-9A46-878763F5B6AA}"/>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97913</xdr:rowOff>
    </xdr:from>
    <xdr:ext cx="736600" cy="259045"/>
    <xdr:sp macro="" textlink="">
      <xdr:nvSpPr>
        <xdr:cNvPr id="450" name="テキスト ボックス 449">
          <a:extLst>
            <a:ext uri="{FF2B5EF4-FFF2-40B4-BE49-F238E27FC236}">
              <a16:creationId xmlns:a16="http://schemas.microsoft.com/office/drawing/2014/main" id="{44AE9F48-35C8-45F5-9FBE-DCB6A1C9208E}"/>
            </a:ext>
          </a:extLst>
        </xdr:cNvPr>
        <xdr:cNvSpPr txBox="1"/>
      </xdr:nvSpPr>
      <xdr:spPr>
        <a:xfrm>
          <a:off x="15798800" y="26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51" name="フローチャート: 判断 450">
          <a:extLst>
            <a:ext uri="{FF2B5EF4-FFF2-40B4-BE49-F238E27FC236}">
              <a16:creationId xmlns:a16="http://schemas.microsoft.com/office/drawing/2014/main" id="{E8798724-07BC-4416-BB8E-A29506B5C6D6}"/>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52" name="テキスト ボックス 451">
          <a:extLst>
            <a:ext uri="{FF2B5EF4-FFF2-40B4-BE49-F238E27FC236}">
              <a16:creationId xmlns:a16="http://schemas.microsoft.com/office/drawing/2014/main" id="{7808545E-5CA1-43A8-A106-23D9CD08B2BD}"/>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5B96E9BD-C80D-46FF-9729-B823D29B287B}"/>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54" name="テキスト ボックス 453">
          <a:extLst>
            <a:ext uri="{FF2B5EF4-FFF2-40B4-BE49-F238E27FC236}">
              <a16:creationId xmlns:a16="http://schemas.microsoft.com/office/drawing/2014/main" id="{529DE675-10D3-41D8-9DFE-0D1C2D67D20F}"/>
            </a:ext>
          </a:extLst>
        </xdr:cNvPr>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3F33AB1-087A-4B14-A0B2-B93490A4075B}"/>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C8208F44-79E2-47D6-92AA-8A056A3100DA}"/>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B3FDE35-32FA-4186-90CB-F32D151C515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3090CF5-DEE9-4D14-9AE1-DAAAC5885FB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D78BAD9-D54E-40DC-AE12-82E045A66BC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F280DBC-70C0-4491-A4E9-59CB6C66EA5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7718A01-1738-4B9A-B620-902877AEB28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151342</xdr:rowOff>
    </xdr:from>
    <xdr:to>
      <xdr:col>77</xdr:col>
      <xdr:colOff>95250</xdr:colOff>
      <xdr:row>14</xdr:row>
      <xdr:rowOff>81492</xdr:rowOff>
    </xdr:to>
    <xdr:sp macro="" textlink="">
      <xdr:nvSpPr>
        <xdr:cNvPr id="462" name="楕円 461">
          <a:extLst>
            <a:ext uri="{FF2B5EF4-FFF2-40B4-BE49-F238E27FC236}">
              <a16:creationId xmlns:a16="http://schemas.microsoft.com/office/drawing/2014/main" id="{E2F1C7AA-B4DF-4A52-BC97-5E56AE3F3A68}"/>
            </a:ext>
          </a:extLst>
        </xdr:cNvPr>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91669</xdr:rowOff>
    </xdr:from>
    <xdr:ext cx="736600" cy="259045"/>
    <xdr:sp macro="" textlink="">
      <xdr:nvSpPr>
        <xdr:cNvPr id="463" name="テキスト ボックス 462">
          <a:extLst>
            <a:ext uri="{FF2B5EF4-FFF2-40B4-BE49-F238E27FC236}">
              <a16:creationId xmlns:a16="http://schemas.microsoft.com/office/drawing/2014/main" id="{9F1BD446-E753-413C-BAB6-CD2377DFA963}"/>
            </a:ext>
          </a:extLst>
        </xdr:cNvPr>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58314</xdr:rowOff>
    </xdr:from>
    <xdr:to>
      <xdr:col>73</xdr:col>
      <xdr:colOff>44450</xdr:colOff>
      <xdr:row>14</xdr:row>
      <xdr:rowOff>159914</xdr:rowOff>
    </xdr:to>
    <xdr:sp macro="" textlink="">
      <xdr:nvSpPr>
        <xdr:cNvPr id="464" name="楕円 463">
          <a:extLst>
            <a:ext uri="{FF2B5EF4-FFF2-40B4-BE49-F238E27FC236}">
              <a16:creationId xmlns:a16="http://schemas.microsoft.com/office/drawing/2014/main" id="{1F01A24B-83AF-44BD-9C82-E48800D97D2B}"/>
            </a:ext>
          </a:extLst>
        </xdr:cNvPr>
        <xdr:cNvSpPr/>
      </xdr:nvSpPr>
      <xdr:spPr>
        <a:xfrm>
          <a:off x="15240000" y="24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170091</xdr:rowOff>
    </xdr:from>
    <xdr:ext cx="762000" cy="259045"/>
    <xdr:sp macro="" textlink="">
      <xdr:nvSpPr>
        <xdr:cNvPr id="465" name="テキスト ボックス 464">
          <a:extLst>
            <a:ext uri="{FF2B5EF4-FFF2-40B4-BE49-F238E27FC236}">
              <a16:creationId xmlns:a16="http://schemas.microsoft.com/office/drawing/2014/main" id="{E40B74D3-92A9-401D-A6A2-A2F2C33DFB0C}"/>
            </a:ext>
          </a:extLst>
        </xdr:cNvPr>
        <xdr:cNvSpPr txBox="1"/>
      </xdr:nvSpPr>
      <xdr:spPr>
        <a:xfrm>
          <a:off x="14909800" y="222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44238</xdr:rowOff>
    </xdr:from>
    <xdr:to>
      <xdr:col>68</xdr:col>
      <xdr:colOff>203200</xdr:colOff>
      <xdr:row>14</xdr:row>
      <xdr:rowOff>145838</xdr:rowOff>
    </xdr:to>
    <xdr:sp macro="" textlink="">
      <xdr:nvSpPr>
        <xdr:cNvPr id="466" name="楕円 465">
          <a:extLst>
            <a:ext uri="{FF2B5EF4-FFF2-40B4-BE49-F238E27FC236}">
              <a16:creationId xmlns:a16="http://schemas.microsoft.com/office/drawing/2014/main" id="{14C2A2C9-AE41-4D34-9C59-8ED3442D9090}"/>
            </a:ext>
          </a:extLst>
        </xdr:cNvPr>
        <xdr:cNvSpPr/>
      </xdr:nvSpPr>
      <xdr:spPr>
        <a:xfrm>
          <a:off x="14351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156015</xdr:rowOff>
    </xdr:from>
    <xdr:ext cx="762000" cy="259045"/>
    <xdr:sp macro="" textlink="">
      <xdr:nvSpPr>
        <xdr:cNvPr id="467" name="テキスト ボックス 466">
          <a:extLst>
            <a:ext uri="{FF2B5EF4-FFF2-40B4-BE49-F238E27FC236}">
              <a16:creationId xmlns:a16="http://schemas.microsoft.com/office/drawing/2014/main" id="{0298DDCA-6D1A-4601-8DB7-02A22393F683}"/>
            </a:ext>
          </a:extLst>
        </xdr:cNvPr>
        <xdr:cNvSpPr txBox="1"/>
      </xdr:nvSpPr>
      <xdr:spPr>
        <a:xfrm>
          <a:off x="14020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344,070
337,574
72.11
128,036,480
116,895,054
9,988,614
62,801,138
62,882,238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人件費にかかる一般財源充当歳出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は前年度比で</a:t>
          </a:r>
          <a:r>
            <a:rPr kumimoji="1" lang="en-US" altLang="ja-JP" sz="1000">
              <a:solidFill>
                <a:schemeClr val="dk1"/>
              </a:solidFill>
              <a:effectLst/>
              <a:latin typeface="+mn-lt"/>
              <a:ea typeface="+mn-ea"/>
              <a:cs typeface="+mn-cs"/>
            </a:rPr>
            <a:t>28,794</a:t>
          </a:r>
          <a:r>
            <a:rPr kumimoji="1" lang="ja-JP" altLang="ja-JP" sz="1000">
              <a:solidFill>
                <a:schemeClr val="dk1"/>
              </a:solidFill>
              <a:effectLst/>
              <a:latin typeface="+mn-lt"/>
              <a:ea typeface="+mn-ea"/>
              <a:cs typeface="+mn-cs"/>
            </a:rPr>
            <a:t>千円の増、経常一般財源等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は同</a:t>
          </a:r>
          <a:r>
            <a:rPr kumimoji="1" lang="en-US" altLang="ja-JP" sz="1000">
              <a:solidFill>
                <a:schemeClr val="dk1"/>
              </a:solidFill>
              <a:effectLst/>
              <a:latin typeface="+mn-lt"/>
              <a:ea typeface="+mn-ea"/>
              <a:cs typeface="+mn-cs"/>
            </a:rPr>
            <a:t>1,115,832</a:t>
          </a:r>
          <a:r>
            <a:rPr kumimoji="1" lang="ja-JP" altLang="ja-JP" sz="1000">
              <a:solidFill>
                <a:schemeClr val="dk1"/>
              </a:solidFill>
              <a:effectLst/>
              <a:latin typeface="+mn-lt"/>
              <a:ea typeface="+mn-ea"/>
              <a:cs typeface="+mn-cs"/>
            </a:rPr>
            <a:t>千円の減となり、指標値としては</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ポイントの増となった。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年度の人件費については、時間外勤務手当の</a:t>
          </a:r>
          <a:r>
            <a:rPr kumimoji="1" lang="en-US" altLang="ja-JP" sz="1000">
              <a:solidFill>
                <a:schemeClr val="dk1"/>
              </a:solidFill>
              <a:effectLst/>
              <a:latin typeface="+mn-lt"/>
              <a:ea typeface="+mn-ea"/>
              <a:cs typeface="+mn-cs"/>
            </a:rPr>
            <a:t>45,261</a:t>
          </a:r>
          <a:r>
            <a:rPr kumimoji="1" lang="ja-JP" altLang="ja-JP" sz="1000">
              <a:solidFill>
                <a:schemeClr val="dk1"/>
              </a:solidFill>
              <a:effectLst/>
              <a:latin typeface="+mn-lt"/>
              <a:ea typeface="+mn-ea"/>
              <a:cs typeface="+mn-cs"/>
            </a:rPr>
            <a:t>千円の増などの要因により</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年度と比較して</a:t>
          </a:r>
          <a:r>
            <a:rPr kumimoji="1" lang="en-US" altLang="ja-JP" sz="1000">
              <a:solidFill>
                <a:schemeClr val="dk1"/>
              </a:solidFill>
              <a:effectLst/>
              <a:latin typeface="+mn-lt"/>
              <a:ea typeface="+mn-ea"/>
              <a:cs typeface="+mn-cs"/>
            </a:rPr>
            <a:t>9,868</a:t>
          </a:r>
          <a:r>
            <a:rPr kumimoji="1" lang="ja-JP" altLang="ja-JP" sz="1000">
              <a:solidFill>
                <a:schemeClr val="dk1"/>
              </a:solidFill>
              <a:effectLst/>
              <a:latin typeface="+mn-lt"/>
              <a:ea typeface="+mn-ea"/>
              <a:cs typeface="+mn-cs"/>
            </a:rPr>
            <a:t>千円の増となった。</a:t>
          </a:r>
          <a:endParaRPr lang="ja-JP" altLang="ja-JP" sz="1000">
            <a:effectLst/>
          </a:endParaRPr>
        </a:p>
        <a:p>
          <a:r>
            <a:rPr kumimoji="1" lang="ja-JP" altLang="ja-JP" sz="1000">
              <a:solidFill>
                <a:schemeClr val="dk1"/>
              </a:solidFill>
              <a:effectLst/>
              <a:latin typeface="+mn-lt"/>
              <a:ea typeface="+mn-ea"/>
              <a:cs typeface="+mn-cs"/>
            </a:rPr>
            <a:t>　今後も引き続き、適正な人員管理と事務事業の効率化に取り組み、負担の軽減を図っていく。</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38</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38</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57150</xdr:rowOff>
    </xdr:from>
    <xdr:to>
      <xdr:col>15</xdr:col>
      <xdr:colOff>149225</xdr:colOff>
      <xdr:row>38</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0</xdr:rowOff>
    </xdr:from>
    <xdr:to>
      <xdr:col>6</xdr:col>
      <xdr:colOff>171450</xdr:colOff>
      <xdr:row>35</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ポイント減となったものの、類似団体や全国平均を上回っている。物件費にかかる一般財源充当歳出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が、東部クリーンセンター費の電気計装設備借料（</a:t>
          </a:r>
          <a:r>
            <a:rPr kumimoji="1" lang="en-US" altLang="ja-JP" sz="1000">
              <a:solidFill>
                <a:schemeClr val="dk1"/>
              </a:solidFill>
              <a:effectLst/>
              <a:latin typeface="+mn-lt"/>
              <a:ea typeface="+mn-ea"/>
              <a:cs typeface="+mn-cs"/>
            </a:rPr>
            <a:t>59,908</a:t>
          </a:r>
          <a:r>
            <a:rPr kumimoji="1" lang="ja-JP" altLang="ja-JP" sz="1000">
              <a:solidFill>
                <a:schemeClr val="dk1"/>
              </a:solidFill>
              <a:effectLst/>
              <a:latin typeface="+mn-lt"/>
              <a:ea typeface="+mn-ea"/>
              <a:cs typeface="+mn-cs"/>
            </a:rPr>
            <a:t>千円）の皆減などにより前年度比</a:t>
          </a:r>
          <a:r>
            <a:rPr kumimoji="1" lang="en-US" altLang="ja-JP" sz="1000">
              <a:solidFill>
                <a:schemeClr val="dk1"/>
              </a:solidFill>
              <a:effectLst/>
              <a:latin typeface="+mn-lt"/>
              <a:ea typeface="+mn-ea"/>
              <a:cs typeface="+mn-cs"/>
            </a:rPr>
            <a:t>261,021</a:t>
          </a:r>
          <a:r>
            <a:rPr kumimoji="1" lang="ja-JP" altLang="ja-JP" sz="1000">
              <a:solidFill>
                <a:schemeClr val="dk1"/>
              </a:solidFill>
              <a:effectLst/>
              <a:latin typeface="+mn-lt"/>
              <a:ea typeface="+mn-ea"/>
              <a:cs typeface="+mn-cs"/>
            </a:rPr>
            <a:t>千円の減となったため、経常一般財源等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が同</a:t>
          </a:r>
          <a:r>
            <a:rPr kumimoji="1" lang="en-US" altLang="ja-JP" sz="1000">
              <a:solidFill>
                <a:schemeClr val="dk1"/>
              </a:solidFill>
              <a:effectLst/>
              <a:latin typeface="+mn-lt"/>
              <a:ea typeface="+mn-ea"/>
              <a:cs typeface="+mn-cs"/>
            </a:rPr>
            <a:t>1,115,832</a:t>
          </a:r>
          <a:r>
            <a:rPr kumimoji="1" lang="ja-JP" altLang="ja-JP" sz="1000">
              <a:solidFill>
                <a:schemeClr val="dk1"/>
              </a:solidFill>
              <a:effectLst/>
              <a:latin typeface="+mn-lt"/>
              <a:ea typeface="+mn-ea"/>
              <a:cs typeface="+mn-cs"/>
            </a:rPr>
            <a:t>千円の減となったものの、指標値としては</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ポイントの減となった。</a:t>
          </a:r>
          <a:r>
            <a:rPr lang="ja-JP" altLang="ja-JP" sz="1000" b="0" i="0" baseline="0">
              <a:solidFill>
                <a:schemeClr val="dk1"/>
              </a:solidFill>
              <a:effectLst/>
              <a:latin typeface="+mn-lt"/>
              <a:ea typeface="+mn-ea"/>
              <a:cs typeface="+mn-cs"/>
            </a:rPr>
            <a:t>　物件費は今後も増加傾向を示す可能性があるが、事務事業の見直し等により経費節減に努める。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16</xdr:row>
      <xdr:rowOff>169863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987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169863</xdr:rowOff>
    </xdr:from>
    <xdr:to>
      <xdr:col>78</xdr:col>
      <xdr:colOff>69850</xdr:colOff>
      <xdr:row>17</xdr:row>
      <xdr:rowOff>141288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1306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141288</xdr:rowOff>
    </xdr:from>
    <xdr:to>
      <xdr:col>73</xdr:col>
      <xdr:colOff>180975</xdr:colOff>
      <xdr:row>18</xdr:row>
      <xdr:rowOff>84138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55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84138</xdr:rowOff>
    </xdr:from>
    <xdr:to>
      <xdr:col>69</xdr:col>
      <xdr:colOff>92075</xdr:colOff>
      <xdr:row>18</xdr:row>
      <xdr:rowOff>98425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702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104775</xdr:rowOff>
    </xdr:from>
    <xdr:to>
      <xdr:col>82</xdr:col>
      <xdr:colOff>158750</xdr:colOff>
      <xdr:row>17</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76852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119063</xdr:rowOff>
    </xdr:from>
    <xdr:to>
      <xdr:col>78</xdr:col>
      <xdr:colOff>120650</xdr:colOff>
      <xdr:row>17</xdr:row>
      <xdr:rowOff>49213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33990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4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90488</xdr:rowOff>
    </xdr:from>
    <xdr:to>
      <xdr:col>74</xdr:col>
      <xdr:colOff>31750</xdr:colOff>
      <xdr:row>18</xdr:row>
      <xdr:rowOff>20638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5415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33338</xdr:rowOff>
    </xdr:from>
    <xdr:to>
      <xdr:col>69</xdr:col>
      <xdr:colOff>142875</xdr:colOff>
      <xdr:row>18</xdr:row>
      <xdr:rowOff>134938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119715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0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扶助費の決算総額は、子育て世帯等臨時特別給付金費の</a:t>
          </a:r>
          <a:r>
            <a:rPr kumimoji="1" lang="en-US" altLang="ja-JP" sz="1000">
              <a:solidFill>
                <a:schemeClr val="dk1"/>
              </a:solidFill>
              <a:effectLst/>
              <a:latin typeface="+mn-lt"/>
              <a:ea typeface="+mn-ea"/>
              <a:cs typeface="+mn-cs"/>
            </a:rPr>
            <a:t>4,369,576</a:t>
          </a:r>
          <a:r>
            <a:rPr kumimoji="1" lang="ja-JP" altLang="ja-JP" sz="1000">
              <a:solidFill>
                <a:schemeClr val="dk1"/>
              </a:solidFill>
              <a:effectLst/>
              <a:latin typeface="+mn-lt"/>
              <a:ea typeface="+mn-ea"/>
              <a:cs typeface="+mn-cs"/>
            </a:rPr>
            <a:t>千円の減、住民税非課税世帯等臨時特別給付金費の</a:t>
          </a:r>
          <a:r>
            <a:rPr kumimoji="1" lang="en-US" altLang="ja-JP" sz="1000">
              <a:solidFill>
                <a:schemeClr val="dk1"/>
              </a:solidFill>
              <a:effectLst/>
              <a:latin typeface="+mn-lt"/>
              <a:ea typeface="+mn-ea"/>
              <a:cs typeface="+mn-cs"/>
            </a:rPr>
            <a:t>1,398,764</a:t>
          </a:r>
          <a:r>
            <a:rPr kumimoji="1" lang="ja-JP" altLang="ja-JP" sz="1000">
              <a:solidFill>
                <a:schemeClr val="dk1"/>
              </a:solidFill>
              <a:effectLst/>
              <a:latin typeface="+mn-lt"/>
              <a:ea typeface="+mn-ea"/>
              <a:cs typeface="+mn-cs"/>
            </a:rPr>
            <a:t>千円減などの影響により前年度比で</a:t>
          </a:r>
          <a:r>
            <a:rPr kumimoji="1" lang="en-US" altLang="ja-JP" sz="1000">
              <a:solidFill>
                <a:schemeClr val="dk1"/>
              </a:solidFill>
              <a:effectLst/>
              <a:latin typeface="+mn-lt"/>
              <a:ea typeface="+mn-ea"/>
              <a:cs typeface="+mn-cs"/>
            </a:rPr>
            <a:t>3,767,739</a:t>
          </a:r>
          <a:r>
            <a:rPr kumimoji="1" lang="ja-JP" altLang="ja-JP" sz="1000">
              <a:solidFill>
                <a:schemeClr val="dk1"/>
              </a:solidFill>
              <a:effectLst/>
              <a:latin typeface="+mn-lt"/>
              <a:ea typeface="+mn-ea"/>
              <a:cs typeface="+mn-cs"/>
            </a:rPr>
            <a:t>千円の減となり、指標値としては</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保育需要への対応や、高齢化に伴う福祉サービスの拡大など、今後も扶助費への増加が見込まれるが、市単独事業の見直しなどを図り、扶助費の抑制に努めていく。　</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792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59</xdr:row>
      <xdr:rowOff>118835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118835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繰出金の経常収支比率が</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ポイント増、また維持補修費の経常収支比率が</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ポイントの増となり、全体では</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ポイントの増となった。</a:t>
          </a:r>
          <a:endParaRPr lang="ja-JP" altLang="ja-JP" sz="1000">
            <a:effectLst/>
          </a:endParaRPr>
        </a:p>
        <a:p>
          <a:r>
            <a:rPr kumimoji="1" lang="ja-JP" altLang="ja-JP" sz="1000">
              <a:solidFill>
                <a:schemeClr val="dk1"/>
              </a:solidFill>
              <a:effectLst/>
              <a:latin typeface="+mn-lt"/>
              <a:ea typeface="+mn-ea"/>
              <a:cs typeface="+mn-cs"/>
            </a:rPr>
            <a:t>　他会計への繰出金においては、独立採算性の観点を踏まえ、普通会計の負担額軽減に努めていく。</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57150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71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補助費等は、ここ数年横ばいで推移し、類似団体や全国・県平均を上回っている。当市は、埼玉西部消防組合負担金</a:t>
          </a:r>
          <a:r>
            <a:rPr kumimoji="1" lang="en-US" altLang="ja-JP" sz="1000">
              <a:solidFill>
                <a:schemeClr val="dk1"/>
              </a:solidFill>
              <a:effectLst/>
              <a:latin typeface="+mn-lt"/>
              <a:ea typeface="+mn-ea"/>
              <a:cs typeface="+mn-cs"/>
            </a:rPr>
            <a:t>3,818,870</a:t>
          </a:r>
          <a:r>
            <a:rPr kumimoji="1" lang="ja-JP" altLang="ja-JP" sz="1000">
              <a:solidFill>
                <a:schemeClr val="dk1"/>
              </a:solidFill>
              <a:effectLst/>
              <a:latin typeface="+mn-lt"/>
              <a:ea typeface="+mn-ea"/>
              <a:cs typeface="+mn-cs"/>
            </a:rPr>
            <a:t>千円等の影響で、比率として高い水準にある。令和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年度においては、補助費等にかかる一般財源充当歳出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が前年度比</a:t>
          </a:r>
          <a:r>
            <a:rPr kumimoji="1" lang="en-US" altLang="ja-JP" sz="1000">
              <a:solidFill>
                <a:schemeClr val="dk1"/>
              </a:solidFill>
              <a:effectLst/>
              <a:latin typeface="+mn-lt"/>
              <a:ea typeface="+mn-ea"/>
              <a:cs typeface="+mn-cs"/>
            </a:rPr>
            <a:t>126,732</a:t>
          </a:r>
          <a:r>
            <a:rPr kumimoji="1" lang="ja-JP" altLang="ja-JP" sz="1000">
              <a:solidFill>
                <a:schemeClr val="dk1"/>
              </a:solidFill>
              <a:effectLst/>
              <a:latin typeface="+mn-lt"/>
              <a:ea typeface="+mn-ea"/>
              <a:cs typeface="+mn-cs"/>
            </a:rPr>
            <a:t>千円の減額となったものの、経常一般財源等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も同</a:t>
          </a:r>
          <a:r>
            <a:rPr kumimoji="1" lang="en-US" altLang="ja-JP" sz="1000">
              <a:solidFill>
                <a:schemeClr val="dk1"/>
              </a:solidFill>
              <a:effectLst/>
              <a:latin typeface="+mn-lt"/>
              <a:ea typeface="+mn-ea"/>
              <a:cs typeface="+mn-cs"/>
            </a:rPr>
            <a:t>1,115,832</a:t>
          </a:r>
          <a:r>
            <a:rPr kumimoji="1" lang="ja-JP" altLang="ja-JP" sz="1000">
              <a:solidFill>
                <a:schemeClr val="dk1"/>
              </a:solidFill>
              <a:effectLst/>
              <a:latin typeface="+mn-lt"/>
              <a:ea typeface="+mn-ea"/>
              <a:cs typeface="+mn-cs"/>
            </a:rPr>
            <a:t>千円の減となったため、指標値は前年度と同ポイントとなった。今後も引き続き、補助金の交付額や制度の見直しなど、事業の見直しに取り組み、経費の節減を図っていく。</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12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132859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所沢駅西口土地区画整理事業債元金償還金の</a:t>
          </a:r>
          <a:r>
            <a:rPr lang="en-US" altLang="ja-JP" sz="1000">
              <a:solidFill>
                <a:schemeClr val="dk1"/>
              </a:solidFill>
              <a:effectLst/>
              <a:latin typeface="+mn-lt"/>
              <a:ea typeface="+mn-ea"/>
              <a:cs typeface="+mn-cs"/>
            </a:rPr>
            <a:t>49,600</a:t>
          </a:r>
          <a:r>
            <a:rPr lang="ja-JP" altLang="ja-JP" sz="1000">
              <a:solidFill>
                <a:schemeClr val="dk1"/>
              </a:solidFill>
              <a:effectLst/>
              <a:latin typeface="+mn-lt"/>
              <a:ea typeface="+mn-ea"/>
              <a:cs typeface="+mn-cs"/>
            </a:rPr>
            <a:t>千円の増などにより、公債費にかかる一般財源充当歳出は前年度比で</a:t>
          </a:r>
          <a:r>
            <a:rPr lang="en-US" altLang="ja-JP" sz="1000">
              <a:solidFill>
                <a:schemeClr val="dk1"/>
              </a:solidFill>
              <a:effectLst/>
              <a:latin typeface="+mn-lt"/>
              <a:ea typeface="+mn-ea"/>
              <a:cs typeface="+mn-cs"/>
            </a:rPr>
            <a:t>20,924</a:t>
          </a:r>
          <a:r>
            <a:rPr lang="ja-JP" altLang="ja-JP" sz="1000">
              <a:solidFill>
                <a:schemeClr val="dk1"/>
              </a:solidFill>
              <a:effectLst/>
              <a:latin typeface="+mn-lt"/>
              <a:ea typeface="+mn-ea"/>
              <a:cs typeface="+mn-cs"/>
            </a:rPr>
            <a:t>千円の増となり、指標値としては</a:t>
          </a:r>
          <a:r>
            <a:rPr lang="en-US" altLang="ja-JP" sz="1000">
              <a:solidFill>
                <a:schemeClr val="dk1"/>
              </a:solidFill>
              <a:effectLst/>
              <a:latin typeface="+mn-lt"/>
              <a:ea typeface="+mn-ea"/>
              <a:cs typeface="+mn-cs"/>
            </a:rPr>
            <a:t>0.3</a:t>
          </a:r>
          <a:r>
            <a:rPr lang="ja-JP" altLang="ja-JP" sz="1000">
              <a:solidFill>
                <a:schemeClr val="dk1"/>
              </a:solidFill>
              <a:effectLst/>
              <a:latin typeface="+mn-lt"/>
              <a:ea typeface="+mn-ea"/>
              <a:cs typeface="+mn-cs"/>
            </a:rPr>
            <a:t>ポイントの増となった。</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類似団体と比べて当市の値は低い水準を維持しているが、引き続き世代間負担の公平性に留意しながら、計画的な運用に努めていく。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04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85090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20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人件費や扶助費の増などにより前年度より</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ポイント増となった。</a:t>
          </a:r>
          <a:endParaRPr lang="ja-JP" altLang="ja-JP" sz="1000">
            <a:effectLst/>
          </a:endParaRPr>
        </a:p>
        <a:p>
          <a:r>
            <a:rPr kumimoji="1" lang="ja-JP" altLang="ja-JP" sz="1000">
              <a:solidFill>
                <a:schemeClr val="dk1"/>
              </a:solidFill>
              <a:effectLst/>
              <a:latin typeface="+mn-lt"/>
              <a:ea typeface="+mn-ea"/>
              <a:cs typeface="+mn-cs"/>
            </a:rPr>
            <a:t>　依然として類似団体や全国・県平均を上回っていることから、公債費以外の経費経常経費の削減とともに、新たな財源の獲得や事務事業の廃止を見据えた検討など、抜本的な見直しに努めていく。</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132443</xdr:rowOff>
    </xdr:from>
    <xdr:to>
      <xdr:col>82</xdr:col>
      <xdr:colOff>107950</xdr:colOff>
      <xdr:row>78</xdr:row>
      <xdr:rowOff>50800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626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132443</xdr:rowOff>
    </xdr:from>
    <xdr:to>
      <xdr:col>78</xdr:col>
      <xdr:colOff>69850</xdr:colOff>
      <xdr:row>80</xdr:row>
      <xdr:rowOff>78014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162643"/>
          <a:ext cx="889000" cy="6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56243</xdr:rowOff>
    </xdr:from>
    <xdr:to>
      <xdr:col>73</xdr:col>
      <xdr:colOff>180975</xdr:colOff>
      <xdr:row>80</xdr:row>
      <xdr:rowOff>78014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77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1814</xdr:rowOff>
    </xdr:from>
    <xdr:to>
      <xdr:col>69</xdr:col>
      <xdr:colOff>92075</xdr:colOff>
      <xdr:row>80</xdr:row>
      <xdr:rowOff>56243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71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81643</xdr:rowOff>
    </xdr:from>
    <xdr:to>
      <xdr:col>78</xdr:col>
      <xdr:colOff>120650</xdr:colOff>
      <xdr:row>77</xdr:row>
      <xdr:rowOff>11793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27214</xdr:rowOff>
    </xdr:from>
    <xdr:to>
      <xdr:col>74</xdr:col>
      <xdr:colOff>31750</xdr:colOff>
      <xdr:row>80</xdr:row>
      <xdr:rowOff>128814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113591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5443</xdr:rowOff>
    </xdr:from>
    <xdr:to>
      <xdr:col>69</xdr:col>
      <xdr:colOff>142875</xdr:colOff>
      <xdr:row>80</xdr:row>
      <xdr:rowOff>107043</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91820</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122464</xdr:rowOff>
    </xdr:from>
    <xdr:to>
      <xdr:col>65</xdr:col>
      <xdr:colOff>53975</xdr:colOff>
      <xdr:row>80</xdr:row>
      <xdr:rowOff>52614</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37391</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155488</xdr:rowOff>
    </xdr:from>
    <xdr:to>
      <xdr:col>29</xdr:col>
      <xdr:colOff>127000</xdr:colOff>
      <xdr:row>18</xdr:row>
      <xdr:rowOff>162509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9213"/>
          <a:ext cx="6477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129493</xdr:rowOff>
    </xdr:from>
    <xdr:to>
      <xdr:col>26</xdr:col>
      <xdr:colOff>50800</xdr:colOff>
      <xdr:row>18</xdr:row>
      <xdr:rowOff>162509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63218"/>
          <a:ext cx="6985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129493</xdr:rowOff>
    </xdr:from>
    <xdr:to>
      <xdr:col>22</xdr:col>
      <xdr:colOff>114300</xdr:colOff>
      <xdr:row>19</xdr:row>
      <xdr:rowOff>44094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3218"/>
          <a:ext cx="698500" cy="8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44094</xdr:rowOff>
    </xdr:from>
    <xdr:to>
      <xdr:col>18</xdr:col>
      <xdr:colOff>177800</xdr:colOff>
      <xdr:row>19</xdr:row>
      <xdr:rowOff>53206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49269"/>
          <a:ext cx="698500" cy="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104688</xdr:rowOff>
    </xdr:from>
    <xdr:to>
      <xdr:col>29</xdr:col>
      <xdr:colOff>177800</xdr:colOff>
      <xdr:row>19</xdr:row>
      <xdr:rowOff>34838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76765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111709</xdr:rowOff>
    </xdr:from>
    <xdr:to>
      <xdr:col>26</xdr:col>
      <xdr:colOff>101600</xdr:colOff>
      <xdr:row>19</xdr:row>
      <xdr:rowOff>41859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26636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78693</xdr:rowOff>
    </xdr:from>
    <xdr:to>
      <xdr:col>22</xdr:col>
      <xdr:colOff>165100</xdr:colOff>
      <xdr:row>19</xdr:row>
      <xdr:rowOff>8843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165070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164744</xdr:rowOff>
    </xdr:from>
    <xdr:to>
      <xdr:col>19</xdr:col>
      <xdr:colOff>38100</xdr:colOff>
      <xdr:row>19</xdr:row>
      <xdr:rowOff>94894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79671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2406</xdr:rowOff>
    </xdr:from>
    <xdr:to>
      <xdr:col>15</xdr:col>
      <xdr:colOff>101600</xdr:colOff>
      <xdr:row>19</xdr:row>
      <xdr:rowOff>104006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88783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77736</xdr:rowOff>
    </xdr:from>
    <xdr:to>
      <xdr:col>29</xdr:col>
      <xdr:colOff>127000</xdr:colOff>
      <xdr:row>37</xdr:row>
      <xdr:rowOff>109779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2436"/>
          <a:ext cx="647700" cy="3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62514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872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109779</xdr:rowOff>
    </xdr:from>
    <xdr:to>
      <xdr:col>26</xdr:col>
      <xdr:colOff>50800</xdr:colOff>
      <xdr:row>37</xdr:row>
      <xdr:rowOff>187998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4479"/>
          <a:ext cx="698500" cy="7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187998</xdr:rowOff>
    </xdr:from>
    <xdr:to>
      <xdr:col>22</xdr:col>
      <xdr:colOff>114300</xdr:colOff>
      <xdr:row>37</xdr:row>
      <xdr:rowOff>248844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12698"/>
          <a:ext cx="698500" cy="6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248844</xdr:rowOff>
    </xdr:from>
    <xdr:to>
      <xdr:col>18</xdr:col>
      <xdr:colOff>177800</xdr:colOff>
      <xdr:row>37</xdr:row>
      <xdr:rowOff>289001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73544"/>
          <a:ext cx="698500" cy="4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26936</xdr:rowOff>
    </xdr:from>
    <xdr:to>
      <xdr:col>29</xdr:col>
      <xdr:colOff>177800</xdr:colOff>
      <xdr:row>37</xdr:row>
      <xdr:rowOff>128536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43463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58979</xdr:rowOff>
    </xdr:from>
    <xdr:to>
      <xdr:col>26</xdr:col>
      <xdr:colOff>101600</xdr:colOff>
      <xdr:row>37</xdr:row>
      <xdr:rowOff>160579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342206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5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137198</xdr:rowOff>
    </xdr:from>
    <xdr:to>
      <xdr:col>22</xdr:col>
      <xdr:colOff>165100</xdr:colOff>
      <xdr:row>37</xdr:row>
      <xdr:rowOff>238798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6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223575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198044</xdr:rowOff>
    </xdr:from>
    <xdr:to>
      <xdr:col>19</xdr:col>
      <xdr:colOff>38100</xdr:colOff>
      <xdr:row>37</xdr:row>
      <xdr:rowOff>299644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284421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238201</xdr:rowOff>
    </xdr:from>
    <xdr:to>
      <xdr:col>15</xdr:col>
      <xdr:colOff>101600</xdr:colOff>
      <xdr:row>37</xdr:row>
      <xdr:rowOff>339801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324578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4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344,070
337,574
72.11
128,036,480
116,895,054
9,988,614
62,801,138
62,882,238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53812</xdr:rowOff>
    </xdr:from>
    <xdr:to>
      <xdr:col>24</xdr:col>
      <xdr:colOff>63500</xdr:colOff>
      <xdr:row>37</xdr:row>
      <xdr:rowOff>55020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97462"/>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44309</xdr:rowOff>
    </xdr:from>
    <xdr:to>
      <xdr:col>19</xdr:col>
      <xdr:colOff>177800</xdr:colOff>
      <xdr:row>37</xdr:row>
      <xdr:rowOff>53812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7959"/>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38</xdr:row>
      <xdr:rowOff>59233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7959"/>
          <a:ext cx="8890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59233</xdr:rowOff>
    </xdr:from>
    <xdr:to>
      <xdr:col>10</xdr:col>
      <xdr:colOff>114300</xdr:colOff>
      <xdr:row>38</xdr:row>
      <xdr:rowOff>60409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433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4220</xdr:rowOff>
    </xdr:from>
    <xdr:to>
      <xdr:col>24</xdr:col>
      <xdr:colOff>114300</xdr:colOff>
      <xdr:row>37</xdr:row>
      <xdr:rowOff>105820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154097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3012</xdr:rowOff>
    </xdr:from>
    <xdr:to>
      <xdr:col>20</xdr:col>
      <xdr:colOff>38100</xdr:colOff>
      <xdr:row>37</xdr:row>
      <xdr:rowOff>104612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86236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8433</xdr:rowOff>
    </xdr:from>
    <xdr:to>
      <xdr:col>10</xdr:col>
      <xdr:colOff>165100</xdr:colOff>
      <xdr:row>38</xdr:row>
      <xdr:rowOff>110033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101160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9609</xdr:rowOff>
    </xdr:from>
    <xdr:to>
      <xdr:col>6</xdr:col>
      <xdr:colOff>38100</xdr:colOff>
      <xdr:row>38</xdr:row>
      <xdr:rowOff>111209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102336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123012</xdr:rowOff>
    </xdr:from>
    <xdr:to>
      <xdr:col>24</xdr:col>
      <xdr:colOff>63500</xdr:colOff>
      <xdr:row>56</xdr:row>
      <xdr:rowOff>71196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2762"/>
          <a:ext cx="8382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71196</xdr:rowOff>
    </xdr:from>
    <xdr:to>
      <xdr:col>19</xdr:col>
      <xdr:colOff>177800</xdr:colOff>
      <xdr:row>56</xdr:row>
      <xdr:rowOff>170637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239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170637</xdr:rowOff>
    </xdr:from>
    <xdr:to>
      <xdr:col>15</xdr:col>
      <xdr:colOff>50800</xdr:colOff>
      <xdr:row>58</xdr:row>
      <xdr:rowOff>5664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1837"/>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5664</xdr:rowOff>
    </xdr:from>
    <xdr:to>
      <xdr:col>10</xdr:col>
      <xdr:colOff>114300</xdr:colOff>
      <xdr:row>58</xdr:row>
      <xdr:rowOff>67920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9764"/>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72212</xdr:rowOff>
    </xdr:from>
    <xdr:to>
      <xdr:col>24</xdr:col>
      <xdr:colOff>114300</xdr:colOff>
      <xdr:row>56</xdr:row>
      <xdr:rowOff>2362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50639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20396</xdr:rowOff>
    </xdr:from>
    <xdr:to>
      <xdr:col>20</xdr:col>
      <xdr:colOff>38100</xdr:colOff>
      <xdr:row>56</xdr:row>
      <xdr:rowOff>121996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113123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119837</xdr:rowOff>
    </xdr:from>
    <xdr:to>
      <xdr:col>15</xdr:col>
      <xdr:colOff>101600</xdr:colOff>
      <xdr:row>57</xdr:row>
      <xdr:rowOff>49987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126314</xdr:rowOff>
    </xdr:from>
    <xdr:to>
      <xdr:col>10</xdr:col>
      <xdr:colOff>165100</xdr:colOff>
      <xdr:row>58</xdr:row>
      <xdr:rowOff>56464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47591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17120</xdr:rowOff>
    </xdr:from>
    <xdr:to>
      <xdr:col>6</xdr:col>
      <xdr:colOff>38100</xdr:colOff>
      <xdr:row>58</xdr:row>
      <xdr:rowOff>118720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109847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139745</xdr:rowOff>
    </xdr:from>
    <xdr:to>
      <xdr:col>24</xdr:col>
      <xdr:colOff>63500</xdr:colOff>
      <xdr:row>77</xdr:row>
      <xdr:rowOff>162195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1395"/>
          <a:ext cx="8382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154696</xdr:rowOff>
    </xdr:from>
    <xdr:to>
      <xdr:col>19</xdr:col>
      <xdr:colOff>177800</xdr:colOff>
      <xdr:row>77</xdr:row>
      <xdr:rowOff>162195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56346"/>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154696</xdr:rowOff>
    </xdr:from>
    <xdr:to>
      <xdr:col>15</xdr:col>
      <xdr:colOff>50800</xdr:colOff>
      <xdr:row>77</xdr:row>
      <xdr:rowOff>163154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634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155290</xdr:rowOff>
    </xdr:from>
    <xdr:to>
      <xdr:col>10</xdr:col>
      <xdr:colOff>114300</xdr:colOff>
      <xdr:row>77</xdr:row>
      <xdr:rowOff>163154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6940"/>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88945</xdr:rowOff>
    </xdr:from>
    <xdr:to>
      <xdr:col>24</xdr:col>
      <xdr:colOff>114300</xdr:colOff>
      <xdr:row>78</xdr:row>
      <xdr:rowOff>19095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67372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111395</xdr:rowOff>
    </xdr:from>
    <xdr:to>
      <xdr:col>20</xdr:col>
      <xdr:colOff>38100</xdr:colOff>
      <xdr:row>78</xdr:row>
      <xdr:rowOff>41545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32672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103896</xdr:rowOff>
    </xdr:from>
    <xdr:to>
      <xdr:col>15</xdr:col>
      <xdr:colOff>101600</xdr:colOff>
      <xdr:row>78</xdr:row>
      <xdr:rowOff>34046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25173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112354</xdr:rowOff>
    </xdr:from>
    <xdr:to>
      <xdr:col>10</xdr:col>
      <xdr:colOff>165100</xdr:colOff>
      <xdr:row>78</xdr:row>
      <xdr:rowOff>42504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33631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104490</xdr:rowOff>
    </xdr:from>
    <xdr:to>
      <xdr:col>6</xdr:col>
      <xdr:colOff>38100</xdr:colOff>
      <xdr:row>78</xdr:row>
      <xdr:rowOff>34640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27324</xdr:rowOff>
    </xdr:from>
    <xdr:to>
      <xdr:col>24</xdr:col>
      <xdr:colOff>63500</xdr:colOff>
      <xdr:row>97</xdr:row>
      <xdr:rowOff>67063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86524"/>
          <a:ext cx="838200" cy="2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27324</xdr:rowOff>
    </xdr:from>
    <xdr:to>
      <xdr:col>19</xdr:col>
      <xdr:colOff>177800</xdr:colOff>
      <xdr:row>98</xdr:row>
      <xdr:rowOff>88264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6524"/>
          <a:ext cx="889000" cy="40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88264</xdr:rowOff>
    </xdr:from>
    <xdr:to>
      <xdr:col>15</xdr:col>
      <xdr:colOff>50800</xdr:colOff>
      <xdr:row>98</xdr:row>
      <xdr:rowOff>121222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90364"/>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121222</xdr:rowOff>
    </xdr:from>
    <xdr:to>
      <xdr:col>10</xdr:col>
      <xdr:colOff>114300</xdr:colOff>
      <xdr:row>98</xdr:row>
      <xdr:rowOff>149092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23322"/>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16263</xdr:rowOff>
    </xdr:from>
    <xdr:to>
      <xdr:col>24</xdr:col>
      <xdr:colOff>114300</xdr:colOff>
      <xdr:row>97</xdr:row>
      <xdr:rowOff>117863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166140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147974</xdr:rowOff>
    </xdr:from>
    <xdr:to>
      <xdr:col>20</xdr:col>
      <xdr:colOff>38100</xdr:colOff>
      <xdr:row>96</xdr:row>
      <xdr:rowOff>78124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69251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2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37464</xdr:rowOff>
    </xdr:from>
    <xdr:to>
      <xdr:col>15</xdr:col>
      <xdr:colOff>101600</xdr:colOff>
      <xdr:row>98</xdr:row>
      <xdr:rowOff>139064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70422</xdr:rowOff>
    </xdr:from>
    <xdr:to>
      <xdr:col>10</xdr:col>
      <xdr:colOff>165100</xdr:colOff>
      <xdr:row>99</xdr:row>
      <xdr:rowOff>572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98292</xdr:rowOff>
    </xdr:from>
    <xdr:to>
      <xdr:col>6</xdr:col>
      <xdr:colOff>38100</xdr:colOff>
      <xdr:row>99</xdr:row>
      <xdr:rowOff>28442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19569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9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127712</xdr:rowOff>
    </xdr:from>
    <xdr:to>
      <xdr:col>55</xdr:col>
      <xdr:colOff>0</xdr:colOff>
      <xdr:row>39</xdr:row>
      <xdr:rowOff>24092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42812"/>
          <a:ext cx="8382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23711</xdr:rowOff>
    </xdr:from>
    <xdr:to>
      <xdr:col>50</xdr:col>
      <xdr:colOff>114300</xdr:colOff>
      <xdr:row>39</xdr:row>
      <xdr:rowOff>24092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38661"/>
          <a:ext cx="889000" cy="137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23711</xdr:rowOff>
    </xdr:from>
    <xdr:to>
      <xdr:col>45</xdr:col>
      <xdr:colOff>177800</xdr:colOff>
      <xdr:row>38</xdr:row>
      <xdr:rowOff>136957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38661"/>
          <a:ext cx="889000" cy="13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39</xdr:row>
      <xdr:rowOff>35840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2057"/>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76912</xdr:rowOff>
    </xdr:from>
    <xdr:to>
      <xdr:col>55</xdr:col>
      <xdr:colOff>50800</xdr:colOff>
      <xdr:row>39</xdr:row>
      <xdr:rowOff>7062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163289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144742</xdr:rowOff>
    </xdr:from>
    <xdr:to>
      <xdr:col>50</xdr:col>
      <xdr:colOff>165100</xdr:colOff>
      <xdr:row>39</xdr:row>
      <xdr:rowOff>74892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66019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144361</xdr:rowOff>
    </xdr:from>
    <xdr:to>
      <xdr:col>46</xdr:col>
      <xdr:colOff>38100</xdr:colOff>
      <xdr:row>31</xdr:row>
      <xdr:rowOff>74511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65638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8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32834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156490</xdr:rowOff>
    </xdr:from>
    <xdr:to>
      <xdr:col>36</xdr:col>
      <xdr:colOff>165100</xdr:colOff>
      <xdr:row>39</xdr:row>
      <xdr:rowOff>86640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77767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83331</xdr:rowOff>
    </xdr:from>
    <xdr:to>
      <xdr:col>55</xdr:col>
      <xdr:colOff>0</xdr:colOff>
      <xdr:row>58</xdr:row>
      <xdr:rowOff>138481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27431"/>
          <a:ext cx="8382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160389</xdr:rowOff>
    </xdr:from>
    <xdr:to>
      <xdr:col>50</xdr:col>
      <xdr:colOff>114300</xdr:colOff>
      <xdr:row>58</xdr:row>
      <xdr:rowOff>83331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33039"/>
          <a:ext cx="8890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65557</xdr:rowOff>
    </xdr:from>
    <xdr:to>
      <xdr:col>45</xdr:col>
      <xdr:colOff>177800</xdr:colOff>
      <xdr:row>57</xdr:row>
      <xdr:rowOff>160389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95307"/>
          <a:ext cx="889000" cy="4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65557</xdr:rowOff>
    </xdr:from>
    <xdr:to>
      <xdr:col>41</xdr:col>
      <xdr:colOff>50800</xdr:colOff>
      <xdr:row>58</xdr:row>
      <xdr:rowOff>113792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95307"/>
          <a:ext cx="889000" cy="5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87681</xdr:rowOff>
    </xdr:from>
    <xdr:to>
      <xdr:col>55</xdr:col>
      <xdr:colOff>50800</xdr:colOff>
      <xdr:row>59</xdr:row>
      <xdr:rowOff>17831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66108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32531</xdr:rowOff>
    </xdr:from>
    <xdr:to>
      <xdr:col>50</xdr:col>
      <xdr:colOff>165100</xdr:colOff>
      <xdr:row>58</xdr:row>
      <xdr:rowOff>134131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109589</xdr:rowOff>
    </xdr:from>
    <xdr:to>
      <xdr:col>46</xdr:col>
      <xdr:colOff>38100</xdr:colOff>
      <xdr:row>58</xdr:row>
      <xdr:rowOff>39739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30866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14757</xdr:rowOff>
    </xdr:from>
    <xdr:to>
      <xdr:col>41</xdr:col>
      <xdr:colOff>101600</xdr:colOff>
      <xdr:row>55</xdr:row>
      <xdr:rowOff>116357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132884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62992</xdr:rowOff>
    </xdr:from>
    <xdr:to>
      <xdr:col>36</xdr:col>
      <xdr:colOff>165100</xdr:colOff>
      <xdr:row>58</xdr:row>
      <xdr:rowOff>164592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155719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107403</xdr:rowOff>
    </xdr:from>
    <xdr:to>
      <xdr:col>55</xdr:col>
      <xdr:colOff>0</xdr:colOff>
      <xdr:row>77</xdr:row>
      <xdr:rowOff>114227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09053"/>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107403</xdr:rowOff>
    </xdr:from>
    <xdr:to>
      <xdr:col>50</xdr:col>
      <xdr:colOff>114300</xdr:colOff>
      <xdr:row>78</xdr:row>
      <xdr:rowOff>7178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09053"/>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104431</xdr:rowOff>
    </xdr:from>
    <xdr:to>
      <xdr:col>45</xdr:col>
      <xdr:colOff>177800</xdr:colOff>
      <xdr:row>78</xdr:row>
      <xdr:rowOff>7178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34631"/>
          <a:ext cx="8890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104431</xdr:rowOff>
    </xdr:from>
    <xdr:to>
      <xdr:col>41</xdr:col>
      <xdr:colOff>50800</xdr:colOff>
      <xdr:row>77</xdr:row>
      <xdr:rowOff>86077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34631"/>
          <a:ext cx="889000" cy="1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63427</xdr:rowOff>
    </xdr:from>
    <xdr:to>
      <xdr:col>55</xdr:col>
      <xdr:colOff>50800</xdr:colOff>
      <xdr:row>77</xdr:row>
      <xdr:rowOff>165027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41854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56603</xdr:rowOff>
    </xdr:from>
    <xdr:to>
      <xdr:col>50</xdr:col>
      <xdr:colOff>165100</xdr:colOff>
      <xdr:row>77</xdr:row>
      <xdr:rowOff>158203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149330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127828</xdr:rowOff>
    </xdr:from>
    <xdr:to>
      <xdr:col>46</xdr:col>
      <xdr:colOff>38100</xdr:colOff>
      <xdr:row>78</xdr:row>
      <xdr:rowOff>57978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49105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53631</xdr:rowOff>
    </xdr:from>
    <xdr:to>
      <xdr:col>41</xdr:col>
      <xdr:colOff>101600</xdr:colOff>
      <xdr:row>76</xdr:row>
      <xdr:rowOff>155231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35277</xdr:rowOff>
    </xdr:from>
    <xdr:to>
      <xdr:col>36</xdr:col>
      <xdr:colOff>165100</xdr:colOff>
      <xdr:row>77</xdr:row>
      <xdr:rowOff>136877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128004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138165</xdr:rowOff>
    </xdr:from>
    <xdr:to>
      <xdr:col>55</xdr:col>
      <xdr:colOff>0</xdr:colOff>
      <xdr:row>98</xdr:row>
      <xdr:rowOff>3487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68815"/>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37973</xdr:rowOff>
    </xdr:from>
    <xdr:to>
      <xdr:col>50</xdr:col>
      <xdr:colOff>114300</xdr:colOff>
      <xdr:row>97</xdr:row>
      <xdr:rowOff>138165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97173"/>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148811</xdr:rowOff>
    </xdr:from>
    <xdr:to>
      <xdr:col>45</xdr:col>
      <xdr:colOff>177800</xdr:colOff>
      <xdr:row>96</xdr:row>
      <xdr:rowOff>37973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922211"/>
          <a:ext cx="889000" cy="5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148811</xdr:rowOff>
    </xdr:from>
    <xdr:to>
      <xdr:col>41</xdr:col>
      <xdr:colOff>50800</xdr:colOff>
      <xdr:row>97</xdr:row>
      <xdr:rowOff>89441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922211"/>
          <a:ext cx="889000" cy="79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124137</xdr:rowOff>
    </xdr:from>
    <xdr:to>
      <xdr:col>55</xdr:col>
      <xdr:colOff>50800</xdr:colOff>
      <xdr:row>98</xdr:row>
      <xdr:rowOff>54287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39064</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87365</xdr:rowOff>
    </xdr:from>
    <xdr:to>
      <xdr:col>50</xdr:col>
      <xdr:colOff>165100</xdr:colOff>
      <xdr:row>98</xdr:row>
      <xdr:rowOff>17515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8642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8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158623</xdr:rowOff>
    </xdr:from>
    <xdr:to>
      <xdr:col>46</xdr:col>
      <xdr:colOff>38100</xdr:colOff>
      <xdr:row>96</xdr:row>
      <xdr:rowOff>88773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79900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98011</xdr:rowOff>
    </xdr:from>
    <xdr:to>
      <xdr:col>41</xdr:col>
      <xdr:colOff>101600</xdr:colOff>
      <xdr:row>93</xdr:row>
      <xdr:rowOff>28161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8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44688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6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38641</xdr:rowOff>
    </xdr:from>
    <xdr:to>
      <xdr:col>36</xdr:col>
      <xdr:colOff>165100</xdr:colOff>
      <xdr:row>97</xdr:row>
      <xdr:rowOff>140241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131368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31278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46378"/>
          <a:ext cx="889000" cy="23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92347</xdr:rowOff>
    </xdr:from>
    <xdr:to>
      <xdr:col>71</xdr:col>
      <xdr:colOff>177800</xdr:colOff>
      <xdr:row>38</xdr:row>
      <xdr:rowOff>31278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264547"/>
          <a:ext cx="889000" cy="28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151928</xdr:rowOff>
    </xdr:from>
    <xdr:to>
      <xdr:col>72</xdr:col>
      <xdr:colOff>38100</xdr:colOff>
      <xdr:row>38</xdr:row>
      <xdr:rowOff>82079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98605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27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41547</xdr:rowOff>
    </xdr:from>
    <xdr:to>
      <xdr:col>67</xdr:col>
      <xdr:colOff>101600</xdr:colOff>
      <xdr:row>36</xdr:row>
      <xdr:rowOff>143147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159674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598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81338</xdr:rowOff>
    </xdr:from>
    <xdr:to>
      <xdr:col>85</xdr:col>
      <xdr:colOff>127000</xdr:colOff>
      <xdr:row>78</xdr:row>
      <xdr:rowOff>82069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5443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82069</xdr:rowOff>
    </xdr:from>
    <xdr:to>
      <xdr:col>81</xdr:col>
      <xdr:colOff>50800</xdr:colOff>
      <xdr:row>78</xdr:row>
      <xdr:rowOff>155725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5169"/>
          <a:ext cx="8890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155725</xdr:rowOff>
    </xdr:from>
    <xdr:to>
      <xdr:col>76</xdr:col>
      <xdr:colOff>114300</xdr:colOff>
      <xdr:row>78</xdr:row>
      <xdr:rowOff>157736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288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157736</xdr:rowOff>
    </xdr:from>
    <xdr:to>
      <xdr:col>71</xdr:col>
      <xdr:colOff>177800</xdr:colOff>
      <xdr:row>78</xdr:row>
      <xdr:rowOff>170630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30836"/>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30538</xdr:rowOff>
    </xdr:from>
    <xdr:to>
      <xdr:col>85</xdr:col>
      <xdr:colOff>177800</xdr:colOff>
      <xdr:row>78</xdr:row>
      <xdr:rowOff>132138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116915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31269</xdr:rowOff>
    </xdr:from>
    <xdr:to>
      <xdr:col>81</xdr:col>
      <xdr:colOff>101600</xdr:colOff>
      <xdr:row>78</xdr:row>
      <xdr:rowOff>132869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123996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104925</xdr:rowOff>
    </xdr:from>
    <xdr:to>
      <xdr:col>76</xdr:col>
      <xdr:colOff>165100</xdr:colOff>
      <xdr:row>79</xdr:row>
      <xdr:rowOff>35075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26202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106936</xdr:rowOff>
    </xdr:from>
    <xdr:to>
      <xdr:col>72</xdr:col>
      <xdr:colOff>38100</xdr:colOff>
      <xdr:row>79</xdr:row>
      <xdr:rowOff>37086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28213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119830</xdr:rowOff>
    </xdr:from>
    <xdr:to>
      <xdr:col>67</xdr:col>
      <xdr:colOff>101600</xdr:colOff>
      <xdr:row>79</xdr:row>
      <xdr:rowOff>49980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41107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127747</xdr:rowOff>
    </xdr:from>
    <xdr:to>
      <xdr:col>85</xdr:col>
      <xdr:colOff>127000</xdr:colOff>
      <xdr:row>96</xdr:row>
      <xdr:rowOff>29155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415497"/>
          <a:ext cx="8382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127747</xdr:rowOff>
    </xdr:from>
    <xdr:to>
      <xdr:col>81</xdr:col>
      <xdr:colOff>50800</xdr:colOff>
      <xdr:row>97</xdr:row>
      <xdr:rowOff>101850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15497"/>
          <a:ext cx="889000" cy="3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101850</xdr:rowOff>
    </xdr:from>
    <xdr:to>
      <xdr:col>76</xdr:col>
      <xdr:colOff>114300</xdr:colOff>
      <xdr:row>97</xdr:row>
      <xdr:rowOff>108186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3250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74516</xdr:rowOff>
    </xdr:from>
    <xdr:to>
      <xdr:col>71</xdr:col>
      <xdr:colOff>177800</xdr:colOff>
      <xdr:row>97</xdr:row>
      <xdr:rowOff>108186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0516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149805</xdr:rowOff>
    </xdr:from>
    <xdr:to>
      <xdr:col>85</xdr:col>
      <xdr:colOff>177800</xdr:colOff>
      <xdr:row>96</xdr:row>
      <xdr:rowOff>79955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76947</xdr:rowOff>
    </xdr:from>
    <xdr:to>
      <xdr:col>81</xdr:col>
      <xdr:colOff>101600</xdr:colOff>
      <xdr:row>96</xdr:row>
      <xdr:rowOff>7097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23624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51050</xdr:rowOff>
    </xdr:from>
    <xdr:to>
      <xdr:col>76</xdr:col>
      <xdr:colOff>165100</xdr:colOff>
      <xdr:row>97</xdr:row>
      <xdr:rowOff>152650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169177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57386</xdr:rowOff>
    </xdr:from>
    <xdr:to>
      <xdr:col>72</xdr:col>
      <xdr:colOff>38100</xdr:colOff>
      <xdr:row>97</xdr:row>
      <xdr:rowOff>158986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4063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23716</xdr:rowOff>
    </xdr:from>
    <xdr:to>
      <xdr:col>67</xdr:col>
      <xdr:colOff>101600</xdr:colOff>
      <xdr:row>97</xdr:row>
      <xdr:rowOff>125316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141843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2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41593</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81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162243</xdr:rowOff>
    </xdr:from>
    <xdr:to>
      <xdr:col>98</xdr:col>
      <xdr:colOff>38100</xdr:colOff>
      <xdr:row>39</xdr:row>
      <xdr:rowOff>92393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83520</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27549</xdr:rowOff>
    </xdr:from>
    <xdr:to>
      <xdr:col>116</xdr:col>
      <xdr:colOff>63500</xdr:colOff>
      <xdr:row>76</xdr:row>
      <xdr:rowOff>82276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57749"/>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82276</xdr:rowOff>
    </xdr:from>
    <xdr:to>
      <xdr:col>111</xdr:col>
      <xdr:colOff>177800</xdr:colOff>
      <xdr:row>76</xdr:row>
      <xdr:rowOff>128361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12476"/>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128361</xdr:rowOff>
    </xdr:from>
    <xdr:to>
      <xdr:col>107</xdr:col>
      <xdr:colOff>50800</xdr:colOff>
      <xdr:row>76</xdr:row>
      <xdr:rowOff>161325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58561"/>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161325</xdr:rowOff>
    </xdr:from>
    <xdr:to>
      <xdr:col>102</xdr:col>
      <xdr:colOff>114300</xdr:colOff>
      <xdr:row>77</xdr:row>
      <xdr:rowOff>51003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91525"/>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148199</xdr:rowOff>
    </xdr:from>
    <xdr:to>
      <xdr:col>116</xdr:col>
      <xdr:colOff>114300</xdr:colOff>
      <xdr:row>76</xdr:row>
      <xdr:rowOff>78349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126626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31476</xdr:rowOff>
    </xdr:from>
    <xdr:to>
      <xdr:col>112</xdr:col>
      <xdr:colOff>38100</xdr:colOff>
      <xdr:row>76</xdr:row>
      <xdr:rowOff>133076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124203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77561</xdr:rowOff>
    </xdr:from>
    <xdr:to>
      <xdr:col>107</xdr:col>
      <xdr:colOff>101600</xdr:colOff>
      <xdr:row>77</xdr:row>
      <xdr:rowOff>7711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170288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110525</xdr:rowOff>
    </xdr:from>
    <xdr:to>
      <xdr:col>102</xdr:col>
      <xdr:colOff>165100</xdr:colOff>
      <xdr:row>77</xdr:row>
      <xdr:rowOff>40675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31802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203</xdr:rowOff>
    </xdr:from>
    <xdr:to>
      <xdr:col>98</xdr:col>
      <xdr:colOff>38100</xdr:colOff>
      <xdr:row>77</xdr:row>
      <xdr:rowOff>101803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92930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積立金を除き、すべての項目で類似団体の平均値を下回る結果となった。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339,742</a:t>
          </a:r>
          <a:r>
            <a:rPr lang="ja-JP" altLang="ja-JP" sz="1100">
              <a:solidFill>
                <a:schemeClr val="dk1"/>
              </a:solidFill>
              <a:effectLst/>
              <a:latin typeface="+mn-lt"/>
              <a:ea typeface="+mn-ea"/>
              <a:cs typeface="+mn-cs"/>
            </a:rPr>
            <a:t>円となっている。主な構成項目のひとつである物件費は、 住民一人当たり</a:t>
          </a:r>
          <a:r>
            <a:rPr lang="en-US" altLang="ja-JP" sz="1100">
              <a:solidFill>
                <a:schemeClr val="dk1"/>
              </a:solidFill>
              <a:effectLst/>
              <a:latin typeface="+mn-lt"/>
              <a:ea typeface="+mn-ea"/>
              <a:cs typeface="+mn-cs"/>
            </a:rPr>
            <a:t>55,938</a:t>
          </a:r>
          <a:r>
            <a:rPr lang="ja-JP" altLang="ja-JP" sz="1100">
              <a:solidFill>
                <a:schemeClr val="dk1"/>
              </a:solidFill>
              <a:effectLst/>
              <a:latin typeface="+mn-lt"/>
              <a:ea typeface="+mn-ea"/>
              <a:cs typeface="+mn-cs"/>
            </a:rPr>
            <a:t>円となっており、類似団体の平均を下回っているものの平成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年度まで年々増加している状況となっている。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年度についても、人件費や物価の高騰の影響によりさらに増加することが見込まれるところである。</a:t>
          </a:r>
          <a:endParaRPr lang="ja-JP" altLang="ja-JP" sz="1400">
            <a:effectLst/>
          </a:endParaRPr>
        </a:p>
        <a:p>
          <a:r>
            <a:rPr kumimoji="1" lang="ja-JP" altLang="ja-JP" sz="1100">
              <a:solidFill>
                <a:schemeClr val="dk1"/>
              </a:solidFill>
              <a:effectLst/>
              <a:latin typeface="+mn-lt"/>
              <a:ea typeface="+mn-ea"/>
              <a:cs typeface="+mn-cs"/>
            </a:rPr>
            <a:t>　また、公債費については住民一人当たり</a:t>
          </a:r>
          <a:r>
            <a:rPr kumimoji="1" lang="en-US" altLang="ja-JP" sz="1100">
              <a:solidFill>
                <a:schemeClr val="dk1"/>
              </a:solidFill>
              <a:effectLst/>
              <a:latin typeface="+mn-lt"/>
              <a:ea typeface="+mn-ea"/>
              <a:cs typeface="+mn-cs"/>
            </a:rPr>
            <a:t>22,553</a:t>
          </a:r>
          <a:r>
            <a:rPr kumimoji="1" lang="ja-JP" altLang="ja-JP" sz="1100">
              <a:solidFill>
                <a:schemeClr val="dk1"/>
              </a:solidFill>
              <a:effectLst/>
              <a:latin typeface="+mn-lt"/>
              <a:ea typeface="+mn-ea"/>
              <a:cs typeface="+mn-cs"/>
            </a:rPr>
            <a:t>円となっており、類似団体の平均を下回っているところであるが、こちらも平成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まで年々増加している状況となっており、今後も公共施設の老朽化に係る工事や大規模な普通建設事業が予定されていることから増加していくことが予想される。</a:t>
          </a:r>
          <a:endParaRPr lang="ja-JP" altLang="ja-JP" sz="1400">
            <a:effectLst/>
          </a:endParaRPr>
        </a:p>
        <a:p>
          <a:r>
            <a:rPr kumimoji="1" lang="ja-JP" altLang="ja-JP" sz="1100">
              <a:solidFill>
                <a:schemeClr val="dk1"/>
              </a:solidFill>
              <a:effectLst/>
              <a:latin typeface="+mn-lt"/>
              <a:ea typeface="+mn-ea"/>
              <a:cs typeface="+mn-cs"/>
            </a:rPr>
            <a:t>　当市は全体的に人口規模に対するコストは低水準となっているが、普通建設事業費のほか、扶助費や物件費、人件費なども今後増加が見込まれるため、事業費の精査や積極的な財源の確保に努め、引き続き健全な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344,070
337,574
72.11
128,036,480
116,895,054
9,988,614
62,801,138
62,882,238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129794</xdr:rowOff>
    </xdr:from>
    <xdr:to>
      <xdr:col>24</xdr:col>
      <xdr:colOff>63500</xdr:colOff>
      <xdr:row>38</xdr:row>
      <xdr:rowOff>17780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734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126746</xdr:rowOff>
    </xdr:from>
    <xdr:to>
      <xdr:col>19</xdr:col>
      <xdr:colOff>177800</xdr:colOff>
      <xdr:row>38</xdr:row>
      <xdr:rowOff>17780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70396"/>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xdr:rowOff>
    </xdr:from>
    <xdr:to>
      <xdr:col>15</xdr:col>
      <xdr:colOff>50800</xdr:colOff>
      <xdr:row>37</xdr:row>
      <xdr:rowOff>126746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59144"/>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135128</xdr:rowOff>
    </xdr:from>
    <xdr:to>
      <xdr:col>10</xdr:col>
      <xdr:colOff>114300</xdr:colOff>
      <xdr:row>37</xdr:row>
      <xdr:rowOff>15494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732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78994</xdr:rowOff>
    </xdr:from>
    <xdr:to>
      <xdr:col>24</xdr:col>
      <xdr:colOff>114300</xdr:colOff>
      <xdr:row>38</xdr:row>
      <xdr:rowOff>9144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57421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138430</xdr:rowOff>
    </xdr:from>
    <xdr:to>
      <xdr:col>20</xdr:col>
      <xdr:colOff>38100</xdr:colOff>
      <xdr:row>38</xdr:row>
      <xdr:rowOff>68580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59707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75946</xdr:rowOff>
    </xdr:from>
    <xdr:to>
      <xdr:col>15</xdr:col>
      <xdr:colOff>101600</xdr:colOff>
      <xdr:row>38</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136144</xdr:rowOff>
    </xdr:from>
    <xdr:to>
      <xdr:col>10</xdr:col>
      <xdr:colOff>165100</xdr:colOff>
      <xdr:row>37</xdr:row>
      <xdr:rowOff>66294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57421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63716</xdr:rowOff>
    </xdr:from>
    <xdr:to>
      <xdr:col>24</xdr:col>
      <xdr:colOff>63500</xdr:colOff>
      <xdr:row>58</xdr:row>
      <xdr:rowOff>90488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7816"/>
          <a:ext cx="8382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76174</xdr:rowOff>
    </xdr:from>
    <xdr:to>
      <xdr:col>19</xdr:col>
      <xdr:colOff>177800</xdr:colOff>
      <xdr:row>58</xdr:row>
      <xdr:rowOff>90488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0124"/>
          <a:ext cx="889000" cy="12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76174</xdr:rowOff>
    </xdr:from>
    <xdr:to>
      <xdr:col>15</xdr:col>
      <xdr:colOff>50800</xdr:colOff>
      <xdr:row>58</xdr:row>
      <xdr:rowOff>12065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0124"/>
          <a:ext cx="889000" cy="11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12065</xdr:rowOff>
    </xdr:from>
    <xdr:to>
      <xdr:col>10</xdr:col>
      <xdr:colOff>114300</xdr:colOff>
      <xdr:row>59</xdr:row>
      <xdr:rowOff>24714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6165"/>
          <a:ext cx="889000" cy="1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12916</xdr:rowOff>
    </xdr:from>
    <xdr:to>
      <xdr:col>24</xdr:col>
      <xdr:colOff>114300</xdr:colOff>
      <xdr:row>58</xdr:row>
      <xdr:rowOff>114516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162793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39688</xdr:rowOff>
    </xdr:from>
    <xdr:to>
      <xdr:col>20</xdr:col>
      <xdr:colOff>38100</xdr:colOff>
      <xdr:row>58</xdr:row>
      <xdr:rowOff>141288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132415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25374</xdr:rowOff>
    </xdr:from>
    <xdr:to>
      <xdr:col>15</xdr:col>
      <xdr:colOff>101600</xdr:colOff>
      <xdr:row>51</xdr:row>
      <xdr:rowOff>126974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118101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6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132715</xdr:rowOff>
    </xdr:from>
    <xdr:to>
      <xdr:col>10</xdr:col>
      <xdr:colOff>165100</xdr:colOff>
      <xdr:row>58</xdr:row>
      <xdr:rowOff>62865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79392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145364</xdr:rowOff>
    </xdr:from>
    <xdr:to>
      <xdr:col>6</xdr:col>
      <xdr:colOff>38100</xdr:colOff>
      <xdr:row>59</xdr:row>
      <xdr:rowOff>75514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66641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37987</xdr:rowOff>
    </xdr:from>
    <xdr:to>
      <xdr:col>24</xdr:col>
      <xdr:colOff>63500</xdr:colOff>
      <xdr:row>76</xdr:row>
      <xdr:rowOff>90850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68187"/>
          <a:ext cx="8382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37987</xdr:rowOff>
    </xdr:from>
    <xdr:to>
      <xdr:col>19</xdr:col>
      <xdr:colOff>177800</xdr:colOff>
      <xdr:row>78</xdr:row>
      <xdr:rowOff>25214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68187"/>
          <a:ext cx="889000" cy="3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25214</xdr:rowOff>
    </xdr:from>
    <xdr:to>
      <xdr:col>15</xdr:col>
      <xdr:colOff>50800</xdr:colOff>
      <xdr:row>78</xdr:row>
      <xdr:rowOff>82621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98314"/>
          <a:ext cx="889000" cy="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82621</xdr:rowOff>
    </xdr:from>
    <xdr:to>
      <xdr:col>10</xdr:col>
      <xdr:colOff>114300</xdr:colOff>
      <xdr:row>78</xdr:row>
      <xdr:rowOff>127741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55721"/>
          <a:ext cx="889000" cy="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40050</xdr:rowOff>
    </xdr:from>
    <xdr:to>
      <xdr:col>24</xdr:col>
      <xdr:colOff>114300</xdr:colOff>
      <xdr:row>76</xdr:row>
      <xdr:rowOff>141650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158637</xdr:rowOff>
    </xdr:from>
    <xdr:to>
      <xdr:col>20</xdr:col>
      <xdr:colOff>38100</xdr:colOff>
      <xdr:row>76</xdr:row>
      <xdr:rowOff>88787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79914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145864</xdr:rowOff>
    </xdr:from>
    <xdr:to>
      <xdr:col>15</xdr:col>
      <xdr:colOff>101600</xdr:colOff>
      <xdr:row>78</xdr:row>
      <xdr:rowOff>76014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67141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4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31821</xdr:rowOff>
    </xdr:from>
    <xdr:to>
      <xdr:col>10</xdr:col>
      <xdr:colOff>165100</xdr:colOff>
      <xdr:row>78</xdr:row>
      <xdr:rowOff>133421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124548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76941</xdr:rowOff>
    </xdr:from>
    <xdr:to>
      <xdr:col>6</xdr:col>
      <xdr:colOff>38100</xdr:colOff>
      <xdr:row>79</xdr:row>
      <xdr:rowOff>7091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169668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157074</xdr:rowOff>
    </xdr:from>
    <xdr:to>
      <xdr:col>24</xdr:col>
      <xdr:colOff>63500</xdr:colOff>
      <xdr:row>97</xdr:row>
      <xdr:rowOff>56947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16274"/>
          <a:ext cx="8382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155290</xdr:rowOff>
    </xdr:from>
    <xdr:to>
      <xdr:col>19</xdr:col>
      <xdr:colOff>177800</xdr:colOff>
      <xdr:row>96</xdr:row>
      <xdr:rowOff>157074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4490"/>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17582</xdr:rowOff>
    </xdr:from>
    <xdr:to>
      <xdr:col>15</xdr:col>
      <xdr:colOff>50800</xdr:colOff>
      <xdr:row>96</xdr:row>
      <xdr:rowOff>155290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76782"/>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17582</xdr:rowOff>
    </xdr:from>
    <xdr:to>
      <xdr:col>10</xdr:col>
      <xdr:colOff>114300</xdr:colOff>
      <xdr:row>98</xdr:row>
      <xdr:rowOff>49631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76782"/>
          <a:ext cx="889000" cy="3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6147</xdr:rowOff>
    </xdr:from>
    <xdr:to>
      <xdr:col>24</xdr:col>
      <xdr:colOff>114300</xdr:colOff>
      <xdr:row>97</xdr:row>
      <xdr:rowOff>107747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106274</xdr:rowOff>
    </xdr:from>
    <xdr:to>
      <xdr:col>20</xdr:col>
      <xdr:colOff>38100</xdr:colOff>
      <xdr:row>97</xdr:row>
      <xdr:rowOff>36424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104490</xdr:rowOff>
    </xdr:from>
    <xdr:to>
      <xdr:col>15</xdr:col>
      <xdr:colOff>101600</xdr:colOff>
      <xdr:row>97</xdr:row>
      <xdr:rowOff>34640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51167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138232</xdr:rowOff>
    </xdr:from>
    <xdr:to>
      <xdr:col>10</xdr:col>
      <xdr:colOff>165100</xdr:colOff>
      <xdr:row>96</xdr:row>
      <xdr:rowOff>68382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84909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170281</xdr:rowOff>
    </xdr:from>
    <xdr:to>
      <xdr:col>6</xdr:col>
      <xdr:colOff>38100</xdr:colOff>
      <xdr:row>98</xdr:row>
      <xdr:rowOff>100431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91558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120650</xdr:rowOff>
    </xdr:from>
    <xdr:to>
      <xdr:col>55</xdr:col>
      <xdr:colOff>0</xdr:colOff>
      <xdr:row>36</xdr:row>
      <xdr:rowOff>80010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21400"/>
          <a:ext cx="8382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120650</xdr:rowOff>
    </xdr:from>
    <xdr:to>
      <xdr:col>50</xdr:col>
      <xdr:colOff>114300</xdr:colOff>
      <xdr:row>36</xdr:row>
      <xdr:rowOff>125730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2140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121920</xdr:rowOff>
    </xdr:from>
    <xdr:to>
      <xdr:col>45</xdr:col>
      <xdr:colOff>177800</xdr:colOff>
      <xdr:row>36</xdr:row>
      <xdr:rowOff>125730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40640</xdr:rowOff>
    </xdr:from>
    <xdr:to>
      <xdr:col>41</xdr:col>
      <xdr:colOff>50800</xdr:colOff>
      <xdr:row>36</xdr:row>
      <xdr:rowOff>121920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1284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29210</xdr:rowOff>
    </xdr:from>
    <xdr:to>
      <xdr:col>55</xdr:col>
      <xdr:colOff>50800</xdr:colOff>
      <xdr:row>36</xdr:row>
      <xdr:rowOff>130810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7637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69850</xdr:rowOff>
    </xdr:from>
    <xdr:to>
      <xdr:col>50</xdr:col>
      <xdr:colOff>165100</xdr:colOff>
      <xdr:row>36</xdr:row>
      <xdr:rowOff>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162577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6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74930</xdr:rowOff>
    </xdr:from>
    <xdr:to>
      <xdr:col>46</xdr:col>
      <xdr:colOff>38100</xdr:colOff>
      <xdr:row>37</xdr:row>
      <xdr:rowOff>5080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167657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3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71120</xdr:rowOff>
    </xdr:from>
    <xdr:to>
      <xdr:col>41</xdr:col>
      <xdr:colOff>101600</xdr:colOff>
      <xdr:row>37</xdr:row>
      <xdr:rowOff>1270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163847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3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161290</xdr:rowOff>
    </xdr:from>
    <xdr:to>
      <xdr:col>36</xdr:col>
      <xdr:colOff>165100</xdr:colOff>
      <xdr:row>36</xdr:row>
      <xdr:rowOff>91440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82567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104724</xdr:rowOff>
    </xdr:from>
    <xdr:to>
      <xdr:col>55</xdr:col>
      <xdr:colOff>0</xdr:colOff>
      <xdr:row>58</xdr:row>
      <xdr:rowOff>113182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882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111720</xdr:rowOff>
    </xdr:from>
    <xdr:to>
      <xdr:col>50</xdr:col>
      <xdr:colOff>114300</xdr:colOff>
      <xdr:row>58</xdr:row>
      <xdr:rowOff>113182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55820"/>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109068</xdr:rowOff>
    </xdr:from>
    <xdr:to>
      <xdr:col>45</xdr:col>
      <xdr:colOff>177800</xdr:colOff>
      <xdr:row>58</xdr:row>
      <xdr:rowOff>111720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316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109068</xdr:rowOff>
    </xdr:from>
    <xdr:to>
      <xdr:col>41</xdr:col>
      <xdr:colOff>50800</xdr:colOff>
      <xdr:row>58</xdr:row>
      <xdr:rowOff>109799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316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53924</xdr:rowOff>
    </xdr:from>
    <xdr:to>
      <xdr:col>55</xdr:col>
      <xdr:colOff>50800</xdr:colOff>
      <xdr:row>58</xdr:row>
      <xdr:rowOff>155524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140301</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2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62382</xdr:rowOff>
    </xdr:from>
    <xdr:to>
      <xdr:col>50</xdr:col>
      <xdr:colOff>165100</xdr:colOff>
      <xdr:row>58</xdr:row>
      <xdr:rowOff>163982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155109</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099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60920</xdr:rowOff>
    </xdr:from>
    <xdr:to>
      <xdr:col>46</xdr:col>
      <xdr:colOff>38100</xdr:colOff>
      <xdr:row>58</xdr:row>
      <xdr:rowOff>162520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153647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58268</xdr:rowOff>
    </xdr:from>
    <xdr:to>
      <xdr:col>41</xdr:col>
      <xdr:colOff>101600</xdr:colOff>
      <xdr:row>58</xdr:row>
      <xdr:rowOff>159868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150995</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58999</xdr:rowOff>
    </xdr:from>
    <xdr:to>
      <xdr:col>36</xdr:col>
      <xdr:colOff>165100</xdr:colOff>
      <xdr:row>58</xdr:row>
      <xdr:rowOff>160599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151726</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09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43002</xdr:rowOff>
    </xdr:from>
    <xdr:to>
      <xdr:col>55</xdr:col>
      <xdr:colOff>0</xdr:colOff>
      <xdr:row>78</xdr:row>
      <xdr:rowOff>134747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6102"/>
          <a:ext cx="8382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31762</xdr:rowOff>
    </xdr:from>
    <xdr:to>
      <xdr:col>50</xdr:col>
      <xdr:colOff>114300</xdr:colOff>
      <xdr:row>78</xdr:row>
      <xdr:rowOff>43002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0486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31762</xdr:rowOff>
    </xdr:from>
    <xdr:to>
      <xdr:col>45</xdr:col>
      <xdr:colOff>177800</xdr:colOff>
      <xdr:row>78</xdr:row>
      <xdr:rowOff>132080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4862"/>
          <a:ext cx="889000" cy="1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132080</xdr:rowOff>
    </xdr:from>
    <xdr:to>
      <xdr:col>41</xdr:col>
      <xdr:colOff>50800</xdr:colOff>
      <xdr:row>78</xdr:row>
      <xdr:rowOff>161113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5180"/>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83947</xdr:rowOff>
    </xdr:from>
    <xdr:to>
      <xdr:col>55</xdr:col>
      <xdr:colOff>50800</xdr:colOff>
      <xdr:row>79</xdr:row>
      <xdr:rowOff>14097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170324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163652</xdr:rowOff>
    </xdr:from>
    <xdr:to>
      <xdr:col>50</xdr:col>
      <xdr:colOff>165100</xdr:colOff>
      <xdr:row>78</xdr:row>
      <xdr:rowOff>93802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84929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152412</xdr:rowOff>
    </xdr:from>
    <xdr:to>
      <xdr:col>46</xdr:col>
      <xdr:colOff>38100</xdr:colOff>
      <xdr:row>78</xdr:row>
      <xdr:rowOff>82562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73689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4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81280</xdr:rowOff>
    </xdr:from>
    <xdr:to>
      <xdr:col>41</xdr:col>
      <xdr:colOff>101600</xdr:colOff>
      <xdr:row>79</xdr:row>
      <xdr:rowOff>11430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110313</xdr:rowOff>
    </xdr:from>
    <xdr:to>
      <xdr:col>36</xdr:col>
      <xdr:colOff>165100</xdr:colOff>
      <xdr:row>79</xdr:row>
      <xdr:rowOff>40463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31590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154426</xdr:rowOff>
    </xdr:from>
    <xdr:to>
      <xdr:col>55</xdr:col>
      <xdr:colOff>0</xdr:colOff>
      <xdr:row>98</xdr:row>
      <xdr:rowOff>22010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85076"/>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136176</xdr:rowOff>
    </xdr:from>
    <xdr:to>
      <xdr:col>50</xdr:col>
      <xdr:colOff>114300</xdr:colOff>
      <xdr:row>97</xdr:row>
      <xdr:rowOff>154426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6682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136176</xdr:rowOff>
    </xdr:from>
    <xdr:to>
      <xdr:col>45</xdr:col>
      <xdr:colOff>177800</xdr:colOff>
      <xdr:row>97</xdr:row>
      <xdr:rowOff>153188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6826"/>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153188</xdr:rowOff>
    </xdr:from>
    <xdr:to>
      <xdr:col>41</xdr:col>
      <xdr:colOff>50800</xdr:colOff>
      <xdr:row>98</xdr:row>
      <xdr:rowOff>27609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83838"/>
          <a:ext cx="8890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142660</xdr:rowOff>
    </xdr:from>
    <xdr:to>
      <xdr:col>55</xdr:col>
      <xdr:colOff>50800</xdr:colOff>
      <xdr:row>98</xdr:row>
      <xdr:rowOff>72810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121087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103626</xdr:rowOff>
    </xdr:from>
    <xdr:to>
      <xdr:col>50</xdr:col>
      <xdr:colOff>165100</xdr:colOff>
      <xdr:row>98</xdr:row>
      <xdr:rowOff>33776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24903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85376</xdr:rowOff>
    </xdr:from>
    <xdr:to>
      <xdr:col>46</xdr:col>
      <xdr:colOff>38100</xdr:colOff>
      <xdr:row>98</xdr:row>
      <xdr:rowOff>15526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102388</xdr:rowOff>
    </xdr:from>
    <xdr:to>
      <xdr:col>41</xdr:col>
      <xdr:colOff>101600</xdr:colOff>
      <xdr:row>98</xdr:row>
      <xdr:rowOff>32538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23665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148259</xdr:rowOff>
    </xdr:from>
    <xdr:to>
      <xdr:col>36</xdr:col>
      <xdr:colOff>165100</xdr:colOff>
      <xdr:row>98</xdr:row>
      <xdr:rowOff>78409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69536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122501</xdr:rowOff>
    </xdr:from>
    <xdr:to>
      <xdr:col>85</xdr:col>
      <xdr:colOff>127000</xdr:colOff>
      <xdr:row>37</xdr:row>
      <xdr:rowOff>133495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6151"/>
          <a:ext cx="8382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126528</xdr:rowOff>
    </xdr:from>
    <xdr:to>
      <xdr:col>81</xdr:col>
      <xdr:colOff>50800</xdr:colOff>
      <xdr:row>37</xdr:row>
      <xdr:rowOff>133495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70178"/>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126528</xdr:rowOff>
    </xdr:from>
    <xdr:to>
      <xdr:col>76</xdr:col>
      <xdr:colOff>114300</xdr:colOff>
      <xdr:row>37</xdr:row>
      <xdr:rowOff>151130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70178"/>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151130</xdr:rowOff>
    </xdr:from>
    <xdr:to>
      <xdr:col>71</xdr:col>
      <xdr:colOff>177800</xdr:colOff>
      <xdr:row>37</xdr:row>
      <xdr:rowOff>154613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94780"/>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71701</xdr:rowOff>
    </xdr:from>
    <xdr:to>
      <xdr:col>85</xdr:col>
      <xdr:colOff>177800</xdr:colOff>
      <xdr:row>38</xdr:row>
      <xdr:rowOff>1851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50128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82695</xdr:rowOff>
    </xdr:from>
    <xdr:to>
      <xdr:col>81</xdr:col>
      <xdr:colOff>101600</xdr:colOff>
      <xdr:row>38</xdr:row>
      <xdr:rowOff>12845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75728</xdr:rowOff>
    </xdr:from>
    <xdr:to>
      <xdr:col>76</xdr:col>
      <xdr:colOff>165100</xdr:colOff>
      <xdr:row>38</xdr:row>
      <xdr:rowOff>5879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100330</xdr:rowOff>
    </xdr:from>
    <xdr:to>
      <xdr:col>72</xdr:col>
      <xdr:colOff>38100</xdr:colOff>
      <xdr:row>38</xdr:row>
      <xdr:rowOff>30480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21607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103813</xdr:rowOff>
    </xdr:from>
    <xdr:to>
      <xdr:col>67</xdr:col>
      <xdr:colOff>101600</xdr:colOff>
      <xdr:row>38</xdr:row>
      <xdr:rowOff>33964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7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25090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135433</xdr:rowOff>
    </xdr:from>
    <xdr:to>
      <xdr:col>85</xdr:col>
      <xdr:colOff>127000</xdr:colOff>
      <xdr:row>57</xdr:row>
      <xdr:rowOff>160312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908083"/>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63081</xdr:rowOff>
    </xdr:from>
    <xdr:to>
      <xdr:col>81</xdr:col>
      <xdr:colOff>50800</xdr:colOff>
      <xdr:row>57</xdr:row>
      <xdr:rowOff>160312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835731"/>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54870</xdr:rowOff>
    </xdr:from>
    <xdr:to>
      <xdr:col>76</xdr:col>
      <xdr:colOff>114300</xdr:colOff>
      <xdr:row>57</xdr:row>
      <xdr:rowOff>63081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2752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54870</xdr:rowOff>
    </xdr:from>
    <xdr:to>
      <xdr:col>71</xdr:col>
      <xdr:colOff>177800</xdr:colOff>
      <xdr:row>58</xdr:row>
      <xdr:rowOff>61461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27520"/>
          <a:ext cx="889000" cy="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84633</xdr:rowOff>
    </xdr:from>
    <xdr:to>
      <xdr:col>85</xdr:col>
      <xdr:colOff>177800</xdr:colOff>
      <xdr:row>58</xdr:row>
      <xdr:rowOff>14783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171010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109512</xdr:rowOff>
    </xdr:from>
    <xdr:to>
      <xdr:col>81</xdr:col>
      <xdr:colOff>101600</xdr:colOff>
      <xdr:row>58</xdr:row>
      <xdr:rowOff>39662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30789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12281</xdr:rowOff>
    </xdr:from>
    <xdr:to>
      <xdr:col>76</xdr:col>
      <xdr:colOff>165100</xdr:colOff>
      <xdr:row>57</xdr:row>
      <xdr:rowOff>113881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105008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4070</xdr:rowOff>
    </xdr:from>
    <xdr:to>
      <xdr:col>72</xdr:col>
      <xdr:colOff>38100</xdr:colOff>
      <xdr:row>57</xdr:row>
      <xdr:rowOff>105670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96797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10661</xdr:rowOff>
    </xdr:from>
    <xdr:to>
      <xdr:col>67</xdr:col>
      <xdr:colOff>101600</xdr:colOff>
      <xdr:row>58</xdr:row>
      <xdr:rowOff>112261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103388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31279</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04379"/>
          <a:ext cx="889000" cy="23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92348</xdr:rowOff>
    </xdr:from>
    <xdr:to>
      <xdr:col>71</xdr:col>
      <xdr:colOff>177800</xdr:colOff>
      <xdr:row>78</xdr:row>
      <xdr:rowOff>31279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122548"/>
          <a:ext cx="889000" cy="28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151929</xdr:rowOff>
    </xdr:from>
    <xdr:to>
      <xdr:col>72</xdr:col>
      <xdr:colOff>38100</xdr:colOff>
      <xdr:row>78</xdr:row>
      <xdr:rowOff>82079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98606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12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41548</xdr:rowOff>
    </xdr:from>
    <xdr:to>
      <xdr:col>67</xdr:col>
      <xdr:colOff>101600</xdr:colOff>
      <xdr:row>76</xdr:row>
      <xdr:rowOff>143148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159674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28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81338</xdr:rowOff>
    </xdr:from>
    <xdr:to>
      <xdr:col>85</xdr:col>
      <xdr:colOff>127000</xdr:colOff>
      <xdr:row>98</xdr:row>
      <xdr:rowOff>82069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8343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82069</xdr:rowOff>
    </xdr:from>
    <xdr:to>
      <xdr:col>81</xdr:col>
      <xdr:colOff>50800</xdr:colOff>
      <xdr:row>98</xdr:row>
      <xdr:rowOff>155725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84169"/>
          <a:ext cx="8890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155725</xdr:rowOff>
    </xdr:from>
    <xdr:to>
      <xdr:col>76</xdr:col>
      <xdr:colOff>114300</xdr:colOff>
      <xdr:row>98</xdr:row>
      <xdr:rowOff>157736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9578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157736</xdr:rowOff>
    </xdr:from>
    <xdr:to>
      <xdr:col>71</xdr:col>
      <xdr:colOff>177800</xdr:colOff>
      <xdr:row>98</xdr:row>
      <xdr:rowOff>170630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959836"/>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30538</xdr:rowOff>
    </xdr:from>
    <xdr:to>
      <xdr:col>85</xdr:col>
      <xdr:colOff>177800</xdr:colOff>
      <xdr:row>98</xdr:row>
      <xdr:rowOff>132138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116915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31269</xdr:rowOff>
    </xdr:from>
    <xdr:to>
      <xdr:col>81</xdr:col>
      <xdr:colOff>101600</xdr:colOff>
      <xdr:row>98</xdr:row>
      <xdr:rowOff>132869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123996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104925</xdr:rowOff>
    </xdr:from>
    <xdr:to>
      <xdr:col>76</xdr:col>
      <xdr:colOff>165100</xdr:colOff>
      <xdr:row>99</xdr:row>
      <xdr:rowOff>35075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26202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106936</xdr:rowOff>
    </xdr:from>
    <xdr:to>
      <xdr:col>72</xdr:col>
      <xdr:colOff>38100</xdr:colOff>
      <xdr:row>99</xdr:row>
      <xdr:rowOff>37086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28213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70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119830</xdr:rowOff>
    </xdr:from>
    <xdr:to>
      <xdr:col>67</xdr:col>
      <xdr:colOff>101600</xdr:colOff>
      <xdr:row>99</xdr:row>
      <xdr:rowOff>49980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9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41107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7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項目において、類似団体平均を下回ったものの、議会費、総務費、農林水産業費、消防費、教育費、公債費については前年度と比較して微増となっている。それぞれの主な増要因としては、議会費については、旅費</a:t>
          </a:r>
          <a:r>
            <a:rPr kumimoji="1" lang="en-US" altLang="ja-JP" sz="1100">
              <a:solidFill>
                <a:schemeClr val="dk1"/>
              </a:solidFill>
              <a:effectLst/>
              <a:latin typeface="+mn-lt"/>
              <a:ea typeface="+mn-ea"/>
              <a:cs typeface="+mn-cs"/>
            </a:rPr>
            <a:t>6,689</a:t>
          </a:r>
          <a:r>
            <a:rPr kumimoji="1" lang="ja-JP" altLang="ja-JP" sz="1100">
              <a:solidFill>
                <a:schemeClr val="dk1"/>
              </a:solidFill>
              <a:effectLst/>
              <a:latin typeface="+mn-lt"/>
              <a:ea typeface="+mn-ea"/>
              <a:cs typeface="+mn-cs"/>
            </a:rPr>
            <a:t>千円の増、総務費については、市庁舎空調・給水設備改修設計業務委託料</a:t>
          </a:r>
          <a:r>
            <a:rPr kumimoji="1" lang="en-US" altLang="ja-JP" sz="1100">
              <a:solidFill>
                <a:schemeClr val="dk1"/>
              </a:solidFill>
              <a:effectLst/>
              <a:latin typeface="+mn-lt"/>
              <a:ea typeface="+mn-ea"/>
              <a:cs typeface="+mn-cs"/>
            </a:rPr>
            <a:t>125,400</a:t>
          </a:r>
          <a:r>
            <a:rPr kumimoji="1" lang="ja-JP" altLang="ja-JP" sz="1100">
              <a:solidFill>
                <a:schemeClr val="dk1"/>
              </a:solidFill>
              <a:effectLst/>
              <a:latin typeface="+mn-lt"/>
              <a:ea typeface="+mn-ea"/>
              <a:cs typeface="+mn-cs"/>
            </a:rPr>
            <a:t>千円の増、農林水産業費については、農業者支援事業補助金</a:t>
          </a:r>
          <a:r>
            <a:rPr kumimoji="1" lang="en-US" altLang="ja-JP" sz="1100">
              <a:solidFill>
                <a:schemeClr val="dk1"/>
              </a:solidFill>
              <a:effectLst/>
              <a:latin typeface="+mn-lt"/>
              <a:ea typeface="+mn-ea"/>
              <a:cs typeface="+mn-cs"/>
            </a:rPr>
            <a:t>43,677</a:t>
          </a:r>
          <a:r>
            <a:rPr kumimoji="1" lang="ja-JP" altLang="ja-JP" sz="1100">
              <a:solidFill>
                <a:schemeClr val="dk1"/>
              </a:solidFill>
              <a:effectLst/>
              <a:latin typeface="+mn-lt"/>
              <a:ea typeface="+mn-ea"/>
              <a:cs typeface="+mn-cs"/>
            </a:rPr>
            <a:t>千円の増、消防費については、消防団詰所の建設工事費</a:t>
          </a:r>
          <a:r>
            <a:rPr kumimoji="1" lang="en-US" altLang="ja-JP" sz="1100">
              <a:solidFill>
                <a:schemeClr val="dk1"/>
              </a:solidFill>
              <a:effectLst/>
              <a:latin typeface="+mn-lt"/>
              <a:ea typeface="+mn-ea"/>
              <a:cs typeface="+mn-cs"/>
            </a:rPr>
            <a:t>95,920</a:t>
          </a:r>
          <a:r>
            <a:rPr kumimoji="1" lang="ja-JP" altLang="ja-JP" sz="1100">
              <a:solidFill>
                <a:schemeClr val="dk1"/>
              </a:solidFill>
              <a:effectLst/>
              <a:latin typeface="+mn-lt"/>
              <a:ea typeface="+mn-ea"/>
              <a:cs typeface="+mn-cs"/>
            </a:rPr>
            <a:t>千円の増、教育費については、小中学校給食費保護者負担軽減補助金</a:t>
          </a:r>
          <a:r>
            <a:rPr kumimoji="1" lang="en-US" altLang="ja-JP" sz="1100">
              <a:solidFill>
                <a:schemeClr val="dk1"/>
              </a:solidFill>
              <a:effectLst/>
              <a:latin typeface="+mn-lt"/>
              <a:ea typeface="+mn-ea"/>
              <a:cs typeface="+mn-cs"/>
            </a:rPr>
            <a:t>359,265</a:t>
          </a:r>
          <a:r>
            <a:rPr kumimoji="1" lang="ja-JP" altLang="ja-JP" sz="1100">
              <a:solidFill>
                <a:schemeClr val="dk1"/>
              </a:solidFill>
              <a:effectLst/>
              <a:latin typeface="+mn-lt"/>
              <a:ea typeface="+mn-ea"/>
              <a:cs typeface="+mn-cs"/>
            </a:rPr>
            <a:t>千円の増、公債費については、元利償還金</a:t>
          </a:r>
          <a:r>
            <a:rPr kumimoji="1" lang="en-US" altLang="ja-JP" sz="1100">
              <a:solidFill>
                <a:schemeClr val="dk1"/>
              </a:solidFill>
              <a:effectLst/>
              <a:latin typeface="+mn-lt"/>
              <a:ea typeface="+mn-ea"/>
              <a:cs typeface="+mn-cs"/>
            </a:rPr>
            <a:t>20,924</a:t>
          </a:r>
          <a:r>
            <a:rPr kumimoji="1" lang="ja-JP" altLang="ja-JP" sz="1100">
              <a:solidFill>
                <a:schemeClr val="dk1"/>
              </a:solidFill>
              <a:effectLst/>
              <a:latin typeface="+mn-lt"/>
              <a:ea typeface="+mn-ea"/>
              <a:cs typeface="+mn-cs"/>
            </a:rPr>
            <a:t>千円の増となっている。一方で、民生費、衛生費、労働費、商工費、土木費は微減に留まっており、それぞれの主な減要因として、民生費については、子育て世帯等臨時特別給付金費</a:t>
          </a:r>
          <a:r>
            <a:rPr kumimoji="1" lang="en-US" altLang="ja-JP" sz="1100">
              <a:solidFill>
                <a:schemeClr val="dk1"/>
              </a:solidFill>
              <a:effectLst/>
              <a:latin typeface="+mn-lt"/>
              <a:ea typeface="+mn-ea"/>
              <a:cs typeface="+mn-cs"/>
            </a:rPr>
            <a:t>4,369,576</a:t>
          </a:r>
          <a:r>
            <a:rPr kumimoji="1" lang="ja-JP" altLang="ja-JP" sz="1100">
              <a:solidFill>
                <a:schemeClr val="dk1"/>
              </a:solidFill>
              <a:effectLst/>
              <a:latin typeface="+mn-lt"/>
              <a:ea typeface="+mn-ea"/>
              <a:cs typeface="+mn-cs"/>
            </a:rPr>
            <a:t>千円の減、衛生費については、新型コロナウィルスワクチン接種事業費</a:t>
          </a:r>
          <a:r>
            <a:rPr kumimoji="1" lang="en-US" altLang="ja-JP" sz="1100">
              <a:solidFill>
                <a:schemeClr val="dk1"/>
              </a:solidFill>
              <a:effectLst/>
              <a:latin typeface="+mn-lt"/>
              <a:ea typeface="+mn-ea"/>
              <a:cs typeface="+mn-cs"/>
            </a:rPr>
            <a:t>625,706</a:t>
          </a:r>
          <a:r>
            <a:rPr kumimoji="1" lang="ja-JP" altLang="ja-JP" sz="1100">
              <a:solidFill>
                <a:schemeClr val="dk1"/>
              </a:solidFill>
              <a:effectLst/>
              <a:latin typeface="+mn-lt"/>
              <a:ea typeface="+mn-ea"/>
              <a:cs typeface="+mn-cs"/>
            </a:rPr>
            <a:t>千円の減、労働費については、公共施設屋根改修工事費</a:t>
          </a:r>
          <a:r>
            <a:rPr kumimoji="1" lang="en-US" altLang="ja-JP" sz="1100">
              <a:solidFill>
                <a:schemeClr val="dk1"/>
              </a:solidFill>
              <a:effectLst/>
              <a:latin typeface="+mn-lt"/>
              <a:ea typeface="+mn-ea"/>
              <a:cs typeface="+mn-cs"/>
            </a:rPr>
            <a:t>40,909</a:t>
          </a:r>
          <a:r>
            <a:rPr kumimoji="1" lang="ja-JP" altLang="ja-JP" sz="1100">
              <a:solidFill>
                <a:schemeClr val="dk1"/>
              </a:solidFill>
              <a:effectLst/>
              <a:latin typeface="+mn-lt"/>
              <a:ea typeface="+mn-ea"/>
              <a:cs typeface="+mn-cs"/>
            </a:rPr>
            <a:t>千円の減、商工費については、所沢市観光情報・物産館建設工事費</a:t>
          </a:r>
          <a:r>
            <a:rPr kumimoji="1" lang="en-US" altLang="ja-JP" sz="1100">
              <a:solidFill>
                <a:schemeClr val="dk1"/>
              </a:solidFill>
              <a:effectLst/>
              <a:latin typeface="+mn-lt"/>
              <a:ea typeface="+mn-ea"/>
              <a:cs typeface="+mn-cs"/>
            </a:rPr>
            <a:t>535,230</a:t>
          </a:r>
          <a:r>
            <a:rPr kumimoji="1" lang="ja-JP" altLang="ja-JP" sz="1100">
              <a:solidFill>
                <a:schemeClr val="dk1"/>
              </a:solidFill>
              <a:effectLst/>
              <a:latin typeface="+mn-lt"/>
              <a:ea typeface="+mn-ea"/>
              <a:cs typeface="+mn-cs"/>
            </a:rPr>
            <a:t>千円の減、土木費については、区画整理事業における仮換地指定に伴う物件移転等補償料</a:t>
          </a:r>
          <a:r>
            <a:rPr kumimoji="1" lang="en-US" altLang="ja-JP" sz="1100">
              <a:solidFill>
                <a:schemeClr val="dk1"/>
              </a:solidFill>
              <a:effectLst/>
              <a:latin typeface="+mn-lt"/>
              <a:ea typeface="+mn-ea"/>
              <a:cs typeface="+mn-cs"/>
            </a:rPr>
            <a:t>280,404</a:t>
          </a:r>
          <a:r>
            <a:rPr kumimoji="1" lang="ja-JP" altLang="ja-JP" sz="1100">
              <a:solidFill>
                <a:schemeClr val="dk1"/>
              </a:solidFill>
              <a:effectLst/>
              <a:latin typeface="+mn-lt"/>
              <a:ea typeface="+mn-ea"/>
              <a:cs typeface="+mn-cs"/>
            </a:rPr>
            <a:t>千円の減となっている。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年度は取崩額が積立額を上回ったため、前年度比で残高</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百万円減となり、標準財政規模比も</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実質収支額は、歳入・歳出ともに子育て世帯等臨時特別給付金の減により前年比減となったが、財政調整基金繰入金の増等による歳入が伸びたため</a:t>
          </a:r>
          <a:r>
            <a:rPr kumimoji="1" lang="en-US" altLang="ja-JP" sz="1100">
              <a:solidFill>
                <a:schemeClr val="dk1"/>
              </a:solidFill>
              <a:effectLst/>
              <a:latin typeface="+mn-lt"/>
              <a:ea typeface="+mn-ea"/>
              <a:cs typeface="+mn-cs"/>
            </a:rPr>
            <a:t>2,349</a:t>
          </a:r>
          <a:r>
            <a:rPr kumimoji="1" lang="ja-JP" altLang="ja-JP" sz="1100">
              <a:solidFill>
                <a:schemeClr val="dk1"/>
              </a:solidFill>
              <a:effectLst/>
              <a:latin typeface="+mn-lt"/>
              <a:ea typeface="+mn-ea"/>
              <a:cs typeface="+mn-cs"/>
            </a:rPr>
            <a:t>百万円の増となり、実質収支比率としては</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実質単年度収支額は、令和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年度は基金取崩額の増等により前年度比</a:t>
          </a:r>
          <a:r>
            <a:rPr kumimoji="1" lang="en-US" altLang="ja-JP" sz="1100">
              <a:solidFill>
                <a:schemeClr val="dk1"/>
              </a:solidFill>
              <a:effectLst/>
              <a:latin typeface="+mn-lt"/>
              <a:ea typeface="+mn-ea"/>
              <a:cs typeface="+mn-cs"/>
            </a:rPr>
            <a:t>2,565</a:t>
          </a:r>
          <a:r>
            <a:rPr kumimoji="1" lang="ja-JP" altLang="ja-JP" sz="1100">
              <a:solidFill>
                <a:schemeClr val="dk1"/>
              </a:solidFill>
              <a:effectLst/>
              <a:latin typeface="+mn-lt"/>
              <a:ea typeface="+mn-ea"/>
              <a:cs typeface="+mn-cs"/>
            </a:rPr>
            <a:t>百万円の減となり、標準財政規模に占める割合では</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ポイントの減となった。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全ての会計において黒字を計上した。</a:t>
          </a:r>
          <a:endParaRPr lang="ja-JP" altLang="ja-JP" sz="1400">
            <a:effectLst/>
          </a:endParaRPr>
        </a:p>
        <a:p>
          <a:r>
            <a:rPr kumimoji="1" lang="ja-JP" altLang="ja-JP" sz="1100">
              <a:solidFill>
                <a:schemeClr val="dk1"/>
              </a:solidFill>
              <a:effectLst/>
              <a:latin typeface="+mn-lt"/>
              <a:ea typeface="+mn-ea"/>
              <a:cs typeface="+mn-cs"/>
            </a:rPr>
            <a:t>　連結黒字額全体のうち、一般会計と水道事業会計の余剰額の合計が</a:t>
          </a:r>
          <a:r>
            <a:rPr kumimoji="1" lang="en-US" altLang="ja-JP" sz="1100">
              <a:solidFill>
                <a:schemeClr val="dk1"/>
              </a:solidFill>
              <a:effectLst/>
              <a:latin typeface="+mn-lt"/>
              <a:ea typeface="+mn-ea"/>
              <a:cs typeface="+mn-cs"/>
            </a:rPr>
            <a:t>14,366</a:t>
          </a:r>
          <a:r>
            <a:rPr kumimoji="1" lang="ja-JP" altLang="ja-JP" sz="1100">
              <a:solidFill>
                <a:schemeClr val="dk1"/>
              </a:solidFill>
              <a:effectLst/>
              <a:latin typeface="+mn-lt"/>
              <a:ea typeface="+mn-ea"/>
              <a:cs typeface="+mn-cs"/>
            </a:rPr>
            <a:t>百万円となり、連結黒字全体の</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を占めている。前年度と比較して黒字額は一般会計が</a:t>
          </a:r>
          <a:r>
            <a:rPr kumimoji="1" lang="en-US" altLang="ja-JP" sz="1100">
              <a:solidFill>
                <a:schemeClr val="dk1"/>
              </a:solidFill>
              <a:effectLst/>
              <a:latin typeface="+mn-lt"/>
              <a:ea typeface="+mn-ea"/>
              <a:cs typeface="+mn-cs"/>
            </a:rPr>
            <a:t>2,408</a:t>
          </a:r>
          <a:r>
            <a:rPr kumimoji="1" lang="ja-JP" altLang="ja-JP" sz="1100">
              <a:solidFill>
                <a:schemeClr val="dk1"/>
              </a:solidFill>
              <a:effectLst/>
              <a:latin typeface="+mn-lt"/>
              <a:ea typeface="+mn-ea"/>
              <a:cs typeface="+mn-cs"/>
            </a:rPr>
            <a:t>百万円増、下水道事業会計が</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百万円増等により、連結黒字額総額では前年度を</a:t>
          </a:r>
          <a:r>
            <a:rPr kumimoji="1" lang="en-US" altLang="ja-JP" sz="1100">
              <a:solidFill>
                <a:schemeClr val="dk1"/>
              </a:solidFill>
              <a:effectLst/>
              <a:latin typeface="+mn-lt"/>
              <a:ea typeface="+mn-ea"/>
              <a:cs typeface="+mn-cs"/>
            </a:rPr>
            <a:t>1,719</a:t>
          </a:r>
          <a:r>
            <a:rPr kumimoji="1" lang="ja-JP" altLang="ja-JP" sz="1100">
              <a:solidFill>
                <a:schemeClr val="dk1"/>
              </a:solidFill>
              <a:effectLst/>
              <a:latin typeface="+mn-lt"/>
              <a:ea typeface="+mn-ea"/>
              <a:cs typeface="+mn-cs"/>
            </a:rPr>
            <a:t>百万円上回る</a:t>
          </a:r>
          <a:r>
            <a:rPr kumimoji="1" lang="en-US" altLang="ja-JP" sz="1100">
              <a:solidFill>
                <a:schemeClr val="dk1"/>
              </a:solidFill>
              <a:effectLst/>
              <a:latin typeface="+mn-lt"/>
              <a:ea typeface="+mn-ea"/>
              <a:cs typeface="+mn-cs"/>
            </a:rPr>
            <a:t>20,507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主な会計の実質収支額は以下のとおり。</a:t>
          </a:r>
          <a:endParaRPr lang="ja-JP" altLang="ja-JP" sz="1400">
            <a:effectLst/>
          </a:endParaRPr>
        </a:p>
        <a:p>
          <a:r>
            <a:rPr kumimoji="1" lang="ja-JP" altLang="ja-JP" sz="1100">
              <a:solidFill>
                <a:schemeClr val="dk1"/>
              </a:solidFill>
              <a:effectLst/>
              <a:latin typeface="+mn-lt"/>
              <a:ea typeface="+mn-ea"/>
              <a:cs typeface="+mn-cs"/>
            </a:rPr>
            <a:t>　一般会計：</a:t>
          </a:r>
          <a:r>
            <a:rPr kumimoji="1" lang="en-US" altLang="ja-JP" sz="1100">
              <a:solidFill>
                <a:schemeClr val="dk1"/>
              </a:solidFill>
              <a:effectLst/>
              <a:latin typeface="+mn-lt"/>
              <a:ea typeface="+mn-ea"/>
              <a:cs typeface="+mn-cs"/>
            </a:rPr>
            <a:t>9,996</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水道事業会計：</a:t>
          </a:r>
          <a:r>
            <a:rPr kumimoji="1" lang="en-US" altLang="ja-JP" sz="1100">
              <a:solidFill>
                <a:schemeClr val="dk1"/>
              </a:solidFill>
              <a:effectLst/>
              <a:latin typeface="+mn-lt"/>
              <a:ea typeface="+mn-ea"/>
              <a:cs typeface="+mn-cs"/>
            </a:rPr>
            <a:t>4,370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下水道事業会計：</a:t>
          </a:r>
          <a:r>
            <a:rPr kumimoji="1" lang="en-US" altLang="ja-JP" sz="1100">
              <a:solidFill>
                <a:schemeClr val="dk1"/>
              </a:solidFill>
              <a:effectLst/>
              <a:latin typeface="+mn-lt"/>
              <a:ea typeface="+mn-ea"/>
              <a:cs typeface="+mn-cs"/>
            </a:rPr>
            <a:t>3,703</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病院事業会計：</a:t>
          </a:r>
          <a:r>
            <a:rPr kumimoji="1" lang="en-US" altLang="ja-JP" sz="1100">
              <a:solidFill>
                <a:schemeClr val="dk1"/>
              </a:solidFill>
              <a:effectLst/>
              <a:latin typeface="+mn-lt"/>
              <a:ea typeface="+mn-ea"/>
              <a:cs typeface="+mn-cs"/>
            </a:rPr>
            <a:t>522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介護保険特別会計：</a:t>
          </a:r>
          <a:r>
            <a:rPr kumimoji="1" lang="en-US" altLang="ja-JP" sz="1100">
              <a:solidFill>
                <a:schemeClr val="dk1"/>
              </a:solidFill>
              <a:effectLst/>
              <a:latin typeface="+mn-lt"/>
              <a:ea typeface="+mn-ea"/>
              <a:cs typeface="+mn-cs"/>
            </a:rPr>
            <a:t>1,803</a:t>
          </a:r>
          <a:r>
            <a:rPr kumimoji="1" lang="ja-JP" altLang="ja-JP" sz="1100">
              <a:solidFill>
                <a:schemeClr val="dk1"/>
              </a:solidFill>
              <a:effectLst/>
              <a:latin typeface="+mn-lt"/>
              <a:ea typeface="+mn-ea"/>
              <a:cs typeface="+mn-cs"/>
            </a:rPr>
            <a:t>百万円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128036480</v>
      </c>
      <c r="BO4" s="449"/>
      <c r="BP4" s="449"/>
      <c r="BQ4" s="449"/>
      <c r="BR4" s="449"/>
      <c r="BS4" s="449"/>
      <c r="BT4" s="449"/>
      <c r="BU4" s="450"/>
      <c r="BV4" s="448">
        <v>127659838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15.9</v>
      </c>
      <c r="CU4" s="589"/>
      <c r="CV4" s="589"/>
      <c r="CW4" s="589"/>
      <c r="CX4" s="589"/>
      <c r="CY4" s="589"/>
      <c r="CZ4" s="589"/>
      <c r="DA4" s="590"/>
      <c r="DB4" s="588">
        <v>11.9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116895054</v>
      </c>
      <c r="BO5" s="420"/>
      <c r="BP5" s="420"/>
      <c r="BQ5" s="420"/>
      <c r="BR5" s="420"/>
      <c r="BS5" s="420"/>
      <c r="BT5" s="420"/>
      <c r="BU5" s="421"/>
      <c r="BV5" s="419">
        <v>118826140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92.7</v>
      </c>
      <c r="CU5" s="417"/>
      <c r="CV5" s="417"/>
      <c r="CW5" s="417"/>
      <c r="CX5" s="417"/>
      <c r="CY5" s="417"/>
      <c r="CZ5" s="417"/>
      <c r="DA5" s="418"/>
      <c r="DB5" s="416">
        <v>90</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11141426</v>
      </c>
      <c r="BO6" s="420"/>
      <c r="BP6" s="420"/>
      <c r="BQ6" s="420"/>
      <c r="BR6" s="420"/>
      <c r="BS6" s="420"/>
      <c r="BT6" s="420"/>
      <c r="BU6" s="421"/>
      <c r="BV6" s="419">
        <v>8833698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94.4</v>
      </c>
      <c r="CU6" s="563"/>
      <c r="CV6" s="563"/>
      <c r="CW6" s="563"/>
      <c r="CX6" s="563"/>
      <c r="CY6" s="563"/>
      <c r="CZ6" s="563"/>
      <c r="DA6" s="564"/>
      <c r="DB6" s="562">
        <v>94.3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1152812</v>
      </c>
      <c r="BO7" s="420"/>
      <c r="BP7" s="420"/>
      <c r="BQ7" s="420"/>
      <c r="BR7" s="420"/>
      <c r="BS7" s="420"/>
      <c r="BT7" s="420"/>
      <c r="BU7" s="421"/>
      <c r="BV7" s="419">
        <v>1194405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62801138</v>
      </c>
      <c r="CU7" s="420"/>
      <c r="CV7" s="420"/>
      <c r="CW7" s="420"/>
      <c r="CX7" s="420"/>
      <c r="CY7" s="420"/>
      <c r="CZ7" s="420"/>
      <c r="DA7" s="421"/>
      <c r="DB7" s="419">
        <v>64202901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9988614</v>
      </c>
      <c r="BO8" s="420"/>
      <c r="BP8" s="420"/>
      <c r="BQ8" s="420"/>
      <c r="BR8" s="420"/>
      <c r="BS8" s="420"/>
      <c r="BT8" s="420"/>
      <c r="BU8" s="421"/>
      <c r="BV8" s="419">
        <v>7639293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342464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2349321</v>
      </c>
      <c r="BO9" s="420"/>
      <c r="BP9" s="420"/>
      <c r="BQ9" s="420"/>
      <c r="BR9" s="420"/>
      <c r="BS9" s="420"/>
      <c r="BT9" s="420"/>
      <c r="BU9" s="421"/>
      <c r="BV9" s="419">
        <v>2236876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8.9</v>
      </c>
      <c r="CU9" s="417"/>
      <c r="CV9" s="417"/>
      <c r="CW9" s="417"/>
      <c r="CX9" s="417"/>
      <c r="CY9" s="417"/>
      <c r="CZ9" s="417"/>
      <c r="DA9" s="418"/>
      <c r="DB9" s="416">
        <v>9.5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340386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103</v>
      </c>
      <c r="AV10" s="478"/>
      <c r="AW10" s="478"/>
      <c r="AX10" s="478"/>
      <c r="AY10" s="433" t="s">
        <v>122</v>
      </c>
      <c r="AZ10" s="434"/>
      <c r="BA10" s="434"/>
      <c r="BB10" s="434"/>
      <c r="BC10" s="434"/>
      <c r="BD10" s="434"/>
      <c r="BE10" s="434"/>
      <c r="BF10" s="434"/>
      <c r="BG10" s="434"/>
      <c r="BH10" s="434"/>
      <c r="BI10" s="434"/>
      <c r="BJ10" s="434"/>
      <c r="BK10" s="434"/>
      <c r="BL10" s="434"/>
      <c r="BM10" s="435"/>
      <c r="BN10" s="419">
        <v>3635628</v>
      </c>
      <c r="BO10" s="420"/>
      <c r="BP10" s="420"/>
      <c r="BQ10" s="420"/>
      <c r="BR10" s="420"/>
      <c r="BS10" s="420"/>
      <c r="BT10" s="420"/>
      <c r="BU10" s="421"/>
      <c r="BV10" s="419">
        <v>3588839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344070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4423538</v>
      </c>
      <c r="BO12" s="420"/>
      <c r="BP12" s="420"/>
      <c r="BQ12" s="420"/>
      <c r="BR12" s="420"/>
      <c r="BS12" s="420"/>
      <c r="BT12" s="420"/>
      <c r="BU12" s="421"/>
      <c r="BV12" s="419">
        <v>1699374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337574</v>
      </c>
      <c r="S13" s="507"/>
      <c r="T13" s="507"/>
      <c r="U13" s="507"/>
      <c r="V13" s="508"/>
      <c r="W13" s="509" t="s">
        <v>140</v>
      </c>
      <c r="X13" s="405"/>
      <c r="Y13" s="405"/>
      <c r="Z13" s="405"/>
      <c r="AA13" s="405"/>
      <c r="AB13" s="406"/>
      <c r="AC13" s="372">
        <v>1793</v>
      </c>
      <c r="AD13" s="373"/>
      <c r="AE13" s="373"/>
      <c r="AF13" s="373"/>
      <c r="AG13" s="374"/>
      <c r="AH13" s="372">
        <v>2023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1561411</v>
      </c>
      <c r="BO13" s="420"/>
      <c r="BP13" s="420"/>
      <c r="BQ13" s="420"/>
      <c r="BR13" s="420"/>
      <c r="BS13" s="420"/>
      <c r="BT13" s="420"/>
      <c r="BU13" s="421"/>
      <c r="BV13" s="419">
        <v>4126341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3.9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343637</v>
      </c>
      <c r="S14" s="507"/>
      <c r="T14" s="507"/>
      <c r="U14" s="507"/>
      <c r="V14" s="508"/>
      <c r="W14" s="510"/>
      <c r="X14" s="408"/>
      <c r="Y14" s="408"/>
      <c r="Z14" s="408"/>
      <c r="AA14" s="408"/>
      <c r="AB14" s="409"/>
      <c r="AC14" s="499">
        <v>1.2</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v>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337573</v>
      </c>
      <c r="S15" s="507"/>
      <c r="T15" s="507"/>
      <c r="U15" s="507"/>
      <c r="V15" s="508"/>
      <c r="W15" s="509" t="s">
        <v>149</v>
      </c>
      <c r="X15" s="405"/>
      <c r="Y15" s="405"/>
      <c r="Z15" s="405"/>
      <c r="AA15" s="405"/>
      <c r="AB15" s="406"/>
      <c r="AC15" s="372">
        <v>26563</v>
      </c>
      <c r="AD15" s="373"/>
      <c r="AE15" s="373"/>
      <c r="AF15" s="373"/>
      <c r="AG15" s="374"/>
      <c r="AH15" s="372">
        <v>29386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46108595</v>
      </c>
      <c r="BO15" s="449"/>
      <c r="BP15" s="449"/>
      <c r="BQ15" s="449"/>
      <c r="BR15" s="449"/>
      <c r="BS15" s="449"/>
      <c r="BT15" s="449"/>
      <c r="BU15" s="450"/>
      <c r="BV15" s="448">
        <v>44256930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18.2</v>
      </c>
      <c r="AD16" s="500"/>
      <c r="AE16" s="500"/>
      <c r="AF16" s="500"/>
      <c r="AG16" s="501"/>
      <c r="AH16" s="499">
        <v>20.100000000000001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48880451</v>
      </c>
      <c r="BO16" s="420"/>
      <c r="BP16" s="420"/>
      <c r="BQ16" s="420"/>
      <c r="BR16" s="420"/>
      <c r="BS16" s="420"/>
      <c r="BT16" s="420"/>
      <c r="BU16" s="421"/>
      <c r="BV16" s="419">
        <v>47688502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117796</v>
      </c>
      <c r="AD17" s="373"/>
      <c r="AE17" s="373"/>
      <c r="AF17" s="373"/>
      <c r="AG17" s="374"/>
      <c r="AH17" s="372">
        <v>114775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58875063</v>
      </c>
      <c r="BO17" s="420"/>
      <c r="BP17" s="420"/>
      <c r="BQ17" s="420"/>
      <c r="BR17" s="420"/>
      <c r="BS17" s="420"/>
      <c r="BT17" s="420"/>
      <c r="BU17" s="421"/>
      <c r="BV17" s="419">
        <v>56516699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72.11</v>
      </c>
      <c r="M18" s="472"/>
      <c r="N18" s="472"/>
      <c r="O18" s="472"/>
      <c r="P18" s="472"/>
      <c r="Q18" s="472"/>
      <c r="R18" s="473"/>
      <c r="S18" s="473"/>
      <c r="T18" s="473"/>
      <c r="U18" s="473"/>
      <c r="V18" s="474"/>
      <c r="W18" s="490"/>
      <c r="X18" s="491"/>
      <c r="Y18" s="491"/>
      <c r="Z18" s="491"/>
      <c r="AA18" s="491"/>
      <c r="AB18" s="515"/>
      <c r="AC18" s="389">
        <v>80.599999999999994</v>
      </c>
      <c r="AD18" s="390"/>
      <c r="AE18" s="390"/>
      <c r="AF18" s="390"/>
      <c r="AG18" s="475"/>
      <c r="AH18" s="389">
        <v>78.5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61154522</v>
      </c>
      <c r="BO18" s="420"/>
      <c r="BP18" s="420"/>
      <c r="BQ18" s="420"/>
      <c r="BR18" s="420"/>
      <c r="BS18" s="420"/>
      <c r="BT18" s="420"/>
      <c r="BU18" s="421"/>
      <c r="BV18" s="419">
        <v>60367838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4749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87456854</v>
      </c>
      <c r="BO19" s="420"/>
      <c r="BP19" s="420"/>
      <c r="BQ19" s="420"/>
      <c r="BR19" s="420"/>
      <c r="BS19" s="420"/>
      <c r="BT19" s="420"/>
      <c r="BU19" s="421"/>
      <c r="BV19" s="419">
        <v>81350205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152652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62882238</v>
      </c>
      <c r="BO22" s="449"/>
      <c r="BP22" s="449"/>
      <c r="BQ22" s="449"/>
      <c r="BR22" s="449"/>
      <c r="BS22" s="449"/>
      <c r="BT22" s="449"/>
      <c r="BU22" s="450"/>
      <c r="BV22" s="448">
        <v>65961115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38611000</v>
      </c>
      <c r="BO23" s="420"/>
      <c r="BP23" s="420"/>
      <c r="BQ23" s="420"/>
      <c r="BR23" s="420"/>
      <c r="BS23" s="420"/>
      <c r="BT23" s="420"/>
      <c r="BU23" s="421"/>
      <c r="BV23" s="419">
        <v>41031718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10290</v>
      </c>
      <c r="R24" s="373"/>
      <c r="S24" s="373"/>
      <c r="T24" s="373"/>
      <c r="U24" s="373"/>
      <c r="V24" s="374"/>
      <c r="W24" s="462"/>
      <c r="X24" s="399"/>
      <c r="Y24" s="400"/>
      <c r="Z24" s="375" t="s">
        <v>174</v>
      </c>
      <c r="AA24" s="376"/>
      <c r="AB24" s="376"/>
      <c r="AC24" s="376"/>
      <c r="AD24" s="376"/>
      <c r="AE24" s="376"/>
      <c r="AF24" s="376"/>
      <c r="AG24" s="377"/>
      <c r="AH24" s="372">
        <v>1805</v>
      </c>
      <c r="AI24" s="373"/>
      <c r="AJ24" s="373"/>
      <c r="AK24" s="373"/>
      <c r="AL24" s="374"/>
      <c r="AM24" s="372">
        <v>5646040</v>
      </c>
      <c r="AN24" s="373"/>
      <c r="AO24" s="373"/>
      <c r="AP24" s="373"/>
      <c r="AQ24" s="373"/>
      <c r="AR24" s="374"/>
      <c r="AS24" s="372">
        <v>3128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32459351</v>
      </c>
      <c r="BO24" s="420"/>
      <c r="BP24" s="420"/>
      <c r="BQ24" s="420"/>
      <c r="BR24" s="420"/>
      <c r="BS24" s="420"/>
      <c r="BT24" s="420"/>
      <c r="BU24" s="421"/>
      <c r="BV24" s="419">
        <v>33279215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8760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147</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61884492</v>
      </c>
      <c r="BO25" s="449"/>
      <c r="BP25" s="449"/>
      <c r="BQ25" s="449"/>
      <c r="BR25" s="449"/>
      <c r="BS25" s="449"/>
      <c r="BT25" s="449"/>
      <c r="BU25" s="450"/>
      <c r="BV25" s="448">
        <v>64948264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7810</v>
      </c>
      <c r="R26" s="373"/>
      <c r="S26" s="373"/>
      <c r="T26" s="373"/>
      <c r="U26" s="373"/>
      <c r="V26" s="374"/>
      <c r="W26" s="462"/>
      <c r="X26" s="399"/>
      <c r="Y26" s="400"/>
      <c r="Z26" s="375" t="s">
        <v>180</v>
      </c>
      <c r="AA26" s="430"/>
      <c r="AB26" s="430"/>
      <c r="AC26" s="430"/>
      <c r="AD26" s="430"/>
      <c r="AE26" s="430"/>
      <c r="AF26" s="430"/>
      <c r="AG26" s="431"/>
      <c r="AH26" s="372">
        <v>149</v>
      </c>
      <c r="AI26" s="373"/>
      <c r="AJ26" s="373"/>
      <c r="AK26" s="373"/>
      <c r="AL26" s="374"/>
      <c r="AM26" s="372">
        <v>522841</v>
      </c>
      <c r="AN26" s="373"/>
      <c r="AO26" s="373"/>
      <c r="AP26" s="373"/>
      <c r="AQ26" s="373"/>
      <c r="AR26" s="374"/>
      <c r="AS26" s="372">
        <v>3509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6600</v>
      </c>
      <c r="R27" s="373"/>
      <c r="S27" s="373"/>
      <c r="T27" s="373"/>
      <c r="U27" s="373"/>
      <c r="V27" s="374"/>
      <c r="W27" s="462"/>
      <c r="X27" s="399"/>
      <c r="Y27" s="400"/>
      <c r="Z27" s="375" t="s">
        <v>183</v>
      </c>
      <c r="AA27" s="376"/>
      <c r="AB27" s="376"/>
      <c r="AC27" s="376"/>
      <c r="AD27" s="376"/>
      <c r="AE27" s="376"/>
      <c r="AF27" s="376"/>
      <c r="AG27" s="377"/>
      <c r="AH27" s="372">
        <v>40</v>
      </c>
      <c r="AI27" s="373"/>
      <c r="AJ27" s="373"/>
      <c r="AK27" s="373"/>
      <c r="AL27" s="374"/>
      <c r="AM27" s="372">
        <v>150944</v>
      </c>
      <c r="AN27" s="373"/>
      <c r="AO27" s="373"/>
      <c r="AP27" s="373"/>
      <c r="AQ27" s="373"/>
      <c r="AR27" s="374"/>
      <c r="AS27" s="372">
        <v>3774</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5800</v>
      </c>
      <c r="R28" s="373"/>
      <c r="S28" s="373"/>
      <c r="T28" s="373"/>
      <c r="U28" s="373"/>
      <c r="V28" s="374"/>
      <c r="W28" s="462"/>
      <c r="X28" s="399"/>
      <c r="Y28" s="400"/>
      <c r="Z28" s="375" t="s">
        <v>186</v>
      </c>
      <c r="AA28" s="376"/>
      <c r="AB28" s="376"/>
      <c r="AC28" s="376"/>
      <c r="AD28" s="376"/>
      <c r="AE28" s="376"/>
      <c r="AF28" s="376"/>
      <c r="AG28" s="377"/>
      <c r="AH28" s="372" t="s">
        <v>187</v>
      </c>
      <c r="AI28" s="373"/>
      <c r="AJ28" s="373"/>
      <c r="AK28" s="373"/>
      <c r="AL28" s="374"/>
      <c r="AM28" s="372" t="s">
        <v>187</v>
      </c>
      <c r="AN28" s="373"/>
      <c r="AO28" s="373"/>
      <c r="AP28" s="373"/>
      <c r="AQ28" s="373"/>
      <c r="AR28" s="374"/>
      <c r="AS28" s="372" t="s">
        <v>130</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7403194</v>
      </c>
      <c r="BO28" s="449"/>
      <c r="BP28" s="449"/>
      <c r="BQ28" s="449"/>
      <c r="BR28" s="449"/>
      <c r="BS28" s="449"/>
      <c r="BT28" s="449"/>
      <c r="BU28" s="450"/>
      <c r="BV28" s="448">
        <v>8191104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35</v>
      </c>
      <c r="M29" s="373"/>
      <c r="N29" s="373"/>
      <c r="O29" s="373"/>
      <c r="P29" s="374"/>
      <c r="Q29" s="372">
        <v>5600</v>
      </c>
      <c r="R29" s="373"/>
      <c r="S29" s="373"/>
      <c r="T29" s="373"/>
      <c r="U29" s="373"/>
      <c r="V29" s="374"/>
      <c r="W29" s="463"/>
      <c r="X29" s="464"/>
      <c r="Y29" s="465"/>
      <c r="Z29" s="375" t="s">
        <v>190</v>
      </c>
      <c r="AA29" s="376"/>
      <c r="AB29" s="376"/>
      <c r="AC29" s="376"/>
      <c r="AD29" s="376"/>
      <c r="AE29" s="376"/>
      <c r="AF29" s="376"/>
      <c r="AG29" s="377"/>
      <c r="AH29" s="372">
        <v>1845</v>
      </c>
      <c r="AI29" s="373"/>
      <c r="AJ29" s="373"/>
      <c r="AK29" s="373"/>
      <c r="AL29" s="374"/>
      <c r="AM29" s="372">
        <v>5796984</v>
      </c>
      <c r="AN29" s="373"/>
      <c r="AO29" s="373"/>
      <c r="AP29" s="373"/>
      <c r="AQ29" s="373"/>
      <c r="AR29" s="374"/>
      <c r="AS29" s="372">
        <v>3142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187</v>
      </c>
      <c r="BO29" s="420"/>
      <c r="BP29" s="420"/>
      <c r="BQ29" s="420"/>
      <c r="BR29" s="420"/>
      <c r="BS29" s="420"/>
      <c r="BT29" s="420"/>
      <c r="BU29" s="421"/>
      <c r="BV29" s="419" t="s">
        <v>187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101.3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6752017</v>
      </c>
      <c r="BO30" s="454"/>
      <c r="BP30" s="454"/>
      <c r="BQ30" s="454"/>
      <c r="BR30" s="454"/>
      <c r="BS30" s="454"/>
      <c r="BT30" s="454"/>
      <c r="BU30" s="455"/>
      <c r="BV30" s="453">
        <v>5632646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所沢市交通災害共済特別会計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所沢市水道事業会計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埼玉西部消防組合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所沢市土地開発公社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所沢市所沢都市計画事業狭山ヶ丘土地区画整理特別会計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所沢市国民健康保険特別会計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所沢市下水道事業会計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ワルツ所沢</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所沢市所沢都市計画事業所沢駅西口土地区画整理特別会計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所沢市介護保険特別会計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所沢市病院事業会計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所沢市公共施設管理公社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所沢市後期高齢者医療特別会計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15</v>
      </c>
      <c r="CP37" s="367"/>
      <c r="CQ37" s="368" t="str">
        <f>IF('各会計、関係団体の財政状況及び健全化判断比率'!BS10="","",'各会計、関係団体の財政状況及び健全化判断比率'!BS10)</f>
        <v>所沢市文化振興事業団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〇</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16</v>
      </c>
      <c r="CP38" s="367"/>
      <c r="CQ38" s="368" t="str">
        <f>IF('各会計、関係団体の財政状況及び健全化判断比率'!BS11="","",'各会計、関係団体の財政状況及び健全化判断比率'!BS11)</f>
        <v>埼玉西部食品流通センター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〇</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17</v>
      </c>
      <c r="CP39" s="367"/>
      <c r="CQ39" s="368" t="str">
        <f>IF('各会計、関係団体の財政状況及び健全化判断比率'!BS12="","",'各会計、関係団体の財政状況及び健全化判断比率'!BS12)</f>
        <v>ところざわ未来電力</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〇</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w91JIIn/w7YC77uDvXtQUyZIxnUu+Xr540AnKQqddGUn5BCjdkfS12HHdwGhxTKdxELBF19rHclj9d3v7+Eg==" saltValue="rFajqteiWPaAiqv2K0ZD3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561</v>
      </c>
      <c r="D34" s="1151"/>
      <c r="E34" s="1152"/>
      <c r="F34" s="32">
        <v>7.28</v>
      </c>
      <c r="G34" s="33">
        <v>7.45</v>
      </c>
      <c r="H34" s="33">
        <v>8.8699999999999992</v>
      </c>
      <c r="I34" s="33">
        <v>11.81</v>
      </c>
      <c r="J34" s="34">
        <v>15.91</v>
      </c>
      <c r="K34" s="22"/>
      <c r="L34" s="22"/>
      <c r="M34" s="22"/>
      <c r="N34" s="22"/>
      <c r="O34" s="22"/>
      <c r="P34" s="22"/>
    </row>
    <row r="35" spans="1:16" ht="39" customHeight="1" x14ac:dyDescent="0.2">
      <c r="A35" s="22"/>
      <c r="B35" s="35"/>
      <c r="C35" s="1145" t="s">
        <v>562</v>
      </c>
      <c r="D35" s="1146"/>
      <c r="E35" s="1147"/>
      <c r="F35" s="36">
        <v>10.119999999999999</v>
      </c>
      <c r="G35" s="37">
        <v>10.18</v>
      </c>
      <c r="H35" s="37">
        <v>8.5399999999999991</v>
      </c>
      <c r="I35" s="37">
        <v>8.3800000000000008</v>
      </c>
      <c r="J35" s="38">
        <v>6.95</v>
      </c>
      <c r="K35" s="22"/>
      <c r="L35" s="22"/>
      <c r="M35" s="22"/>
      <c r="N35" s="22"/>
      <c r="O35" s="22"/>
      <c r="P35" s="22"/>
    </row>
    <row r="36" spans="1:16" ht="39" customHeight="1" x14ac:dyDescent="0.2">
      <c r="A36" s="22"/>
      <c r="B36" s="35"/>
      <c r="C36" s="1145" t="s">
        <v>563</v>
      </c>
      <c r="D36" s="1146"/>
      <c r="E36" s="1147"/>
      <c r="F36" s="36">
        <v>4.3</v>
      </c>
      <c r="G36" s="37">
        <v>4.5</v>
      </c>
      <c r="H36" s="37">
        <v>5.26</v>
      </c>
      <c r="I36" s="37">
        <v>5.2</v>
      </c>
      <c r="J36" s="38">
        <v>5.89</v>
      </c>
      <c r="K36" s="22"/>
      <c r="L36" s="22"/>
      <c r="M36" s="22"/>
      <c r="N36" s="22"/>
      <c r="O36" s="22"/>
      <c r="P36" s="22"/>
    </row>
    <row r="37" spans="1:16" ht="39" customHeight="1" x14ac:dyDescent="0.2">
      <c r="A37" s="22"/>
      <c r="B37" s="35"/>
      <c r="C37" s="1145" t="s">
        <v>564</v>
      </c>
      <c r="D37" s="1146"/>
      <c r="E37" s="1147"/>
      <c r="F37" s="36">
        <v>1.93</v>
      </c>
      <c r="G37" s="37">
        <v>1.96</v>
      </c>
      <c r="H37" s="37">
        <v>2.65</v>
      </c>
      <c r="I37" s="37">
        <v>2.39</v>
      </c>
      <c r="J37" s="38">
        <v>2.87</v>
      </c>
      <c r="K37" s="22"/>
      <c r="L37" s="22"/>
      <c r="M37" s="22"/>
      <c r="N37" s="22"/>
      <c r="O37" s="22"/>
      <c r="P37" s="22"/>
    </row>
    <row r="38" spans="1:16" ht="39" customHeight="1" x14ac:dyDescent="0.2">
      <c r="A38" s="22"/>
      <c r="B38" s="35"/>
      <c r="C38" s="1145" t="s">
        <v>565</v>
      </c>
      <c r="D38" s="1146"/>
      <c r="E38" s="1147"/>
      <c r="F38" s="36">
        <v>0.38</v>
      </c>
      <c r="G38" s="37">
        <v>0.35</v>
      </c>
      <c r="H38" s="37">
        <v>0.67</v>
      </c>
      <c r="I38" s="37">
        <v>0.51</v>
      </c>
      <c r="J38" s="38">
        <v>0.83</v>
      </c>
      <c r="K38" s="22"/>
      <c r="L38" s="22"/>
      <c r="M38" s="22"/>
      <c r="N38" s="22"/>
      <c r="O38" s="22"/>
      <c r="P38" s="22"/>
    </row>
    <row r="39" spans="1:16" ht="39" customHeight="1" x14ac:dyDescent="0.2">
      <c r="A39" s="22"/>
      <c r="B39" s="35"/>
      <c r="C39" s="1145" t="s">
        <v>566</v>
      </c>
      <c r="D39" s="1146"/>
      <c r="E39" s="1147"/>
      <c r="F39" s="36">
        <v>0.02</v>
      </c>
      <c r="G39" s="37">
        <v>0.02</v>
      </c>
      <c r="H39" s="37">
        <v>0.03</v>
      </c>
      <c r="I39" s="37">
        <v>0.03</v>
      </c>
      <c r="J39" s="38">
        <v>0.08</v>
      </c>
      <c r="K39" s="22"/>
      <c r="L39" s="22"/>
      <c r="M39" s="22"/>
      <c r="N39" s="22"/>
      <c r="O39" s="22"/>
      <c r="P39" s="22"/>
    </row>
    <row r="40" spans="1:16" ht="39" customHeight="1" x14ac:dyDescent="0.2">
      <c r="A40" s="22"/>
      <c r="B40" s="35"/>
      <c r="C40" s="1145" t="s">
        <v>567</v>
      </c>
      <c r="D40" s="1146"/>
      <c r="E40" s="1147"/>
      <c r="F40" s="36">
        <v>0.04</v>
      </c>
      <c r="G40" s="37">
        <v>0.04</v>
      </c>
      <c r="H40" s="37">
        <v>0.04</v>
      </c>
      <c r="I40" s="37">
        <v>0.05</v>
      </c>
      <c r="J40" s="38">
        <v>0.06</v>
      </c>
      <c r="K40" s="22"/>
      <c r="L40" s="22"/>
      <c r="M40" s="22"/>
      <c r="N40" s="22"/>
      <c r="O40" s="22"/>
      <c r="P40" s="22"/>
    </row>
    <row r="41" spans="1:16" ht="39" customHeight="1" x14ac:dyDescent="0.2">
      <c r="A41" s="22"/>
      <c r="B41" s="35"/>
      <c r="C41" s="1145" t="s">
        <v>568</v>
      </c>
      <c r="D41" s="1146"/>
      <c r="E41" s="1147"/>
      <c r="F41" s="36">
        <v>0.01</v>
      </c>
      <c r="G41" s="37">
        <v>0.02</v>
      </c>
      <c r="H41" s="37">
        <v>1.03</v>
      </c>
      <c r="I41" s="37">
        <v>0.85</v>
      </c>
      <c r="J41" s="38">
        <v>0.03</v>
      </c>
      <c r="K41" s="22"/>
      <c r="L41" s="22"/>
      <c r="M41" s="22"/>
      <c r="N41" s="22"/>
      <c r="O41" s="22"/>
      <c r="P41" s="22"/>
    </row>
    <row r="42" spans="1:16" ht="39" customHeight="1" x14ac:dyDescent="0.2">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570</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r0fmzsYSOTPwzRFzv5ipeO/VnCpAG8XeplhwkkdofeMqWNh8lPD/zqfzei0Tvc4+LZcJuMTf5Jx9+mLWEQpWA==" saltValue="HCC6oCzYJnYKWjTJYge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6421</v>
      </c>
      <c r="L45" s="60">
        <v>6445</v>
      </c>
      <c r="M45" s="60">
        <v>6643</v>
      </c>
      <c r="N45" s="60">
        <v>7739</v>
      </c>
      <c r="O45" s="61">
        <v>7760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14</v>
      </c>
      <c r="F48" s="1155"/>
      <c r="G48" s="1155"/>
      <c r="H48" s="1155"/>
      <c r="I48" s="1155"/>
      <c r="J48" s="1156"/>
      <c r="K48" s="63">
        <v>965</v>
      </c>
      <c r="L48" s="64">
        <v>1111</v>
      </c>
      <c r="M48" s="64">
        <v>995</v>
      </c>
      <c r="N48" s="64">
        <v>988</v>
      </c>
      <c r="O48" s="65">
        <v>1155</v>
      </c>
      <c r="P48" s="48"/>
      <c r="Q48" s="48"/>
      <c r="R48" s="48"/>
      <c r="S48" s="48"/>
      <c r="T48" s="48"/>
      <c r="U48" s="48"/>
    </row>
    <row r="49" spans="1:21" ht="30.75" customHeight="1" x14ac:dyDescent="0.2">
      <c r="A49" s="48"/>
      <c r="B49" s="1178"/>
      <c r="C49" s="1179"/>
      <c r="D49" s="62"/>
      <c r="E49" s="1155" t="s">
        <v>15</v>
      </c>
      <c r="F49" s="1155"/>
      <c r="G49" s="1155"/>
      <c r="H49" s="1155"/>
      <c r="I49" s="1155"/>
      <c r="J49" s="1156"/>
      <c r="K49" s="63">
        <v>195</v>
      </c>
      <c r="L49" s="64">
        <v>186</v>
      </c>
      <c r="M49" s="64">
        <v>164</v>
      </c>
      <c r="N49" s="64">
        <v>192</v>
      </c>
      <c r="O49" s="65">
        <v>182</v>
      </c>
      <c r="P49" s="48"/>
      <c r="Q49" s="48"/>
      <c r="R49" s="48"/>
      <c r="S49" s="48"/>
      <c r="T49" s="48"/>
      <c r="U49" s="48"/>
    </row>
    <row r="50" spans="1:21" ht="30.75" customHeight="1" x14ac:dyDescent="0.2">
      <c r="A50" s="48"/>
      <c r="B50" s="1178"/>
      <c r="C50" s="1179"/>
      <c r="D50" s="62"/>
      <c r="E50" s="1155" t="s">
        <v>16</v>
      </c>
      <c r="F50" s="1155"/>
      <c r="G50" s="1155"/>
      <c r="H50" s="1155"/>
      <c r="I50" s="1155"/>
      <c r="J50" s="1156"/>
      <c r="K50" s="63">
        <v>230</v>
      </c>
      <c r="L50" s="64">
        <v>230</v>
      </c>
      <c r="M50" s="64">
        <v>365</v>
      </c>
      <c r="N50" s="64">
        <v>402</v>
      </c>
      <c r="O50" s="65">
        <v>404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514</v>
      </c>
      <c r="L51" s="64">
        <v>0</v>
      </c>
      <c r="M51" s="64">
        <v>0</v>
      </c>
      <c r="N51" s="64">
        <v>0</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6520</v>
      </c>
      <c r="L52" s="64">
        <v>6321</v>
      </c>
      <c r="M52" s="64">
        <v>5965</v>
      </c>
      <c r="N52" s="64">
        <v>6416</v>
      </c>
      <c r="O52" s="65">
        <v>6303</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1291</v>
      </c>
      <c r="L53" s="69">
        <v>1651</v>
      </c>
      <c r="M53" s="69">
        <v>2202</v>
      </c>
      <c r="N53" s="69">
        <v>2905</v>
      </c>
      <c r="O53" s="70">
        <v>3198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ucmeqyVpek43Ikop9S8iUO15FcvJOoAyJq1sHtHYe0Su+xLPUJvuCKNaiCC5rVh3hgKHKXieCWUlxhnCznXRQ==" saltValue="QEeBdnLFCuexWYirpRKF5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555</v>
      </c>
      <c r="J40" s="103" t="s">
        <v>556</v>
      </c>
      <c r="K40" s="103" t="s">
        <v>557</v>
      </c>
      <c r="L40" s="103" t="s">
        <v>558</v>
      </c>
      <c r="M40" s="104" t="s">
        <v>559</v>
      </c>
    </row>
    <row r="41" spans="2:13" ht="27.75" customHeight="1" x14ac:dyDescent="0.2">
      <c r="B41" s="1196" t="s">
        <v>31</v>
      </c>
      <c r="C41" s="1197"/>
      <c r="D41" s="105"/>
      <c r="E41" s="1198" t="s">
        <v>32</v>
      </c>
      <c r="F41" s="1198"/>
      <c r="G41" s="1198"/>
      <c r="H41" s="1199"/>
      <c r="I41" s="355">
        <v>57966</v>
      </c>
      <c r="J41" s="356">
        <v>65282</v>
      </c>
      <c r="K41" s="356">
        <v>65970</v>
      </c>
      <c r="L41" s="356">
        <v>65961</v>
      </c>
      <c r="M41" s="357">
        <v>62882</v>
      </c>
    </row>
    <row r="42" spans="2:13" ht="27.75" customHeight="1" x14ac:dyDescent="0.2">
      <c r="B42" s="1186"/>
      <c r="C42" s="1187"/>
      <c r="D42" s="106"/>
      <c r="E42" s="1190" t="s">
        <v>33</v>
      </c>
      <c r="F42" s="1190"/>
      <c r="G42" s="1190"/>
      <c r="H42" s="1191"/>
      <c r="I42" s="358">
        <v>3282</v>
      </c>
      <c r="J42" s="359">
        <v>4425</v>
      </c>
      <c r="K42" s="359">
        <v>4208</v>
      </c>
      <c r="L42" s="359">
        <v>6924</v>
      </c>
      <c r="M42" s="360">
        <v>6002</v>
      </c>
    </row>
    <row r="43" spans="2:13" ht="27.75" customHeight="1" x14ac:dyDescent="0.2">
      <c r="B43" s="1186"/>
      <c r="C43" s="1187"/>
      <c r="D43" s="106"/>
      <c r="E43" s="1190" t="s">
        <v>34</v>
      </c>
      <c r="F43" s="1190"/>
      <c r="G43" s="1190"/>
      <c r="H43" s="1191"/>
      <c r="I43" s="358">
        <v>1675</v>
      </c>
      <c r="J43" s="359">
        <v>1531</v>
      </c>
      <c r="K43" s="359">
        <v>1400</v>
      </c>
      <c r="L43" s="359">
        <v>1377</v>
      </c>
      <c r="M43" s="360">
        <v>1258</v>
      </c>
    </row>
    <row r="44" spans="2:13" ht="27.75" customHeight="1" x14ac:dyDescent="0.2">
      <c r="B44" s="1186"/>
      <c r="C44" s="1187"/>
      <c r="D44" s="106"/>
      <c r="E44" s="1190" t="s">
        <v>35</v>
      </c>
      <c r="F44" s="1190"/>
      <c r="G44" s="1190"/>
      <c r="H44" s="1191"/>
      <c r="I44" s="358">
        <v>780</v>
      </c>
      <c r="J44" s="359">
        <v>833</v>
      </c>
      <c r="K44" s="359">
        <v>770</v>
      </c>
      <c r="L44" s="359">
        <v>686</v>
      </c>
      <c r="M44" s="360">
        <v>627</v>
      </c>
    </row>
    <row r="45" spans="2:13" ht="27.75" customHeight="1" x14ac:dyDescent="0.2">
      <c r="B45" s="1186"/>
      <c r="C45" s="1187"/>
      <c r="D45" s="106"/>
      <c r="E45" s="1190" t="s">
        <v>36</v>
      </c>
      <c r="F45" s="1190"/>
      <c r="G45" s="1190"/>
      <c r="H45" s="1191"/>
      <c r="I45" s="358">
        <v>7569</v>
      </c>
      <c r="J45" s="359">
        <v>7566</v>
      </c>
      <c r="K45" s="359">
        <v>7271</v>
      </c>
      <c r="L45" s="359">
        <v>7115</v>
      </c>
      <c r="M45" s="360">
        <v>7099</v>
      </c>
    </row>
    <row r="46" spans="2:13" ht="27.75" customHeight="1" x14ac:dyDescent="0.2">
      <c r="B46" s="1186"/>
      <c r="C46" s="1187"/>
      <c r="D46" s="107"/>
      <c r="E46" s="1190" t="s">
        <v>37</v>
      </c>
      <c r="F46" s="1190"/>
      <c r="G46" s="1190"/>
      <c r="H46" s="1191"/>
      <c r="I46" s="358">
        <v>1</v>
      </c>
      <c r="J46" s="359">
        <v>1</v>
      </c>
      <c r="K46" s="359" t="s">
        <v>514</v>
      </c>
      <c r="L46" s="359">
        <v>0</v>
      </c>
      <c r="M46" s="360" t="s">
        <v>514</v>
      </c>
    </row>
    <row r="47" spans="2:13" ht="27.75" customHeight="1" x14ac:dyDescent="0.2">
      <c r="B47" s="1186"/>
      <c r="C47" s="1187"/>
      <c r="D47" s="108"/>
      <c r="E47" s="1200" t="s">
        <v>38</v>
      </c>
      <c r="F47" s="1201"/>
      <c r="G47" s="1201"/>
      <c r="H47" s="1202"/>
      <c r="I47" s="358" t="s">
        <v>514</v>
      </c>
      <c r="J47" s="359" t="s">
        <v>514</v>
      </c>
      <c r="K47" s="359" t="s">
        <v>514</v>
      </c>
      <c r="L47" s="359" t="s">
        <v>514</v>
      </c>
      <c r="M47" s="360" t="s">
        <v>514</v>
      </c>
    </row>
    <row r="48" spans="2:13" ht="27.75" customHeight="1" x14ac:dyDescent="0.2">
      <c r="B48" s="1186"/>
      <c r="C48" s="1187"/>
      <c r="D48" s="106"/>
      <c r="E48" s="1190" t="s">
        <v>39</v>
      </c>
      <c r="F48" s="1190"/>
      <c r="G48" s="1190"/>
      <c r="H48" s="1191"/>
      <c r="I48" s="358" t="s">
        <v>514</v>
      </c>
      <c r="J48" s="359" t="s">
        <v>514</v>
      </c>
      <c r="K48" s="359" t="s">
        <v>514</v>
      </c>
      <c r="L48" s="359" t="s">
        <v>514</v>
      </c>
      <c r="M48" s="360" t="s">
        <v>514</v>
      </c>
    </row>
    <row r="49" spans="2:13" ht="27.75" customHeight="1" x14ac:dyDescent="0.2">
      <c r="B49" s="1188"/>
      <c r="C49" s="1189"/>
      <c r="D49" s="106"/>
      <c r="E49" s="1190" t="s">
        <v>40</v>
      </c>
      <c r="F49" s="1190"/>
      <c r="G49" s="1190"/>
      <c r="H49" s="1191"/>
      <c r="I49" s="358" t="s">
        <v>514</v>
      </c>
      <c r="J49" s="359" t="s">
        <v>514</v>
      </c>
      <c r="K49" s="359" t="s">
        <v>514</v>
      </c>
      <c r="L49" s="359" t="s">
        <v>514</v>
      </c>
      <c r="M49" s="360" t="s">
        <v>514</v>
      </c>
    </row>
    <row r="50" spans="2:13" ht="27.75" customHeight="1" x14ac:dyDescent="0.2">
      <c r="B50" s="1184" t="s">
        <v>41</v>
      </c>
      <c r="C50" s="1185"/>
      <c r="D50" s="109"/>
      <c r="E50" s="1190" t="s">
        <v>42</v>
      </c>
      <c r="F50" s="1190"/>
      <c r="G50" s="1190"/>
      <c r="H50" s="1191"/>
      <c r="I50" s="358">
        <v>13096</v>
      </c>
      <c r="J50" s="359">
        <v>13226</v>
      </c>
      <c r="K50" s="359">
        <v>12304</v>
      </c>
      <c r="L50" s="359">
        <v>15962</v>
      </c>
      <c r="M50" s="360">
        <v>16436</v>
      </c>
    </row>
    <row r="51" spans="2:13" ht="27.75" customHeight="1" x14ac:dyDescent="0.2">
      <c r="B51" s="1186"/>
      <c r="C51" s="1187"/>
      <c r="D51" s="106"/>
      <c r="E51" s="1190" t="s">
        <v>43</v>
      </c>
      <c r="F51" s="1190"/>
      <c r="G51" s="1190"/>
      <c r="H51" s="1191"/>
      <c r="I51" s="358">
        <v>7494</v>
      </c>
      <c r="J51" s="359">
        <v>8041</v>
      </c>
      <c r="K51" s="359">
        <v>8270</v>
      </c>
      <c r="L51" s="359">
        <v>8762</v>
      </c>
      <c r="M51" s="360">
        <v>8229</v>
      </c>
    </row>
    <row r="52" spans="2:13" ht="27.75" customHeight="1" x14ac:dyDescent="0.2">
      <c r="B52" s="1188"/>
      <c r="C52" s="1189"/>
      <c r="D52" s="106"/>
      <c r="E52" s="1190" t="s">
        <v>44</v>
      </c>
      <c r="F52" s="1190"/>
      <c r="G52" s="1190"/>
      <c r="H52" s="1191"/>
      <c r="I52" s="358">
        <v>53512</v>
      </c>
      <c r="J52" s="359">
        <v>54950</v>
      </c>
      <c r="K52" s="359">
        <v>55134</v>
      </c>
      <c r="L52" s="359">
        <v>55549</v>
      </c>
      <c r="M52" s="360">
        <v>54051</v>
      </c>
    </row>
    <row r="53" spans="2:13" ht="27.75" customHeight="1" thickBot="1" x14ac:dyDescent="0.25">
      <c r="B53" s="1192" t="s">
        <v>45</v>
      </c>
      <c r="C53" s="1193"/>
      <c r="D53" s="110"/>
      <c r="E53" s="1194" t="s">
        <v>46</v>
      </c>
      <c r="F53" s="1194"/>
      <c r="G53" s="1194"/>
      <c r="H53" s="1195"/>
      <c r="I53" s="361">
        <v>-2828</v>
      </c>
      <c r="J53" s="362">
        <v>3419</v>
      </c>
      <c r="K53" s="362">
        <v>3909</v>
      </c>
      <c r="L53" s="362">
        <v>1791</v>
      </c>
      <c r="M53" s="363">
        <v>-849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I0cgxFeeiOXykJBHHx/FpfSnJYUhHNhZFoibiVTYNwh0N/cCQR81w6udDTvpUh+5ccF4dJkJ1Zx0sswc/LpTIA==" saltValue="QIHK6WZ8/k1xqru5IqM3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557</v>
      </c>
      <c r="G54" s="119" t="s">
        <v>558</v>
      </c>
      <c r="H54" s="120" t="s">
        <v>559</v>
      </c>
    </row>
    <row r="55" spans="2:8" ht="52.5" customHeight="1" x14ac:dyDescent="0.2">
      <c r="B55" s="121"/>
      <c r="C55" s="1211" t="s">
        <v>49</v>
      </c>
      <c r="D55" s="1211"/>
      <c r="E55" s="1212"/>
      <c r="F55" s="122">
        <v>6302</v>
      </c>
      <c r="G55" s="122">
        <v>8191</v>
      </c>
      <c r="H55" s="123">
        <v>7403</v>
      </c>
    </row>
    <row r="56" spans="2:8" ht="52.5" customHeight="1" x14ac:dyDescent="0.2">
      <c r="B56" s="124"/>
      <c r="C56" s="1213" t="s">
        <v>50</v>
      </c>
      <c r="D56" s="1213"/>
      <c r="E56" s="1214"/>
      <c r="F56" s="125" t="s">
        <v>514</v>
      </c>
      <c r="G56" s="125" t="s">
        <v>514</v>
      </c>
      <c r="H56" s="126" t="s">
        <v>514</v>
      </c>
    </row>
    <row r="57" spans="2:8" ht="53.25" customHeight="1" x14ac:dyDescent="0.2">
      <c r="B57" s="124"/>
      <c r="C57" s="1215" t="s">
        <v>51</v>
      </c>
      <c r="D57" s="1215"/>
      <c r="E57" s="1216"/>
      <c r="F57" s="127">
        <v>3908</v>
      </c>
      <c r="G57" s="127">
        <v>5633</v>
      </c>
      <c r="H57" s="128">
        <v>6752</v>
      </c>
    </row>
    <row r="58" spans="2:8" ht="45.75" customHeight="1" x14ac:dyDescent="0.2">
      <c r="B58" s="129"/>
      <c r="C58" s="1203" t="s">
        <v>585</v>
      </c>
      <c r="D58" s="1204"/>
      <c r="E58" s="1205"/>
      <c r="F58" s="130">
        <v>1561</v>
      </c>
      <c r="G58" s="130">
        <v>2772</v>
      </c>
      <c r="H58" s="131">
        <v>3760</v>
      </c>
    </row>
    <row r="59" spans="2:8" ht="45.75" customHeight="1" x14ac:dyDescent="0.2">
      <c r="B59" s="129"/>
      <c r="C59" s="1203" t="s">
        <v>586</v>
      </c>
      <c r="D59" s="1204"/>
      <c r="E59" s="1205"/>
      <c r="F59" s="130">
        <v>406</v>
      </c>
      <c r="G59" s="130">
        <v>507</v>
      </c>
      <c r="H59" s="131">
        <v>807</v>
      </c>
    </row>
    <row r="60" spans="2:8" ht="45.75" customHeight="1" x14ac:dyDescent="0.2">
      <c r="B60" s="129"/>
      <c r="C60" s="1203" t="s">
        <v>587</v>
      </c>
      <c r="D60" s="1204"/>
      <c r="E60" s="1205"/>
      <c r="F60" s="130">
        <v>394</v>
      </c>
      <c r="G60" s="130">
        <v>729</v>
      </c>
      <c r="H60" s="131">
        <v>627</v>
      </c>
    </row>
    <row r="61" spans="2:8" ht="45.75" customHeight="1" x14ac:dyDescent="0.2">
      <c r="B61" s="129"/>
      <c r="C61" s="1203" t="s">
        <v>588</v>
      </c>
      <c r="D61" s="1204"/>
      <c r="E61" s="1205"/>
      <c r="F61" s="130">
        <v>536</v>
      </c>
      <c r="G61" s="130">
        <v>637</v>
      </c>
      <c r="H61" s="131">
        <v>587</v>
      </c>
    </row>
    <row r="62" spans="2:8" ht="45.75" customHeight="1" thickBot="1" x14ac:dyDescent="0.25">
      <c r="B62" s="132"/>
      <c r="C62" s="1206" t="s">
        <v>589</v>
      </c>
      <c r="D62" s="1207"/>
      <c r="E62" s="1208"/>
      <c r="F62" s="133">
        <v>489</v>
      </c>
      <c r="G62" s="133">
        <v>472</v>
      </c>
      <c r="H62" s="134">
        <v>468</v>
      </c>
    </row>
    <row r="63" spans="2:8" ht="52.5" customHeight="1" thickBot="1" x14ac:dyDescent="0.25">
      <c r="B63" s="135"/>
      <c r="C63" s="1209" t="s">
        <v>52</v>
      </c>
      <c r="D63" s="1209"/>
      <c r="E63" s="1210"/>
      <c r="F63" s="136">
        <v>10210</v>
      </c>
      <c r="G63" s="136">
        <v>13824</v>
      </c>
      <c r="H63" s="137">
        <v>14155</v>
      </c>
    </row>
    <row r="64" spans="2:8" ht="13" x14ac:dyDescent="0.2"/>
  </sheetData>
  <sheetProtection algorithmName="SHA-512" hashValue="eI9ewzPnFpnro8lRqeP7K17yt/3B2aAyt6xBxgVtywkmS77TWV+E++O6RuOYNiRUg6oLp5/g8m9+48XNKDxd+A==" saltValue="+SxOrKdW+tcX8acMGPW/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552</v>
      </c>
      <c r="G2" s="151"/>
      <c r="H2" s="152"/>
    </row>
    <row r="3" spans="1:8" x14ac:dyDescent="0.2">
      <c r="A3" s="148" t="s">
        <v>545</v>
      </c>
      <c r="B3" s="153"/>
      <c r="C3" s="154"/>
      <c r="D3" s="155">
        <v>25360</v>
      </c>
      <c r="E3" s="156"/>
      <c r="F3" s="157">
        <v>45022</v>
      </c>
      <c r="G3" s="158"/>
      <c r="H3" s="159"/>
    </row>
    <row r="4" spans="1:8" x14ac:dyDescent="0.2">
      <c r="A4" s="160"/>
      <c r="B4" s="161"/>
      <c r="C4" s="162"/>
      <c r="D4" s="163">
        <v>16320</v>
      </c>
      <c r="E4" s="164"/>
      <c r="F4" s="165">
        <v>25247</v>
      </c>
      <c r="G4" s="166"/>
      <c r="H4" s="167"/>
    </row>
    <row r="5" spans="1:8" x14ac:dyDescent="0.2">
      <c r="A5" s="148" t="s">
        <v>547</v>
      </c>
      <c r="B5" s="153"/>
      <c r="C5" s="154"/>
      <c r="D5" s="155">
        <v>54892</v>
      </c>
      <c r="E5" s="156"/>
      <c r="F5" s="157">
        <v>46035</v>
      </c>
      <c r="G5" s="158"/>
      <c r="H5" s="159"/>
    </row>
    <row r="6" spans="1:8" x14ac:dyDescent="0.2">
      <c r="A6" s="160"/>
      <c r="B6" s="161"/>
      <c r="C6" s="162"/>
      <c r="D6" s="163">
        <v>36898</v>
      </c>
      <c r="E6" s="164"/>
      <c r="F6" s="165">
        <v>25158</v>
      </c>
      <c r="G6" s="166"/>
      <c r="H6" s="167"/>
    </row>
    <row r="7" spans="1:8" x14ac:dyDescent="0.2">
      <c r="A7" s="148" t="s">
        <v>548</v>
      </c>
      <c r="B7" s="153"/>
      <c r="C7" s="154"/>
      <c r="D7" s="155">
        <v>31914</v>
      </c>
      <c r="E7" s="156"/>
      <c r="F7" s="157">
        <v>43261</v>
      </c>
      <c r="G7" s="158"/>
      <c r="H7" s="159"/>
    </row>
    <row r="8" spans="1:8" x14ac:dyDescent="0.2">
      <c r="A8" s="160"/>
      <c r="B8" s="161"/>
      <c r="C8" s="162"/>
      <c r="D8" s="163">
        <v>18119</v>
      </c>
      <c r="E8" s="164"/>
      <c r="F8" s="165">
        <v>24721</v>
      </c>
      <c r="G8" s="166"/>
      <c r="H8" s="167"/>
    </row>
    <row r="9" spans="1:8" x14ac:dyDescent="0.2">
      <c r="A9" s="148" t="s">
        <v>549</v>
      </c>
      <c r="B9" s="153"/>
      <c r="C9" s="154"/>
      <c r="D9" s="155">
        <v>26959</v>
      </c>
      <c r="E9" s="156"/>
      <c r="F9" s="157">
        <v>40626</v>
      </c>
      <c r="G9" s="158"/>
      <c r="H9" s="159"/>
    </row>
    <row r="10" spans="1:8" x14ac:dyDescent="0.2">
      <c r="A10" s="160"/>
      <c r="B10" s="161"/>
      <c r="C10" s="162"/>
      <c r="D10" s="163">
        <v>20347</v>
      </c>
      <c r="E10" s="164"/>
      <c r="F10" s="165">
        <v>24279</v>
      </c>
      <c r="G10" s="166"/>
      <c r="H10" s="167"/>
    </row>
    <row r="11" spans="1:8" x14ac:dyDescent="0.2">
      <c r="A11" s="148" t="s">
        <v>550</v>
      </c>
      <c r="B11" s="153"/>
      <c r="C11" s="154"/>
      <c r="D11" s="155">
        <v>24064</v>
      </c>
      <c r="E11" s="156"/>
      <c r="F11" s="157">
        <v>46133</v>
      </c>
      <c r="G11" s="158"/>
      <c r="H11" s="159"/>
    </row>
    <row r="12" spans="1:8" x14ac:dyDescent="0.2">
      <c r="A12" s="160"/>
      <c r="B12" s="161"/>
      <c r="C12" s="168"/>
      <c r="D12" s="163">
        <v>19726</v>
      </c>
      <c r="E12" s="164"/>
      <c r="F12" s="165">
        <v>27280</v>
      </c>
      <c r="G12" s="166"/>
      <c r="H12" s="167"/>
    </row>
    <row r="13" spans="1:8" x14ac:dyDescent="0.2">
      <c r="A13" s="148"/>
      <c r="B13" s="153"/>
      <c r="C13" s="169"/>
      <c r="D13" s="170">
        <v>32638</v>
      </c>
      <c r="E13" s="171"/>
      <c r="F13" s="172">
        <v>44215</v>
      </c>
      <c r="G13" s="173"/>
      <c r="H13" s="159"/>
    </row>
    <row r="14" spans="1:8" x14ac:dyDescent="0.2">
      <c r="A14" s="160"/>
      <c r="B14" s="161"/>
      <c r="C14" s="162"/>
      <c r="D14" s="163">
        <v>22282</v>
      </c>
      <c r="E14" s="164"/>
      <c r="F14" s="165">
        <v>25337</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7.34</v>
      </c>
      <c r="C19" s="174">
        <f>ROUND(VALUE(SUBSTITUTE(実質収支比率等に係る経年分析!G$48,"▲","-")),2)</f>
        <v>7.4</v>
      </c>
      <c r="D19" s="174">
        <f>ROUND(VALUE(SUBSTITUTE(実質収支比率等に係る経年分析!H$48,"▲","-")),2)</f>
        <v>8.8699999999999992</v>
      </c>
      <c r="E19" s="174">
        <f>ROUND(VALUE(SUBSTITUTE(実質収支比率等に係る経年分析!I$48,"▲","-")),2)</f>
        <v>11.9</v>
      </c>
      <c r="F19" s="174">
        <f>ROUND(VALUE(SUBSTITUTE(実質収支比率等に係る経年分析!J$48,"▲","-")),2)</f>
        <v>15.91</v>
      </c>
    </row>
    <row r="20" spans="1:11" x14ac:dyDescent="0.2">
      <c r="A20" s="174" t="s">
        <v>56</v>
      </c>
      <c r="B20" s="174">
        <f>ROUND(VALUE(SUBSTITUTE(実質収支比率等に係る経年分析!F$47,"▲","-")),2)</f>
        <v>10.98</v>
      </c>
      <c r="C20" s="174">
        <f>ROUND(VALUE(SUBSTITUTE(実質収支比率等に係る経年分析!G$47,"▲","-")),2)</f>
        <v>10.210000000000001</v>
      </c>
      <c r="D20" s="174">
        <f>ROUND(VALUE(SUBSTITUTE(実質収支比率等に係る経年分析!H$47,"▲","-")),2)</f>
        <v>10.34</v>
      </c>
      <c r="E20" s="174">
        <f>ROUND(VALUE(SUBSTITUTE(実質収支比率等に係る経年分析!I$47,"▲","-")),2)</f>
        <v>12.76</v>
      </c>
      <c r="F20" s="174">
        <f>ROUND(VALUE(SUBSTITUTE(実質収支比率等に係る経年分析!J$47,"▲","-")),2)</f>
        <v>11.79</v>
      </c>
    </row>
    <row r="21" spans="1:11" x14ac:dyDescent="0.2">
      <c r="A21" s="174" t="s">
        <v>57</v>
      </c>
      <c r="B21" s="174">
        <f>IF(ISNUMBER(VALUE(SUBSTITUTE(実質収支比率等に係る経年分析!F$49,"▲","-"))),ROUND(VALUE(SUBSTITUTE(実質収支比率等に係る経年分析!F$49,"▲","-")),2),NA())</f>
        <v>5.07</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1.98</v>
      </c>
      <c r="E21" s="174">
        <f>IF(ISNUMBER(VALUE(SUBSTITUTE(実質収支比率等に係る経年分析!I$49,"▲","-"))),ROUND(VALUE(SUBSTITUTE(実質収支比率等に係る経年分析!I$49,"▲","-")),2),NA())</f>
        <v>6.43</v>
      </c>
      <c r="F21" s="174">
        <f>IF(ISNUMBER(VALUE(SUBSTITUTE(実質収支比率等に係る経年分析!J$49,"▲","-"))),ROUND(VALUE(SUBSTITUTE(実質収支比率等に係る経年分析!J$49,"▲","-")),2),NA())</f>
        <v>2.4900000000000002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所沢市国民健康保険特別会計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0.85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所沢市交通災害共済特別会計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所沢市後期高齢者医療特別会計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所沢市病院事業会計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所沢市介護保険特別会計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2.87</v>
      </c>
    </row>
    <row r="34" spans="1:16" x14ac:dyDescent="0.2">
      <c r="A34" s="175" t="str">
        <f>IF(連結実質赤字比率に係る赤字・黒字の構成分析!C$36="",NA(),連結実質赤字比率に係る赤字・黒字の構成分析!C$36)</f>
        <v>所沢市下水道事業会計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5.89</v>
      </c>
    </row>
    <row r="35" spans="1:16" x14ac:dyDescent="0.2">
      <c r="A35" s="175" t="str">
        <f>IF(連結実質赤字比率に係る赤字・黒字の構成分析!C$35="",NA(),連結実質赤字比率に係る赤字・黒字の構成分析!C$35)</f>
        <v>所沢市水道事業会計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10.119999999999999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8.5399999999999991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8.3800000000000008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8.8699999999999992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6520</v>
      </c>
      <c r="E42" s="176"/>
      <c r="F42" s="176"/>
      <c r="G42" s="176">
        <f>'実質公債費比率（分子）の構造'!L$52</f>
        <v>6321</v>
      </c>
      <c r="H42" s="176"/>
      <c r="I42" s="176"/>
      <c r="J42" s="176">
        <f>'実質公債費比率（分子）の構造'!M$52</f>
        <v>5965</v>
      </c>
      <c r="K42" s="176"/>
      <c r="L42" s="176"/>
      <c r="M42" s="176">
        <f>'実質公債費比率（分子）の構造'!N$52</f>
        <v>6416</v>
      </c>
      <c r="N42" s="176"/>
      <c r="O42" s="176"/>
      <c r="P42" s="176">
        <f>'実質公債費比率（分子）の構造'!O$52</f>
        <v>6303</v>
      </c>
    </row>
    <row r="43" spans="1:16" x14ac:dyDescent="0.2">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230</v>
      </c>
      <c r="C44" s="176"/>
      <c r="D44" s="176"/>
      <c r="E44" s="176">
        <f>'実質公債費比率（分子）の構造'!L$50</f>
        <v>230</v>
      </c>
      <c r="F44" s="176"/>
      <c r="G44" s="176"/>
      <c r="H44" s="176">
        <f>'実質公債費比率（分子）の構造'!M$50</f>
        <v>365</v>
      </c>
      <c r="I44" s="176"/>
      <c r="J44" s="176"/>
      <c r="K44" s="176">
        <f>'実質公債費比率（分子）の構造'!N$50</f>
        <v>402</v>
      </c>
      <c r="L44" s="176"/>
      <c r="M44" s="176"/>
      <c r="N44" s="176">
        <f>'実質公債費比率（分子）の構造'!O$50</f>
        <v>404</v>
      </c>
      <c r="O44" s="176"/>
      <c r="P44" s="176"/>
    </row>
    <row r="45" spans="1:16" x14ac:dyDescent="0.2">
      <c r="A45" s="176" t="s">
        <v>67</v>
      </c>
      <c r="B45" s="176">
        <f>'実質公債費比率（分子）の構造'!K$49</f>
        <v>195</v>
      </c>
      <c r="C45" s="176"/>
      <c r="D45" s="176"/>
      <c r="E45" s="176">
        <f>'実質公債費比率（分子）の構造'!L$49</f>
        <v>186</v>
      </c>
      <c r="F45" s="176"/>
      <c r="G45" s="176"/>
      <c r="H45" s="176">
        <f>'実質公債費比率（分子）の構造'!M$49</f>
        <v>164</v>
      </c>
      <c r="I45" s="176"/>
      <c r="J45" s="176"/>
      <c r="K45" s="176">
        <f>'実質公債費比率（分子）の構造'!N$49</f>
        <v>192</v>
      </c>
      <c r="L45" s="176"/>
      <c r="M45" s="176"/>
      <c r="N45" s="176">
        <f>'実質公債費比率（分子）の構造'!O$49</f>
        <v>182</v>
      </c>
      <c r="O45" s="176"/>
      <c r="P45" s="176"/>
    </row>
    <row r="46" spans="1:16" x14ac:dyDescent="0.2">
      <c r="A46" s="176" t="s">
        <v>68</v>
      </c>
      <c r="B46" s="176">
        <f>'実質公債費比率（分子）の構造'!K$48</f>
        <v>965</v>
      </c>
      <c r="C46" s="176"/>
      <c r="D46" s="176"/>
      <c r="E46" s="176">
        <f>'実質公債費比率（分子）の構造'!L$48</f>
        <v>1111</v>
      </c>
      <c r="F46" s="176"/>
      <c r="G46" s="176"/>
      <c r="H46" s="176">
        <f>'実質公債費比率（分子）の構造'!M$48</f>
        <v>995</v>
      </c>
      <c r="I46" s="176"/>
      <c r="J46" s="176"/>
      <c r="K46" s="176">
        <f>'実質公債費比率（分子）の構造'!N$48</f>
        <v>988</v>
      </c>
      <c r="L46" s="176"/>
      <c r="M46" s="176"/>
      <c r="N46" s="176">
        <f>'実質公債費比率（分子）の構造'!O$48</f>
        <v>1155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6421</v>
      </c>
      <c r="C49" s="176"/>
      <c r="D49" s="176"/>
      <c r="E49" s="176">
        <f>'実質公債費比率（分子）の構造'!L$45</f>
        <v>6445</v>
      </c>
      <c r="F49" s="176"/>
      <c r="G49" s="176"/>
      <c r="H49" s="176">
        <f>'実質公債費比率（分子）の構造'!M$45</f>
        <v>6643</v>
      </c>
      <c r="I49" s="176"/>
      <c r="J49" s="176"/>
      <c r="K49" s="176">
        <f>'実質公債費比率（分子）の構造'!N$45</f>
        <v>7739</v>
      </c>
      <c r="L49" s="176"/>
      <c r="M49" s="176"/>
      <c r="N49" s="176">
        <f>'実質公債費比率（分子）の構造'!O$45</f>
        <v>7760</v>
      </c>
      <c r="O49" s="176"/>
      <c r="P49" s="176"/>
    </row>
    <row r="50" spans="1:16" x14ac:dyDescent="0.2">
      <c r="A50" s="176" t="s">
        <v>72</v>
      </c>
      <c r="B50" s="176" t="e">
        <f>NA()</f>
        <v>#N/A</v>
      </c>
      <c r="C50" s="176">
        <f>IF(ISNUMBER('実質公債費比率（分子）の構造'!K$53),'実質公債費比率（分子）の構造'!K$53,NA())</f>
        <v>1291</v>
      </c>
      <c r="D50" s="176" t="e">
        <f>NA()</f>
        <v>#N/A</v>
      </c>
      <c r="E50" s="176" t="e">
        <f>NA()</f>
        <v>#N/A</v>
      </c>
      <c r="F50" s="176">
        <f>IF(ISNUMBER('実質公債費比率（分子）の構造'!L$53),'実質公債費比率（分子）の構造'!L$53,NA())</f>
        <v>1651</v>
      </c>
      <c r="G50" s="176" t="e">
        <f>NA()</f>
        <v>#N/A</v>
      </c>
      <c r="H50" s="176" t="e">
        <f>NA()</f>
        <v>#N/A</v>
      </c>
      <c r="I50" s="176">
        <f>IF(ISNUMBER('実質公債費比率（分子）の構造'!M$53),'実質公債費比率（分子）の構造'!M$53,NA())</f>
        <v>2202</v>
      </c>
      <c r="J50" s="176" t="e">
        <f>NA()</f>
        <v>#N/A</v>
      </c>
      <c r="K50" s="176" t="e">
        <f>NA()</f>
        <v>#N/A</v>
      </c>
      <c r="L50" s="176">
        <f>IF(ISNUMBER('実質公債費比率（分子）の構造'!N$53),'実質公債費比率（分子）の構造'!N$53,NA())</f>
        <v>2905</v>
      </c>
      <c r="M50" s="176" t="e">
        <f>NA()</f>
        <v>#N/A</v>
      </c>
      <c r="N50" s="176" t="e">
        <f>NA()</f>
        <v>#N/A</v>
      </c>
      <c r="O50" s="176">
        <f>IF(ISNUMBER('実質公債費比率（分子）の構造'!O$53),'実質公債費比率（分子）の構造'!O$53,NA())</f>
        <v>3198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53512</v>
      </c>
      <c r="E56" s="175"/>
      <c r="F56" s="175"/>
      <c r="G56" s="175">
        <f>'将来負担比率（分子）の構造'!J$52</f>
        <v>54950</v>
      </c>
      <c r="H56" s="175"/>
      <c r="I56" s="175"/>
      <c r="J56" s="175">
        <f>'将来負担比率（分子）の構造'!K$52</f>
        <v>55134</v>
      </c>
      <c r="K56" s="175"/>
      <c r="L56" s="175"/>
      <c r="M56" s="175">
        <f>'将来負担比率（分子）の構造'!L$52</f>
        <v>55549</v>
      </c>
      <c r="N56" s="175"/>
      <c r="O56" s="175"/>
      <c r="P56" s="175">
        <f>'将来負担比率（分子）の構造'!M$52</f>
        <v>54051</v>
      </c>
    </row>
    <row r="57" spans="1:16" x14ac:dyDescent="0.2">
      <c r="A57" s="175" t="s">
        <v>43</v>
      </c>
      <c r="B57" s="175"/>
      <c r="C57" s="175"/>
      <c r="D57" s="175">
        <f>'将来負担比率（分子）の構造'!I$51</f>
        <v>7494</v>
      </c>
      <c r="E57" s="175"/>
      <c r="F57" s="175"/>
      <c r="G57" s="175">
        <f>'将来負担比率（分子）の構造'!J$51</f>
        <v>8041</v>
      </c>
      <c r="H57" s="175"/>
      <c r="I57" s="175"/>
      <c r="J57" s="175">
        <f>'将来負担比率（分子）の構造'!K$51</f>
        <v>8270</v>
      </c>
      <c r="K57" s="175"/>
      <c r="L57" s="175"/>
      <c r="M57" s="175">
        <f>'将来負担比率（分子）の構造'!L$51</f>
        <v>8762</v>
      </c>
      <c r="N57" s="175"/>
      <c r="O57" s="175"/>
      <c r="P57" s="175">
        <f>'将来負担比率（分子）の構造'!M$51</f>
        <v>8229</v>
      </c>
    </row>
    <row r="58" spans="1:16" x14ac:dyDescent="0.2">
      <c r="A58" s="175" t="s">
        <v>42</v>
      </c>
      <c r="B58" s="175"/>
      <c r="C58" s="175"/>
      <c r="D58" s="175">
        <f>'将来負担比率（分子）の構造'!I$50</f>
        <v>13096</v>
      </c>
      <c r="E58" s="175"/>
      <c r="F58" s="175"/>
      <c r="G58" s="175">
        <f>'将来負担比率（分子）の構造'!J$50</f>
        <v>13226</v>
      </c>
      <c r="H58" s="175"/>
      <c r="I58" s="175"/>
      <c r="J58" s="175">
        <f>'将来負担比率（分子）の構造'!K$50</f>
        <v>12304</v>
      </c>
      <c r="K58" s="175"/>
      <c r="L58" s="175"/>
      <c r="M58" s="175">
        <f>'将来負担比率（分子）の構造'!L$50</f>
        <v>15962</v>
      </c>
      <c r="N58" s="175"/>
      <c r="O58" s="175"/>
      <c r="P58" s="175">
        <f>'将来負担比率（分子）の構造'!M$50</f>
        <v>16436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v>
      </c>
      <c r="C61" s="175"/>
      <c r="D61" s="175"/>
      <c r="E61" s="175">
        <f>'将来負担比率（分子）の構造'!J$46</f>
        <v>1</v>
      </c>
      <c r="F61" s="175"/>
      <c r="G61" s="175"/>
      <c r="H61" s="175" t="str">
        <f>'将来負担比率（分子）の構造'!K$46</f>
        <v>-</v>
      </c>
      <c r="I61" s="175"/>
      <c r="J61" s="175"/>
      <c r="K61" s="175">
        <f>'将来負担比率（分子）の構造'!L$46</f>
        <v>0</v>
      </c>
      <c r="L61" s="175"/>
      <c r="M61" s="175"/>
      <c r="N61" s="175" t="str">
        <f>'将来負担比率（分子）の構造'!M$46</f>
        <v>-</v>
      </c>
      <c r="O61" s="175"/>
      <c r="P61" s="175"/>
    </row>
    <row r="62" spans="1:16" x14ac:dyDescent="0.2">
      <c r="A62" s="175" t="s">
        <v>36</v>
      </c>
      <c r="B62" s="175">
        <f>'将来負担比率（分子）の構造'!I$45</f>
        <v>7569</v>
      </c>
      <c r="C62" s="175"/>
      <c r="D62" s="175"/>
      <c r="E62" s="175">
        <f>'将来負担比率（分子）の構造'!J$45</f>
        <v>7566</v>
      </c>
      <c r="F62" s="175"/>
      <c r="G62" s="175"/>
      <c r="H62" s="175">
        <f>'将来負担比率（分子）の構造'!K$45</f>
        <v>7271</v>
      </c>
      <c r="I62" s="175"/>
      <c r="J62" s="175"/>
      <c r="K62" s="175">
        <f>'将来負担比率（分子）の構造'!L$45</f>
        <v>7115</v>
      </c>
      <c r="L62" s="175"/>
      <c r="M62" s="175"/>
      <c r="N62" s="175">
        <f>'将来負担比率（分子）の構造'!M$45</f>
        <v>7099</v>
      </c>
      <c r="O62" s="175"/>
      <c r="P62" s="175"/>
    </row>
    <row r="63" spans="1:16" x14ac:dyDescent="0.2">
      <c r="A63" s="175" t="s">
        <v>35</v>
      </c>
      <c r="B63" s="175">
        <f>'将来負担比率（分子）の構造'!I$44</f>
        <v>780</v>
      </c>
      <c r="C63" s="175"/>
      <c r="D63" s="175"/>
      <c r="E63" s="175">
        <f>'将来負担比率（分子）の構造'!J$44</f>
        <v>833</v>
      </c>
      <c r="F63" s="175"/>
      <c r="G63" s="175"/>
      <c r="H63" s="175">
        <f>'将来負担比率（分子）の構造'!K$44</f>
        <v>770</v>
      </c>
      <c r="I63" s="175"/>
      <c r="J63" s="175"/>
      <c r="K63" s="175">
        <f>'将来負担比率（分子）の構造'!L$44</f>
        <v>686</v>
      </c>
      <c r="L63" s="175"/>
      <c r="M63" s="175"/>
      <c r="N63" s="175">
        <f>'将来負担比率（分子）の構造'!M$44</f>
        <v>627</v>
      </c>
      <c r="O63" s="175"/>
      <c r="P63" s="175"/>
    </row>
    <row r="64" spans="1:16" x14ac:dyDescent="0.2">
      <c r="A64" s="175" t="s">
        <v>34</v>
      </c>
      <c r="B64" s="175">
        <f>'将来負担比率（分子）の構造'!I$43</f>
        <v>1675</v>
      </c>
      <c r="C64" s="175"/>
      <c r="D64" s="175"/>
      <c r="E64" s="175">
        <f>'将来負担比率（分子）の構造'!J$43</f>
        <v>1531</v>
      </c>
      <c r="F64" s="175"/>
      <c r="G64" s="175"/>
      <c r="H64" s="175">
        <f>'将来負担比率（分子）の構造'!K$43</f>
        <v>1400</v>
      </c>
      <c r="I64" s="175"/>
      <c r="J64" s="175"/>
      <c r="K64" s="175">
        <f>'将来負担比率（分子）の構造'!L$43</f>
        <v>1377</v>
      </c>
      <c r="L64" s="175"/>
      <c r="M64" s="175"/>
      <c r="N64" s="175">
        <f>'将来負担比率（分子）の構造'!M$43</f>
        <v>1258</v>
      </c>
      <c r="O64" s="175"/>
      <c r="P64" s="175"/>
    </row>
    <row r="65" spans="1:16" x14ac:dyDescent="0.2">
      <c r="A65" s="175" t="s">
        <v>33</v>
      </c>
      <c r="B65" s="175">
        <f>'将来負担比率（分子）の構造'!I$42</f>
        <v>3282</v>
      </c>
      <c r="C65" s="175"/>
      <c r="D65" s="175"/>
      <c r="E65" s="175">
        <f>'将来負担比率（分子）の構造'!J$42</f>
        <v>4425</v>
      </c>
      <c r="F65" s="175"/>
      <c r="G65" s="175"/>
      <c r="H65" s="175">
        <f>'将来負担比率（分子）の構造'!K$42</f>
        <v>4208</v>
      </c>
      <c r="I65" s="175"/>
      <c r="J65" s="175"/>
      <c r="K65" s="175">
        <f>'将来負担比率（分子）の構造'!L$42</f>
        <v>6924</v>
      </c>
      <c r="L65" s="175"/>
      <c r="M65" s="175"/>
      <c r="N65" s="175">
        <f>'将来負担比率（分子）の構造'!M$42</f>
        <v>6002</v>
      </c>
      <c r="O65" s="175"/>
      <c r="P65" s="175"/>
    </row>
    <row r="66" spans="1:16" x14ac:dyDescent="0.2">
      <c r="A66" s="175" t="s">
        <v>32</v>
      </c>
      <c r="B66" s="175">
        <f>'将来負担比率（分子）の構造'!I$41</f>
        <v>57966</v>
      </c>
      <c r="C66" s="175"/>
      <c r="D66" s="175"/>
      <c r="E66" s="175">
        <f>'将来負担比率（分子）の構造'!J$41</f>
        <v>65282</v>
      </c>
      <c r="F66" s="175"/>
      <c r="G66" s="175"/>
      <c r="H66" s="175">
        <f>'将来負担比率（分子）の構造'!K$41</f>
        <v>65970</v>
      </c>
      <c r="I66" s="175"/>
      <c r="J66" s="175"/>
      <c r="K66" s="175">
        <f>'将来負担比率（分子）の構造'!L$41</f>
        <v>65961</v>
      </c>
      <c r="L66" s="175"/>
      <c r="M66" s="175"/>
      <c r="N66" s="175">
        <f>'将来負担比率（分子）の構造'!M$41</f>
        <v>62882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3419</v>
      </c>
      <c r="G67" s="175" t="e">
        <f>NA()</f>
        <v>#N/A</v>
      </c>
      <c r="H67" s="175" t="e">
        <f>NA()</f>
        <v>#N/A</v>
      </c>
      <c r="I67" s="175">
        <f>IF(ISNUMBER('将来負担比率（分子）の構造'!K$53), IF('将来負担比率（分子）の構造'!K$53 &lt; 0, 0, '将来負担比率（分子）の構造'!K$53), NA())</f>
        <v>3909</v>
      </c>
      <c r="J67" s="175" t="e">
        <f>NA()</f>
        <v>#N/A</v>
      </c>
      <c r="K67" s="175" t="e">
        <f>NA()</f>
        <v>#N/A</v>
      </c>
      <c r="L67" s="175">
        <f>IF(ISNUMBER('将来負担比率（分子）の構造'!L$53), IF('将来負担比率（分子）の構造'!L$53 &lt; 0, 0, '将来負担比率（分子）の構造'!L$53), NA())</f>
        <v>1791</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6302</v>
      </c>
      <c r="C72" s="179">
        <f>基金残高に係る経年分析!G55</f>
        <v>8191</v>
      </c>
      <c r="D72" s="179">
        <f>基金残高に係る経年分析!H55</f>
        <v>7403</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3908</v>
      </c>
      <c r="C74" s="179">
        <f>基金残高に係る経年分析!G57</f>
        <v>5633</v>
      </c>
      <c r="D74" s="179">
        <f>基金残高に係る経年分析!H57</f>
        <v>6752</v>
      </c>
    </row>
  </sheetData>
  <sheetProtection algorithmName="SHA-512" hashValue="LlmNmpQHVsoFp6QZNjqj1NrVwWFQojQdJLmawJ4tgw+3HmACjdTzQoOa8W8vFDsuO1+VWTmCBJicWfI+B/qAIQ==" saltValue="VMBBThzBypTEBQdg1IRx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54972793</v>
      </c>
      <c r="S5" s="677"/>
      <c r="T5" s="677"/>
      <c r="U5" s="677"/>
      <c r="V5" s="677"/>
      <c r="W5" s="677"/>
      <c r="X5" s="677"/>
      <c r="Y5" s="702"/>
      <c r="Z5" s="715">
        <v>42.9</v>
      </c>
      <c r="AA5" s="715"/>
      <c r="AB5" s="715"/>
      <c r="AC5" s="715"/>
      <c r="AD5" s="716">
        <v>50975436</v>
      </c>
      <c r="AE5" s="716"/>
      <c r="AF5" s="716"/>
      <c r="AG5" s="716"/>
      <c r="AH5" s="716"/>
      <c r="AI5" s="716"/>
      <c r="AJ5" s="716"/>
      <c r="AK5" s="716"/>
      <c r="AL5" s="703">
        <v>78.7</v>
      </c>
      <c r="AM5" s="685"/>
      <c r="AN5" s="685"/>
      <c r="AO5" s="704"/>
      <c r="AP5" s="679" t="s">
        <v>231</v>
      </c>
      <c r="AQ5" s="680"/>
      <c r="AR5" s="680"/>
      <c r="AS5" s="680"/>
      <c r="AT5" s="680"/>
      <c r="AU5" s="680"/>
      <c r="AV5" s="680"/>
      <c r="AW5" s="680"/>
      <c r="AX5" s="680"/>
      <c r="AY5" s="680"/>
      <c r="AZ5" s="680"/>
      <c r="BA5" s="680"/>
      <c r="BB5" s="680"/>
      <c r="BC5" s="680"/>
      <c r="BD5" s="680"/>
      <c r="BE5" s="680"/>
      <c r="BF5" s="681"/>
      <c r="BG5" s="621">
        <v>50161406</v>
      </c>
      <c r="BH5" s="622"/>
      <c r="BI5" s="622"/>
      <c r="BJ5" s="622"/>
      <c r="BK5" s="622"/>
      <c r="BL5" s="622"/>
      <c r="BM5" s="622"/>
      <c r="BN5" s="623"/>
      <c r="BO5" s="659">
        <v>91.2</v>
      </c>
      <c r="BP5" s="659"/>
      <c r="BQ5" s="659"/>
      <c r="BR5" s="659"/>
      <c r="BS5" s="660">
        <v>523951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613662</v>
      </c>
      <c r="S6" s="622"/>
      <c r="T6" s="622"/>
      <c r="U6" s="622"/>
      <c r="V6" s="622"/>
      <c r="W6" s="622"/>
      <c r="X6" s="622"/>
      <c r="Y6" s="623"/>
      <c r="Z6" s="659">
        <v>0.5</v>
      </c>
      <c r="AA6" s="659"/>
      <c r="AB6" s="659"/>
      <c r="AC6" s="659"/>
      <c r="AD6" s="660">
        <v>613662</v>
      </c>
      <c r="AE6" s="660"/>
      <c r="AF6" s="660"/>
      <c r="AG6" s="660"/>
      <c r="AH6" s="660"/>
      <c r="AI6" s="660"/>
      <c r="AJ6" s="660"/>
      <c r="AK6" s="660"/>
      <c r="AL6" s="624">
        <v>0.9</v>
      </c>
      <c r="AM6" s="625"/>
      <c r="AN6" s="625"/>
      <c r="AO6" s="661"/>
      <c r="AP6" s="618" t="s">
        <v>236</v>
      </c>
      <c r="AQ6" s="619"/>
      <c r="AR6" s="619"/>
      <c r="AS6" s="619"/>
      <c r="AT6" s="619"/>
      <c r="AU6" s="619"/>
      <c r="AV6" s="619"/>
      <c r="AW6" s="619"/>
      <c r="AX6" s="619"/>
      <c r="AY6" s="619"/>
      <c r="AZ6" s="619"/>
      <c r="BA6" s="619"/>
      <c r="BB6" s="619"/>
      <c r="BC6" s="619"/>
      <c r="BD6" s="619"/>
      <c r="BE6" s="619"/>
      <c r="BF6" s="620"/>
      <c r="BG6" s="621">
        <v>50161406</v>
      </c>
      <c r="BH6" s="622"/>
      <c r="BI6" s="622"/>
      <c r="BJ6" s="622"/>
      <c r="BK6" s="622"/>
      <c r="BL6" s="622"/>
      <c r="BM6" s="622"/>
      <c r="BN6" s="623"/>
      <c r="BO6" s="659">
        <v>91.2</v>
      </c>
      <c r="BP6" s="659"/>
      <c r="BQ6" s="659"/>
      <c r="BR6" s="659"/>
      <c r="BS6" s="660">
        <v>523951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556999</v>
      </c>
      <c r="CS6" s="622"/>
      <c r="CT6" s="622"/>
      <c r="CU6" s="622"/>
      <c r="CV6" s="622"/>
      <c r="CW6" s="622"/>
      <c r="CX6" s="622"/>
      <c r="CY6" s="623"/>
      <c r="CZ6" s="703">
        <v>0.5</v>
      </c>
      <c r="DA6" s="685"/>
      <c r="DB6" s="685"/>
      <c r="DC6" s="705"/>
      <c r="DD6" s="627" t="s">
        <v>238</v>
      </c>
      <c r="DE6" s="622"/>
      <c r="DF6" s="622"/>
      <c r="DG6" s="622"/>
      <c r="DH6" s="622"/>
      <c r="DI6" s="622"/>
      <c r="DJ6" s="622"/>
      <c r="DK6" s="622"/>
      <c r="DL6" s="622"/>
      <c r="DM6" s="622"/>
      <c r="DN6" s="622"/>
      <c r="DO6" s="622"/>
      <c r="DP6" s="623"/>
      <c r="DQ6" s="627">
        <v>556999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22014</v>
      </c>
      <c r="S7" s="622"/>
      <c r="T7" s="622"/>
      <c r="U7" s="622"/>
      <c r="V7" s="622"/>
      <c r="W7" s="622"/>
      <c r="X7" s="622"/>
      <c r="Y7" s="623"/>
      <c r="Z7" s="659">
        <v>0</v>
      </c>
      <c r="AA7" s="659"/>
      <c r="AB7" s="659"/>
      <c r="AC7" s="659"/>
      <c r="AD7" s="660">
        <v>22014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26223259</v>
      </c>
      <c r="BH7" s="622"/>
      <c r="BI7" s="622"/>
      <c r="BJ7" s="622"/>
      <c r="BK7" s="622"/>
      <c r="BL7" s="622"/>
      <c r="BM7" s="622"/>
      <c r="BN7" s="623"/>
      <c r="BO7" s="659">
        <v>47.7</v>
      </c>
      <c r="BP7" s="659"/>
      <c r="BQ7" s="659"/>
      <c r="BR7" s="659"/>
      <c r="BS7" s="660">
        <v>523951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14445196</v>
      </c>
      <c r="CS7" s="622"/>
      <c r="CT7" s="622"/>
      <c r="CU7" s="622"/>
      <c r="CV7" s="622"/>
      <c r="CW7" s="622"/>
      <c r="CX7" s="622"/>
      <c r="CY7" s="623"/>
      <c r="CZ7" s="659">
        <v>12.4</v>
      </c>
      <c r="DA7" s="659"/>
      <c r="DB7" s="659"/>
      <c r="DC7" s="659"/>
      <c r="DD7" s="627">
        <v>718651</v>
      </c>
      <c r="DE7" s="622"/>
      <c r="DF7" s="622"/>
      <c r="DG7" s="622"/>
      <c r="DH7" s="622"/>
      <c r="DI7" s="622"/>
      <c r="DJ7" s="622"/>
      <c r="DK7" s="622"/>
      <c r="DL7" s="622"/>
      <c r="DM7" s="622"/>
      <c r="DN7" s="622"/>
      <c r="DO7" s="622"/>
      <c r="DP7" s="623"/>
      <c r="DQ7" s="627">
        <v>12812499</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316968</v>
      </c>
      <c r="S8" s="622"/>
      <c r="T8" s="622"/>
      <c r="U8" s="622"/>
      <c r="V8" s="622"/>
      <c r="W8" s="622"/>
      <c r="X8" s="622"/>
      <c r="Y8" s="623"/>
      <c r="Z8" s="659">
        <v>0.2</v>
      </c>
      <c r="AA8" s="659"/>
      <c r="AB8" s="659"/>
      <c r="AC8" s="659"/>
      <c r="AD8" s="660">
        <v>316968</v>
      </c>
      <c r="AE8" s="660"/>
      <c r="AF8" s="660"/>
      <c r="AG8" s="660"/>
      <c r="AH8" s="660"/>
      <c r="AI8" s="660"/>
      <c r="AJ8" s="660"/>
      <c r="AK8" s="660"/>
      <c r="AL8" s="624">
        <v>0.5</v>
      </c>
      <c r="AM8" s="625"/>
      <c r="AN8" s="625"/>
      <c r="AO8" s="661"/>
      <c r="AP8" s="618" t="s">
        <v>243</v>
      </c>
      <c r="AQ8" s="619"/>
      <c r="AR8" s="619"/>
      <c r="AS8" s="619"/>
      <c r="AT8" s="619"/>
      <c r="AU8" s="619"/>
      <c r="AV8" s="619"/>
      <c r="AW8" s="619"/>
      <c r="AX8" s="619"/>
      <c r="AY8" s="619"/>
      <c r="AZ8" s="619"/>
      <c r="BA8" s="619"/>
      <c r="BB8" s="619"/>
      <c r="BC8" s="619"/>
      <c r="BD8" s="619"/>
      <c r="BE8" s="619"/>
      <c r="BF8" s="620"/>
      <c r="BG8" s="621">
        <v>632221</v>
      </c>
      <c r="BH8" s="622"/>
      <c r="BI8" s="622"/>
      <c r="BJ8" s="622"/>
      <c r="BK8" s="622"/>
      <c r="BL8" s="622"/>
      <c r="BM8" s="622"/>
      <c r="BN8" s="623"/>
      <c r="BO8" s="659">
        <v>1.2</v>
      </c>
      <c r="BP8" s="659"/>
      <c r="BQ8" s="659"/>
      <c r="BR8" s="659"/>
      <c r="BS8" s="660" t="s">
        <v>238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54851465</v>
      </c>
      <c r="CS8" s="622"/>
      <c r="CT8" s="622"/>
      <c r="CU8" s="622"/>
      <c r="CV8" s="622"/>
      <c r="CW8" s="622"/>
      <c r="CX8" s="622"/>
      <c r="CY8" s="623"/>
      <c r="CZ8" s="659">
        <v>46.9</v>
      </c>
      <c r="DA8" s="659"/>
      <c r="DB8" s="659"/>
      <c r="DC8" s="659"/>
      <c r="DD8" s="627">
        <v>284481</v>
      </c>
      <c r="DE8" s="622"/>
      <c r="DF8" s="622"/>
      <c r="DG8" s="622"/>
      <c r="DH8" s="622"/>
      <c r="DI8" s="622"/>
      <c r="DJ8" s="622"/>
      <c r="DK8" s="622"/>
      <c r="DL8" s="622"/>
      <c r="DM8" s="622"/>
      <c r="DN8" s="622"/>
      <c r="DO8" s="622"/>
      <c r="DP8" s="623"/>
      <c r="DQ8" s="627">
        <v>26655333</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246759</v>
      </c>
      <c r="S9" s="622"/>
      <c r="T9" s="622"/>
      <c r="U9" s="622"/>
      <c r="V9" s="622"/>
      <c r="W9" s="622"/>
      <c r="X9" s="622"/>
      <c r="Y9" s="623"/>
      <c r="Z9" s="659">
        <v>0.2</v>
      </c>
      <c r="AA9" s="659"/>
      <c r="AB9" s="659"/>
      <c r="AC9" s="659"/>
      <c r="AD9" s="660">
        <v>246759</v>
      </c>
      <c r="AE9" s="660"/>
      <c r="AF9" s="660"/>
      <c r="AG9" s="660"/>
      <c r="AH9" s="660"/>
      <c r="AI9" s="660"/>
      <c r="AJ9" s="660"/>
      <c r="AK9" s="660"/>
      <c r="AL9" s="624">
        <v>0.4</v>
      </c>
      <c r="AM9" s="625"/>
      <c r="AN9" s="625"/>
      <c r="AO9" s="661"/>
      <c r="AP9" s="618" t="s">
        <v>246</v>
      </c>
      <c r="AQ9" s="619"/>
      <c r="AR9" s="619"/>
      <c r="AS9" s="619"/>
      <c r="AT9" s="619"/>
      <c r="AU9" s="619"/>
      <c r="AV9" s="619"/>
      <c r="AW9" s="619"/>
      <c r="AX9" s="619"/>
      <c r="AY9" s="619"/>
      <c r="AZ9" s="619"/>
      <c r="BA9" s="619"/>
      <c r="BB9" s="619"/>
      <c r="BC9" s="619"/>
      <c r="BD9" s="619"/>
      <c r="BE9" s="619"/>
      <c r="BF9" s="620"/>
      <c r="BG9" s="621">
        <v>22770468</v>
      </c>
      <c r="BH9" s="622"/>
      <c r="BI9" s="622"/>
      <c r="BJ9" s="622"/>
      <c r="BK9" s="622"/>
      <c r="BL9" s="622"/>
      <c r="BM9" s="622"/>
      <c r="BN9" s="623"/>
      <c r="BO9" s="659">
        <v>41.4</v>
      </c>
      <c r="BP9" s="659"/>
      <c r="BQ9" s="659"/>
      <c r="BR9" s="659"/>
      <c r="BS9" s="660" t="s">
        <v>238</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12235176</v>
      </c>
      <c r="CS9" s="622"/>
      <c r="CT9" s="622"/>
      <c r="CU9" s="622"/>
      <c r="CV9" s="622"/>
      <c r="CW9" s="622"/>
      <c r="CX9" s="622"/>
      <c r="CY9" s="623"/>
      <c r="CZ9" s="659">
        <v>10.5</v>
      </c>
      <c r="DA9" s="659"/>
      <c r="DB9" s="659"/>
      <c r="DC9" s="659"/>
      <c r="DD9" s="627">
        <v>797424</v>
      </c>
      <c r="DE9" s="622"/>
      <c r="DF9" s="622"/>
      <c r="DG9" s="622"/>
      <c r="DH9" s="622"/>
      <c r="DI9" s="622"/>
      <c r="DJ9" s="622"/>
      <c r="DK9" s="622"/>
      <c r="DL9" s="622"/>
      <c r="DM9" s="622"/>
      <c r="DN9" s="622"/>
      <c r="DO9" s="622"/>
      <c r="DP9" s="623"/>
      <c r="DQ9" s="627">
        <v>7951780</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147</v>
      </c>
      <c r="S10" s="622"/>
      <c r="T10" s="622"/>
      <c r="U10" s="622"/>
      <c r="V10" s="622"/>
      <c r="W10" s="622"/>
      <c r="X10" s="622"/>
      <c r="Y10" s="623"/>
      <c r="Z10" s="659" t="s">
        <v>147</v>
      </c>
      <c r="AA10" s="659"/>
      <c r="AB10" s="659"/>
      <c r="AC10" s="659"/>
      <c r="AD10" s="660" t="s">
        <v>147</v>
      </c>
      <c r="AE10" s="660"/>
      <c r="AF10" s="660"/>
      <c r="AG10" s="660"/>
      <c r="AH10" s="660"/>
      <c r="AI10" s="660"/>
      <c r="AJ10" s="660"/>
      <c r="AK10" s="660"/>
      <c r="AL10" s="624" t="s">
        <v>147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863954</v>
      </c>
      <c r="BH10" s="622"/>
      <c r="BI10" s="622"/>
      <c r="BJ10" s="622"/>
      <c r="BK10" s="622"/>
      <c r="BL10" s="622"/>
      <c r="BM10" s="622"/>
      <c r="BN10" s="623"/>
      <c r="BO10" s="659">
        <v>1.6</v>
      </c>
      <c r="BP10" s="659"/>
      <c r="BQ10" s="659"/>
      <c r="BR10" s="659"/>
      <c r="BS10" s="660" t="s">
        <v>147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129677</v>
      </c>
      <c r="CS10" s="622"/>
      <c r="CT10" s="622"/>
      <c r="CU10" s="622"/>
      <c r="CV10" s="622"/>
      <c r="CW10" s="622"/>
      <c r="CX10" s="622"/>
      <c r="CY10" s="623"/>
      <c r="CZ10" s="659">
        <v>0.1</v>
      </c>
      <c r="DA10" s="659"/>
      <c r="DB10" s="659"/>
      <c r="DC10" s="659"/>
      <c r="DD10" s="627" t="s">
        <v>147</v>
      </c>
      <c r="DE10" s="622"/>
      <c r="DF10" s="622"/>
      <c r="DG10" s="622"/>
      <c r="DH10" s="622"/>
      <c r="DI10" s="622"/>
      <c r="DJ10" s="622"/>
      <c r="DK10" s="622"/>
      <c r="DL10" s="622"/>
      <c r="DM10" s="622"/>
      <c r="DN10" s="622"/>
      <c r="DO10" s="622"/>
      <c r="DP10" s="623"/>
      <c r="DQ10" s="627">
        <v>129347</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7727613</v>
      </c>
      <c r="S11" s="622"/>
      <c r="T11" s="622"/>
      <c r="U11" s="622"/>
      <c r="V11" s="622"/>
      <c r="W11" s="622"/>
      <c r="X11" s="622"/>
      <c r="Y11" s="623"/>
      <c r="Z11" s="624">
        <v>6</v>
      </c>
      <c r="AA11" s="625"/>
      <c r="AB11" s="625"/>
      <c r="AC11" s="626"/>
      <c r="AD11" s="627">
        <v>7727613</v>
      </c>
      <c r="AE11" s="622"/>
      <c r="AF11" s="622"/>
      <c r="AG11" s="622"/>
      <c r="AH11" s="622"/>
      <c r="AI11" s="622"/>
      <c r="AJ11" s="622"/>
      <c r="AK11" s="623"/>
      <c r="AL11" s="624">
        <v>11.9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1956616</v>
      </c>
      <c r="BH11" s="622"/>
      <c r="BI11" s="622"/>
      <c r="BJ11" s="622"/>
      <c r="BK11" s="622"/>
      <c r="BL11" s="622"/>
      <c r="BM11" s="622"/>
      <c r="BN11" s="623"/>
      <c r="BO11" s="659">
        <v>3.6</v>
      </c>
      <c r="BP11" s="659"/>
      <c r="BQ11" s="659"/>
      <c r="BR11" s="659"/>
      <c r="BS11" s="660">
        <v>523951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263324</v>
      </c>
      <c r="CS11" s="622"/>
      <c r="CT11" s="622"/>
      <c r="CU11" s="622"/>
      <c r="CV11" s="622"/>
      <c r="CW11" s="622"/>
      <c r="CX11" s="622"/>
      <c r="CY11" s="623"/>
      <c r="CZ11" s="659">
        <v>0.2</v>
      </c>
      <c r="DA11" s="659"/>
      <c r="DB11" s="659"/>
      <c r="DC11" s="659"/>
      <c r="DD11" s="627" t="s">
        <v>147</v>
      </c>
      <c r="DE11" s="622"/>
      <c r="DF11" s="622"/>
      <c r="DG11" s="622"/>
      <c r="DH11" s="622"/>
      <c r="DI11" s="622"/>
      <c r="DJ11" s="622"/>
      <c r="DK11" s="622"/>
      <c r="DL11" s="622"/>
      <c r="DM11" s="622"/>
      <c r="DN11" s="622"/>
      <c r="DO11" s="622"/>
      <c r="DP11" s="623"/>
      <c r="DQ11" s="627">
        <v>240795</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23831</v>
      </c>
      <c r="S12" s="622"/>
      <c r="T12" s="622"/>
      <c r="U12" s="622"/>
      <c r="V12" s="622"/>
      <c r="W12" s="622"/>
      <c r="X12" s="622"/>
      <c r="Y12" s="623"/>
      <c r="Z12" s="659">
        <v>0</v>
      </c>
      <c r="AA12" s="659"/>
      <c r="AB12" s="659"/>
      <c r="AC12" s="659"/>
      <c r="AD12" s="660">
        <v>23831</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21290862</v>
      </c>
      <c r="BH12" s="622"/>
      <c r="BI12" s="622"/>
      <c r="BJ12" s="622"/>
      <c r="BK12" s="622"/>
      <c r="BL12" s="622"/>
      <c r="BM12" s="622"/>
      <c r="BN12" s="623"/>
      <c r="BO12" s="659">
        <v>38.700000000000003</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732847</v>
      </c>
      <c r="CS12" s="622"/>
      <c r="CT12" s="622"/>
      <c r="CU12" s="622"/>
      <c r="CV12" s="622"/>
      <c r="CW12" s="622"/>
      <c r="CX12" s="622"/>
      <c r="CY12" s="623"/>
      <c r="CZ12" s="659">
        <v>0.6</v>
      </c>
      <c r="DA12" s="659"/>
      <c r="DB12" s="659"/>
      <c r="DC12" s="659"/>
      <c r="DD12" s="627">
        <v>62402</v>
      </c>
      <c r="DE12" s="622"/>
      <c r="DF12" s="622"/>
      <c r="DG12" s="622"/>
      <c r="DH12" s="622"/>
      <c r="DI12" s="622"/>
      <c r="DJ12" s="622"/>
      <c r="DK12" s="622"/>
      <c r="DL12" s="622"/>
      <c r="DM12" s="622"/>
      <c r="DN12" s="622"/>
      <c r="DO12" s="622"/>
      <c r="DP12" s="623"/>
      <c r="DQ12" s="627">
        <v>657482</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147</v>
      </c>
      <c r="AE13" s="660"/>
      <c r="AF13" s="660"/>
      <c r="AG13" s="660"/>
      <c r="AH13" s="660"/>
      <c r="AI13" s="660"/>
      <c r="AJ13" s="660"/>
      <c r="AK13" s="660"/>
      <c r="AL13" s="624" t="s">
        <v>187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21141760</v>
      </c>
      <c r="BH13" s="622"/>
      <c r="BI13" s="622"/>
      <c r="BJ13" s="622"/>
      <c r="BK13" s="622"/>
      <c r="BL13" s="622"/>
      <c r="BM13" s="622"/>
      <c r="BN13" s="623"/>
      <c r="BO13" s="659">
        <v>38.5</v>
      </c>
      <c r="BP13" s="659"/>
      <c r="BQ13" s="659"/>
      <c r="BR13" s="659"/>
      <c r="BS13" s="660" t="s">
        <v>238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10383364</v>
      </c>
      <c r="CS13" s="622"/>
      <c r="CT13" s="622"/>
      <c r="CU13" s="622"/>
      <c r="CV13" s="622"/>
      <c r="CW13" s="622"/>
      <c r="CX13" s="622"/>
      <c r="CY13" s="623"/>
      <c r="CZ13" s="659">
        <v>8.9</v>
      </c>
      <c r="DA13" s="659"/>
      <c r="DB13" s="659"/>
      <c r="DC13" s="659"/>
      <c r="DD13" s="627">
        <v>4399577</v>
      </c>
      <c r="DE13" s="622"/>
      <c r="DF13" s="622"/>
      <c r="DG13" s="622"/>
      <c r="DH13" s="622"/>
      <c r="DI13" s="622"/>
      <c r="DJ13" s="622"/>
      <c r="DK13" s="622"/>
      <c r="DL13" s="622"/>
      <c r="DM13" s="622"/>
      <c r="DN13" s="622"/>
      <c r="DO13" s="622"/>
      <c r="DP13" s="623"/>
      <c r="DQ13" s="627">
        <v>7045927</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1541</v>
      </c>
      <c r="S14" s="622"/>
      <c r="T14" s="622"/>
      <c r="U14" s="622"/>
      <c r="V14" s="622"/>
      <c r="W14" s="622"/>
      <c r="X14" s="622"/>
      <c r="Y14" s="623"/>
      <c r="Z14" s="659">
        <v>0</v>
      </c>
      <c r="AA14" s="659"/>
      <c r="AB14" s="659"/>
      <c r="AC14" s="659"/>
      <c r="AD14" s="660">
        <v>1541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556917</v>
      </c>
      <c r="BH14" s="622"/>
      <c r="BI14" s="622"/>
      <c r="BJ14" s="622"/>
      <c r="BK14" s="622"/>
      <c r="BL14" s="622"/>
      <c r="BM14" s="622"/>
      <c r="BN14" s="623"/>
      <c r="BO14" s="659">
        <v>1</v>
      </c>
      <c r="BP14" s="659"/>
      <c r="BQ14" s="659"/>
      <c r="BR14" s="659"/>
      <c r="BS14" s="660" t="s">
        <v>147</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4105710</v>
      </c>
      <c r="CS14" s="622"/>
      <c r="CT14" s="622"/>
      <c r="CU14" s="622"/>
      <c r="CV14" s="622"/>
      <c r="CW14" s="622"/>
      <c r="CX14" s="622"/>
      <c r="CY14" s="623"/>
      <c r="CZ14" s="659">
        <v>3.5</v>
      </c>
      <c r="DA14" s="659"/>
      <c r="DB14" s="659"/>
      <c r="DC14" s="659"/>
      <c r="DD14" s="627">
        <v>143088</v>
      </c>
      <c r="DE14" s="622"/>
      <c r="DF14" s="622"/>
      <c r="DG14" s="622"/>
      <c r="DH14" s="622"/>
      <c r="DI14" s="622"/>
      <c r="DJ14" s="622"/>
      <c r="DK14" s="622"/>
      <c r="DL14" s="622"/>
      <c r="DM14" s="622"/>
      <c r="DN14" s="622"/>
      <c r="DO14" s="622"/>
      <c r="DP14" s="623"/>
      <c r="DQ14" s="627">
        <v>3976453</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147</v>
      </c>
      <c r="AA15" s="659"/>
      <c r="AB15" s="659"/>
      <c r="AC15" s="659"/>
      <c r="AD15" s="660" t="s">
        <v>147</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2090368</v>
      </c>
      <c r="BH15" s="622"/>
      <c r="BI15" s="622"/>
      <c r="BJ15" s="622"/>
      <c r="BK15" s="622"/>
      <c r="BL15" s="622"/>
      <c r="BM15" s="622"/>
      <c r="BN15" s="623"/>
      <c r="BO15" s="659">
        <v>3.8</v>
      </c>
      <c r="BP15" s="659"/>
      <c r="BQ15" s="659"/>
      <c r="BR15" s="659"/>
      <c r="BS15" s="660" t="s">
        <v>187</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11431492</v>
      </c>
      <c r="CS15" s="622"/>
      <c r="CT15" s="622"/>
      <c r="CU15" s="622"/>
      <c r="CV15" s="622"/>
      <c r="CW15" s="622"/>
      <c r="CX15" s="622"/>
      <c r="CY15" s="623"/>
      <c r="CZ15" s="659">
        <v>9.8000000000000007</v>
      </c>
      <c r="DA15" s="659"/>
      <c r="DB15" s="659"/>
      <c r="DC15" s="659"/>
      <c r="DD15" s="627">
        <v>1874086</v>
      </c>
      <c r="DE15" s="622"/>
      <c r="DF15" s="622"/>
      <c r="DG15" s="622"/>
      <c r="DH15" s="622"/>
      <c r="DI15" s="622"/>
      <c r="DJ15" s="622"/>
      <c r="DK15" s="622"/>
      <c r="DL15" s="622"/>
      <c r="DM15" s="622"/>
      <c r="DN15" s="622"/>
      <c r="DO15" s="622"/>
      <c r="DP15" s="623"/>
      <c r="DQ15" s="627">
        <v>8529016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101762</v>
      </c>
      <c r="S16" s="622"/>
      <c r="T16" s="622"/>
      <c r="U16" s="622"/>
      <c r="V16" s="622"/>
      <c r="W16" s="622"/>
      <c r="X16" s="622"/>
      <c r="Y16" s="623"/>
      <c r="Z16" s="659">
        <v>0.1</v>
      </c>
      <c r="AA16" s="659"/>
      <c r="AB16" s="659"/>
      <c r="AC16" s="659"/>
      <c r="AD16" s="660">
        <v>101762</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59" t="s">
        <v>238</v>
      </c>
      <c r="BP16" s="659"/>
      <c r="BQ16" s="659"/>
      <c r="BR16" s="659"/>
      <c r="BS16" s="660" t="s">
        <v>147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238</v>
      </c>
      <c r="CS16" s="622"/>
      <c r="CT16" s="622"/>
      <c r="CU16" s="622"/>
      <c r="CV16" s="622"/>
      <c r="CW16" s="622"/>
      <c r="CX16" s="622"/>
      <c r="CY16" s="623"/>
      <c r="CZ16" s="659" t="s">
        <v>147</v>
      </c>
      <c r="DA16" s="659"/>
      <c r="DB16" s="659"/>
      <c r="DC16" s="659"/>
      <c r="DD16" s="627" t="s">
        <v>147</v>
      </c>
      <c r="DE16" s="622"/>
      <c r="DF16" s="622"/>
      <c r="DG16" s="622"/>
      <c r="DH16" s="622"/>
      <c r="DI16" s="622"/>
      <c r="DJ16" s="622"/>
      <c r="DK16" s="622"/>
      <c r="DL16" s="622"/>
      <c r="DM16" s="622"/>
      <c r="DN16" s="622"/>
      <c r="DO16" s="622"/>
      <c r="DP16" s="623"/>
      <c r="DQ16" s="627" t="s">
        <v>147</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510595</v>
      </c>
      <c r="S17" s="622"/>
      <c r="T17" s="622"/>
      <c r="U17" s="622"/>
      <c r="V17" s="622"/>
      <c r="W17" s="622"/>
      <c r="X17" s="622"/>
      <c r="Y17" s="623"/>
      <c r="Z17" s="659">
        <v>0.4</v>
      </c>
      <c r="AA17" s="659"/>
      <c r="AB17" s="659"/>
      <c r="AC17" s="659"/>
      <c r="AD17" s="660">
        <v>510595</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238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7759804</v>
      </c>
      <c r="CS17" s="622"/>
      <c r="CT17" s="622"/>
      <c r="CU17" s="622"/>
      <c r="CV17" s="622"/>
      <c r="CW17" s="622"/>
      <c r="CX17" s="622"/>
      <c r="CY17" s="623"/>
      <c r="CZ17" s="659">
        <v>6.6</v>
      </c>
      <c r="DA17" s="659"/>
      <c r="DB17" s="659"/>
      <c r="DC17" s="659"/>
      <c r="DD17" s="627" t="s">
        <v>238</v>
      </c>
      <c r="DE17" s="622"/>
      <c r="DF17" s="622"/>
      <c r="DG17" s="622"/>
      <c r="DH17" s="622"/>
      <c r="DI17" s="622"/>
      <c r="DJ17" s="622"/>
      <c r="DK17" s="622"/>
      <c r="DL17" s="622"/>
      <c r="DM17" s="622"/>
      <c r="DN17" s="622"/>
      <c r="DO17" s="622"/>
      <c r="DP17" s="623"/>
      <c r="DQ17" s="627">
        <v>7759797</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407550</v>
      </c>
      <c r="S18" s="622"/>
      <c r="T18" s="622"/>
      <c r="U18" s="622"/>
      <c r="V18" s="622"/>
      <c r="W18" s="622"/>
      <c r="X18" s="622"/>
      <c r="Y18" s="623"/>
      <c r="Z18" s="659">
        <v>0.3</v>
      </c>
      <c r="AA18" s="659"/>
      <c r="AB18" s="659"/>
      <c r="AC18" s="659"/>
      <c r="AD18" s="660">
        <v>407550</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147</v>
      </c>
      <c r="BH18" s="622"/>
      <c r="BI18" s="622"/>
      <c r="BJ18" s="622"/>
      <c r="BK18" s="622"/>
      <c r="BL18" s="622"/>
      <c r="BM18" s="622"/>
      <c r="BN18" s="623"/>
      <c r="BO18" s="659" t="s">
        <v>238</v>
      </c>
      <c r="BP18" s="659"/>
      <c r="BQ18" s="659"/>
      <c r="BR18" s="659"/>
      <c r="BS18" s="660" t="s">
        <v>147</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187</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404930</v>
      </c>
      <c r="S19" s="622"/>
      <c r="T19" s="622"/>
      <c r="U19" s="622"/>
      <c r="V19" s="622"/>
      <c r="W19" s="622"/>
      <c r="X19" s="622"/>
      <c r="Y19" s="623"/>
      <c r="Z19" s="659">
        <v>0.3</v>
      </c>
      <c r="AA19" s="659"/>
      <c r="AB19" s="659"/>
      <c r="AC19" s="659"/>
      <c r="AD19" s="660">
        <v>404930</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4811387</v>
      </c>
      <c r="BH19" s="622"/>
      <c r="BI19" s="622"/>
      <c r="BJ19" s="622"/>
      <c r="BK19" s="622"/>
      <c r="BL19" s="622"/>
      <c r="BM19" s="622"/>
      <c r="BN19" s="623"/>
      <c r="BO19" s="659">
        <v>8.8000000000000007</v>
      </c>
      <c r="BP19" s="659"/>
      <c r="BQ19" s="659"/>
      <c r="BR19" s="659"/>
      <c r="BS19" s="660" t="s">
        <v>238</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238</v>
      </c>
      <c r="DE19" s="622"/>
      <c r="DF19" s="622"/>
      <c r="DG19" s="622"/>
      <c r="DH19" s="622"/>
      <c r="DI19" s="622"/>
      <c r="DJ19" s="622"/>
      <c r="DK19" s="622"/>
      <c r="DL19" s="622"/>
      <c r="DM19" s="622"/>
      <c r="DN19" s="622"/>
      <c r="DO19" s="622"/>
      <c r="DP19" s="623"/>
      <c r="DQ19" s="627" t="s">
        <v>147</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2620</v>
      </c>
      <c r="S20" s="622"/>
      <c r="T20" s="622"/>
      <c r="U20" s="622"/>
      <c r="V20" s="622"/>
      <c r="W20" s="622"/>
      <c r="X20" s="622"/>
      <c r="Y20" s="623"/>
      <c r="Z20" s="659">
        <v>0</v>
      </c>
      <c r="AA20" s="659"/>
      <c r="AB20" s="659"/>
      <c r="AC20" s="659"/>
      <c r="AD20" s="660">
        <v>2620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4811387</v>
      </c>
      <c r="BH20" s="622"/>
      <c r="BI20" s="622"/>
      <c r="BJ20" s="622"/>
      <c r="BK20" s="622"/>
      <c r="BL20" s="622"/>
      <c r="BM20" s="622"/>
      <c r="BN20" s="623"/>
      <c r="BO20" s="659">
        <v>8.8000000000000007</v>
      </c>
      <c r="BP20" s="659"/>
      <c r="BQ20" s="659"/>
      <c r="BR20" s="659"/>
      <c r="BS20" s="660" t="s">
        <v>147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116895054</v>
      </c>
      <c r="CS20" s="622"/>
      <c r="CT20" s="622"/>
      <c r="CU20" s="622"/>
      <c r="CV20" s="622"/>
      <c r="CW20" s="622"/>
      <c r="CX20" s="622"/>
      <c r="CY20" s="623"/>
      <c r="CZ20" s="659">
        <v>100</v>
      </c>
      <c r="DA20" s="659"/>
      <c r="DB20" s="659"/>
      <c r="DC20" s="659"/>
      <c r="DD20" s="627">
        <v>8279709</v>
      </c>
      <c r="DE20" s="622"/>
      <c r="DF20" s="622"/>
      <c r="DG20" s="622"/>
      <c r="DH20" s="622"/>
      <c r="DI20" s="622"/>
      <c r="DJ20" s="622"/>
      <c r="DK20" s="622"/>
      <c r="DL20" s="622"/>
      <c r="DM20" s="622"/>
      <c r="DN20" s="622"/>
      <c r="DO20" s="622"/>
      <c r="DP20" s="623"/>
      <c r="DQ20" s="627">
        <v>76315428</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3048138</v>
      </c>
      <c r="S21" s="622"/>
      <c r="T21" s="622"/>
      <c r="U21" s="622"/>
      <c r="V21" s="622"/>
      <c r="W21" s="622"/>
      <c r="X21" s="622"/>
      <c r="Y21" s="623"/>
      <c r="Z21" s="659">
        <v>2.4</v>
      </c>
      <c r="AA21" s="659"/>
      <c r="AB21" s="659"/>
      <c r="AC21" s="659"/>
      <c r="AD21" s="660">
        <v>2771856</v>
      </c>
      <c r="AE21" s="660"/>
      <c r="AF21" s="660"/>
      <c r="AG21" s="660"/>
      <c r="AH21" s="660"/>
      <c r="AI21" s="660"/>
      <c r="AJ21" s="660"/>
      <c r="AK21" s="660"/>
      <c r="AL21" s="624">
        <v>4.3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147</v>
      </c>
      <c r="BH21" s="622"/>
      <c r="BI21" s="622"/>
      <c r="BJ21" s="622"/>
      <c r="BK21" s="622"/>
      <c r="BL21" s="622"/>
      <c r="BM21" s="622"/>
      <c r="BN21" s="623"/>
      <c r="BO21" s="659" t="s">
        <v>147</v>
      </c>
      <c r="BP21" s="659"/>
      <c r="BQ21" s="659"/>
      <c r="BR21" s="659"/>
      <c r="BS21" s="660" t="s">
        <v>187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2771856</v>
      </c>
      <c r="S22" s="622"/>
      <c r="T22" s="622"/>
      <c r="U22" s="622"/>
      <c r="V22" s="622"/>
      <c r="W22" s="622"/>
      <c r="X22" s="622"/>
      <c r="Y22" s="623"/>
      <c r="Z22" s="659">
        <v>2.2000000000000002</v>
      </c>
      <c r="AA22" s="659"/>
      <c r="AB22" s="659"/>
      <c r="AC22" s="659"/>
      <c r="AD22" s="660">
        <v>2771856</v>
      </c>
      <c r="AE22" s="660"/>
      <c r="AF22" s="660"/>
      <c r="AG22" s="660"/>
      <c r="AH22" s="660"/>
      <c r="AI22" s="660"/>
      <c r="AJ22" s="660"/>
      <c r="AK22" s="660"/>
      <c r="AL22" s="624">
        <v>4.3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v>814031</v>
      </c>
      <c r="BH22" s="622"/>
      <c r="BI22" s="622"/>
      <c r="BJ22" s="622"/>
      <c r="BK22" s="622"/>
      <c r="BL22" s="622"/>
      <c r="BM22" s="622"/>
      <c r="BN22" s="623"/>
      <c r="BO22" s="659">
        <v>1.5</v>
      </c>
      <c r="BP22" s="659"/>
      <c r="BQ22" s="659"/>
      <c r="BR22" s="659"/>
      <c r="BS22" s="660" t="s">
        <v>147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276213</v>
      </c>
      <c r="S23" s="622"/>
      <c r="T23" s="622"/>
      <c r="U23" s="622"/>
      <c r="V23" s="622"/>
      <c r="W23" s="622"/>
      <c r="X23" s="622"/>
      <c r="Y23" s="623"/>
      <c r="Z23" s="659">
        <v>0.2</v>
      </c>
      <c r="AA23" s="659"/>
      <c r="AB23" s="659"/>
      <c r="AC23" s="659"/>
      <c r="AD23" s="660" t="s">
        <v>187</v>
      </c>
      <c r="AE23" s="660"/>
      <c r="AF23" s="660"/>
      <c r="AG23" s="660"/>
      <c r="AH23" s="660"/>
      <c r="AI23" s="660"/>
      <c r="AJ23" s="660"/>
      <c r="AK23" s="660"/>
      <c r="AL23" s="624" t="s">
        <v>187</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3997356</v>
      </c>
      <c r="BH23" s="622"/>
      <c r="BI23" s="622"/>
      <c r="BJ23" s="622"/>
      <c r="BK23" s="622"/>
      <c r="BL23" s="622"/>
      <c r="BM23" s="622"/>
      <c r="BN23" s="623"/>
      <c r="BO23" s="659">
        <v>7.3</v>
      </c>
      <c r="BP23" s="659"/>
      <c r="BQ23" s="659"/>
      <c r="BR23" s="659"/>
      <c r="BS23" s="660" t="s">
        <v>187</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69</v>
      </c>
      <c r="S24" s="622"/>
      <c r="T24" s="622"/>
      <c r="U24" s="622"/>
      <c r="V24" s="622"/>
      <c r="W24" s="622"/>
      <c r="X24" s="622"/>
      <c r="Y24" s="623"/>
      <c r="Z24" s="659">
        <v>0</v>
      </c>
      <c r="AA24" s="659"/>
      <c r="AB24" s="659"/>
      <c r="AC24" s="659"/>
      <c r="AD24" s="660" t="s">
        <v>147</v>
      </c>
      <c r="AE24" s="660"/>
      <c r="AF24" s="660"/>
      <c r="AG24" s="660"/>
      <c r="AH24" s="660"/>
      <c r="AI24" s="660"/>
      <c r="AJ24" s="660"/>
      <c r="AK24" s="660"/>
      <c r="AL24" s="624" t="s">
        <v>147</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147</v>
      </c>
      <c r="BH24" s="622"/>
      <c r="BI24" s="622"/>
      <c r="BJ24" s="622"/>
      <c r="BK24" s="622"/>
      <c r="BL24" s="622"/>
      <c r="BM24" s="622"/>
      <c r="BN24" s="623"/>
      <c r="BO24" s="659" t="s">
        <v>147</v>
      </c>
      <c r="BP24" s="659"/>
      <c r="BQ24" s="659"/>
      <c r="BR24" s="659"/>
      <c r="BS24" s="660" t="s">
        <v>187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58907964</v>
      </c>
      <c r="CS24" s="677"/>
      <c r="CT24" s="677"/>
      <c r="CU24" s="677"/>
      <c r="CV24" s="677"/>
      <c r="CW24" s="677"/>
      <c r="CX24" s="677"/>
      <c r="CY24" s="702"/>
      <c r="CZ24" s="703">
        <v>50.4</v>
      </c>
      <c r="DA24" s="685"/>
      <c r="DB24" s="685"/>
      <c r="DC24" s="705"/>
      <c r="DD24" s="701">
        <v>33250878</v>
      </c>
      <c r="DE24" s="677"/>
      <c r="DF24" s="677"/>
      <c r="DG24" s="677"/>
      <c r="DH24" s="677"/>
      <c r="DI24" s="677"/>
      <c r="DJ24" s="677"/>
      <c r="DK24" s="702"/>
      <c r="DL24" s="701">
        <v>33009088</v>
      </c>
      <c r="DM24" s="677"/>
      <c r="DN24" s="677"/>
      <c r="DO24" s="677"/>
      <c r="DP24" s="677"/>
      <c r="DQ24" s="677"/>
      <c r="DR24" s="677"/>
      <c r="DS24" s="677"/>
      <c r="DT24" s="677"/>
      <c r="DU24" s="677"/>
      <c r="DV24" s="702"/>
      <c r="DW24" s="703">
        <v>50</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67993226</v>
      </c>
      <c r="S25" s="622"/>
      <c r="T25" s="622"/>
      <c r="U25" s="622"/>
      <c r="V25" s="622"/>
      <c r="W25" s="622"/>
      <c r="X25" s="622"/>
      <c r="Y25" s="623"/>
      <c r="Z25" s="659">
        <v>53.1</v>
      </c>
      <c r="AA25" s="659"/>
      <c r="AB25" s="659"/>
      <c r="AC25" s="659"/>
      <c r="AD25" s="660">
        <v>63719587</v>
      </c>
      <c r="AE25" s="660"/>
      <c r="AF25" s="660"/>
      <c r="AG25" s="660"/>
      <c r="AH25" s="660"/>
      <c r="AI25" s="660"/>
      <c r="AJ25" s="660"/>
      <c r="AK25" s="660"/>
      <c r="AL25" s="624">
        <v>98.3</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147</v>
      </c>
      <c r="BH25" s="622"/>
      <c r="BI25" s="622"/>
      <c r="BJ25" s="622"/>
      <c r="BK25" s="622"/>
      <c r="BL25" s="622"/>
      <c r="BM25" s="622"/>
      <c r="BN25" s="623"/>
      <c r="BO25" s="659" t="s">
        <v>147</v>
      </c>
      <c r="BP25" s="659"/>
      <c r="BQ25" s="659"/>
      <c r="BR25" s="659"/>
      <c r="BS25" s="660" t="s">
        <v>147</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17837673</v>
      </c>
      <c r="CS25" s="634"/>
      <c r="CT25" s="634"/>
      <c r="CU25" s="634"/>
      <c r="CV25" s="634"/>
      <c r="CW25" s="634"/>
      <c r="CX25" s="634"/>
      <c r="CY25" s="635"/>
      <c r="CZ25" s="624">
        <v>15.3</v>
      </c>
      <c r="DA25" s="636"/>
      <c r="DB25" s="636"/>
      <c r="DC25" s="637"/>
      <c r="DD25" s="627">
        <v>16617402</v>
      </c>
      <c r="DE25" s="634"/>
      <c r="DF25" s="634"/>
      <c r="DG25" s="634"/>
      <c r="DH25" s="634"/>
      <c r="DI25" s="634"/>
      <c r="DJ25" s="634"/>
      <c r="DK25" s="635"/>
      <c r="DL25" s="627">
        <v>16543199</v>
      </c>
      <c r="DM25" s="634"/>
      <c r="DN25" s="634"/>
      <c r="DO25" s="634"/>
      <c r="DP25" s="634"/>
      <c r="DQ25" s="634"/>
      <c r="DR25" s="634"/>
      <c r="DS25" s="634"/>
      <c r="DT25" s="634"/>
      <c r="DU25" s="634"/>
      <c r="DV25" s="635"/>
      <c r="DW25" s="624">
        <v>25.1</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33586</v>
      </c>
      <c r="S26" s="622"/>
      <c r="T26" s="622"/>
      <c r="U26" s="622"/>
      <c r="V26" s="622"/>
      <c r="W26" s="622"/>
      <c r="X26" s="622"/>
      <c r="Y26" s="623"/>
      <c r="Z26" s="659">
        <v>0</v>
      </c>
      <c r="AA26" s="659"/>
      <c r="AB26" s="659"/>
      <c r="AC26" s="659"/>
      <c r="AD26" s="660">
        <v>33586</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147</v>
      </c>
      <c r="BH26" s="622"/>
      <c r="BI26" s="622"/>
      <c r="BJ26" s="622"/>
      <c r="BK26" s="622"/>
      <c r="BL26" s="622"/>
      <c r="BM26" s="622"/>
      <c r="BN26" s="623"/>
      <c r="BO26" s="659" t="s">
        <v>187</v>
      </c>
      <c r="BP26" s="659"/>
      <c r="BQ26" s="659"/>
      <c r="BR26" s="659"/>
      <c r="BS26" s="660" t="s">
        <v>187</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11119081</v>
      </c>
      <c r="CS26" s="622"/>
      <c r="CT26" s="622"/>
      <c r="CU26" s="622"/>
      <c r="CV26" s="622"/>
      <c r="CW26" s="622"/>
      <c r="CX26" s="622"/>
      <c r="CY26" s="623"/>
      <c r="CZ26" s="624">
        <v>9.5</v>
      </c>
      <c r="DA26" s="636"/>
      <c r="DB26" s="636"/>
      <c r="DC26" s="637"/>
      <c r="DD26" s="627">
        <v>10226092</v>
      </c>
      <c r="DE26" s="622"/>
      <c r="DF26" s="622"/>
      <c r="DG26" s="622"/>
      <c r="DH26" s="622"/>
      <c r="DI26" s="622"/>
      <c r="DJ26" s="622"/>
      <c r="DK26" s="623"/>
      <c r="DL26" s="627" t="s">
        <v>187</v>
      </c>
      <c r="DM26" s="622"/>
      <c r="DN26" s="622"/>
      <c r="DO26" s="622"/>
      <c r="DP26" s="622"/>
      <c r="DQ26" s="622"/>
      <c r="DR26" s="622"/>
      <c r="DS26" s="622"/>
      <c r="DT26" s="622"/>
      <c r="DU26" s="622"/>
      <c r="DV26" s="623"/>
      <c r="DW26" s="624" t="s">
        <v>147</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433105</v>
      </c>
      <c r="S27" s="622"/>
      <c r="T27" s="622"/>
      <c r="U27" s="622"/>
      <c r="V27" s="622"/>
      <c r="W27" s="622"/>
      <c r="X27" s="622"/>
      <c r="Y27" s="623"/>
      <c r="Z27" s="659">
        <v>0.3</v>
      </c>
      <c r="AA27" s="659"/>
      <c r="AB27" s="659"/>
      <c r="AC27" s="659"/>
      <c r="AD27" s="660" t="s">
        <v>147</v>
      </c>
      <c r="AE27" s="660"/>
      <c r="AF27" s="660"/>
      <c r="AG27" s="660"/>
      <c r="AH27" s="660"/>
      <c r="AI27" s="660"/>
      <c r="AJ27" s="660"/>
      <c r="AK27" s="660"/>
      <c r="AL27" s="624" t="s">
        <v>147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54972793</v>
      </c>
      <c r="BH27" s="622"/>
      <c r="BI27" s="622"/>
      <c r="BJ27" s="622"/>
      <c r="BK27" s="622"/>
      <c r="BL27" s="622"/>
      <c r="BM27" s="622"/>
      <c r="BN27" s="623"/>
      <c r="BO27" s="659">
        <v>100</v>
      </c>
      <c r="BP27" s="659"/>
      <c r="BQ27" s="659"/>
      <c r="BR27" s="659"/>
      <c r="BS27" s="660">
        <v>523951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33310487</v>
      </c>
      <c r="CS27" s="634"/>
      <c r="CT27" s="634"/>
      <c r="CU27" s="634"/>
      <c r="CV27" s="634"/>
      <c r="CW27" s="634"/>
      <c r="CX27" s="634"/>
      <c r="CY27" s="635"/>
      <c r="CZ27" s="624">
        <v>28.5</v>
      </c>
      <c r="DA27" s="636"/>
      <c r="DB27" s="636"/>
      <c r="DC27" s="637"/>
      <c r="DD27" s="627">
        <v>8873679</v>
      </c>
      <c r="DE27" s="634"/>
      <c r="DF27" s="634"/>
      <c r="DG27" s="634"/>
      <c r="DH27" s="634"/>
      <c r="DI27" s="634"/>
      <c r="DJ27" s="634"/>
      <c r="DK27" s="635"/>
      <c r="DL27" s="627">
        <v>8706092</v>
      </c>
      <c r="DM27" s="634"/>
      <c r="DN27" s="634"/>
      <c r="DO27" s="634"/>
      <c r="DP27" s="634"/>
      <c r="DQ27" s="634"/>
      <c r="DR27" s="634"/>
      <c r="DS27" s="634"/>
      <c r="DT27" s="634"/>
      <c r="DU27" s="634"/>
      <c r="DV27" s="635"/>
      <c r="DW27" s="624">
        <v>13.2</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1046083</v>
      </c>
      <c r="S28" s="622"/>
      <c r="T28" s="622"/>
      <c r="U28" s="622"/>
      <c r="V28" s="622"/>
      <c r="W28" s="622"/>
      <c r="X28" s="622"/>
      <c r="Y28" s="623"/>
      <c r="Z28" s="659">
        <v>0.8</v>
      </c>
      <c r="AA28" s="659"/>
      <c r="AB28" s="659"/>
      <c r="AC28" s="659"/>
      <c r="AD28" s="660">
        <v>245866</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7759804</v>
      </c>
      <c r="CS28" s="622"/>
      <c r="CT28" s="622"/>
      <c r="CU28" s="622"/>
      <c r="CV28" s="622"/>
      <c r="CW28" s="622"/>
      <c r="CX28" s="622"/>
      <c r="CY28" s="623"/>
      <c r="CZ28" s="624">
        <v>6.6</v>
      </c>
      <c r="DA28" s="636"/>
      <c r="DB28" s="636"/>
      <c r="DC28" s="637"/>
      <c r="DD28" s="627">
        <v>7759797</v>
      </c>
      <c r="DE28" s="622"/>
      <c r="DF28" s="622"/>
      <c r="DG28" s="622"/>
      <c r="DH28" s="622"/>
      <c r="DI28" s="622"/>
      <c r="DJ28" s="622"/>
      <c r="DK28" s="623"/>
      <c r="DL28" s="627">
        <v>7759797</v>
      </c>
      <c r="DM28" s="622"/>
      <c r="DN28" s="622"/>
      <c r="DO28" s="622"/>
      <c r="DP28" s="622"/>
      <c r="DQ28" s="622"/>
      <c r="DR28" s="622"/>
      <c r="DS28" s="622"/>
      <c r="DT28" s="622"/>
      <c r="DU28" s="622"/>
      <c r="DV28" s="623"/>
      <c r="DW28" s="624">
        <v>11.8</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501490</v>
      </c>
      <c r="S29" s="622"/>
      <c r="T29" s="622"/>
      <c r="U29" s="622"/>
      <c r="V29" s="622"/>
      <c r="W29" s="622"/>
      <c r="X29" s="622"/>
      <c r="Y29" s="623"/>
      <c r="Z29" s="659">
        <v>0.4</v>
      </c>
      <c r="AA29" s="659"/>
      <c r="AB29" s="659"/>
      <c r="AC29" s="659"/>
      <c r="AD29" s="660">
        <v>1298</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71</v>
      </c>
      <c r="CG29" s="619"/>
      <c r="CH29" s="619"/>
      <c r="CI29" s="619"/>
      <c r="CJ29" s="619"/>
      <c r="CK29" s="619"/>
      <c r="CL29" s="619"/>
      <c r="CM29" s="619"/>
      <c r="CN29" s="619"/>
      <c r="CO29" s="619"/>
      <c r="CP29" s="619"/>
      <c r="CQ29" s="620"/>
      <c r="CR29" s="621">
        <v>7759804</v>
      </c>
      <c r="CS29" s="634"/>
      <c r="CT29" s="634"/>
      <c r="CU29" s="634"/>
      <c r="CV29" s="634"/>
      <c r="CW29" s="634"/>
      <c r="CX29" s="634"/>
      <c r="CY29" s="635"/>
      <c r="CZ29" s="624">
        <v>6.6</v>
      </c>
      <c r="DA29" s="636"/>
      <c r="DB29" s="636"/>
      <c r="DC29" s="637"/>
      <c r="DD29" s="627">
        <v>7759797</v>
      </c>
      <c r="DE29" s="634"/>
      <c r="DF29" s="634"/>
      <c r="DG29" s="634"/>
      <c r="DH29" s="634"/>
      <c r="DI29" s="634"/>
      <c r="DJ29" s="634"/>
      <c r="DK29" s="635"/>
      <c r="DL29" s="627">
        <v>7759797</v>
      </c>
      <c r="DM29" s="634"/>
      <c r="DN29" s="634"/>
      <c r="DO29" s="634"/>
      <c r="DP29" s="634"/>
      <c r="DQ29" s="634"/>
      <c r="DR29" s="634"/>
      <c r="DS29" s="634"/>
      <c r="DT29" s="634"/>
      <c r="DU29" s="634"/>
      <c r="DV29" s="635"/>
      <c r="DW29" s="624">
        <v>11.8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28636242</v>
      </c>
      <c r="S30" s="622"/>
      <c r="T30" s="622"/>
      <c r="U30" s="622"/>
      <c r="V30" s="622"/>
      <c r="W30" s="622"/>
      <c r="X30" s="622"/>
      <c r="Y30" s="623"/>
      <c r="Z30" s="659">
        <v>22.4</v>
      </c>
      <c r="AA30" s="659"/>
      <c r="AB30" s="659"/>
      <c r="AC30" s="659"/>
      <c r="AD30" s="660" t="s">
        <v>238</v>
      </c>
      <c r="AE30" s="660"/>
      <c r="AF30" s="660"/>
      <c r="AG30" s="660"/>
      <c r="AH30" s="660"/>
      <c r="AI30" s="660"/>
      <c r="AJ30" s="660"/>
      <c r="AK30" s="660"/>
      <c r="AL30" s="624" t="s">
        <v>147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7632196</v>
      </c>
      <c r="CS30" s="622"/>
      <c r="CT30" s="622"/>
      <c r="CU30" s="622"/>
      <c r="CV30" s="622"/>
      <c r="CW30" s="622"/>
      <c r="CX30" s="622"/>
      <c r="CY30" s="623"/>
      <c r="CZ30" s="624">
        <v>6.5</v>
      </c>
      <c r="DA30" s="636"/>
      <c r="DB30" s="636"/>
      <c r="DC30" s="637"/>
      <c r="DD30" s="627">
        <v>7632189</v>
      </c>
      <c r="DE30" s="622"/>
      <c r="DF30" s="622"/>
      <c r="DG30" s="622"/>
      <c r="DH30" s="622"/>
      <c r="DI30" s="622"/>
      <c r="DJ30" s="622"/>
      <c r="DK30" s="623"/>
      <c r="DL30" s="627">
        <v>7632189</v>
      </c>
      <c r="DM30" s="622"/>
      <c r="DN30" s="622"/>
      <c r="DO30" s="622"/>
      <c r="DP30" s="622"/>
      <c r="DQ30" s="622"/>
      <c r="DR30" s="622"/>
      <c r="DS30" s="622"/>
      <c r="DT30" s="622"/>
      <c r="DU30" s="622"/>
      <c r="DV30" s="623"/>
      <c r="DW30" s="624">
        <v>11.6</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v>454783</v>
      </c>
      <c r="S31" s="622"/>
      <c r="T31" s="622"/>
      <c r="U31" s="622"/>
      <c r="V31" s="622"/>
      <c r="W31" s="622"/>
      <c r="X31" s="622"/>
      <c r="Y31" s="623"/>
      <c r="Z31" s="659">
        <v>0.4</v>
      </c>
      <c r="AA31" s="659"/>
      <c r="AB31" s="659"/>
      <c r="AC31" s="659"/>
      <c r="AD31" s="660">
        <v>454783</v>
      </c>
      <c r="AE31" s="660"/>
      <c r="AF31" s="660"/>
      <c r="AG31" s="660"/>
      <c r="AH31" s="660"/>
      <c r="AI31" s="660"/>
      <c r="AJ31" s="660"/>
      <c r="AK31" s="660"/>
      <c r="AL31" s="624">
        <v>0.7</v>
      </c>
      <c r="AM31" s="625"/>
      <c r="AN31" s="625"/>
      <c r="AO31" s="661"/>
      <c r="AP31" s="693" t="s">
        <v>314</v>
      </c>
      <c r="AQ31" s="694"/>
      <c r="AR31" s="694"/>
      <c r="AS31" s="694"/>
      <c r="AT31" s="695" t="s">
        <v>315</v>
      </c>
      <c r="AU31" s="218"/>
      <c r="AV31" s="218"/>
      <c r="AW31" s="218"/>
      <c r="AX31" s="679" t="s">
        <v>190</v>
      </c>
      <c r="AY31" s="680"/>
      <c r="AZ31" s="680"/>
      <c r="BA31" s="680"/>
      <c r="BB31" s="680"/>
      <c r="BC31" s="680"/>
      <c r="BD31" s="680"/>
      <c r="BE31" s="680"/>
      <c r="BF31" s="681"/>
      <c r="BG31" s="683">
        <v>99.2</v>
      </c>
      <c r="BH31" s="684"/>
      <c r="BI31" s="684"/>
      <c r="BJ31" s="684"/>
      <c r="BK31" s="684"/>
      <c r="BL31" s="684"/>
      <c r="BM31" s="685">
        <v>98.5</v>
      </c>
      <c r="BN31" s="684"/>
      <c r="BO31" s="684"/>
      <c r="BP31" s="684"/>
      <c r="BQ31" s="686"/>
      <c r="BR31" s="683">
        <v>99.4</v>
      </c>
      <c r="BS31" s="684"/>
      <c r="BT31" s="684"/>
      <c r="BU31" s="684"/>
      <c r="BV31" s="684"/>
      <c r="BW31" s="684"/>
      <c r="BX31" s="685">
        <v>98.7</v>
      </c>
      <c r="BY31" s="684"/>
      <c r="BZ31" s="684"/>
      <c r="CA31" s="684"/>
      <c r="CB31" s="686"/>
      <c r="CD31" s="642"/>
      <c r="CE31" s="643"/>
      <c r="CF31" s="618" t="s">
        <v>316</v>
      </c>
      <c r="CG31" s="619"/>
      <c r="CH31" s="619"/>
      <c r="CI31" s="619"/>
      <c r="CJ31" s="619"/>
      <c r="CK31" s="619"/>
      <c r="CL31" s="619"/>
      <c r="CM31" s="619"/>
      <c r="CN31" s="619"/>
      <c r="CO31" s="619"/>
      <c r="CP31" s="619"/>
      <c r="CQ31" s="620"/>
      <c r="CR31" s="621">
        <v>127608</v>
      </c>
      <c r="CS31" s="634"/>
      <c r="CT31" s="634"/>
      <c r="CU31" s="634"/>
      <c r="CV31" s="634"/>
      <c r="CW31" s="634"/>
      <c r="CX31" s="634"/>
      <c r="CY31" s="635"/>
      <c r="CZ31" s="624">
        <v>0.1</v>
      </c>
      <c r="DA31" s="636"/>
      <c r="DB31" s="636"/>
      <c r="DC31" s="637"/>
      <c r="DD31" s="627">
        <v>127608</v>
      </c>
      <c r="DE31" s="634"/>
      <c r="DF31" s="634"/>
      <c r="DG31" s="634"/>
      <c r="DH31" s="634"/>
      <c r="DI31" s="634"/>
      <c r="DJ31" s="634"/>
      <c r="DK31" s="635"/>
      <c r="DL31" s="627">
        <v>127608</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7684275</v>
      </c>
      <c r="S32" s="622"/>
      <c r="T32" s="622"/>
      <c r="U32" s="622"/>
      <c r="V32" s="622"/>
      <c r="W32" s="622"/>
      <c r="X32" s="622"/>
      <c r="Y32" s="623"/>
      <c r="Z32" s="659">
        <v>6</v>
      </c>
      <c r="AA32" s="659"/>
      <c r="AB32" s="659"/>
      <c r="AC32" s="659"/>
      <c r="AD32" s="660" t="s">
        <v>238</v>
      </c>
      <c r="AE32" s="660"/>
      <c r="AF32" s="660"/>
      <c r="AG32" s="660"/>
      <c r="AH32" s="660"/>
      <c r="AI32" s="660"/>
      <c r="AJ32" s="660"/>
      <c r="AK32" s="660"/>
      <c r="AL32" s="624" t="s">
        <v>238</v>
      </c>
      <c r="AM32" s="625"/>
      <c r="AN32" s="625"/>
      <c r="AO32" s="661"/>
      <c r="AP32" s="662"/>
      <c r="AQ32" s="663"/>
      <c r="AR32" s="663"/>
      <c r="AS32" s="663"/>
      <c r="AT32" s="696"/>
      <c r="AU32" s="214" t="s">
        <v>318</v>
      </c>
      <c r="AX32" s="618" t="s">
        <v>319</v>
      </c>
      <c r="AY32" s="619"/>
      <c r="AZ32" s="619"/>
      <c r="BA32" s="619"/>
      <c r="BB32" s="619"/>
      <c r="BC32" s="619"/>
      <c r="BD32" s="619"/>
      <c r="BE32" s="619"/>
      <c r="BF32" s="620"/>
      <c r="BG32" s="687">
        <v>99</v>
      </c>
      <c r="BH32" s="634"/>
      <c r="BI32" s="634"/>
      <c r="BJ32" s="634"/>
      <c r="BK32" s="634"/>
      <c r="BL32" s="634"/>
      <c r="BM32" s="625">
        <v>98.2</v>
      </c>
      <c r="BN32" s="634"/>
      <c r="BO32" s="634"/>
      <c r="BP32" s="634"/>
      <c r="BQ32" s="657"/>
      <c r="BR32" s="687">
        <v>99.2</v>
      </c>
      <c r="BS32" s="634"/>
      <c r="BT32" s="634"/>
      <c r="BU32" s="634"/>
      <c r="BV32" s="634"/>
      <c r="BW32" s="634"/>
      <c r="BX32" s="625">
        <v>98.4</v>
      </c>
      <c r="BY32" s="634"/>
      <c r="BZ32" s="634"/>
      <c r="CA32" s="634"/>
      <c r="CB32" s="657"/>
      <c r="CD32" s="644"/>
      <c r="CE32" s="645"/>
      <c r="CF32" s="618" t="s">
        <v>320</v>
      </c>
      <c r="CG32" s="619"/>
      <c r="CH32" s="619"/>
      <c r="CI32" s="619"/>
      <c r="CJ32" s="619"/>
      <c r="CK32" s="619"/>
      <c r="CL32" s="619"/>
      <c r="CM32" s="619"/>
      <c r="CN32" s="619"/>
      <c r="CO32" s="619"/>
      <c r="CP32" s="619"/>
      <c r="CQ32" s="620"/>
      <c r="CR32" s="621" t="s">
        <v>147</v>
      </c>
      <c r="CS32" s="622"/>
      <c r="CT32" s="622"/>
      <c r="CU32" s="622"/>
      <c r="CV32" s="622"/>
      <c r="CW32" s="622"/>
      <c r="CX32" s="622"/>
      <c r="CY32" s="623"/>
      <c r="CZ32" s="624" t="s">
        <v>238</v>
      </c>
      <c r="DA32" s="636"/>
      <c r="DB32" s="636"/>
      <c r="DC32" s="637"/>
      <c r="DD32" s="627" t="s">
        <v>147</v>
      </c>
      <c r="DE32" s="622"/>
      <c r="DF32" s="622"/>
      <c r="DG32" s="622"/>
      <c r="DH32" s="622"/>
      <c r="DI32" s="622"/>
      <c r="DJ32" s="622"/>
      <c r="DK32" s="623"/>
      <c r="DL32" s="627" t="s">
        <v>147</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188487</v>
      </c>
      <c r="S33" s="622"/>
      <c r="T33" s="622"/>
      <c r="U33" s="622"/>
      <c r="V33" s="622"/>
      <c r="W33" s="622"/>
      <c r="X33" s="622"/>
      <c r="Y33" s="623"/>
      <c r="Z33" s="659">
        <v>0.1</v>
      </c>
      <c r="AA33" s="659"/>
      <c r="AB33" s="659"/>
      <c r="AC33" s="659"/>
      <c r="AD33" s="660">
        <v>142049</v>
      </c>
      <c r="AE33" s="660"/>
      <c r="AF33" s="660"/>
      <c r="AG33" s="660"/>
      <c r="AH33" s="660"/>
      <c r="AI33" s="660"/>
      <c r="AJ33" s="660"/>
      <c r="AK33" s="660"/>
      <c r="AL33" s="624">
        <v>0.2</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99.3</v>
      </c>
      <c r="BH33" s="606"/>
      <c r="BI33" s="606"/>
      <c r="BJ33" s="606"/>
      <c r="BK33" s="606"/>
      <c r="BL33" s="606"/>
      <c r="BM33" s="652">
        <v>98.7</v>
      </c>
      <c r="BN33" s="606"/>
      <c r="BO33" s="606"/>
      <c r="BP33" s="606"/>
      <c r="BQ33" s="669"/>
      <c r="BR33" s="682">
        <v>99.5</v>
      </c>
      <c r="BS33" s="606"/>
      <c r="BT33" s="606"/>
      <c r="BU33" s="606"/>
      <c r="BV33" s="606"/>
      <c r="BW33" s="606"/>
      <c r="BX33" s="652">
        <v>98.9</v>
      </c>
      <c r="BY33" s="606"/>
      <c r="BZ33" s="606"/>
      <c r="CA33" s="606"/>
      <c r="CB33" s="669"/>
      <c r="CD33" s="618" t="s">
        <v>323</v>
      </c>
      <c r="CE33" s="619"/>
      <c r="CF33" s="619"/>
      <c r="CG33" s="619"/>
      <c r="CH33" s="619"/>
      <c r="CI33" s="619"/>
      <c r="CJ33" s="619"/>
      <c r="CK33" s="619"/>
      <c r="CL33" s="619"/>
      <c r="CM33" s="619"/>
      <c r="CN33" s="619"/>
      <c r="CO33" s="619"/>
      <c r="CP33" s="619"/>
      <c r="CQ33" s="620"/>
      <c r="CR33" s="621">
        <v>49707381</v>
      </c>
      <c r="CS33" s="634"/>
      <c r="CT33" s="634"/>
      <c r="CU33" s="634"/>
      <c r="CV33" s="634"/>
      <c r="CW33" s="634"/>
      <c r="CX33" s="634"/>
      <c r="CY33" s="635"/>
      <c r="CZ33" s="624">
        <v>42.5</v>
      </c>
      <c r="DA33" s="636"/>
      <c r="DB33" s="636"/>
      <c r="DC33" s="637"/>
      <c r="DD33" s="627">
        <v>40450163</v>
      </c>
      <c r="DE33" s="634"/>
      <c r="DF33" s="634"/>
      <c r="DG33" s="634"/>
      <c r="DH33" s="634"/>
      <c r="DI33" s="634"/>
      <c r="DJ33" s="634"/>
      <c r="DK33" s="635"/>
      <c r="DL33" s="627">
        <v>28145434</v>
      </c>
      <c r="DM33" s="634"/>
      <c r="DN33" s="634"/>
      <c r="DO33" s="634"/>
      <c r="DP33" s="634"/>
      <c r="DQ33" s="634"/>
      <c r="DR33" s="634"/>
      <c r="DS33" s="634"/>
      <c r="DT33" s="634"/>
      <c r="DU33" s="634"/>
      <c r="DV33" s="635"/>
      <c r="DW33" s="624">
        <v>42.7</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23541</v>
      </c>
      <c r="S34" s="622"/>
      <c r="T34" s="622"/>
      <c r="U34" s="622"/>
      <c r="V34" s="622"/>
      <c r="W34" s="622"/>
      <c r="X34" s="622"/>
      <c r="Y34" s="623"/>
      <c r="Z34" s="659">
        <v>0</v>
      </c>
      <c r="AA34" s="659"/>
      <c r="AB34" s="659"/>
      <c r="AC34" s="659"/>
      <c r="AD34" s="660" t="s">
        <v>147</v>
      </c>
      <c r="AE34" s="660"/>
      <c r="AF34" s="660"/>
      <c r="AG34" s="660"/>
      <c r="AH34" s="660"/>
      <c r="AI34" s="660"/>
      <c r="AJ34" s="660"/>
      <c r="AK34" s="660"/>
      <c r="AL34" s="624" t="s">
        <v>187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19246496</v>
      </c>
      <c r="CS34" s="622"/>
      <c r="CT34" s="622"/>
      <c r="CU34" s="622"/>
      <c r="CV34" s="622"/>
      <c r="CW34" s="622"/>
      <c r="CX34" s="622"/>
      <c r="CY34" s="623"/>
      <c r="CZ34" s="624">
        <v>16.5</v>
      </c>
      <c r="DA34" s="636"/>
      <c r="DB34" s="636"/>
      <c r="DC34" s="637"/>
      <c r="DD34" s="627">
        <v>13545775</v>
      </c>
      <c r="DE34" s="622"/>
      <c r="DF34" s="622"/>
      <c r="DG34" s="622"/>
      <c r="DH34" s="622"/>
      <c r="DI34" s="622"/>
      <c r="DJ34" s="622"/>
      <c r="DK34" s="623"/>
      <c r="DL34" s="627">
        <v>11497340</v>
      </c>
      <c r="DM34" s="622"/>
      <c r="DN34" s="622"/>
      <c r="DO34" s="622"/>
      <c r="DP34" s="622"/>
      <c r="DQ34" s="622"/>
      <c r="DR34" s="622"/>
      <c r="DS34" s="622"/>
      <c r="DT34" s="622"/>
      <c r="DU34" s="622"/>
      <c r="DV34" s="623"/>
      <c r="DW34" s="624">
        <v>17.399999999999999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6060677</v>
      </c>
      <c r="S35" s="622"/>
      <c r="T35" s="622"/>
      <c r="U35" s="622"/>
      <c r="V35" s="622"/>
      <c r="W35" s="622"/>
      <c r="X35" s="622"/>
      <c r="Y35" s="623"/>
      <c r="Z35" s="659">
        <v>4.7</v>
      </c>
      <c r="AA35" s="659"/>
      <c r="AB35" s="659"/>
      <c r="AC35" s="659"/>
      <c r="AD35" s="660" t="s">
        <v>147</v>
      </c>
      <c r="AE35" s="660"/>
      <c r="AF35" s="660"/>
      <c r="AG35" s="660"/>
      <c r="AH35" s="660"/>
      <c r="AI35" s="660"/>
      <c r="AJ35" s="660"/>
      <c r="AK35" s="660"/>
      <c r="AL35" s="624" t="s">
        <v>238</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1290051</v>
      </c>
      <c r="CS35" s="634"/>
      <c r="CT35" s="634"/>
      <c r="CU35" s="634"/>
      <c r="CV35" s="634"/>
      <c r="CW35" s="634"/>
      <c r="CX35" s="634"/>
      <c r="CY35" s="635"/>
      <c r="CZ35" s="624">
        <v>1.1000000000000001</v>
      </c>
      <c r="DA35" s="636"/>
      <c r="DB35" s="636"/>
      <c r="DC35" s="637"/>
      <c r="DD35" s="627">
        <v>1230321</v>
      </c>
      <c r="DE35" s="634"/>
      <c r="DF35" s="634"/>
      <c r="DG35" s="634"/>
      <c r="DH35" s="634"/>
      <c r="DI35" s="634"/>
      <c r="DJ35" s="634"/>
      <c r="DK35" s="635"/>
      <c r="DL35" s="627">
        <v>1228126</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8780936</v>
      </c>
      <c r="S36" s="622"/>
      <c r="T36" s="622"/>
      <c r="U36" s="622"/>
      <c r="V36" s="622"/>
      <c r="W36" s="622"/>
      <c r="X36" s="622"/>
      <c r="Y36" s="623"/>
      <c r="Z36" s="659">
        <v>6.9</v>
      </c>
      <c r="AA36" s="659"/>
      <c r="AB36" s="659"/>
      <c r="AC36" s="659"/>
      <c r="AD36" s="660" t="s">
        <v>147</v>
      </c>
      <c r="AE36" s="660"/>
      <c r="AF36" s="660"/>
      <c r="AG36" s="660"/>
      <c r="AH36" s="660"/>
      <c r="AI36" s="660"/>
      <c r="AJ36" s="660"/>
      <c r="AK36" s="660"/>
      <c r="AL36" s="624" t="s">
        <v>238</v>
      </c>
      <c r="AM36" s="625"/>
      <c r="AN36" s="625"/>
      <c r="AO36" s="661"/>
      <c r="AP36" s="222"/>
      <c r="AQ36" s="670" t="s">
        <v>331</v>
      </c>
      <c r="AR36" s="671"/>
      <c r="AS36" s="671"/>
      <c r="AT36" s="671"/>
      <c r="AU36" s="671"/>
      <c r="AV36" s="671"/>
      <c r="AW36" s="671"/>
      <c r="AX36" s="671"/>
      <c r="AY36" s="672"/>
      <c r="AZ36" s="676">
        <v>12717039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21401</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12711288</v>
      </c>
      <c r="CS36" s="622"/>
      <c r="CT36" s="622"/>
      <c r="CU36" s="622"/>
      <c r="CV36" s="622"/>
      <c r="CW36" s="622"/>
      <c r="CX36" s="622"/>
      <c r="CY36" s="623"/>
      <c r="CZ36" s="624">
        <v>10.9</v>
      </c>
      <c r="DA36" s="636"/>
      <c r="DB36" s="636"/>
      <c r="DC36" s="637"/>
      <c r="DD36" s="627">
        <v>10948806</v>
      </c>
      <c r="DE36" s="622"/>
      <c r="DF36" s="622"/>
      <c r="DG36" s="622"/>
      <c r="DH36" s="622"/>
      <c r="DI36" s="622"/>
      <c r="DJ36" s="622"/>
      <c r="DK36" s="623"/>
      <c r="DL36" s="627">
        <v>6971753</v>
      </c>
      <c r="DM36" s="622"/>
      <c r="DN36" s="622"/>
      <c r="DO36" s="622"/>
      <c r="DP36" s="622"/>
      <c r="DQ36" s="622"/>
      <c r="DR36" s="622"/>
      <c r="DS36" s="622"/>
      <c r="DT36" s="622"/>
      <c r="DU36" s="622"/>
      <c r="DV36" s="623"/>
      <c r="DW36" s="624">
        <v>10.6</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1646730</v>
      </c>
      <c r="S37" s="622"/>
      <c r="T37" s="622"/>
      <c r="U37" s="622"/>
      <c r="V37" s="622"/>
      <c r="W37" s="622"/>
      <c r="X37" s="622"/>
      <c r="Y37" s="623"/>
      <c r="Z37" s="659">
        <v>1.3</v>
      </c>
      <c r="AA37" s="659"/>
      <c r="AB37" s="659"/>
      <c r="AC37" s="659"/>
      <c r="AD37" s="660">
        <v>211583</v>
      </c>
      <c r="AE37" s="660"/>
      <c r="AF37" s="660"/>
      <c r="AG37" s="660"/>
      <c r="AH37" s="660"/>
      <c r="AI37" s="660"/>
      <c r="AJ37" s="660"/>
      <c r="AK37" s="660"/>
      <c r="AL37" s="624">
        <v>0.3</v>
      </c>
      <c r="AM37" s="625"/>
      <c r="AN37" s="625"/>
      <c r="AO37" s="661"/>
      <c r="AQ37" s="654" t="s">
        <v>335</v>
      </c>
      <c r="AR37" s="655"/>
      <c r="AS37" s="655"/>
      <c r="AT37" s="655"/>
      <c r="AU37" s="655"/>
      <c r="AV37" s="655"/>
      <c r="AW37" s="655"/>
      <c r="AX37" s="655"/>
      <c r="AY37" s="656"/>
      <c r="AZ37" s="621">
        <v>1790363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-49938</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3825083</v>
      </c>
      <c r="CS37" s="634"/>
      <c r="CT37" s="634"/>
      <c r="CU37" s="634"/>
      <c r="CV37" s="634"/>
      <c r="CW37" s="634"/>
      <c r="CX37" s="634"/>
      <c r="CY37" s="635"/>
      <c r="CZ37" s="624">
        <v>3.3</v>
      </c>
      <c r="DA37" s="636"/>
      <c r="DB37" s="636"/>
      <c r="DC37" s="637"/>
      <c r="DD37" s="627">
        <v>3825083</v>
      </c>
      <c r="DE37" s="634"/>
      <c r="DF37" s="634"/>
      <c r="DG37" s="634"/>
      <c r="DH37" s="634"/>
      <c r="DI37" s="634"/>
      <c r="DJ37" s="634"/>
      <c r="DK37" s="635"/>
      <c r="DL37" s="627">
        <v>3767101</v>
      </c>
      <c r="DM37" s="634"/>
      <c r="DN37" s="634"/>
      <c r="DO37" s="634"/>
      <c r="DP37" s="634"/>
      <c r="DQ37" s="634"/>
      <c r="DR37" s="634"/>
      <c r="DS37" s="634"/>
      <c r="DT37" s="634"/>
      <c r="DU37" s="634"/>
      <c r="DV37" s="635"/>
      <c r="DW37" s="624">
        <v>5.7</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4553319</v>
      </c>
      <c r="S38" s="622"/>
      <c r="T38" s="622"/>
      <c r="U38" s="622"/>
      <c r="V38" s="622"/>
      <c r="W38" s="622"/>
      <c r="X38" s="622"/>
      <c r="Y38" s="623"/>
      <c r="Z38" s="659">
        <v>3.6</v>
      </c>
      <c r="AA38" s="659"/>
      <c r="AB38" s="659"/>
      <c r="AC38" s="659"/>
      <c r="AD38" s="660" t="s">
        <v>147</v>
      </c>
      <c r="AE38" s="660"/>
      <c r="AF38" s="660"/>
      <c r="AG38" s="660"/>
      <c r="AH38" s="660"/>
      <c r="AI38" s="660"/>
      <c r="AJ38" s="660"/>
      <c r="AK38" s="660"/>
      <c r="AL38" s="624" t="s">
        <v>147</v>
      </c>
      <c r="AM38" s="625"/>
      <c r="AN38" s="625"/>
      <c r="AO38" s="661"/>
      <c r="AQ38" s="654" t="s">
        <v>339</v>
      </c>
      <c r="AR38" s="655"/>
      <c r="AS38" s="655"/>
      <c r="AT38" s="655"/>
      <c r="AU38" s="655"/>
      <c r="AV38" s="655"/>
      <c r="AW38" s="655"/>
      <c r="AX38" s="655"/>
      <c r="AY38" s="656"/>
      <c r="AZ38" s="621">
        <v>599313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45564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10305773</v>
      </c>
      <c r="CS38" s="622"/>
      <c r="CT38" s="622"/>
      <c r="CU38" s="622"/>
      <c r="CV38" s="622"/>
      <c r="CW38" s="622"/>
      <c r="CX38" s="622"/>
      <c r="CY38" s="623"/>
      <c r="CZ38" s="624">
        <v>8.8000000000000007</v>
      </c>
      <c r="DA38" s="636"/>
      <c r="DB38" s="636"/>
      <c r="DC38" s="637"/>
      <c r="DD38" s="627">
        <v>8624196</v>
      </c>
      <c r="DE38" s="622"/>
      <c r="DF38" s="622"/>
      <c r="DG38" s="622"/>
      <c r="DH38" s="622"/>
      <c r="DI38" s="622"/>
      <c r="DJ38" s="622"/>
      <c r="DK38" s="623"/>
      <c r="DL38" s="627">
        <v>8448215</v>
      </c>
      <c r="DM38" s="622"/>
      <c r="DN38" s="622"/>
      <c r="DO38" s="622"/>
      <c r="DP38" s="622"/>
      <c r="DQ38" s="622"/>
      <c r="DR38" s="622"/>
      <c r="DS38" s="622"/>
      <c r="DT38" s="622"/>
      <c r="DU38" s="622"/>
      <c r="DV38" s="623"/>
      <c r="DW38" s="624">
        <v>12.8</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147</v>
      </c>
      <c r="AA39" s="659"/>
      <c r="AB39" s="659"/>
      <c r="AC39" s="659"/>
      <c r="AD39" s="660" t="s">
        <v>238</v>
      </c>
      <c r="AE39" s="660"/>
      <c r="AF39" s="660"/>
      <c r="AG39" s="660"/>
      <c r="AH39" s="660"/>
      <c r="AI39" s="660"/>
      <c r="AJ39" s="660"/>
      <c r="AK39" s="660"/>
      <c r="AL39" s="624" t="s">
        <v>147</v>
      </c>
      <c r="AM39" s="625"/>
      <c r="AN39" s="625"/>
      <c r="AO39" s="661"/>
      <c r="AQ39" s="654" t="s">
        <v>343</v>
      </c>
      <c r="AR39" s="655"/>
      <c r="AS39" s="655"/>
      <c r="AT39" s="655"/>
      <c r="AU39" s="655"/>
      <c r="AV39" s="655"/>
      <c r="AW39" s="655"/>
      <c r="AX39" s="655"/>
      <c r="AY39" s="656"/>
      <c r="AZ39" s="621">
        <v>21590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66576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6153773</v>
      </c>
      <c r="CS39" s="634"/>
      <c r="CT39" s="634"/>
      <c r="CU39" s="634"/>
      <c r="CV39" s="634"/>
      <c r="CW39" s="634"/>
      <c r="CX39" s="634"/>
      <c r="CY39" s="635"/>
      <c r="CZ39" s="624">
        <v>5.3</v>
      </c>
      <c r="DA39" s="636"/>
      <c r="DB39" s="636"/>
      <c r="DC39" s="637"/>
      <c r="DD39" s="627">
        <v>6101065</v>
      </c>
      <c r="DE39" s="634"/>
      <c r="DF39" s="634"/>
      <c r="DG39" s="634"/>
      <c r="DH39" s="634"/>
      <c r="DI39" s="634"/>
      <c r="DJ39" s="634"/>
      <c r="DK39" s="635"/>
      <c r="DL39" s="627" t="s">
        <v>147</v>
      </c>
      <c r="DM39" s="634"/>
      <c r="DN39" s="634"/>
      <c r="DO39" s="634"/>
      <c r="DP39" s="634"/>
      <c r="DQ39" s="634"/>
      <c r="DR39" s="634"/>
      <c r="DS39" s="634"/>
      <c r="DT39" s="634"/>
      <c r="DU39" s="634"/>
      <c r="DV39" s="635"/>
      <c r="DW39" s="624" t="s">
        <v>187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1154219</v>
      </c>
      <c r="S40" s="622"/>
      <c r="T40" s="622"/>
      <c r="U40" s="622"/>
      <c r="V40" s="622"/>
      <c r="W40" s="622"/>
      <c r="X40" s="622"/>
      <c r="Y40" s="623"/>
      <c r="Z40" s="659">
        <v>0.9</v>
      </c>
      <c r="AA40" s="659"/>
      <c r="AB40" s="659"/>
      <c r="AC40" s="659"/>
      <c r="AD40" s="660" t="s">
        <v>238</v>
      </c>
      <c r="AE40" s="660"/>
      <c r="AF40" s="660"/>
      <c r="AG40" s="660"/>
      <c r="AH40" s="660"/>
      <c r="AI40" s="660"/>
      <c r="AJ40" s="660"/>
      <c r="AK40" s="660"/>
      <c r="AL40" s="624" t="s">
        <v>147</v>
      </c>
      <c r="AM40" s="625"/>
      <c r="AN40" s="625"/>
      <c r="AO40" s="661"/>
      <c r="AQ40" s="654" t="s">
        <v>347</v>
      </c>
      <c r="AR40" s="655"/>
      <c r="AS40" s="655"/>
      <c r="AT40" s="655"/>
      <c r="AU40" s="655"/>
      <c r="AV40" s="655"/>
      <c r="AW40" s="655"/>
      <c r="AX40" s="655"/>
      <c r="AY40" s="656"/>
      <c r="AZ40" s="621" t="s">
        <v>147</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238</v>
      </c>
      <c r="CS40" s="622"/>
      <c r="CT40" s="622"/>
      <c r="CU40" s="622"/>
      <c r="CV40" s="622"/>
      <c r="CW40" s="622"/>
      <c r="CX40" s="622"/>
      <c r="CY40" s="623"/>
      <c r="CZ40" s="624" t="s">
        <v>238</v>
      </c>
      <c r="DA40" s="636"/>
      <c r="DB40" s="636"/>
      <c r="DC40" s="637"/>
      <c r="DD40" s="627" t="s">
        <v>238</v>
      </c>
      <c r="DE40" s="622"/>
      <c r="DF40" s="622"/>
      <c r="DG40" s="622"/>
      <c r="DH40" s="622"/>
      <c r="DI40" s="622"/>
      <c r="DJ40" s="622"/>
      <c r="DK40" s="623"/>
      <c r="DL40" s="627" t="s">
        <v>187</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128036480</v>
      </c>
      <c r="S41" s="646"/>
      <c r="T41" s="646"/>
      <c r="U41" s="646"/>
      <c r="V41" s="646"/>
      <c r="W41" s="646"/>
      <c r="X41" s="646"/>
      <c r="Y41" s="649"/>
      <c r="Z41" s="650">
        <v>100</v>
      </c>
      <c r="AA41" s="650"/>
      <c r="AB41" s="650"/>
      <c r="AC41" s="650"/>
      <c r="AD41" s="651">
        <v>64808752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1660773</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238</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147</v>
      </c>
      <c r="CS41" s="634"/>
      <c r="CT41" s="634"/>
      <c r="CU41" s="634"/>
      <c r="CV41" s="634"/>
      <c r="CW41" s="634"/>
      <c r="CX41" s="634"/>
      <c r="CY41" s="635"/>
      <c r="CZ41" s="624" t="s">
        <v>238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8645000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8279709</v>
      </c>
      <c r="CS42" s="634"/>
      <c r="CT42" s="634"/>
      <c r="CU42" s="634"/>
      <c r="CV42" s="634"/>
      <c r="CW42" s="634"/>
      <c r="CX42" s="634"/>
      <c r="CY42" s="635"/>
      <c r="CZ42" s="624">
        <v>7.1</v>
      </c>
      <c r="DA42" s="636"/>
      <c r="DB42" s="636"/>
      <c r="DC42" s="637"/>
      <c r="DD42" s="627">
        <v>2614387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211209</v>
      </c>
      <c r="CS43" s="634"/>
      <c r="CT43" s="634"/>
      <c r="CU43" s="634"/>
      <c r="CV43" s="634"/>
      <c r="CW43" s="634"/>
      <c r="CX43" s="634"/>
      <c r="CY43" s="635"/>
      <c r="CZ43" s="624">
        <v>0.2</v>
      </c>
      <c r="DA43" s="636"/>
      <c r="DB43" s="636"/>
      <c r="DC43" s="637"/>
      <c r="DD43" s="627">
        <v>157561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8279709</v>
      </c>
      <c r="CS44" s="622"/>
      <c r="CT44" s="622"/>
      <c r="CU44" s="622"/>
      <c r="CV44" s="622"/>
      <c r="CW44" s="622"/>
      <c r="CX44" s="622"/>
      <c r="CY44" s="623"/>
      <c r="CZ44" s="624">
        <v>7.1</v>
      </c>
      <c r="DA44" s="625"/>
      <c r="DB44" s="625"/>
      <c r="DC44" s="626"/>
      <c r="DD44" s="627">
        <v>2614387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1420631</v>
      </c>
      <c r="CS45" s="634"/>
      <c r="CT45" s="634"/>
      <c r="CU45" s="634"/>
      <c r="CV45" s="634"/>
      <c r="CW45" s="634"/>
      <c r="CX45" s="634"/>
      <c r="CY45" s="635"/>
      <c r="CZ45" s="624">
        <v>1.2</v>
      </c>
      <c r="DA45" s="636"/>
      <c r="DB45" s="636"/>
      <c r="DC45" s="637"/>
      <c r="DD45" s="627">
        <v>71435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6787052</v>
      </c>
      <c r="CS46" s="622"/>
      <c r="CT46" s="622"/>
      <c r="CU46" s="622"/>
      <c r="CV46" s="622"/>
      <c r="CW46" s="622"/>
      <c r="CX46" s="622"/>
      <c r="CY46" s="623"/>
      <c r="CZ46" s="624">
        <v>5.8</v>
      </c>
      <c r="DA46" s="625"/>
      <c r="DB46" s="625"/>
      <c r="DC46" s="626"/>
      <c r="DD46" s="627">
        <v>2470926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147</v>
      </c>
      <c r="CS47" s="634"/>
      <c r="CT47" s="634"/>
      <c r="CU47" s="634"/>
      <c r="CV47" s="634"/>
      <c r="CW47" s="634"/>
      <c r="CX47" s="634"/>
      <c r="CY47" s="635"/>
      <c r="CZ47" s="624" t="s">
        <v>238</v>
      </c>
      <c r="DA47" s="636"/>
      <c r="DB47" s="636"/>
      <c r="DC47" s="637"/>
      <c r="DD47" s="627" t="s">
        <v>147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147</v>
      </c>
      <c r="CS48" s="622"/>
      <c r="CT48" s="622"/>
      <c r="CU48" s="622"/>
      <c r="CV48" s="622"/>
      <c r="CW48" s="622"/>
      <c r="CX48" s="622"/>
      <c r="CY48" s="623"/>
      <c r="CZ48" s="624" t="s">
        <v>147</v>
      </c>
      <c r="DA48" s="625"/>
      <c r="DB48" s="625"/>
      <c r="DC48" s="626"/>
      <c r="DD48" s="627" t="s">
        <v>147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116895054</v>
      </c>
      <c r="CS49" s="606"/>
      <c r="CT49" s="606"/>
      <c r="CU49" s="606"/>
      <c r="CV49" s="606"/>
      <c r="CW49" s="606"/>
      <c r="CX49" s="606"/>
      <c r="CY49" s="607"/>
      <c r="CZ49" s="608">
        <v>100</v>
      </c>
      <c r="DA49" s="609"/>
      <c r="DB49" s="609"/>
      <c r="DC49" s="610"/>
      <c r="DD49" s="611">
        <v>76315428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H9vHBWcauWqGRY6CwItITVjB52jDwDnrsYi07qwg6W+ukDY3MtbsfACHheNahrlsDyTmYoDvNyuxyXPbtjpog==" saltValue="FA+LrkP0wAyFgN+xDhsF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126723</v>
      </c>
      <c r="R7" s="1103"/>
      <c r="S7" s="1103"/>
      <c r="T7" s="1103"/>
      <c r="U7" s="1103"/>
      <c r="V7" s="1103">
        <v>116439</v>
      </c>
      <c r="W7" s="1103"/>
      <c r="X7" s="1103"/>
      <c r="Y7" s="1103"/>
      <c r="Z7" s="1103"/>
      <c r="AA7" s="1103">
        <v>10284</v>
      </c>
      <c r="AB7" s="1103"/>
      <c r="AC7" s="1103"/>
      <c r="AD7" s="1103"/>
      <c r="AE7" s="1104"/>
      <c r="AF7" s="1105">
        <v>9996</v>
      </c>
      <c r="AG7" s="1106"/>
      <c r="AH7" s="1106"/>
      <c r="AI7" s="1106"/>
      <c r="AJ7" s="1107"/>
      <c r="AK7" s="1108">
        <v>6061</v>
      </c>
      <c r="AL7" s="1109"/>
      <c r="AM7" s="1109"/>
      <c r="AN7" s="1109"/>
      <c r="AO7" s="1109"/>
      <c r="AP7" s="1109">
        <v>59917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583</v>
      </c>
      <c r="BS7" s="1099" t="s">
        <v>577</v>
      </c>
      <c r="BT7" s="1100"/>
      <c r="BU7" s="1100"/>
      <c r="BV7" s="1100"/>
      <c r="BW7" s="1100"/>
      <c r="BX7" s="1100"/>
      <c r="BY7" s="1100"/>
      <c r="BZ7" s="1100"/>
      <c r="CA7" s="1100"/>
      <c r="CB7" s="1100"/>
      <c r="CC7" s="1100"/>
      <c r="CD7" s="1100"/>
      <c r="CE7" s="1100"/>
      <c r="CF7" s="1100"/>
      <c r="CG7" s="1112"/>
      <c r="CH7" s="1096">
        <v>0</v>
      </c>
      <c r="CI7" s="1097"/>
      <c r="CJ7" s="1097"/>
      <c r="CK7" s="1097"/>
      <c r="CL7" s="1098"/>
      <c r="CM7" s="1096">
        <v>44</v>
      </c>
      <c r="CN7" s="1097"/>
      <c r="CO7" s="1097"/>
      <c r="CP7" s="1097"/>
      <c r="CQ7" s="1098"/>
      <c r="CR7" s="1096">
        <v>5</v>
      </c>
      <c r="CS7" s="1097"/>
      <c r="CT7" s="1097"/>
      <c r="CU7" s="1097"/>
      <c r="CV7" s="1098"/>
      <c r="CW7" s="1096">
        <v>0</v>
      </c>
      <c r="CX7" s="1097"/>
      <c r="CY7" s="1097"/>
      <c r="CZ7" s="1097"/>
      <c r="DA7" s="1098"/>
      <c r="DB7" s="1096">
        <v>0</v>
      </c>
      <c r="DC7" s="1097"/>
      <c r="DD7" s="1097"/>
      <c r="DE7" s="1097"/>
      <c r="DF7" s="1098"/>
      <c r="DG7" s="1096">
        <v>21</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919</v>
      </c>
      <c r="R8" s="1039"/>
      <c r="S8" s="1039"/>
      <c r="T8" s="1039"/>
      <c r="U8" s="1039"/>
      <c r="V8" s="1039">
        <v>199</v>
      </c>
      <c r="W8" s="1039"/>
      <c r="X8" s="1039"/>
      <c r="Y8" s="1039"/>
      <c r="Z8" s="1039"/>
      <c r="AA8" s="1039">
        <v>721</v>
      </c>
      <c r="AB8" s="1039"/>
      <c r="AC8" s="1039"/>
      <c r="AD8" s="1039"/>
      <c r="AE8" s="1040"/>
      <c r="AF8" s="1035">
        <v>0</v>
      </c>
      <c r="AG8" s="1036"/>
      <c r="AH8" s="1036"/>
      <c r="AI8" s="1036"/>
      <c r="AJ8" s="1037"/>
      <c r="AK8" s="1080">
        <v>210</v>
      </c>
      <c r="AL8" s="1081"/>
      <c r="AM8" s="1081"/>
      <c r="AN8" s="1081"/>
      <c r="AO8" s="1081"/>
      <c r="AP8" s="1081">
        <v>455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584</v>
      </c>
      <c r="BS8" s="992" t="s">
        <v>578</v>
      </c>
      <c r="BT8" s="993"/>
      <c r="BU8" s="993"/>
      <c r="BV8" s="993"/>
      <c r="BW8" s="993"/>
      <c r="BX8" s="993"/>
      <c r="BY8" s="993"/>
      <c r="BZ8" s="993"/>
      <c r="CA8" s="993"/>
      <c r="CB8" s="993"/>
      <c r="CC8" s="993"/>
      <c r="CD8" s="993"/>
      <c r="CE8" s="993"/>
      <c r="CF8" s="993"/>
      <c r="CG8" s="1014"/>
      <c r="CH8" s="989">
        <v>27</v>
      </c>
      <c r="CI8" s="990"/>
      <c r="CJ8" s="990"/>
      <c r="CK8" s="990"/>
      <c r="CL8" s="991"/>
      <c r="CM8" s="989">
        <v>765</v>
      </c>
      <c r="CN8" s="990"/>
      <c r="CO8" s="990"/>
      <c r="CP8" s="990"/>
      <c r="CQ8" s="991"/>
      <c r="CR8" s="989">
        <v>50</v>
      </c>
      <c r="CS8" s="990"/>
      <c r="CT8" s="990"/>
      <c r="CU8" s="990"/>
      <c r="CV8" s="991"/>
      <c r="CW8" s="989">
        <v>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1108</v>
      </c>
      <c r="R9" s="1039"/>
      <c r="S9" s="1039"/>
      <c r="T9" s="1039"/>
      <c r="U9" s="1039"/>
      <c r="V9" s="1039">
        <v>963</v>
      </c>
      <c r="W9" s="1039"/>
      <c r="X9" s="1039"/>
      <c r="Y9" s="1039"/>
      <c r="Z9" s="1039"/>
      <c r="AA9" s="1039">
        <v>145</v>
      </c>
      <c r="AB9" s="1039"/>
      <c r="AC9" s="1039"/>
      <c r="AD9" s="1039"/>
      <c r="AE9" s="1040"/>
      <c r="AF9" s="1035">
        <v>1</v>
      </c>
      <c r="AG9" s="1036"/>
      <c r="AH9" s="1036"/>
      <c r="AI9" s="1036"/>
      <c r="AJ9" s="1037"/>
      <c r="AK9" s="1080">
        <v>263</v>
      </c>
      <c r="AL9" s="1081"/>
      <c r="AM9" s="1081"/>
      <c r="AN9" s="1081"/>
      <c r="AO9" s="1081"/>
      <c r="AP9" s="1081">
        <v>2511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583</v>
      </c>
      <c r="BS9" s="992" t="s">
        <v>579</v>
      </c>
      <c r="BT9" s="993"/>
      <c r="BU9" s="993"/>
      <c r="BV9" s="993"/>
      <c r="BW9" s="993"/>
      <c r="BX9" s="993"/>
      <c r="BY9" s="993"/>
      <c r="BZ9" s="993"/>
      <c r="CA9" s="993"/>
      <c r="CB9" s="993"/>
      <c r="CC9" s="993"/>
      <c r="CD9" s="993"/>
      <c r="CE9" s="993"/>
      <c r="CF9" s="993"/>
      <c r="CG9" s="1014"/>
      <c r="CH9" s="989">
        <v>-2</v>
      </c>
      <c r="CI9" s="990"/>
      <c r="CJ9" s="990"/>
      <c r="CK9" s="990"/>
      <c r="CL9" s="991"/>
      <c r="CM9" s="989">
        <v>134</v>
      </c>
      <c r="CN9" s="990"/>
      <c r="CO9" s="990"/>
      <c r="CP9" s="990"/>
      <c r="CQ9" s="991"/>
      <c r="CR9" s="989">
        <v>50</v>
      </c>
      <c r="CS9" s="990"/>
      <c r="CT9" s="990"/>
      <c r="CU9" s="990"/>
      <c r="CV9" s="991"/>
      <c r="CW9" s="989">
        <v>0</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583</v>
      </c>
      <c r="BS10" s="992" t="s">
        <v>580</v>
      </c>
      <c r="BT10" s="993"/>
      <c r="BU10" s="993"/>
      <c r="BV10" s="993"/>
      <c r="BW10" s="993"/>
      <c r="BX10" s="993"/>
      <c r="BY10" s="993"/>
      <c r="BZ10" s="993"/>
      <c r="CA10" s="993"/>
      <c r="CB10" s="993"/>
      <c r="CC10" s="993"/>
      <c r="CD10" s="993"/>
      <c r="CE10" s="993"/>
      <c r="CF10" s="993"/>
      <c r="CG10" s="1014"/>
      <c r="CH10" s="989">
        <v>33</v>
      </c>
      <c r="CI10" s="990"/>
      <c r="CJ10" s="990"/>
      <c r="CK10" s="990"/>
      <c r="CL10" s="991"/>
      <c r="CM10" s="989">
        <v>477</v>
      </c>
      <c r="CN10" s="990"/>
      <c r="CO10" s="990"/>
      <c r="CP10" s="990"/>
      <c r="CQ10" s="991"/>
      <c r="CR10" s="989">
        <v>200</v>
      </c>
      <c r="CS10" s="990"/>
      <c r="CT10" s="990"/>
      <c r="CU10" s="990"/>
      <c r="CV10" s="991"/>
      <c r="CW10" s="989">
        <v>0</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t="s">
        <v>583</v>
      </c>
      <c r="BS11" s="992" t="s">
        <v>581</v>
      </c>
      <c r="BT11" s="993"/>
      <c r="BU11" s="993"/>
      <c r="BV11" s="993"/>
      <c r="BW11" s="993"/>
      <c r="BX11" s="993"/>
      <c r="BY11" s="993"/>
      <c r="BZ11" s="993"/>
      <c r="CA11" s="993"/>
      <c r="CB11" s="993"/>
      <c r="CC11" s="993"/>
      <c r="CD11" s="993"/>
      <c r="CE11" s="993"/>
      <c r="CF11" s="993"/>
      <c r="CG11" s="1014"/>
      <c r="CH11" s="989">
        <v>4</v>
      </c>
      <c r="CI11" s="990"/>
      <c r="CJ11" s="990"/>
      <c r="CK11" s="990"/>
      <c r="CL11" s="991"/>
      <c r="CM11" s="989">
        <v>1393</v>
      </c>
      <c r="CN11" s="990"/>
      <c r="CO11" s="990"/>
      <c r="CP11" s="990"/>
      <c r="CQ11" s="991"/>
      <c r="CR11" s="989">
        <v>1292</v>
      </c>
      <c r="CS11" s="990"/>
      <c r="CT11" s="990"/>
      <c r="CU11" s="990"/>
      <c r="CV11" s="991"/>
      <c r="CW11" s="989">
        <v>0</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t="s">
        <v>583</v>
      </c>
      <c r="BS12" s="992" t="s">
        <v>582</v>
      </c>
      <c r="BT12" s="993"/>
      <c r="BU12" s="993"/>
      <c r="BV12" s="993"/>
      <c r="BW12" s="993"/>
      <c r="BX12" s="993"/>
      <c r="BY12" s="993"/>
      <c r="BZ12" s="993"/>
      <c r="CA12" s="993"/>
      <c r="CB12" s="993"/>
      <c r="CC12" s="993"/>
      <c r="CD12" s="993"/>
      <c r="CE12" s="993"/>
      <c r="CF12" s="993"/>
      <c r="CG12" s="1014"/>
      <c r="CH12" s="989">
        <v>4</v>
      </c>
      <c r="CI12" s="990"/>
      <c r="CJ12" s="990"/>
      <c r="CK12" s="990"/>
      <c r="CL12" s="991"/>
      <c r="CM12" s="989">
        <v>78</v>
      </c>
      <c r="CN12" s="990"/>
      <c r="CO12" s="990"/>
      <c r="CP12" s="990"/>
      <c r="CQ12" s="991"/>
      <c r="CR12" s="989">
        <v>5</v>
      </c>
      <c r="CS12" s="990"/>
      <c r="CT12" s="990"/>
      <c r="CU12" s="990"/>
      <c r="CV12" s="991"/>
      <c r="CW12" s="989">
        <v>0</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128278</v>
      </c>
      <c r="R23" s="1061"/>
      <c r="S23" s="1061"/>
      <c r="T23" s="1061"/>
      <c r="U23" s="1061"/>
      <c r="V23" s="1061">
        <v>117127</v>
      </c>
      <c r="W23" s="1061"/>
      <c r="X23" s="1061"/>
      <c r="Y23" s="1061"/>
      <c r="Z23" s="1061"/>
      <c r="AA23" s="1061">
        <v>11150</v>
      </c>
      <c r="AB23" s="1061"/>
      <c r="AC23" s="1061"/>
      <c r="AD23" s="1061"/>
      <c r="AE23" s="1068"/>
      <c r="AF23" s="1069">
        <v>9997</v>
      </c>
      <c r="AG23" s="1061"/>
      <c r="AH23" s="1061"/>
      <c r="AI23" s="1061"/>
      <c r="AJ23" s="1070"/>
      <c r="AK23" s="1071"/>
      <c r="AL23" s="1072"/>
      <c r="AM23" s="1072"/>
      <c r="AN23" s="1072"/>
      <c r="AO23" s="1072"/>
      <c r="AP23" s="1061">
        <v>62883</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54</v>
      </c>
      <c r="R28" s="1051"/>
      <c r="S28" s="1051"/>
      <c r="T28" s="1051"/>
      <c r="U28" s="1051"/>
      <c r="V28" s="1051">
        <v>15</v>
      </c>
      <c r="W28" s="1051"/>
      <c r="X28" s="1051"/>
      <c r="Y28" s="1051"/>
      <c r="Z28" s="1051"/>
      <c r="AA28" s="1051">
        <v>38</v>
      </c>
      <c r="AB28" s="1051"/>
      <c r="AC28" s="1051"/>
      <c r="AD28" s="1051"/>
      <c r="AE28" s="1052"/>
      <c r="AF28" s="1053">
        <v>38</v>
      </c>
      <c r="AG28" s="1051"/>
      <c r="AH28" s="1051"/>
      <c r="AI28" s="1051"/>
      <c r="AJ28" s="1054"/>
      <c r="AK28" s="1042">
        <v>0</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31287</v>
      </c>
      <c r="R29" s="1039"/>
      <c r="S29" s="1039"/>
      <c r="T29" s="1039"/>
      <c r="U29" s="1039"/>
      <c r="V29" s="1039">
        <v>31265</v>
      </c>
      <c r="W29" s="1039"/>
      <c r="X29" s="1039"/>
      <c r="Y29" s="1039"/>
      <c r="Z29" s="1039"/>
      <c r="AA29" s="1039">
        <v>21</v>
      </c>
      <c r="AB29" s="1039"/>
      <c r="AC29" s="1039"/>
      <c r="AD29" s="1039"/>
      <c r="AE29" s="1040"/>
      <c r="AF29" s="1035">
        <v>21</v>
      </c>
      <c r="AG29" s="1036"/>
      <c r="AH29" s="1036"/>
      <c r="AI29" s="1036"/>
      <c r="AJ29" s="1037"/>
      <c r="AK29" s="980">
        <v>2208</v>
      </c>
      <c r="AL29" s="971"/>
      <c r="AM29" s="971"/>
      <c r="AN29" s="971"/>
      <c r="AO29" s="971"/>
      <c r="AP29" s="971">
        <v>0</v>
      </c>
      <c r="AQ29" s="971"/>
      <c r="AR29" s="971"/>
      <c r="AS29" s="971"/>
      <c r="AT29" s="971"/>
      <c r="AU29" s="971">
        <v>2208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27606</v>
      </c>
      <c r="R30" s="1039"/>
      <c r="S30" s="1039"/>
      <c r="T30" s="1039"/>
      <c r="U30" s="1039"/>
      <c r="V30" s="1039">
        <v>25803</v>
      </c>
      <c r="W30" s="1039"/>
      <c r="X30" s="1039"/>
      <c r="Y30" s="1039"/>
      <c r="Z30" s="1039"/>
      <c r="AA30" s="1039">
        <v>1803</v>
      </c>
      <c r="AB30" s="1039"/>
      <c r="AC30" s="1039"/>
      <c r="AD30" s="1039"/>
      <c r="AE30" s="1040"/>
      <c r="AF30" s="1035">
        <v>1803</v>
      </c>
      <c r="AG30" s="1036"/>
      <c r="AH30" s="1036"/>
      <c r="AI30" s="1036"/>
      <c r="AJ30" s="1037"/>
      <c r="AK30" s="980">
        <v>4599</v>
      </c>
      <c r="AL30" s="971"/>
      <c r="AM30" s="971"/>
      <c r="AN30" s="971"/>
      <c r="AO30" s="971"/>
      <c r="AP30" s="971">
        <v>0</v>
      </c>
      <c r="AQ30" s="971"/>
      <c r="AR30" s="971"/>
      <c r="AS30" s="971"/>
      <c r="AT30" s="971"/>
      <c r="AU30" s="971">
        <v>4599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5345</v>
      </c>
      <c r="R31" s="1039"/>
      <c r="S31" s="1039"/>
      <c r="T31" s="1039"/>
      <c r="U31" s="1039"/>
      <c r="V31" s="1039">
        <v>5294</v>
      </c>
      <c r="W31" s="1039"/>
      <c r="X31" s="1039"/>
      <c r="Y31" s="1039"/>
      <c r="Z31" s="1039"/>
      <c r="AA31" s="1039">
        <v>51</v>
      </c>
      <c r="AB31" s="1039"/>
      <c r="AC31" s="1039"/>
      <c r="AD31" s="1039"/>
      <c r="AE31" s="1040"/>
      <c r="AF31" s="1035">
        <v>51</v>
      </c>
      <c r="AG31" s="1036"/>
      <c r="AH31" s="1036"/>
      <c r="AI31" s="1036"/>
      <c r="AJ31" s="1037"/>
      <c r="AK31" s="980">
        <v>766</v>
      </c>
      <c r="AL31" s="971"/>
      <c r="AM31" s="971"/>
      <c r="AN31" s="971"/>
      <c r="AO31" s="971"/>
      <c r="AP31" s="971">
        <v>0</v>
      </c>
      <c r="AQ31" s="971"/>
      <c r="AR31" s="971"/>
      <c r="AS31" s="971"/>
      <c r="AT31" s="971"/>
      <c r="AU31" s="971">
        <v>766</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6114</v>
      </c>
      <c r="R32" s="1039"/>
      <c r="S32" s="1039"/>
      <c r="T32" s="1039"/>
      <c r="U32" s="1039"/>
      <c r="V32" s="1039">
        <v>5711</v>
      </c>
      <c r="W32" s="1039"/>
      <c r="X32" s="1039"/>
      <c r="Y32" s="1039"/>
      <c r="Z32" s="1039"/>
      <c r="AA32" s="1039">
        <v>403</v>
      </c>
      <c r="AB32" s="1039"/>
      <c r="AC32" s="1039"/>
      <c r="AD32" s="1039"/>
      <c r="AE32" s="1040"/>
      <c r="AF32" s="1035">
        <v>4370</v>
      </c>
      <c r="AG32" s="1036"/>
      <c r="AH32" s="1036"/>
      <c r="AI32" s="1036"/>
      <c r="AJ32" s="1037"/>
      <c r="AK32" s="980">
        <v>33</v>
      </c>
      <c r="AL32" s="971"/>
      <c r="AM32" s="971"/>
      <c r="AN32" s="971"/>
      <c r="AO32" s="971"/>
      <c r="AP32" s="971">
        <v>9223</v>
      </c>
      <c r="AQ32" s="971"/>
      <c r="AR32" s="971"/>
      <c r="AS32" s="971"/>
      <c r="AT32" s="971"/>
      <c r="AU32" s="971">
        <v>166</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5756</v>
      </c>
      <c r="R33" s="1039"/>
      <c r="S33" s="1039"/>
      <c r="T33" s="1039"/>
      <c r="U33" s="1039"/>
      <c r="V33" s="1039">
        <v>5583</v>
      </c>
      <c r="W33" s="1039"/>
      <c r="X33" s="1039"/>
      <c r="Y33" s="1039"/>
      <c r="Z33" s="1039"/>
      <c r="AA33" s="1039">
        <v>173</v>
      </c>
      <c r="AB33" s="1039"/>
      <c r="AC33" s="1039"/>
      <c r="AD33" s="1039"/>
      <c r="AE33" s="1040"/>
      <c r="AF33" s="1035">
        <v>3703</v>
      </c>
      <c r="AG33" s="1036"/>
      <c r="AH33" s="1036"/>
      <c r="AI33" s="1036"/>
      <c r="AJ33" s="1037"/>
      <c r="AK33" s="980">
        <v>1529</v>
      </c>
      <c r="AL33" s="971"/>
      <c r="AM33" s="971"/>
      <c r="AN33" s="971"/>
      <c r="AO33" s="971"/>
      <c r="AP33" s="971">
        <v>20287</v>
      </c>
      <c r="AQ33" s="971"/>
      <c r="AR33" s="971"/>
      <c r="AS33" s="971"/>
      <c r="AT33" s="971"/>
      <c r="AU33" s="971">
        <v>1790</v>
      </c>
      <c r="AV33" s="971"/>
      <c r="AW33" s="971"/>
      <c r="AX33" s="971"/>
      <c r="AY33" s="971"/>
      <c r="AZ33" s="1041"/>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2088</v>
      </c>
      <c r="R34" s="1039"/>
      <c r="S34" s="1039"/>
      <c r="T34" s="1039"/>
      <c r="U34" s="1039"/>
      <c r="V34" s="1039">
        <v>1884</v>
      </c>
      <c r="W34" s="1039"/>
      <c r="X34" s="1039"/>
      <c r="Y34" s="1039"/>
      <c r="Z34" s="1039"/>
      <c r="AA34" s="1039">
        <v>203</v>
      </c>
      <c r="AB34" s="1039"/>
      <c r="AC34" s="1039"/>
      <c r="AD34" s="1039"/>
      <c r="AE34" s="1040"/>
      <c r="AF34" s="1035">
        <v>522</v>
      </c>
      <c r="AG34" s="1036"/>
      <c r="AH34" s="1036"/>
      <c r="AI34" s="1036"/>
      <c r="AJ34" s="1037"/>
      <c r="AK34" s="980">
        <v>599</v>
      </c>
      <c r="AL34" s="971"/>
      <c r="AM34" s="971"/>
      <c r="AN34" s="971"/>
      <c r="AO34" s="971"/>
      <c r="AP34" s="971">
        <v>34</v>
      </c>
      <c r="AQ34" s="971"/>
      <c r="AR34" s="971"/>
      <c r="AS34" s="971"/>
      <c r="AT34" s="971"/>
      <c r="AU34" s="971">
        <v>599</v>
      </c>
      <c r="AV34" s="971"/>
      <c r="AW34" s="971"/>
      <c r="AX34" s="971"/>
      <c r="AY34" s="971"/>
      <c r="AZ34" s="1041"/>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10509</v>
      </c>
      <c r="AG63" s="959"/>
      <c r="AH63" s="959"/>
      <c r="AI63" s="959"/>
      <c r="AJ63" s="1022"/>
      <c r="AK63" s="1023"/>
      <c r="AL63" s="963"/>
      <c r="AM63" s="963"/>
      <c r="AN63" s="963"/>
      <c r="AO63" s="963"/>
      <c r="AP63" s="959">
        <v>29544</v>
      </c>
      <c r="AQ63" s="959"/>
      <c r="AR63" s="959"/>
      <c r="AS63" s="959"/>
      <c r="AT63" s="959"/>
      <c r="AU63" s="959">
        <v>10128</v>
      </c>
      <c r="AV63" s="959"/>
      <c r="AW63" s="959"/>
      <c r="AX63" s="959"/>
      <c r="AY63" s="959"/>
      <c r="AZ63" s="1017"/>
      <c r="BA63" s="1017"/>
      <c r="BB63" s="1017"/>
      <c r="BC63" s="1017"/>
      <c r="BD63" s="1017"/>
      <c r="BE63" s="960"/>
      <c r="BF63" s="960"/>
      <c r="BG63" s="960"/>
      <c r="BH63" s="960"/>
      <c r="BI63" s="961"/>
      <c r="BJ63" s="1018" t="s">
        <v>147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402</v>
      </c>
      <c r="AG66" s="1008"/>
      <c r="AH66" s="1008"/>
      <c r="AI66" s="1008"/>
      <c r="AJ66" s="1009"/>
      <c r="AK66" s="1001" t="s">
        <v>423</v>
      </c>
      <c r="AL66" s="996"/>
      <c r="AM66" s="996"/>
      <c r="AN66" s="996"/>
      <c r="AO66" s="997"/>
      <c r="AP66" s="1001" t="s">
        <v>404</v>
      </c>
      <c r="AQ66" s="1002"/>
      <c r="AR66" s="1002"/>
      <c r="AS66" s="1002"/>
      <c r="AT66" s="1003"/>
      <c r="AU66" s="1001" t="s">
        <v>424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10148</v>
      </c>
      <c r="R68" s="982"/>
      <c r="S68" s="982"/>
      <c r="T68" s="982"/>
      <c r="U68" s="982"/>
      <c r="V68" s="982">
        <v>9954</v>
      </c>
      <c r="W68" s="982"/>
      <c r="X68" s="982"/>
      <c r="Y68" s="982"/>
      <c r="Z68" s="982"/>
      <c r="AA68" s="982">
        <v>194</v>
      </c>
      <c r="AB68" s="982"/>
      <c r="AC68" s="982"/>
      <c r="AD68" s="982"/>
      <c r="AE68" s="982"/>
      <c r="AF68" s="982">
        <v>194</v>
      </c>
      <c r="AG68" s="982"/>
      <c r="AH68" s="982"/>
      <c r="AI68" s="982"/>
      <c r="AJ68" s="982"/>
      <c r="AK68" s="982">
        <v>0</v>
      </c>
      <c r="AL68" s="982"/>
      <c r="AM68" s="982"/>
      <c r="AN68" s="982"/>
      <c r="AO68" s="982"/>
      <c r="AP68" s="982">
        <v>1830</v>
      </c>
      <c r="AQ68" s="982"/>
      <c r="AR68" s="982"/>
      <c r="AS68" s="982"/>
      <c r="AT68" s="982"/>
      <c r="AU68" s="982">
        <v>627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194</v>
      </c>
      <c r="AG88" s="959"/>
      <c r="AH88" s="959"/>
      <c r="AI88" s="959"/>
      <c r="AJ88" s="959"/>
      <c r="AK88" s="963"/>
      <c r="AL88" s="963"/>
      <c r="AM88" s="963"/>
      <c r="AN88" s="963"/>
      <c r="AO88" s="963"/>
      <c r="AP88" s="959">
        <v>1830</v>
      </c>
      <c r="AQ88" s="959"/>
      <c r="AR88" s="959"/>
      <c r="AS88" s="959"/>
      <c r="AT88" s="959"/>
      <c r="AU88" s="959">
        <v>627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1602</v>
      </c>
      <c r="CS102" s="953"/>
      <c r="CT102" s="953"/>
      <c r="CU102" s="953"/>
      <c r="CV102" s="954"/>
      <c r="CW102" s="952">
        <v>0</v>
      </c>
      <c r="CX102" s="953"/>
      <c r="CY102" s="953"/>
      <c r="CZ102" s="953"/>
      <c r="DA102" s="954"/>
      <c r="DB102" s="952">
        <v>0</v>
      </c>
      <c r="DC102" s="953"/>
      <c r="DD102" s="953"/>
      <c r="DE102" s="953"/>
      <c r="DF102" s="954"/>
      <c r="DG102" s="952">
        <v>21</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6643087</v>
      </c>
      <c r="AB110" s="889"/>
      <c r="AC110" s="889"/>
      <c r="AD110" s="889"/>
      <c r="AE110" s="890"/>
      <c r="AF110" s="891">
        <v>7738841</v>
      </c>
      <c r="AG110" s="889"/>
      <c r="AH110" s="889"/>
      <c r="AI110" s="889"/>
      <c r="AJ110" s="890"/>
      <c r="AK110" s="891">
        <v>7759509</v>
      </c>
      <c r="AL110" s="889"/>
      <c r="AM110" s="889"/>
      <c r="AN110" s="889"/>
      <c r="AO110" s="890"/>
      <c r="AP110" s="892">
        <v>13.4</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65969552</v>
      </c>
      <c r="BR110" s="842"/>
      <c r="BS110" s="842"/>
      <c r="BT110" s="842"/>
      <c r="BU110" s="842"/>
      <c r="BV110" s="842">
        <v>65961115</v>
      </c>
      <c r="BW110" s="842"/>
      <c r="BX110" s="842"/>
      <c r="BY110" s="842"/>
      <c r="BZ110" s="842"/>
      <c r="CA110" s="842">
        <v>62882238</v>
      </c>
      <c r="CB110" s="842"/>
      <c r="CC110" s="842"/>
      <c r="CD110" s="842"/>
      <c r="CE110" s="842"/>
      <c r="CF110" s="866">
        <v>108.2</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1198163</v>
      </c>
      <c r="DH110" s="842"/>
      <c r="DI110" s="842"/>
      <c r="DJ110" s="842"/>
      <c r="DK110" s="842"/>
      <c r="DL110" s="842">
        <v>1343328</v>
      </c>
      <c r="DM110" s="842"/>
      <c r="DN110" s="842"/>
      <c r="DO110" s="842"/>
      <c r="DP110" s="842"/>
      <c r="DQ110" s="842">
        <v>1173669</v>
      </c>
      <c r="DR110" s="842"/>
      <c r="DS110" s="842"/>
      <c r="DT110" s="842"/>
      <c r="DU110" s="842"/>
      <c r="DV110" s="843">
        <v>2</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396</v>
      </c>
      <c r="AG111" s="919"/>
      <c r="AH111" s="919"/>
      <c r="AI111" s="919"/>
      <c r="AJ111" s="920"/>
      <c r="AK111" s="921" t="s">
        <v>147</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4207617</v>
      </c>
      <c r="BR111" s="817"/>
      <c r="BS111" s="817"/>
      <c r="BT111" s="817"/>
      <c r="BU111" s="817"/>
      <c r="BV111" s="817">
        <v>6923547</v>
      </c>
      <c r="BW111" s="817"/>
      <c r="BX111" s="817"/>
      <c r="BY111" s="817"/>
      <c r="BZ111" s="817"/>
      <c r="CA111" s="817">
        <v>6001573</v>
      </c>
      <c r="CB111" s="817"/>
      <c r="CC111" s="817"/>
      <c r="CD111" s="817"/>
      <c r="CE111" s="817"/>
      <c r="CF111" s="875">
        <v>10.3</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2835850</v>
      </c>
      <c r="DH111" s="817"/>
      <c r="DI111" s="817"/>
      <c r="DJ111" s="817"/>
      <c r="DK111" s="817"/>
      <c r="DL111" s="817">
        <v>2653598</v>
      </c>
      <c r="DM111" s="817"/>
      <c r="DN111" s="817"/>
      <c r="DO111" s="817"/>
      <c r="DP111" s="817"/>
      <c r="DQ111" s="817">
        <v>2468418</v>
      </c>
      <c r="DR111" s="817"/>
      <c r="DS111" s="817"/>
      <c r="DT111" s="817"/>
      <c r="DU111" s="817"/>
      <c r="DV111" s="794">
        <v>4.2</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147</v>
      </c>
      <c r="AB112" s="780"/>
      <c r="AC112" s="780"/>
      <c r="AD112" s="780"/>
      <c r="AE112" s="781"/>
      <c r="AF112" s="782" t="s">
        <v>443</v>
      </c>
      <c r="AG112" s="780"/>
      <c r="AH112" s="780"/>
      <c r="AI112" s="780"/>
      <c r="AJ112" s="781"/>
      <c r="AK112" s="782" t="s">
        <v>396</v>
      </c>
      <c r="AL112" s="780"/>
      <c r="AM112" s="780"/>
      <c r="AN112" s="780"/>
      <c r="AO112" s="781"/>
      <c r="AP112" s="824" t="s">
        <v>396</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1399869</v>
      </c>
      <c r="BR112" s="817"/>
      <c r="BS112" s="817"/>
      <c r="BT112" s="817"/>
      <c r="BU112" s="817"/>
      <c r="BV112" s="817">
        <v>1377063</v>
      </c>
      <c r="BW112" s="817"/>
      <c r="BX112" s="817"/>
      <c r="BY112" s="817"/>
      <c r="BZ112" s="817"/>
      <c r="CA112" s="817">
        <v>1257774</v>
      </c>
      <c r="CB112" s="817"/>
      <c r="CC112" s="817"/>
      <c r="CD112" s="817"/>
      <c r="CE112" s="817"/>
      <c r="CF112" s="875">
        <v>2.2000000000000002</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147</v>
      </c>
      <c r="DH112" s="817"/>
      <c r="DI112" s="817"/>
      <c r="DJ112" s="817"/>
      <c r="DK112" s="817"/>
      <c r="DL112" s="817" t="s">
        <v>147</v>
      </c>
      <c r="DM112" s="817"/>
      <c r="DN112" s="817"/>
      <c r="DO112" s="817"/>
      <c r="DP112" s="817"/>
      <c r="DQ112" s="817" t="s">
        <v>147</v>
      </c>
      <c r="DR112" s="817"/>
      <c r="DS112" s="817"/>
      <c r="DT112" s="817"/>
      <c r="DU112" s="817"/>
      <c r="DV112" s="794" t="s">
        <v>396</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994937</v>
      </c>
      <c r="AB113" s="919"/>
      <c r="AC113" s="919"/>
      <c r="AD113" s="919"/>
      <c r="AE113" s="920"/>
      <c r="AF113" s="921">
        <v>987713</v>
      </c>
      <c r="AG113" s="919"/>
      <c r="AH113" s="919"/>
      <c r="AI113" s="919"/>
      <c r="AJ113" s="920"/>
      <c r="AK113" s="921">
        <v>1155237</v>
      </c>
      <c r="AL113" s="919"/>
      <c r="AM113" s="919"/>
      <c r="AN113" s="919"/>
      <c r="AO113" s="920"/>
      <c r="AP113" s="922">
        <v>2</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769810</v>
      </c>
      <c r="BR113" s="817"/>
      <c r="BS113" s="817"/>
      <c r="BT113" s="817"/>
      <c r="BU113" s="817"/>
      <c r="BV113" s="817">
        <v>685905</v>
      </c>
      <c r="BW113" s="817"/>
      <c r="BX113" s="817"/>
      <c r="BY113" s="817"/>
      <c r="BZ113" s="817"/>
      <c r="CA113" s="817">
        <v>627219</v>
      </c>
      <c r="CB113" s="817"/>
      <c r="CC113" s="817"/>
      <c r="CD113" s="817"/>
      <c r="CE113" s="817"/>
      <c r="CF113" s="875">
        <v>1.1000000000000001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147</v>
      </c>
      <c r="DH113" s="780"/>
      <c r="DI113" s="780"/>
      <c r="DJ113" s="780"/>
      <c r="DK113" s="781"/>
      <c r="DL113" s="782" t="s">
        <v>443</v>
      </c>
      <c r="DM113" s="780"/>
      <c r="DN113" s="780"/>
      <c r="DO113" s="780"/>
      <c r="DP113" s="781"/>
      <c r="DQ113" s="782" t="s">
        <v>444</v>
      </c>
      <c r="DR113" s="780"/>
      <c r="DS113" s="780"/>
      <c r="DT113" s="780"/>
      <c r="DU113" s="781"/>
      <c r="DV113" s="824" t="s">
        <v>147</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164270</v>
      </c>
      <c r="AB114" s="780"/>
      <c r="AC114" s="780"/>
      <c r="AD114" s="780"/>
      <c r="AE114" s="781"/>
      <c r="AF114" s="782">
        <v>192104</v>
      </c>
      <c r="AG114" s="780"/>
      <c r="AH114" s="780"/>
      <c r="AI114" s="780"/>
      <c r="AJ114" s="781"/>
      <c r="AK114" s="782">
        <v>182009</v>
      </c>
      <c r="AL114" s="780"/>
      <c r="AM114" s="780"/>
      <c r="AN114" s="780"/>
      <c r="AO114" s="781"/>
      <c r="AP114" s="824">
        <v>0.3</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7271289</v>
      </c>
      <c r="BR114" s="817"/>
      <c r="BS114" s="817"/>
      <c r="BT114" s="817"/>
      <c r="BU114" s="817"/>
      <c r="BV114" s="817">
        <v>7115474</v>
      </c>
      <c r="BW114" s="817"/>
      <c r="BX114" s="817"/>
      <c r="BY114" s="817"/>
      <c r="BZ114" s="817"/>
      <c r="CA114" s="817">
        <v>7098823</v>
      </c>
      <c r="CB114" s="817"/>
      <c r="CC114" s="817"/>
      <c r="CD114" s="817"/>
      <c r="CE114" s="817"/>
      <c r="CF114" s="875">
        <v>12.2</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147</v>
      </c>
      <c r="DH114" s="780"/>
      <c r="DI114" s="780"/>
      <c r="DJ114" s="780"/>
      <c r="DK114" s="781"/>
      <c r="DL114" s="782" t="s">
        <v>444</v>
      </c>
      <c r="DM114" s="780"/>
      <c r="DN114" s="780"/>
      <c r="DO114" s="780"/>
      <c r="DP114" s="781"/>
      <c r="DQ114" s="782" t="s">
        <v>444</v>
      </c>
      <c r="DR114" s="780"/>
      <c r="DS114" s="780"/>
      <c r="DT114" s="780"/>
      <c r="DU114" s="781"/>
      <c r="DV114" s="824" t="s">
        <v>396</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365470</v>
      </c>
      <c r="AB115" s="919"/>
      <c r="AC115" s="919"/>
      <c r="AD115" s="919"/>
      <c r="AE115" s="920"/>
      <c r="AF115" s="921">
        <v>402425</v>
      </c>
      <c r="AG115" s="919"/>
      <c r="AH115" s="919"/>
      <c r="AI115" s="919"/>
      <c r="AJ115" s="920"/>
      <c r="AK115" s="921">
        <v>403731</v>
      </c>
      <c r="AL115" s="919"/>
      <c r="AM115" s="919"/>
      <c r="AN115" s="919"/>
      <c r="AO115" s="920"/>
      <c r="AP115" s="922">
        <v>0.7</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v>485</v>
      </c>
      <c r="BW115" s="817"/>
      <c r="BX115" s="817"/>
      <c r="BY115" s="817"/>
      <c r="BZ115" s="817"/>
      <c r="CA115" s="817" t="s">
        <v>147</v>
      </c>
      <c r="CB115" s="817"/>
      <c r="CC115" s="817"/>
      <c r="CD115" s="817"/>
      <c r="CE115" s="817"/>
      <c r="CF115" s="875" t="s">
        <v>443</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173604</v>
      </c>
      <c r="DH115" s="780"/>
      <c r="DI115" s="780"/>
      <c r="DJ115" s="780"/>
      <c r="DK115" s="781"/>
      <c r="DL115" s="782">
        <v>2926621</v>
      </c>
      <c r="DM115" s="780"/>
      <c r="DN115" s="780"/>
      <c r="DO115" s="780"/>
      <c r="DP115" s="781"/>
      <c r="DQ115" s="782">
        <v>2359486</v>
      </c>
      <c r="DR115" s="780"/>
      <c r="DS115" s="780"/>
      <c r="DT115" s="780"/>
      <c r="DU115" s="781"/>
      <c r="DV115" s="824">
        <v>4.0999999999999996</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v>
      </c>
      <c r="AB116" s="780"/>
      <c r="AC116" s="780"/>
      <c r="AD116" s="780"/>
      <c r="AE116" s="781"/>
      <c r="AF116" s="782">
        <v>40</v>
      </c>
      <c r="AG116" s="780"/>
      <c r="AH116" s="780"/>
      <c r="AI116" s="780"/>
      <c r="AJ116" s="781"/>
      <c r="AK116" s="782">
        <v>295</v>
      </c>
      <c r="AL116" s="780"/>
      <c r="AM116" s="780"/>
      <c r="AN116" s="780"/>
      <c r="AO116" s="781"/>
      <c r="AP116" s="824">
        <v>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147</v>
      </c>
      <c r="BR116" s="817"/>
      <c r="BS116" s="817"/>
      <c r="BT116" s="817"/>
      <c r="BU116" s="817"/>
      <c r="BV116" s="817" t="s">
        <v>147</v>
      </c>
      <c r="BW116" s="817"/>
      <c r="BX116" s="817"/>
      <c r="BY116" s="817"/>
      <c r="BZ116" s="817"/>
      <c r="CA116" s="817" t="s">
        <v>396</v>
      </c>
      <c r="CB116" s="817"/>
      <c r="CC116" s="817"/>
      <c r="CD116" s="817"/>
      <c r="CE116" s="817"/>
      <c r="CF116" s="875" t="s">
        <v>147</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147</v>
      </c>
      <c r="DM116" s="780"/>
      <c r="DN116" s="780"/>
      <c r="DO116" s="780"/>
      <c r="DP116" s="781"/>
      <c r="DQ116" s="782" t="s">
        <v>147</v>
      </c>
      <c r="DR116" s="780"/>
      <c r="DS116" s="780"/>
      <c r="DT116" s="780"/>
      <c r="DU116" s="781"/>
      <c r="DV116" s="824" t="s">
        <v>147</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8167772</v>
      </c>
      <c r="AB117" s="903"/>
      <c r="AC117" s="903"/>
      <c r="AD117" s="903"/>
      <c r="AE117" s="904"/>
      <c r="AF117" s="905">
        <v>9321123</v>
      </c>
      <c r="AG117" s="903"/>
      <c r="AH117" s="903"/>
      <c r="AI117" s="903"/>
      <c r="AJ117" s="904"/>
      <c r="AK117" s="905">
        <v>9500781</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147</v>
      </c>
      <c r="BW117" s="817"/>
      <c r="BX117" s="817"/>
      <c r="BY117" s="817"/>
      <c r="BZ117" s="817"/>
      <c r="CA117" s="817" t="s">
        <v>147</v>
      </c>
      <c r="CB117" s="817"/>
      <c r="CC117" s="817"/>
      <c r="CD117" s="817"/>
      <c r="CE117" s="817"/>
      <c r="CF117" s="875" t="s">
        <v>396</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396</v>
      </c>
      <c r="DR117" s="780"/>
      <c r="DS117" s="780"/>
      <c r="DT117" s="780"/>
      <c r="DU117" s="781"/>
      <c r="DV117" s="824" t="s">
        <v>443</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147</v>
      </c>
      <c r="BW118" s="845"/>
      <c r="BX118" s="845"/>
      <c r="BY118" s="845"/>
      <c r="BZ118" s="845"/>
      <c r="CA118" s="845" t="s">
        <v>147</v>
      </c>
      <c r="CB118" s="845"/>
      <c r="CC118" s="845"/>
      <c r="CD118" s="845"/>
      <c r="CE118" s="845"/>
      <c r="CF118" s="875" t="s">
        <v>147</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147</v>
      </c>
      <c r="DH118" s="780"/>
      <c r="DI118" s="780"/>
      <c r="DJ118" s="780"/>
      <c r="DK118" s="781"/>
      <c r="DL118" s="782" t="s">
        <v>147</v>
      </c>
      <c r="DM118" s="780"/>
      <c r="DN118" s="780"/>
      <c r="DO118" s="780"/>
      <c r="DP118" s="781"/>
      <c r="DQ118" s="782" t="s">
        <v>147</v>
      </c>
      <c r="DR118" s="780"/>
      <c r="DS118" s="780"/>
      <c r="DT118" s="780"/>
      <c r="DU118" s="781"/>
      <c r="DV118" s="824" t="s">
        <v>147</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135523</v>
      </c>
      <c r="AB119" s="889"/>
      <c r="AC119" s="889"/>
      <c r="AD119" s="889"/>
      <c r="AE119" s="890"/>
      <c r="AF119" s="891">
        <v>172691</v>
      </c>
      <c r="AG119" s="889"/>
      <c r="AH119" s="889"/>
      <c r="AI119" s="889"/>
      <c r="AJ119" s="890"/>
      <c r="AK119" s="891">
        <v>174189</v>
      </c>
      <c r="AL119" s="889"/>
      <c r="AM119" s="889"/>
      <c r="AN119" s="889"/>
      <c r="AO119" s="890"/>
      <c r="AP119" s="892">
        <v>0.3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468</v>
      </c>
      <c r="BP119" s="878"/>
      <c r="BQ119" s="879">
        <v>79618137</v>
      </c>
      <c r="BR119" s="845"/>
      <c r="BS119" s="845"/>
      <c r="BT119" s="845"/>
      <c r="BU119" s="845"/>
      <c r="BV119" s="845">
        <v>82063589</v>
      </c>
      <c r="BW119" s="845"/>
      <c r="BX119" s="845"/>
      <c r="BY119" s="845"/>
      <c r="BZ119" s="845"/>
      <c r="CA119" s="845">
        <v>77867627</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147</v>
      </c>
      <c r="DH119" s="764"/>
      <c r="DI119" s="764"/>
      <c r="DJ119" s="764"/>
      <c r="DK119" s="765"/>
      <c r="DL119" s="766" t="s">
        <v>147</v>
      </c>
      <c r="DM119" s="764"/>
      <c r="DN119" s="764"/>
      <c r="DO119" s="764"/>
      <c r="DP119" s="765"/>
      <c r="DQ119" s="766" t="s">
        <v>396</v>
      </c>
      <c r="DR119" s="764"/>
      <c r="DS119" s="764"/>
      <c r="DT119" s="764"/>
      <c r="DU119" s="765"/>
      <c r="DV119" s="848" t="s">
        <v>147</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229870</v>
      </c>
      <c r="AB120" s="780"/>
      <c r="AC120" s="780"/>
      <c r="AD120" s="780"/>
      <c r="AE120" s="781"/>
      <c r="AF120" s="782">
        <v>229690</v>
      </c>
      <c r="AG120" s="780"/>
      <c r="AH120" s="780"/>
      <c r="AI120" s="780"/>
      <c r="AJ120" s="781"/>
      <c r="AK120" s="782">
        <v>229507</v>
      </c>
      <c r="AL120" s="780"/>
      <c r="AM120" s="780"/>
      <c r="AN120" s="780"/>
      <c r="AO120" s="781"/>
      <c r="AP120" s="824">
        <v>0.4</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12304142</v>
      </c>
      <c r="BR120" s="842"/>
      <c r="BS120" s="842"/>
      <c r="BT120" s="842"/>
      <c r="BU120" s="842"/>
      <c r="BV120" s="842">
        <v>15961582</v>
      </c>
      <c r="BW120" s="842"/>
      <c r="BX120" s="842"/>
      <c r="BY120" s="842"/>
      <c r="BZ120" s="842"/>
      <c r="CA120" s="842">
        <v>16436373</v>
      </c>
      <c r="CB120" s="842"/>
      <c r="CC120" s="842"/>
      <c r="CD120" s="842"/>
      <c r="CE120" s="842"/>
      <c r="CF120" s="866">
        <v>28.3</v>
      </c>
      <c r="CG120" s="867"/>
      <c r="CH120" s="867"/>
      <c r="CI120" s="867"/>
      <c r="CJ120" s="867"/>
      <c r="CK120" s="868" t="s">
        <v>472</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1399869</v>
      </c>
      <c r="DH120" s="842"/>
      <c r="DI120" s="842"/>
      <c r="DJ120" s="842"/>
      <c r="DK120" s="842"/>
      <c r="DL120" s="842">
        <v>1377063</v>
      </c>
      <c r="DM120" s="842"/>
      <c r="DN120" s="842"/>
      <c r="DO120" s="842"/>
      <c r="DP120" s="842"/>
      <c r="DQ120" s="842">
        <v>1257774</v>
      </c>
      <c r="DR120" s="842"/>
      <c r="DS120" s="842"/>
      <c r="DT120" s="842"/>
      <c r="DU120" s="842"/>
      <c r="DV120" s="843">
        <v>2.2000000000000002</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147</v>
      </c>
      <c r="AL121" s="780"/>
      <c r="AM121" s="780"/>
      <c r="AN121" s="780"/>
      <c r="AO121" s="781"/>
      <c r="AP121" s="824" t="s">
        <v>443</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8270272</v>
      </c>
      <c r="BR121" s="817"/>
      <c r="BS121" s="817"/>
      <c r="BT121" s="817"/>
      <c r="BU121" s="817"/>
      <c r="BV121" s="817">
        <v>8761772</v>
      </c>
      <c r="BW121" s="817"/>
      <c r="BX121" s="817"/>
      <c r="BY121" s="817"/>
      <c r="BZ121" s="817"/>
      <c r="CA121" s="817">
        <v>8228577</v>
      </c>
      <c r="CB121" s="817"/>
      <c r="CC121" s="817"/>
      <c r="CD121" s="817"/>
      <c r="CE121" s="817"/>
      <c r="CF121" s="875">
        <v>14.2</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t="s">
        <v>147</v>
      </c>
      <c r="DH121" s="817"/>
      <c r="DI121" s="817"/>
      <c r="DJ121" s="817"/>
      <c r="DK121" s="817"/>
      <c r="DL121" s="817" t="s">
        <v>147</v>
      </c>
      <c r="DM121" s="817"/>
      <c r="DN121" s="817"/>
      <c r="DO121" s="817"/>
      <c r="DP121" s="817"/>
      <c r="DQ121" s="817" t="s">
        <v>443</v>
      </c>
      <c r="DR121" s="817"/>
      <c r="DS121" s="817"/>
      <c r="DT121" s="817"/>
      <c r="DU121" s="817"/>
      <c r="DV121" s="794" t="s">
        <v>147</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147</v>
      </c>
      <c r="AB122" s="780"/>
      <c r="AC122" s="780"/>
      <c r="AD122" s="780"/>
      <c r="AE122" s="781"/>
      <c r="AF122" s="782" t="s">
        <v>396</v>
      </c>
      <c r="AG122" s="780"/>
      <c r="AH122" s="780"/>
      <c r="AI122" s="780"/>
      <c r="AJ122" s="781"/>
      <c r="AK122" s="782" t="s">
        <v>147</v>
      </c>
      <c r="AL122" s="780"/>
      <c r="AM122" s="780"/>
      <c r="AN122" s="780"/>
      <c r="AO122" s="781"/>
      <c r="AP122" s="824" t="s">
        <v>147</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55134309</v>
      </c>
      <c r="BR122" s="845"/>
      <c r="BS122" s="845"/>
      <c r="BT122" s="845"/>
      <c r="BU122" s="845"/>
      <c r="BV122" s="845">
        <v>55548935</v>
      </c>
      <c r="BW122" s="845"/>
      <c r="BX122" s="845"/>
      <c r="BY122" s="845"/>
      <c r="BZ122" s="845"/>
      <c r="CA122" s="845">
        <v>54051428</v>
      </c>
      <c r="CB122" s="845"/>
      <c r="CC122" s="845"/>
      <c r="CD122" s="845"/>
      <c r="CE122" s="845"/>
      <c r="CF122" s="846">
        <v>93</v>
      </c>
      <c r="CG122" s="847"/>
      <c r="CH122" s="847"/>
      <c r="CI122" s="847"/>
      <c r="CJ122" s="847"/>
      <c r="CK122" s="869"/>
      <c r="CL122" s="855"/>
      <c r="CM122" s="855"/>
      <c r="CN122" s="855"/>
      <c r="CO122" s="856"/>
      <c r="CP122" s="835" t="s">
        <v>415</v>
      </c>
      <c r="CQ122" s="836"/>
      <c r="CR122" s="836"/>
      <c r="CS122" s="836"/>
      <c r="CT122" s="836"/>
      <c r="CU122" s="836"/>
      <c r="CV122" s="836"/>
      <c r="CW122" s="836"/>
      <c r="CX122" s="836"/>
      <c r="CY122" s="836"/>
      <c r="CZ122" s="836"/>
      <c r="DA122" s="836"/>
      <c r="DB122" s="836"/>
      <c r="DC122" s="836"/>
      <c r="DD122" s="836"/>
      <c r="DE122" s="836"/>
      <c r="DF122" s="837"/>
      <c r="DG122" s="816" t="s">
        <v>147</v>
      </c>
      <c r="DH122" s="817"/>
      <c r="DI122" s="817"/>
      <c r="DJ122" s="817"/>
      <c r="DK122" s="817"/>
      <c r="DL122" s="817" t="s">
        <v>147</v>
      </c>
      <c r="DM122" s="817"/>
      <c r="DN122" s="817"/>
      <c r="DO122" s="817"/>
      <c r="DP122" s="817"/>
      <c r="DQ122" s="817" t="s">
        <v>147</v>
      </c>
      <c r="DR122" s="817"/>
      <c r="DS122" s="817"/>
      <c r="DT122" s="817"/>
      <c r="DU122" s="817"/>
      <c r="DV122" s="794" t="s">
        <v>147</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147</v>
      </c>
      <c r="AB123" s="780"/>
      <c r="AC123" s="780"/>
      <c r="AD123" s="780"/>
      <c r="AE123" s="781"/>
      <c r="AF123" s="782" t="s">
        <v>147</v>
      </c>
      <c r="AG123" s="780"/>
      <c r="AH123" s="780"/>
      <c r="AI123" s="780"/>
      <c r="AJ123" s="781"/>
      <c r="AK123" s="782" t="s">
        <v>147</v>
      </c>
      <c r="AL123" s="780"/>
      <c r="AM123" s="780"/>
      <c r="AN123" s="780"/>
      <c r="AO123" s="781"/>
      <c r="AP123" s="824" t="s">
        <v>147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476</v>
      </c>
      <c r="BP123" s="878"/>
      <c r="BQ123" s="832">
        <v>75708723</v>
      </c>
      <c r="BR123" s="833"/>
      <c r="BS123" s="833"/>
      <c r="BT123" s="833"/>
      <c r="BU123" s="833"/>
      <c r="BV123" s="833">
        <v>80272289</v>
      </c>
      <c r="BW123" s="833"/>
      <c r="BX123" s="833"/>
      <c r="BY123" s="833"/>
      <c r="BZ123" s="833"/>
      <c r="CA123" s="833">
        <v>78716378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147</v>
      </c>
      <c r="AL124" s="780"/>
      <c r="AM124" s="780"/>
      <c r="AN124" s="780"/>
      <c r="AO124" s="781"/>
      <c r="AP124" s="824" t="s">
        <v>147</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6.9</v>
      </c>
      <c r="BR124" s="831"/>
      <c r="BS124" s="831"/>
      <c r="BT124" s="831"/>
      <c r="BU124" s="831"/>
      <c r="BV124" s="831">
        <v>3</v>
      </c>
      <c r="BW124" s="831"/>
      <c r="BX124" s="831"/>
      <c r="BY124" s="831"/>
      <c r="BZ124" s="831"/>
      <c r="CA124" s="831" t="s">
        <v>147</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147</v>
      </c>
      <c r="DH124" s="764"/>
      <c r="DI124" s="764"/>
      <c r="DJ124" s="764"/>
      <c r="DK124" s="765"/>
      <c r="DL124" s="766" t="s">
        <v>396</v>
      </c>
      <c r="DM124" s="764"/>
      <c r="DN124" s="764"/>
      <c r="DO124" s="764"/>
      <c r="DP124" s="765"/>
      <c r="DQ124" s="766" t="s">
        <v>396</v>
      </c>
      <c r="DR124" s="764"/>
      <c r="DS124" s="764"/>
      <c r="DT124" s="764"/>
      <c r="DU124" s="765"/>
      <c r="DV124" s="848" t="s">
        <v>147</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396</v>
      </c>
      <c r="AB125" s="780"/>
      <c r="AC125" s="780"/>
      <c r="AD125" s="780"/>
      <c r="AE125" s="781"/>
      <c r="AF125" s="782" t="s">
        <v>396</v>
      </c>
      <c r="AG125" s="780"/>
      <c r="AH125" s="780"/>
      <c r="AI125" s="780"/>
      <c r="AJ125" s="781"/>
      <c r="AK125" s="782" t="s">
        <v>396</v>
      </c>
      <c r="AL125" s="780"/>
      <c r="AM125" s="780"/>
      <c r="AN125" s="780"/>
      <c r="AO125" s="781"/>
      <c r="AP125" s="824" t="s">
        <v>147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396</v>
      </c>
      <c r="DH125" s="842"/>
      <c r="DI125" s="842"/>
      <c r="DJ125" s="842"/>
      <c r="DK125" s="842"/>
      <c r="DL125" s="842" t="s">
        <v>147</v>
      </c>
      <c r="DM125" s="842"/>
      <c r="DN125" s="842"/>
      <c r="DO125" s="842"/>
      <c r="DP125" s="842"/>
      <c r="DQ125" s="842" t="s">
        <v>396</v>
      </c>
      <c r="DR125" s="842"/>
      <c r="DS125" s="842"/>
      <c r="DT125" s="842"/>
      <c r="DU125" s="842"/>
      <c r="DV125" s="843" t="s">
        <v>396</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396</v>
      </c>
      <c r="AB126" s="780"/>
      <c r="AC126" s="780"/>
      <c r="AD126" s="780"/>
      <c r="AE126" s="781"/>
      <c r="AF126" s="782" t="s">
        <v>147</v>
      </c>
      <c r="AG126" s="780"/>
      <c r="AH126" s="780"/>
      <c r="AI126" s="780"/>
      <c r="AJ126" s="781"/>
      <c r="AK126" s="782" t="s">
        <v>147</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147</v>
      </c>
      <c r="DM126" s="817"/>
      <c r="DN126" s="817"/>
      <c r="DO126" s="817"/>
      <c r="DP126" s="817"/>
      <c r="DQ126" s="817" t="s">
        <v>396</v>
      </c>
      <c r="DR126" s="817"/>
      <c r="DS126" s="817"/>
      <c r="DT126" s="817"/>
      <c r="DU126" s="817"/>
      <c r="DV126" s="794" t="s">
        <v>396</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77</v>
      </c>
      <c r="AB127" s="780"/>
      <c r="AC127" s="780"/>
      <c r="AD127" s="780"/>
      <c r="AE127" s="781"/>
      <c r="AF127" s="782">
        <v>44</v>
      </c>
      <c r="AG127" s="780"/>
      <c r="AH127" s="780"/>
      <c r="AI127" s="780"/>
      <c r="AJ127" s="781"/>
      <c r="AK127" s="782">
        <v>35</v>
      </c>
      <c r="AL127" s="780"/>
      <c r="AM127" s="780"/>
      <c r="AN127" s="780"/>
      <c r="AO127" s="781"/>
      <c r="AP127" s="824">
        <v>0</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147</v>
      </c>
      <c r="DH127" s="817"/>
      <c r="DI127" s="817"/>
      <c r="DJ127" s="817"/>
      <c r="DK127" s="817"/>
      <c r="DL127" s="817" t="s">
        <v>396</v>
      </c>
      <c r="DM127" s="817"/>
      <c r="DN127" s="817"/>
      <c r="DO127" s="817"/>
      <c r="DP127" s="817"/>
      <c r="DQ127" s="817" t="s">
        <v>396</v>
      </c>
      <c r="DR127" s="817"/>
      <c r="DS127" s="817"/>
      <c r="DT127" s="817"/>
      <c r="DU127" s="817"/>
      <c r="DV127" s="794" t="s">
        <v>396</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1172247</v>
      </c>
      <c r="AB128" s="801"/>
      <c r="AC128" s="801"/>
      <c r="AD128" s="801"/>
      <c r="AE128" s="802"/>
      <c r="AF128" s="803">
        <v>1577674</v>
      </c>
      <c r="AG128" s="801"/>
      <c r="AH128" s="801"/>
      <c r="AI128" s="801"/>
      <c r="AJ128" s="802"/>
      <c r="AK128" s="803">
        <v>1608247</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147</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v>485</v>
      </c>
      <c r="DM128" s="791"/>
      <c r="DN128" s="791"/>
      <c r="DO128" s="791"/>
      <c r="DP128" s="791"/>
      <c r="DQ128" s="791" t="s">
        <v>147</v>
      </c>
      <c r="DR128" s="791"/>
      <c r="DS128" s="791"/>
      <c r="DT128" s="791"/>
      <c r="DU128" s="791"/>
      <c r="DV128" s="792" t="s">
        <v>147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60930171</v>
      </c>
      <c r="AB129" s="780"/>
      <c r="AC129" s="780"/>
      <c r="AD129" s="780"/>
      <c r="AE129" s="781"/>
      <c r="AF129" s="782">
        <v>64202901</v>
      </c>
      <c r="AG129" s="780"/>
      <c r="AH129" s="780"/>
      <c r="AI129" s="780"/>
      <c r="AJ129" s="781"/>
      <c r="AK129" s="782">
        <v>62801138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147</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4792818</v>
      </c>
      <c r="AB130" s="780"/>
      <c r="AC130" s="780"/>
      <c r="AD130" s="780"/>
      <c r="AE130" s="781"/>
      <c r="AF130" s="782">
        <v>4838955</v>
      </c>
      <c r="AG130" s="780"/>
      <c r="AH130" s="780"/>
      <c r="AI130" s="780"/>
      <c r="AJ130" s="781"/>
      <c r="AK130" s="782">
        <v>4694959</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56137353</v>
      </c>
      <c r="AB131" s="764"/>
      <c r="AC131" s="764"/>
      <c r="AD131" s="764"/>
      <c r="AE131" s="765"/>
      <c r="AF131" s="766">
        <v>59363946</v>
      </c>
      <c r="AG131" s="764"/>
      <c r="AH131" s="764"/>
      <c r="AI131" s="764"/>
      <c r="AJ131" s="765"/>
      <c r="AK131" s="766">
        <v>58106179</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396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3.9237813720000001</v>
      </c>
      <c r="AB132" s="745"/>
      <c r="AC132" s="745"/>
      <c r="AD132" s="745"/>
      <c r="AE132" s="746"/>
      <c r="AF132" s="747">
        <v>4.8926902529999996</v>
      </c>
      <c r="AG132" s="745"/>
      <c r="AH132" s="745"/>
      <c r="AI132" s="745"/>
      <c r="AJ132" s="746"/>
      <c r="AK132" s="747">
        <v>5.5029861799999997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3.1</v>
      </c>
      <c r="AB133" s="724"/>
      <c r="AC133" s="724"/>
      <c r="AD133" s="724"/>
      <c r="AE133" s="725"/>
      <c r="AF133" s="723">
        <v>3.9</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16DA4XjfKgifH+dZOCL2cK2QPn5UzUoVefVZ8dWZ9ka74fKUpYCKXNihhtUdshsO1TSG07CAikpEVVrN5oluA==" saltValue="rhWotiFo5y+k298Cyt9M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6AD1-5773-4A7F-8FCF-3F42469F4EE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QnCQ7gblGw/IybLtbCF8vLlbCdpOn3/PsvgGZE80Xns2L7qXwD7KxlNVbWL8m6JF21I0e7mYVA7fouex7Sc8g==" saltValue="MDxGHVMd3ePk/NMuR5Hs7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UuD2G8Hgk/yONC9oZWsT2dAWCgh6O8M/NsPx6RmGB8D6EtPIcHpErENGrZ/zruzkJXCNqyZ3/vDNFyLMhg/Ng==" saltValue="wpdg8BoQyQ8Zh0J/ew2V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17837673</v>
      </c>
      <c r="AP9" s="281">
        <v>51843</v>
      </c>
      <c r="AQ9" s="282">
        <v>63654</v>
      </c>
      <c r="AR9" s="283">
        <v>-18.600000000000001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3182451</v>
      </c>
      <c r="AP10" s="284">
        <v>9249</v>
      </c>
      <c r="AQ10" s="285">
        <v>2232</v>
      </c>
      <c r="AR10" s="286">
        <v>314.39999999999998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511195</v>
      </c>
      <c r="AP11" s="284">
        <v>1486</v>
      </c>
      <c r="AQ11" s="285">
        <v>1758</v>
      </c>
      <c r="AR11" s="286">
        <v>-15.5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v>37</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16946</v>
      </c>
      <c r="AP13" s="284">
        <v>49</v>
      </c>
      <c r="AQ13" s="285">
        <v>1692</v>
      </c>
      <c r="AR13" s="286">
        <v>-97.1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211209</v>
      </c>
      <c r="AP14" s="284">
        <v>614</v>
      </c>
      <c r="AQ14" s="285">
        <v>1307</v>
      </c>
      <c r="AR14" s="286">
        <v>-53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-1171803</v>
      </c>
      <c r="AP15" s="284">
        <v>-3406</v>
      </c>
      <c r="AQ15" s="285">
        <v>-3631</v>
      </c>
      <c r="AR15" s="286">
        <v>-6.2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20587671</v>
      </c>
      <c r="AP16" s="284">
        <v>59836</v>
      </c>
      <c r="AQ16" s="285">
        <v>67049</v>
      </c>
      <c r="AR16" s="286">
        <v>-10.8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5.36</v>
      </c>
      <c r="AP21" s="298">
        <v>6.44</v>
      </c>
      <c r="AQ21" s="299">
        <v>-1.08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101.3</v>
      </c>
      <c r="AP22" s="303">
        <v>99.5</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7759509</v>
      </c>
      <c r="AP32" s="312">
        <v>22552</v>
      </c>
      <c r="AQ32" s="313">
        <v>30950</v>
      </c>
      <c r="AR32" s="314">
        <v>-27.1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v>22</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1155237</v>
      </c>
      <c r="AP35" s="312">
        <v>3358</v>
      </c>
      <c r="AQ35" s="313">
        <v>7929</v>
      </c>
      <c r="AR35" s="314">
        <v>-57.6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182009</v>
      </c>
      <c r="AP36" s="312">
        <v>529</v>
      </c>
      <c r="AQ36" s="313">
        <v>497</v>
      </c>
      <c r="AR36" s="314">
        <v>6.4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403731</v>
      </c>
      <c r="AP37" s="312">
        <v>1173</v>
      </c>
      <c r="AQ37" s="313">
        <v>1271</v>
      </c>
      <c r="AR37" s="314">
        <v>-7.7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v>295</v>
      </c>
      <c r="AP38" s="315">
        <v>1</v>
      </c>
      <c r="AQ38" s="316">
        <v>1</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-1608247</v>
      </c>
      <c r="AP39" s="312">
        <v>-4674</v>
      </c>
      <c r="AQ39" s="313">
        <v>-7248</v>
      </c>
      <c r="AR39" s="314">
        <v>-35.5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-4694959</v>
      </c>
      <c r="AP40" s="312">
        <v>-13645</v>
      </c>
      <c r="AQ40" s="313">
        <v>-24279</v>
      </c>
      <c r="AR40" s="314">
        <v>-43.8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3197575</v>
      </c>
      <c r="AP41" s="312">
        <v>9293</v>
      </c>
      <c r="AQ41" s="313">
        <v>9144</v>
      </c>
      <c r="AR41" s="314">
        <v>1.6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8731938</v>
      </c>
      <c r="AN51" s="334">
        <v>25360</v>
      </c>
      <c r="AO51" s="335">
        <v>29.6</v>
      </c>
      <c r="AP51" s="336">
        <v>45022</v>
      </c>
      <c r="AQ51" s="337">
        <v>-0.9</v>
      </c>
      <c r="AR51" s="338">
        <v>30.5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5619414</v>
      </c>
      <c r="AN52" s="342">
        <v>16320</v>
      </c>
      <c r="AO52" s="343">
        <v>0.4</v>
      </c>
      <c r="AP52" s="344">
        <v>25247</v>
      </c>
      <c r="AQ52" s="345">
        <v>3</v>
      </c>
      <c r="AR52" s="346">
        <v>-2.6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18895551</v>
      </c>
      <c r="AN53" s="334">
        <v>54892</v>
      </c>
      <c r="AO53" s="335">
        <v>116.5</v>
      </c>
      <c r="AP53" s="336">
        <v>46035</v>
      </c>
      <c r="AQ53" s="337">
        <v>2.2999999999999998</v>
      </c>
      <c r="AR53" s="338">
        <v>114.2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12701519</v>
      </c>
      <c r="AN54" s="342">
        <v>36898</v>
      </c>
      <c r="AO54" s="343">
        <v>126.1</v>
      </c>
      <c r="AP54" s="344">
        <v>25158</v>
      </c>
      <c r="AQ54" s="345">
        <v>-0.4</v>
      </c>
      <c r="AR54" s="346">
        <v>126.5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10985175</v>
      </c>
      <c r="AN55" s="334">
        <v>31914</v>
      </c>
      <c r="AO55" s="335">
        <v>-41.9</v>
      </c>
      <c r="AP55" s="336">
        <v>43261</v>
      </c>
      <c r="AQ55" s="337">
        <v>-6</v>
      </c>
      <c r="AR55" s="338">
        <v>-35.9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6236820</v>
      </c>
      <c r="AN56" s="342">
        <v>18119</v>
      </c>
      <c r="AO56" s="343">
        <v>-50.9</v>
      </c>
      <c r="AP56" s="344">
        <v>24721</v>
      </c>
      <c r="AQ56" s="345">
        <v>-1.7</v>
      </c>
      <c r="AR56" s="346">
        <v>-49.2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9263992</v>
      </c>
      <c r="AN57" s="334">
        <v>26959</v>
      </c>
      <c r="AO57" s="335">
        <v>-15.5</v>
      </c>
      <c r="AP57" s="336">
        <v>40626</v>
      </c>
      <c r="AQ57" s="337">
        <v>-6.1</v>
      </c>
      <c r="AR57" s="338">
        <v>-9.4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6991971</v>
      </c>
      <c r="AN58" s="342">
        <v>20347</v>
      </c>
      <c r="AO58" s="343">
        <v>12.3</v>
      </c>
      <c r="AP58" s="344">
        <v>24279</v>
      </c>
      <c r="AQ58" s="345">
        <v>-1.8</v>
      </c>
      <c r="AR58" s="346">
        <v>14.1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8279709</v>
      </c>
      <c r="AN59" s="334">
        <v>24064</v>
      </c>
      <c r="AO59" s="335">
        <v>-10.7</v>
      </c>
      <c r="AP59" s="336">
        <v>46133</v>
      </c>
      <c r="AQ59" s="337">
        <v>13.6</v>
      </c>
      <c r="AR59" s="338">
        <v>-24.3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6787052</v>
      </c>
      <c r="AN60" s="342">
        <v>19726</v>
      </c>
      <c r="AO60" s="343">
        <v>-3.1</v>
      </c>
      <c r="AP60" s="344">
        <v>27280</v>
      </c>
      <c r="AQ60" s="345">
        <v>12.4</v>
      </c>
      <c r="AR60" s="346">
        <v>-15.5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11231273</v>
      </c>
      <c r="AN61" s="349">
        <v>32638</v>
      </c>
      <c r="AO61" s="350">
        <v>15.6</v>
      </c>
      <c r="AP61" s="351">
        <v>44215</v>
      </c>
      <c r="AQ61" s="352">
        <v>0.6</v>
      </c>
      <c r="AR61" s="338">
        <v>15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7667355</v>
      </c>
      <c r="AN62" s="342">
        <v>22282</v>
      </c>
      <c r="AO62" s="343">
        <v>17</v>
      </c>
      <c r="AP62" s="344">
        <v>25337</v>
      </c>
      <c r="AQ62" s="345">
        <v>2.2999999999999998</v>
      </c>
      <c r="AR62" s="346">
        <v>14.7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imvlI8Q9rBQ3m74dhgXXHT8K22BWVpTc/PaiCSVBWmV9UcfAtHXkajtNvD0FYVPpw0qUF4Lk8hl9utZxmt+5w==" saltValue="IxOUW5E+qFHIQ6qd9kWj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0" spans="125:125" ht="13.5" hidden="1" customHeight="1" x14ac:dyDescent="0.2"/>
    <row r="121" spans="125:125" ht="13.5" hidden="1" customHeight="1" x14ac:dyDescent="0.2">
      <c r="DU121" s="259"/>
    </row>
  </sheetData>
  <sheetProtection algorithmName="SHA-512" hashValue="t84b5lVlme44FbZlduKBuLVBKPdiQgICIoX/RaC9tNf00juKUm1C4s4Dhq83NHWuYcAhQgYDDwVIJJJFUjf2Tw==" saltValue="l96g8YZrPPfmmLi60E69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CamvVRqwfdjyxnUHwRnfFLCSUwRwYfSHfwMU3ENbELOTvEJm2zG+gnK3zeXb84yv024eMfj8iZCkGzzP+HVACQ==" saltValue="HNB5ll/0uECAPHrILZso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10.98</v>
      </c>
      <c r="G47" s="12">
        <v>10.210000000000001</v>
      </c>
      <c r="H47" s="12">
        <v>10.34</v>
      </c>
      <c r="I47" s="12">
        <v>12.76</v>
      </c>
      <c r="J47" s="13">
        <v>11.79</v>
      </c>
    </row>
    <row r="48" spans="2:10" ht="57.75" customHeight="1" x14ac:dyDescent="0.2">
      <c r="B48" s="14"/>
      <c r="C48" s="1141" t="s">
        <v>4</v>
      </c>
      <c r="D48" s="1141"/>
      <c r="E48" s="1142"/>
      <c r="F48" s="15">
        <v>7.34</v>
      </c>
      <c r="G48" s="16">
        <v>7.4</v>
      </c>
      <c r="H48" s="16">
        <v>8.8699999999999992</v>
      </c>
      <c r="I48" s="16">
        <v>11.9</v>
      </c>
      <c r="J48" s="17">
        <v>15.91</v>
      </c>
    </row>
    <row r="49" spans="2:10" ht="57.75" customHeight="1" thickBot="1" x14ac:dyDescent="0.25">
      <c r="B49" s="18"/>
      <c r="C49" s="1143" t="s">
        <v>5</v>
      </c>
      <c r="D49" s="1143"/>
      <c r="E49" s="1144"/>
      <c r="F49" s="19">
        <v>5.07</v>
      </c>
      <c r="G49" s="20" t="s">
        <v>560</v>
      </c>
      <c r="H49" s="20">
        <v>1.98</v>
      </c>
      <c r="I49" s="20">
        <v>6.43</v>
      </c>
      <c r="J49" s="21">
        <v>2.4900000000000002</v>
      </c>
    </row>
    <row r="50" spans="2:10" ht="13" x14ac:dyDescent="0.2"/>
  </sheetData>
  <sheetProtection algorithmName="SHA-512" hashValue="REjha+b8pm3DcOZD71eIdcflteU/3jHbA/ZnYdgZm0ESX0q7P2hEhZs/U8RXyhOUOOZSYNi1eyqMm2WJqnnOLQ==" saltValue="5F/r0PHCHqSRstLgDaSb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2024-03-18T13:22:32Z</cp:lastPrinted>
  <dcterms:created xsi:type="dcterms:W3CDTF">2024-02-05T00:33:33Z</dcterms:created>
  <dcterms:modified xsi:type="dcterms:W3CDTF">2024-03-20T05:44:42Z</dcterms:modified>
  <cp:category/>
</cp:coreProperties>
</file>