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Ⅰ\"/>
    </mc:Choice>
  </mc:AlternateContent>
  <xr:revisionPtr revIDLastSave="0" documentId="13_ncr:1_{8EBF0CFA-02DC-4B2E-BE26-4DBC062F08DD}" xr6:coauthVersionLast="36" xr6:coauthVersionMax="36" xr10:uidLastSave="{00000000-0000-0000-0000-000000000000}"/>
  <bookViews>
    <workbookView xWindow="-15" yWindow="4125" windowWidth="20550" windowHeight="4170" xr2:uid="{00000000-000D-0000-FFFF-FFFF00000000}"/>
  </bookViews>
  <sheets>
    <sheet name="1(4)市町村税の税目別決算推移" sheetId="1" r:id="rId1"/>
  </sheets>
  <calcPr calcId="191029"/>
</workbook>
</file>

<file path=xl/calcChain.xml><?xml version="1.0" encoding="utf-8"?>
<calcChain xmlns="http://schemas.openxmlformats.org/spreadsheetml/2006/main">
  <c r="L10" i="1" l="1"/>
  <c r="L5" i="1"/>
  <c r="J26" i="1"/>
  <c r="G26" i="1"/>
  <c r="I23" i="1"/>
  <c r="F23" i="1"/>
  <c r="C23" i="1"/>
  <c r="J22" i="1"/>
  <c r="G22" i="1"/>
  <c r="J21" i="1"/>
  <c r="G21" i="1"/>
  <c r="J20" i="1"/>
  <c r="G20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I10" i="1"/>
  <c r="F10" i="1"/>
  <c r="G10" i="1" s="1"/>
  <c r="C10" i="1"/>
  <c r="J9" i="1"/>
  <c r="G9" i="1"/>
  <c r="J8" i="1"/>
  <c r="G8" i="1"/>
  <c r="J7" i="1"/>
  <c r="G7" i="1"/>
  <c r="J6" i="1"/>
  <c r="G6" i="1"/>
  <c r="I5" i="1"/>
  <c r="J5" i="1" s="1"/>
  <c r="F5" i="1"/>
  <c r="F19" i="1" s="1"/>
  <c r="C5" i="1"/>
  <c r="G19" i="1" l="1"/>
  <c r="F25" i="1"/>
  <c r="G5" i="1"/>
  <c r="H10" i="1"/>
  <c r="J10" i="1"/>
  <c r="C19" i="1"/>
  <c r="I19" i="1"/>
  <c r="H23" i="1"/>
  <c r="J23" i="1"/>
  <c r="H5" i="1"/>
  <c r="G23" i="1"/>
  <c r="M14" i="1"/>
  <c r="M7" i="1"/>
  <c r="J19" i="1" l="1"/>
  <c r="I25" i="1"/>
  <c r="C25" i="1"/>
  <c r="E19" i="1"/>
  <c r="H25" i="1"/>
  <c r="H18" i="1"/>
  <c r="H17" i="1"/>
  <c r="H16" i="1"/>
  <c r="H15" i="1"/>
  <c r="H14" i="1"/>
  <c r="H13" i="1"/>
  <c r="H12" i="1"/>
  <c r="H11" i="1"/>
  <c r="G25" i="1"/>
  <c r="H22" i="1"/>
  <c r="H21" i="1"/>
  <c r="H20" i="1"/>
  <c r="H9" i="1"/>
  <c r="H8" i="1"/>
  <c r="H7" i="1"/>
  <c r="H6" i="1"/>
  <c r="H19" i="1"/>
  <c r="M6" i="1"/>
  <c r="J25" i="1" l="1"/>
  <c r="K18" i="1"/>
  <c r="K17" i="1"/>
  <c r="K16" i="1"/>
  <c r="K15" i="1"/>
  <c r="K14" i="1"/>
  <c r="K13" i="1"/>
  <c r="K12" i="1"/>
  <c r="K11" i="1"/>
  <c r="K25" i="1"/>
  <c r="K22" i="1"/>
  <c r="K21" i="1"/>
  <c r="K20" i="1"/>
  <c r="K9" i="1"/>
  <c r="K8" i="1"/>
  <c r="K7" i="1"/>
  <c r="K6" i="1"/>
  <c r="K10" i="1"/>
  <c r="K23" i="1"/>
  <c r="K5" i="1"/>
  <c r="E18" i="1"/>
  <c r="E17" i="1"/>
  <c r="E16" i="1"/>
  <c r="E15" i="1"/>
  <c r="E14" i="1"/>
  <c r="E13" i="1"/>
  <c r="E12" i="1"/>
  <c r="E11" i="1"/>
  <c r="E25" i="1"/>
  <c r="E22" i="1"/>
  <c r="E21" i="1"/>
  <c r="E20" i="1"/>
  <c r="E9" i="1"/>
  <c r="E8" i="1"/>
  <c r="E7" i="1"/>
  <c r="E6" i="1"/>
  <c r="E10" i="1"/>
  <c r="E23" i="1"/>
  <c r="E5" i="1"/>
  <c r="K19" i="1"/>
  <c r="M5" i="1"/>
  <c r="L23" i="1"/>
  <c r="L19" i="1" l="1"/>
  <c r="L25" i="1" l="1"/>
  <c r="N19" i="1" s="1"/>
  <c r="M10" i="1"/>
  <c r="M26" i="1"/>
  <c r="M23" i="1"/>
  <c r="M22" i="1"/>
  <c r="M21" i="1"/>
  <c r="M20" i="1"/>
  <c r="M17" i="1"/>
  <c r="M16" i="1"/>
  <c r="M15" i="1"/>
  <c r="M13" i="1"/>
  <c r="M12" i="1"/>
  <c r="M11" i="1"/>
  <c r="M9" i="1"/>
  <c r="M8" i="1"/>
  <c r="N25" i="1" l="1"/>
  <c r="N22" i="1"/>
  <c r="N20" i="1"/>
  <c r="N18" i="1"/>
  <c r="N8" i="1"/>
  <c r="N10" i="1"/>
  <c r="N12" i="1"/>
  <c r="N14" i="1"/>
  <c r="N16" i="1"/>
  <c r="N6" i="1"/>
  <c r="N23" i="1"/>
  <c r="N21" i="1"/>
  <c r="N7" i="1"/>
  <c r="N9" i="1"/>
  <c r="N11" i="1"/>
  <c r="N13" i="1"/>
  <c r="N15" i="1"/>
  <c r="N17" i="1"/>
  <c r="N5" i="1"/>
  <c r="M19" i="1"/>
  <c r="M25" i="1"/>
</calcChain>
</file>

<file path=xl/sharedStrings.xml><?xml version="1.0" encoding="utf-8"?>
<sst xmlns="http://schemas.openxmlformats.org/spreadsheetml/2006/main" count="84" uniqueCount="35">
  <si>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</si>
  <si>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</si>
  <si>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</si>
  <si>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</si>
  <si>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</si>
  <si>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</si>
  <si>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</si>
  <si>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</si>
  <si>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</si>
  <si>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</si>
  <si>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</si>
  <si>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</si>
  <si>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</si>
  <si>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</si>
  <si>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</si>
  <si>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</si>
  <si>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</si>
  <si>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</si>
  <si>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</si>
  <si>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</si>
  <si>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</si>
  <si>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</si>
  <si>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</si>
  <si>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</si>
  <si>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</si>
  <si>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（単位：千円）</t>
    <rPh sb="1" eb="3">
      <t>タンイ</t>
    </rPh>
    <rPh sb="4" eb="6">
      <t>センエン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</si>
  <si>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</si>
  <si>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</si>
  <si>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　　</t>
    <phoneticPr fontId="2"/>
  </si>
  <si>
    <t>資料　　「地方財政状況調」第6表</t>
    <phoneticPr fontId="2"/>
  </si>
  <si>
    <t>年度
　　　　　税目</t>
    <rPh sb="10" eb="12">
      <t>ゼイモク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</si>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</sst>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177" fontId="3" fillId="0" borderId="0" xfId="0" applyNumberFormat="1" applyFont="1" applyFill="1"/>
    <xf numFmtId="178" fontId="3" fillId="0" borderId="0" xfId="0" applyNumberFormat="1" applyFont="1" applyFill="1"/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0" borderId="5" xfId="0" applyFont="1" applyFill="1" applyBorder="1" applyProtection="1"/>
    <xf numFmtId="0" fontId="4" fillId="0" borderId="6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1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horizontal="distributed"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Continuous" vertical="center"/>
    </xf>
    <xf numFmtId="0" fontId="4" fillId="0" borderId="18" xfId="0" applyFont="1" applyFill="1" applyBorder="1" applyAlignment="1" applyProtection="1">
      <alignment horizontal="centerContinuous"/>
    </xf>
    <xf numFmtId="37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Continuous" vertical="center"/>
    </xf>
    <xf numFmtId="0" fontId="4" fillId="0" borderId="21" xfId="0" applyFont="1" applyFill="1" applyBorder="1" applyAlignment="1" applyProtection="1">
      <alignment horizontal="centerContinuous"/>
    </xf>
    <xf numFmtId="37" fontId="4" fillId="0" borderId="15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right"/>
    </xf>
    <xf numFmtId="176" fontId="4" fillId="0" borderId="4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/>
    </xf>
    <xf numFmtId="3" fontId="4" fillId="0" borderId="25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vertical="center"/>
    </xf>
    <xf numFmtId="176" fontId="4" fillId="0" borderId="46" xfId="0" applyNumberFormat="1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>
      <alignment horizontal="distributed"/>
    </xf>
    <xf numFmtId="0" fontId="4" fillId="0" borderId="28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>
      <alignment horizontal="distributed"/>
    </xf>
    <xf numFmtId="0" fontId="4" fillId="0" borderId="29" xfId="0" applyFont="1" applyFill="1" applyBorder="1" applyAlignment="1" applyProtection="1">
      <alignment horizontal="distributed" vertical="center" wrapText="1"/>
    </xf>
    <xf numFmtId="0" fontId="4" fillId="0" borderId="11" xfId="0" applyFont="1" applyFill="1" applyBorder="1" applyAlignment="1">
      <alignment horizontal="distributed" wrapText="1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>
      <alignment horizontal="distributed"/>
    </xf>
    <xf numFmtId="0" fontId="4" fillId="0" borderId="32" xfId="0" applyFont="1" applyFill="1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 wrapText="1"/>
    </xf>
    <xf numFmtId="0" fontId="4" fillId="0" borderId="34" xfId="0" applyFont="1" applyFill="1" applyBorder="1" applyAlignment="1" applyProtection="1">
      <alignment vertical="center"/>
    </xf>
    <xf numFmtId="0" fontId="4" fillId="0" borderId="43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>
      <alignment horizontal="distributed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6" xfId="0" applyFont="1" applyFill="1" applyBorder="1" applyAlignment="1">
      <alignment horizontal="distributed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>
      <alignment horizontal="distributed"/>
    </xf>
    <xf numFmtId="0" fontId="4" fillId="0" borderId="31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>
      <alignment horizontal="distributed" wrapText="1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38" xfId="0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distributed" vertical="center"/>
    </xf>
    <xf numFmtId="0" fontId="4" fillId="0" borderId="39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distributed" vertical="center"/>
    </xf>
    <xf numFmtId="0" fontId="4" fillId="0" borderId="31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45" xfId="0" applyFont="1" applyFill="1" applyBorder="1" applyAlignment="1">
      <alignment horizontal="distributed" vertical="center"/>
    </xf>
    <xf numFmtId="37" fontId="4" fillId="0" borderId="46" xfId="0" applyNumberFormat="1" applyFont="1" applyFill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S31"/>
  <sheetViews>
    <sheetView tabSelected="1" defaultGridColor="0" view="pageBreakPreview" colorId="22" zoomScale="75" zoomScaleNormal="77" zoomScaleSheetLayoutView="75" zoomScalePage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25" defaultRowHeight="14.25" x14ac:dyDescent="0.15"/>
  <cols>
    <col min="1" max="1" width="4.625" style="4" customWidth="1"/>
    <col min="2" max="2" width="10.75" style="4" customWidth="1"/>
    <col min="3" max="3" width="14.125" style="4" customWidth="1"/>
    <col min="4" max="4" width="8.5" style="4" customWidth="1"/>
    <col min="5" max="5" width="10" style="4" customWidth="1"/>
    <col min="6" max="6" width="14.125" style="4" customWidth="1"/>
    <col min="7" max="7" width="8.875" style="4" customWidth="1"/>
    <col min="8" max="8" width="10" style="4" customWidth="1"/>
    <col min="9" max="9" width="14.125" style="4" customWidth="1"/>
    <col min="10" max="10" width="8.75" style="4" customWidth="1"/>
    <col min="11" max="11" width="10" style="4" customWidth="1"/>
    <col min="12" max="12" width="14.125" style="4" customWidth="1"/>
    <col min="13" max="13" width="9.375" style="4" customWidth="1"/>
    <col min="14" max="14" width="10" style="4" customWidth="1"/>
    <col min="15" max="15" width="4.625" style="4" customWidth="1"/>
    <col min="16" max="16" width="10.75" style="4" customWidth="1"/>
    <col min="17" max="18" width="10.625" style="6"/>
    <col min="19" max="16384" width="10.625" style="4"/>
  </cols>
  <sheetData>
    <row r="1" spans="1:253" ht="24.75" customHeight="1" x14ac:dyDescent="0.1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4.7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5"/>
      <c r="K2" s="35"/>
      <c r="L2" s="34"/>
      <c r="M2" s="35"/>
      <c r="N2" s="35"/>
      <c r="O2" s="34"/>
      <c r="P2" s="36" t="s">
        <v>25</v>
      </c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9.25" customHeight="1" x14ac:dyDescent="0.15">
      <c r="A3" s="60" t="s">
        <v>26</v>
      </c>
      <c r="B3" s="61"/>
      <c r="C3" s="9" t="s">
        <v>31</v>
      </c>
      <c r="D3" s="8"/>
      <c r="E3" s="10"/>
      <c r="F3" s="9" t="s">
        <v>32</v>
      </c>
      <c r="G3" s="8"/>
      <c r="H3" s="10"/>
      <c r="I3" s="9" t="s">
        <v>33</v>
      </c>
      <c r="J3" s="8"/>
      <c r="K3" s="10"/>
      <c r="L3" s="9" t="s">
        <v>34</v>
      </c>
      <c r="M3" s="8"/>
      <c r="N3" s="10"/>
      <c r="O3" s="56" t="s">
        <v>30</v>
      </c>
      <c r="P3" s="57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29.25" customHeight="1" thickBot="1" x14ac:dyDescent="0.2">
      <c r="A4" s="62"/>
      <c r="B4" s="63"/>
      <c r="C4" s="11" t="s">
        <v>0</v>
      </c>
      <c r="D4" s="12" t="s">
        <v>1</v>
      </c>
      <c r="E4" s="12" t="s">
        <v>2</v>
      </c>
      <c r="F4" s="11" t="s">
        <v>0</v>
      </c>
      <c r="G4" s="12" t="s">
        <v>1</v>
      </c>
      <c r="H4" s="12" t="s">
        <v>2</v>
      </c>
      <c r="I4" s="11" t="s">
        <v>0</v>
      </c>
      <c r="J4" s="12" t="s">
        <v>1</v>
      </c>
      <c r="K4" s="12" t="s">
        <v>2</v>
      </c>
      <c r="L4" s="11" t="s">
        <v>0</v>
      </c>
      <c r="M4" s="12" t="s">
        <v>1</v>
      </c>
      <c r="N4" s="12" t="s">
        <v>2</v>
      </c>
      <c r="O4" s="58"/>
      <c r="P4" s="59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29.25" customHeight="1" x14ac:dyDescent="0.15">
      <c r="A5" s="48" t="s">
        <v>24</v>
      </c>
      <c r="B5" s="76"/>
      <c r="C5" s="13">
        <f>SUM(C6:C9)</f>
        <v>581524992</v>
      </c>
      <c r="D5" s="14">
        <v>102.00544881444742</v>
      </c>
      <c r="E5" s="14">
        <f>ROUND(C5/C$25,3)*100</f>
        <v>49.2</v>
      </c>
      <c r="F5" s="13">
        <f>SUM(F6:F9)</f>
        <v>574164770</v>
      </c>
      <c r="G5" s="14">
        <f>(F5/C5)*100</f>
        <v>98.73432404432242</v>
      </c>
      <c r="H5" s="14">
        <f>ROUND(F5/F$25,3)*100</f>
        <v>48.6</v>
      </c>
      <c r="I5" s="13">
        <f>SUM(I6:I9)</f>
        <v>568862942</v>
      </c>
      <c r="J5" s="14">
        <f>(I5/F5)*100</f>
        <v>99.076601652170339</v>
      </c>
      <c r="K5" s="14">
        <f>ROUND(I5/I$25,3)*100</f>
        <v>48.4</v>
      </c>
      <c r="L5" s="13">
        <f>SUM(L6:L9)</f>
        <v>585468105</v>
      </c>
      <c r="M5" s="14">
        <f>(L5/I5)*100</f>
        <v>102.91900944393035</v>
      </c>
      <c r="N5" s="14">
        <f>ROUND(L5/L$25,3)*100</f>
        <v>48.3</v>
      </c>
      <c r="O5" s="50" t="s">
        <v>24</v>
      </c>
      <c r="P5" s="80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29.25" customHeight="1" x14ac:dyDescent="0.15">
      <c r="A6" s="15"/>
      <c r="B6" s="16" t="s">
        <v>3</v>
      </c>
      <c r="C6" s="39">
        <v>13360670</v>
      </c>
      <c r="D6" s="18">
        <v>101.32442430933159</v>
      </c>
      <c r="E6" s="18">
        <f>ROUND(C6/C$25,3)*100</f>
        <v>1.0999999999999999</v>
      </c>
      <c r="F6" s="39">
        <v>13556886</v>
      </c>
      <c r="G6" s="18">
        <f t="shared" ref="G6" si="0">(F6/C6)*100</f>
        <v>101.46860898442966</v>
      </c>
      <c r="H6" s="18">
        <f>ROUND(F6/F$25,3)*100</f>
        <v>1.0999999999999999</v>
      </c>
      <c r="I6" s="39">
        <v>13590524</v>
      </c>
      <c r="J6" s="18">
        <f t="shared" ref="J6" si="1">(I6/F6)*100</f>
        <v>100.24812482748619</v>
      </c>
      <c r="K6" s="18">
        <f>ROUND(I6/I$25,3)*100</f>
        <v>1.2</v>
      </c>
      <c r="L6" s="39">
        <v>13669447</v>
      </c>
      <c r="M6" s="18">
        <f t="shared" ref="M6:M23" si="2">(L6/I6)*100</f>
        <v>100.58072080222955</v>
      </c>
      <c r="N6" s="18">
        <f>ROUND(L6/L$25,3)*100</f>
        <v>1.0999999999999999</v>
      </c>
      <c r="O6" s="19"/>
      <c r="P6" s="20" t="s">
        <v>3</v>
      </c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29.25" customHeight="1" x14ac:dyDescent="0.15">
      <c r="A7" s="15"/>
      <c r="B7" s="16" t="s">
        <v>4</v>
      </c>
      <c r="C7" s="40">
        <v>487183791</v>
      </c>
      <c r="D7" s="18">
        <v>102.65002229952087</v>
      </c>
      <c r="E7" s="18">
        <f t="shared" ref="E7:E23" si="3">ROUND(C7/C$25,3)*100</f>
        <v>41.199999999999996</v>
      </c>
      <c r="F7" s="40">
        <v>493958930</v>
      </c>
      <c r="G7" s="18">
        <f>(F7/C7)*100</f>
        <v>101.39067414088086</v>
      </c>
      <c r="H7" s="18">
        <f t="shared" ref="H7:H23" si="4">ROUND(F7/F$25,3)*100</f>
        <v>41.8</v>
      </c>
      <c r="I7" s="40">
        <v>487345735</v>
      </c>
      <c r="J7" s="18">
        <f>(I7/F7)*100</f>
        <v>98.661185252790148</v>
      </c>
      <c r="K7" s="18">
        <f t="shared" ref="K7:K23" si="5">ROUND(I7/I$25,3)*100</f>
        <v>41.5</v>
      </c>
      <c r="L7" s="40">
        <v>502079620</v>
      </c>
      <c r="M7" s="18">
        <f>(L7/I7)*100</f>
        <v>103.02329207826145</v>
      </c>
      <c r="N7" s="18">
        <f t="shared" ref="N7:N17" si="6">ROUND(L7/L$25,3)*100</f>
        <v>41.4</v>
      </c>
      <c r="O7" s="19"/>
      <c r="P7" s="20" t="s">
        <v>4</v>
      </c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29.25" customHeight="1" x14ac:dyDescent="0.15">
      <c r="A8" s="15"/>
      <c r="B8" s="21" t="s">
        <v>5</v>
      </c>
      <c r="C8" s="13">
        <v>20834115</v>
      </c>
      <c r="D8" s="14">
        <v>101.38108459546427</v>
      </c>
      <c r="E8" s="18">
        <f t="shared" si="3"/>
        <v>1.7999999999999998</v>
      </c>
      <c r="F8" s="13">
        <v>20508588</v>
      </c>
      <c r="G8" s="14">
        <f t="shared" ref="G8:G13" si="7">(F8/C8)*100</f>
        <v>98.437529023911026</v>
      </c>
      <c r="H8" s="18">
        <f t="shared" si="4"/>
        <v>1.7000000000000002</v>
      </c>
      <c r="I8" s="13">
        <v>20941213</v>
      </c>
      <c r="J8" s="14">
        <f t="shared" ref="J8:J13" si="8">(I8/F8)*100</f>
        <v>102.10948213499633</v>
      </c>
      <c r="K8" s="18">
        <f t="shared" si="5"/>
        <v>1.7999999999999998</v>
      </c>
      <c r="L8" s="13">
        <v>21613584</v>
      </c>
      <c r="M8" s="14">
        <f t="shared" si="2"/>
        <v>103.21075479247548</v>
      </c>
      <c r="N8" s="18">
        <f t="shared" si="6"/>
        <v>1.7999999999999998</v>
      </c>
      <c r="O8" s="19"/>
      <c r="P8" s="22" t="s">
        <v>5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9.25" customHeight="1" x14ac:dyDescent="0.15">
      <c r="A9" s="15"/>
      <c r="B9" s="21" t="s">
        <v>6</v>
      </c>
      <c r="C9" s="13">
        <v>60146416</v>
      </c>
      <c r="D9" s="14">
        <v>97.404446778763656</v>
      </c>
      <c r="E9" s="18">
        <f t="shared" si="3"/>
        <v>5.0999999999999996</v>
      </c>
      <c r="F9" s="13">
        <v>46140366</v>
      </c>
      <c r="G9" s="14">
        <f t="shared" si="7"/>
        <v>76.713408825556613</v>
      </c>
      <c r="H9" s="18">
        <f t="shared" si="4"/>
        <v>3.9</v>
      </c>
      <c r="I9" s="13">
        <v>46985470</v>
      </c>
      <c r="J9" s="14">
        <f t="shared" si="8"/>
        <v>101.83159362021532</v>
      </c>
      <c r="K9" s="18">
        <f t="shared" si="5"/>
        <v>4</v>
      </c>
      <c r="L9" s="13">
        <v>48105454</v>
      </c>
      <c r="M9" s="14">
        <f t="shared" si="2"/>
        <v>102.38368159347986</v>
      </c>
      <c r="N9" s="18">
        <f t="shared" si="6"/>
        <v>4</v>
      </c>
      <c r="O9" s="19"/>
      <c r="P9" s="22" t="s">
        <v>6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29.25" customHeight="1" x14ac:dyDescent="0.15">
      <c r="A10" s="77" t="s">
        <v>7</v>
      </c>
      <c r="B10" s="78"/>
      <c r="C10" s="17">
        <f>SUM(C11:C14)</f>
        <v>462710512</v>
      </c>
      <c r="D10" s="18">
        <v>101.53590691115144</v>
      </c>
      <c r="E10" s="18">
        <f t="shared" si="3"/>
        <v>39.1</v>
      </c>
      <c r="F10" s="17">
        <f>SUM(F11:F14)</f>
        <v>469017091</v>
      </c>
      <c r="G10" s="18">
        <f t="shared" si="7"/>
        <v>101.36296428035332</v>
      </c>
      <c r="H10" s="18">
        <f t="shared" si="4"/>
        <v>39.700000000000003</v>
      </c>
      <c r="I10" s="17">
        <f>SUM(I11:I14)</f>
        <v>463397759</v>
      </c>
      <c r="J10" s="18">
        <f t="shared" si="8"/>
        <v>98.801891848329262</v>
      </c>
      <c r="K10" s="18">
        <f t="shared" si="5"/>
        <v>39.4</v>
      </c>
      <c r="L10" s="17">
        <f>SUM(L11:L14)</f>
        <v>478866772</v>
      </c>
      <c r="M10" s="18">
        <f t="shared" si="2"/>
        <v>103.33817173250507</v>
      </c>
      <c r="N10" s="18">
        <f t="shared" si="6"/>
        <v>39.5</v>
      </c>
      <c r="O10" s="44" t="s">
        <v>7</v>
      </c>
      <c r="P10" s="45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29.25" customHeight="1" x14ac:dyDescent="0.15">
      <c r="A11" s="15"/>
      <c r="B11" s="16" t="s">
        <v>8</v>
      </c>
      <c r="C11" s="17">
        <v>198147839</v>
      </c>
      <c r="D11" s="18">
        <v>99.937263024364341</v>
      </c>
      <c r="E11" s="18">
        <f t="shared" si="3"/>
        <v>16.8</v>
      </c>
      <c r="F11" s="17">
        <v>197564311</v>
      </c>
      <c r="G11" s="18">
        <f t="shared" si="7"/>
        <v>99.7055087741835</v>
      </c>
      <c r="H11" s="18">
        <f t="shared" si="4"/>
        <v>16.7</v>
      </c>
      <c r="I11" s="17">
        <v>197428876</v>
      </c>
      <c r="J11" s="18">
        <f t="shared" si="8"/>
        <v>99.931447638839984</v>
      </c>
      <c r="K11" s="18">
        <f t="shared" si="5"/>
        <v>16.8</v>
      </c>
      <c r="L11" s="17">
        <v>199493363</v>
      </c>
      <c r="M11" s="18">
        <f t="shared" si="2"/>
        <v>101.04568644760963</v>
      </c>
      <c r="N11" s="18">
        <f t="shared" si="6"/>
        <v>16.5</v>
      </c>
      <c r="O11" s="19"/>
      <c r="P11" s="20" t="s">
        <v>8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29.25" customHeight="1" x14ac:dyDescent="0.15">
      <c r="A12" s="15"/>
      <c r="B12" s="21" t="s">
        <v>9</v>
      </c>
      <c r="C12" s="13">
        <v>195885321</v>
      </c>
      <c r="D12" s="14">
        <v>103.34099133921771</v>
      </c>
      <c r="E12" s="18">
        <f t="shared" si="3"/>
        <v>16.600000000000001</v>
      </c>
      <c r="F12" s="13">
        <v>202518363</v>
      </c>
      <c r="G12" s="14">
        <f t="shared" si="7"/>
        <v>103.38618634930792</v>
      </c>
      <c r="H12" s="18">
        <f t="shared" si="4"/>
        <v>17.100000000000001</v>
      </c>
      <c r="I12" s="13">
        <v>198198821</v>
      </c>
      <c r="J12" s="14">
        <f t="shared" si="8"/>
        <v>97.86708625528442</v>
      </c>
      <c r="K12" s="18">
        <f t="shared" si="5"/>
        <v>16.900000000000002</v>
      </c>
      <c r="L12" s="13">
        <v>208233987</v>
      </c>
      <c r="M12" s="14">
        <f t="shared" si="2"/>
        <v>105.06318148078186</v>
      </c>
      <c r="N12" s="18">
        <f t="shared" si="6"/>
        <v>17.2</v>
      </c>
      <c r="O12" s="19"/>
      <c r="P12" s="22" t="s">
        <v>9</v>
      </c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29.25" customHeight="1" x14ac:dyDescent="0.15">
      <c r="A13" s="15"/>
      <c r="B13" s="21" t="s">
        <v>10</v>
      </c>
      <c r="C13" s="13">
        <v>65663184</v>
      </c>
      <c r="D13" s="14">
        <v>101.48792381634205</v>
      </c>
      <c r="E13" s="18">
        <f t="shared" si="3"/>
        <v>5.6000000000000005</v>
      </c>
      <c r="F13" s="13">
        <v>65816008</v>
      </c>
      <c r="G13" s="14">
        <f t="shared" si="7"/>
        <v>100.23273924700331</v>
      </c>
      <c r="H13" s="18">
        <f t="shared" si="4"/>
        <v>5.6000000000000005</v>
      </c>
      <c r="I13" s="13">
        <v>64555402</v>
      </c>
      <c r="J13" s="14">
        <f t="shared" si="8"/>
        <v>98.084651381469385</v>
      </c>
      <c r="K13" s="18">
        <f t="shared" si="5"/>
        <v>5.5</v>
      </c>
      <c r="L13" s="13">
        <v>68020027</v>
      </c>
      <c r="M13" s="14">
        <f t="shared" si="2"/>
        <v>105.3669017505305</v>
      </c>
      <c r="N13" s="18">
        <f t="shared" si="6"/>
        <v>5.6000000000000005</v>
      </c>
      <c r="O13" s="19"/>
      <c r="P13" s="22" t="s">
        <v>10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29.25" customHeight="1" x14ac:dyDescent="0.15">
      <c r="A14" s="15"/>
      <c r="B14" s="21" t="s">
        <v>11</v>
      </c>
      <c r="C14" s="13">
        <v>3014168</v>
      </c>
      <c r="D14" s="14">
        <v>94.603655063037863</v>
      </c>
      <c r="E14" s="18">
        <f t="shared" si="3"/>
        <v>0.3</v>
      </c>
      <c r="F14" s="13">
        <v>3118409</v>
      </c>
      <c r="G14" s="14">
        <f>(F14/C14)*100</f>
        <v>103.45836728410627</v>
      </c>
      <c r="H14" s="18">
        <f t="shared" si="4"/>
        <v>0.3</v>
      </c>
      <c r="I14" s="13">
        <v>3214660</v>
      </c>
      <c r="J14" s="14">
        <f>(I14/F14)*100</f>
        <v>103.0865418872252</v>
      </c>
      <c r="K14" s="18">
        <f t="shared" si="5"/>
        <v>0.3</v>
      </c>
      <c r="L14" s="13">
        <v>3119395</v>
      </c>
      <c r="M14" s="14">
        <f>(L14/I14)*100</f>
        <v>97.036545077862044</v>
      </c>
      <c r="N14" s="18">
        <f t="shared" si="6"/>
        <v>0.3</v>
      </c>
      <c r="O14" s="19"/>
      <c r="P14" s="22" t="s">
        <v>11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29.25" customHeight="1" x14ac:dyDescent="0.15">
      <c r="A15" s="77" t="s">
        <v>12</v>
      </c>
      <c r="B15" s="79"/>
      <c r="C15" s="17">
        <v>12039715</v>
      </c>
      <c r="D15" s="18">
        <v>105.3859260066498</v>
      </c>
      <c r="E15" s="18">
        <f t="shared" si="3"/>
        <v>1</v>
      </c>
      <c r="F15" s="17">
        <v>12873898</v>
      </c>
      <c r="G15" s="18">
        <f t="shared" ref="G15:G23" si="9">(F15/C15)*100</f>
        <v>106.92859423997993</v>
      </c>
      <c r="H15" s="18">
        <f t="shared" si="4"/>
        <v>1.0999999999999999</v>
      </c>
      <c r="I15" s="17">
        <v>13424289</v>
      </c>
      <c r="J15" s="18">
        <f t="shared" ref="J15:J23" si="10">(I15/F15)*100</f>
        <v>104.27524748137667</v>
      </c>
      <c r="K15" s="18">
        <f t="shared" si="5"/>
        <v>1.0999999999999999</v>
      </c>
      <c r="L15" s="17">
        <v>14342439</v>
      </c>
      <c r="M15" s="18">
        <f t="shared" si="2"/>
        <v>106.83946836960973</v>
      </c>
      <c r="N15" s="18">
        <f t="shared" si="6"/>
        <v>1.2</v>
      </c>
      <c r="O15" s="44" t="s">
        <v>12</v>
      </c>
      <c r="P15" s="46"/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29.25" customHeight="1" x14ac:dyDescent="0.15">
      <c r="A16" s="77" t="s">
        <v>13</v>
      </c>
      <c r="B16" s="79"/>
      <c r="C16" s="17">
        <v>45424877</v>
      </c>
      <c r="D16" s="18">
        <v>99.901844110563061</v>
      </c>
      <c r="E16" s="18">
        <f t="shared" si="3"/>
        <v>3.8</v>
      </c>
      <c r="F16" s="17">
        <v>45297914</v>
      </c>
      <c r="G16" s="18">
        <f t="shared" si="9"/>
        <v>99.720498967999404</v>
      </c>
      <c r="H16" s="18">
        <f t="shared" si="4"/>
        <v>3.8</v>
      </c>
      <c r="I16" s="17">
        <v>47727465</v>
      </c>
      <c r="J16" s="18">
        <f t="shared" si="10"/>
        <v>105.36349422183105</v>
      </c>
      <c r="K16" s="18">
        <f t="shared" si="5"/>
        <v>4.1000000000000005</v>
      </c>
      <c r="L16" s="17">
        <v>50330761</v>
      </c>
      <c r="M16" s="18">
        <f t="shared" si="2"/>
        <v>105.45450297852609</v>
      </c>
      <c r="N16" s="18">
        <f t="shared" si="6"/>
        <v>4.2</v>
      </c>
      <c r="O16" s="44" t="s">
        <v>13</v>
      </c>
      <c r="P16" s="46"/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29.25" customHeight="1" x14ac:dyDescent="0.15">
      <c r="A17" s="77" t="s">
        <v>14</v>
      </c>
      <c r="B17" s="79"/>
      <c r="C17" s="13">
        <v>30081</v>
      </c>
      <c r="D17" s="14">
        <v>98.108346107432894</v>
      </c>
      <c r="E17" s="18">
        <f t="shared" si="3"/>
        <v>0</v>
      </c>
      <c r="F17" s="13">
        <v>29026</v>
      </c>
      <c r="G17" s="14">
        <f t="shared" si="9"/>
        <v>96.492802765865491</v>
      </c>
      <c r="H17" s="18">
        <f t="shared" si="4"/>
        <v>0</v>
      </c>
      <c r="I17" s="13">
        <v>28731</v>
      </c>
      <c r="J17" s="14">
        <f t="shared" si="10"/>
        <v>98.983669813270865</v>
      </c>
      <c r="K17" s="18">
        <f t="shared" si="5"/>
        <v>0</v>
      </c>
      <c r="L17" s="13">
        <v>28302</v>
      </c>
      <c r="M17" s="14">
        <f t="shared" si="2"/>
        <v>98.506839302495564</v>
      </c>
      <c r="N17" s="18">
        <f t="shared" si="6"/>
        <v>0</v>
      </c>
      <c r="O17" s="44" t="s">
        <v>14</v>
      </c>
      <c r="P17" s="46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29.25" customHeight="1" thickBot="1" x14ac:dyDescent="0.2">
      <c r="A18" s="64" t="s">
        <v>15</v>
      </c>
      <c r="B18" s="65"/>
      <c r="C18" s="41">
        <v>567</v>
      </c>
      <c r="D18" s="23">
        <v>15.728155339805824</v>
      </c>
      <c r="E18" s="37">
        <f t="shared" si="3"/>
        <v>0</v>
      </c>
      <c r="F18" s="41">
        <v>0</v>
      </c>
      <c r="G18" s="23">
        <f t="shared" si="9"/>
        <v>0</v>
      </c>
      <c r="H18" s="37">
        <f t="shared" si="4"/>
        <v>0</v>
      </c>
      <c r="I18" s="41">
        <v>0</v>
      </c>
      <c r="J18" s="31" t="s">
        <v>21</v>
      </c>
      <c r="K18" s="37">
        <f t="shared" si="5"/>
        <v>0</v>
      </c>
      <c r="L18" s="41">
        <v>0</v>
      </c>
      <c r="M18" s="31" t="s">
        <v>21</v>
      </c>
      <c r="N18" s="37">
        <f t="shared" ref="N18:N23" si="11">ROUND(L18/L$25,3)*100</f>
        <v>0</v>
      </c>
      <c r="O18" s="72" t="s">
        <v>15</v>
      </c>
      <c r="P18" s="73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29.25" customHeight="1" thickTop="1" thickBot="1" x14ac:dyDescent="0.2">
      <c r="A19" s="24" t="s">
        <v>16</v>
      </c>
      <c r="B19" s="25"/>
      <c r="C19" s="26">
        <f>SUM(C15:C18)+C5+C10</f>
        <v>1101730744</v>
      </c>
      <c r="D19" s="27">
        <v>101.75475326856618</v>
      </c>
      <c r="E19" s="27">
        <f t="shared" si="3"/>
        <v>93.2</v>
      </c>
      <c r="F19" s="26">
        <f>SUM(F15:F18)+F5+F10</f>
        <v>1101382699</v>
      </c>
      <c r="G19" s="27">
        <f t="shared" si="9"/>
        <v>99.968409250454755</v>
      </c>
      <c r="H19" s="27">
        <f t="shared" si="4"/>
        <v>93.100000000000009</v>
      </c>
      <c r="I19" s="26">
        <f>SUM(I15:I18)+I5+I10</f>
        <v>1093441186</v>
      </c>
      <c r="J19" s="27">
        <f t="shared" si="10"/>
        <v>99.278950631128453</v>
      </c>
      <c r="K19" s="27">
        <f t="shared" si="5"/>
        <v>93.100000000000009</v>
      </c>
      <c r="L19" s="26">
        <f>SUM(L15:L18)+L5+L10</f>
        <v>1129036379</v>
      </c>
      <c r="M19" s="27">
        <f t="shared" si="2"/>
        <v>103.2553367712637</v>
      </c>
      <c r="N19" s="27">
        <f t="shared" si="11"/>
        <v>93.100000000000009</v>
      </c>
      <c r="O19" s="28" t="s">
        <v>16</v>
      </c>
      <c r="P19" s="29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29.25" customHeight="1" thickTop="1" x14ac:dyDescent="0.15">
      <c r="A20" s="48" t="s">
        <v>17</v>
      </c>
      <c r="B20" s="49"/>
      <c r="C20" s="13">
        <v>50350</v>
      </c>
      <c r="D20" s="14">
        <v>98.171112150990481</v>
      </c>
      <c r="E20" s="14">
        <f t="shared" si="3"/>
        <v>0</v>
      </c>
      <c r="F20" s="13">
        <v>36570</v>
      </c>
      <c r="G20" s="14">
        <f t="shared" si="9"/>
        <v>72.631578947368425</v>
      </c>
      <c r="H20" s="14">
        <f t="shared" si="4"/>
        <v>0</v>
      </c>
      <c r="I20" s="13">
        <v>44933</v>
      </c>
      <c r="J20" s="14">
        <f t="shared" si="10"/>
        <v>122.86847142466502</v>
      </c>
      <c r="K20" s="14">
        <f t="shared" si="5"/>
        <v>0</v>
      </c>
      <c r="L20" s="13">
        <v>60985</v>
      </c>
      <c r="M20" s="14">
        <f t="shared" si="2"/>
        <v>135.72430062537555</v>
      </c>
      <c r="N20" s="14">
        <f t="shared" si="11"/>
        <v>0</v>
      </c>
      <c r="O20" s="50" t="s">
        <v>17</v>
      </c>
      <c r="P20" s="51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29.25" customHeight="1" x14ac:dyDescent="0.15">
      <c r="A21" s="70" t="s">
        <v>18</v>
      </c>
      <c r="B21" s="71"/>
      <c r="C21" s="13">
        <v>9438297</v>
      </c>
      <c r="D21" s="14">
        <v>100.72877182321345</v>
      </c>
      <c r="E21" s="14">
        <f t="shared" si="3"/>
        <v>0.8</v>
      </c>
      <c r="F21" s="13">
        <v>9213039</v>
      </c>
      <c r="G21" s="14">
        <f t="shared" si="9"/>
        <v>97.613361817285465</v>
      </c>
      <c r="H21" s="14">
        <f t="shared" si="4"/>
        <v>0.8</v>
      </c>
      <c r="I21" s="13">
        <v>9655404</v>
      </c>
      <c r="J21" s="14">
        <f t="shared" si="10"/>
        <v>104.8015101206019</v>
      </c>
      <c r="K21" s="14">
        <f t="shared" si="5"/>
        <v>0.8</v>
      </c>
      <c r="L21" s="13">
        <v>9693944</v>
      </c>
      <c r="M21" s="14">
        <f t="shared" si="2"/>
        <v>100.39915471170342</v>
      </c>
      <c r="N21" s="14">
        <f t="shared" si="11"/>
        <v>0.8</v>
      </c>
      <c r="O21" s="52" t="s">
        <v>18</v>
      </c>
      <c r="P21" s="53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29.25" customHeight="1" thickBot="1" x14ac:dyDescent="0.2">
      <c r="A22" s="64" t="s">
        <v>19</v>
      </c>
      <c r="B22" s="65"/>
      <c r="C22" s="41">
        <v>71076668</v>
      </c>
      <c r="D22" s="23">
        <v>101.30882080867842</v>
      </c>
      <c r="E22" s="23">
        <f t="shared" si="3"/>
        <v>6</v>
      </c>
      <c r="F22" s="41">
        <v>71882608</v>
      </c>
      <c r="G22" s="23">
        <f t="shared" si="9"/>
        <v>101.13390233768416</v>
      </c>
      <c r="H22" s="23">
        <f t="shared" si="4"/>
        <v>6.1</v>
      </c>
      <c r="I22" s="41">
        <v>71531709</v>
      </c>
      <c r="J22" s="23">
        <f t="shared" si="10"/>
        <v>99.511844367138153</v>
      </c>
      <c r="K22" s="23">
        <f t="shared" si="5"/>
        <v>6.1</v>
      </c>
      <c r="L22" s="41">
        <v>73602793</v>
      </c>
      <c r="M22" s="23">
        <f t="shared" si="2"/>
        <v>102.89533694770245</v>
      </c>
      <c r="N22" s="23">
        <f t="shared" si="11"/>
        <v>6.1</v>
      </c>
      <c r="O22" s="72" t="s">
        <v>19</v>
      </c>
      <c r="P22" s="73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29.25" customHeight="1" thickTop="1" thickBot="1" x14ac:dyDescent="0.2">
      <c r="A23" s="24" t="s">
        <v>16</v>
      </c>
      <c r="B23" s="25"/>
      <c r="C23" s="26">
        <f>SUM(C20:C22)</f>
        <v>80565315</v>
      </c>
      <c r="D23" s="27">
        <v>101.23850148302233</v>
      </c>
      <c r="E23" s="27">
        <f t="shared" si="3"/>
        <v>6.8000000000000007</v>
      </c>
      <c r="F23" s="26">
        <f>SUM(F20:F22)</f>
        <v>81132217</v>
      </c>
      <c r="G23" s="27">
        <f t="shared" si="9"/>
        <v>100.7036551647567</v>
      </c>
      <c r="H23" s="27">
        <f t="shared" si="4"/>
        <v>6.9</v>
      </c>
      <c r="I23" s="26">
        <f>SUM(I20:I22)</f>
        <v>81232046</v>
      </c>
      <c r="J23" s="27">
        <f t="shared" si="10"/>
        <v>100.12304483186993</v>
      </c>
      <c r="K23" s="27">
        <f t="shared" si="5"/>
        <v>6.9</v>
      </c>
      <c r="L23" s="26">
        <f>SUM(L20:L22)</f>
        <v>83357722</v>
      </c>
      <c r="M23" s="27">
        <f t="shared" si="2"/>
        <v>102.61679485458239</v>
      </c>
      <c r="N23" s="27">
        <f t="shared" si="11"/>
        <v>6.9</v>
      </c>
      <c r="O23" s="28" t="s">
        <v>16</v>
      </c>
      <c r="P23" s="29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29.25" customHeight="1" thickTop="1" thickBot="1" x14ac:dyDescent="0.2">
      <c r="A24" s="66" t="s">
        <v>20</v>
      </c>
      <c r="B24" s="67"/>
      <c r="C24" s="30" t="s">
        <v>21</v>
      </c>
      <c r="D24" s="31" t="s">
        <v>21</v>
      </c>
      <c r="E24" s="31" t="s">
        <v>21</v>
      </c>
      <c r="F24" s="30" t="s">
        <v>21</v>
      </c>
      <c r="G24" s="31" t="s">
        <v>21</v>
      </c>
      <c r="H24" s="31" t="s">
        <v>21</v>
      </c>
      <c r="I24" s="30" t="s">
        <v>21</v>
      </c>
      <c r="J24" s="31" t="s">
        <v>21</v>
      </c>
      <c r="K24" s="31" t="s">
        <v>21</v>
      </c>
      <c r="L24" s="30" t="s">
        <v>21</v>
      </c>
      <c r="M24" s="31" t="s">
        <v>21</v>
      </c>
      <c r="N24" s="31" t="s">
        <v>21</v>
      </c>
      <c r="O24" s="74" t="s">
        <v>20</v>
      </c>
      <c r="P24" s="75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29.25" customHeight="1" thickTop="1" thickBot="1" x14ac:dyDescent="0.2">
      <c r="A25" s="24" t="s">
        <v>22</v>
      </c>
      <c r="B25" s="25"/>
      <c r="C25" s="26">
        <f>C23+C19</f>
        <v>1182296059</v>
      </c>
      <c r="D25" s="27">
        <v>101.71940716492986</v>
      </c>
      <c r="E25" s="27">
        <f>ROUND(C25/C$25,3)*100</f>
        <v>100</v>
      </c>
      <c r="F25" s="26">
        <f>F23+F19</f>
        <v>1182514916</v>
      </c>
      <c r="G25" s="27">
        <f>(F25/C25)*100</f>
        <v>100.0185111840925</v>
      </c>
      <c r="H25" s="27">
        <f>ROUND(F25/F$25,3)*100</f>
        <v>100</v>
      </c>
      <c r="I25" s="26">
        <f>I23+I19</f>
        <v>1174673232</v>
      </c>
      <c r="J25" s="27">
        <f>(I25/F25)*100</f>
        <v>99.336863840455777</v>
      </c>
      <c r="K25" s="27">
        <f>ROUND(I25/I$25,3)*100</f>
        <v>100</v>
      </c>
      <c r="L25" s="26">
        <f>L23+L19</f>
        <v>1212394101</v>
      </c>
      <c r="M25" s="27">
        <f>(L25/I25)*100</f>
        <v>103.21117975386028</v>
      </c>
      <c r="N25" s="27">
        <f>ROUND(L25/L$25,3)*100</f>
        <v>100</v>
      </c>
      <c r="O25" s="28" t="s">
        <v>22</v>
      </c>
      <c r="P25" s="29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29.25" customHeight="1" thickTop="1" thickBot="1" x14ac:dyDescent="0.2">
      <c r="A26" s="68" t="s">
        <v>23</v>
      </c>
      <c r="B26" s="69"/>
      <c r="C26" s="42">
        <v>150881123</v>
      </c>
      <c r="D26" s="32">
        <v>96.275706532594981</v>
      </c>
      <c r="E26" s="33" t="s">
        <v>21</v>
      </c>
      <c r="F26" s="42">
        <v>148078078</v>
      </c>
      <c r="G26" s="32">
        <f>(F26/C26)*100</f>
        <v>98.14221623999974</v>
      </c>
      <c r="H26" s="43" t="s">
        <v>21</v>
      </c>
      <c r="I26" s="81">
        <v>145104047</v>
      </c>
      <c r="J26" s="32">
        <f>(I26/F26)*100</f>
        <v>97.991579145158809</v>
      </c>
      <c r="K26" s="33" t="s">
        <v>21</v>
      </c>
      <c r="L26" s="42">
        <v>144389646</v>
      </c>
      <c r="M26" s="32">
        <f>(L26/I26)*100</f>
        <v>99.507662939270062</v>
      </c>
      <c r="N26" s="33" t="s">
        <v>21</v>
      </c>
      <c r="O26" s="54" t="s">
        <v>23</v>
      </c>
      <c r="P26" s="55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9.25" customHeight="1" x14ac:dyDescent="0.15">
      <c r="A27" s="7" t="s">
        <v>29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1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31" spans="1:253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38"/>
      <c r="M31" s="38"/>
      <c r="N31" s="38"/>
      <c r="P31" s="5"/>
    </row>
  </sheetData>
  <mergeCells count="26">
    <mergeCell ref="O3:P4"/>
    <mergeCell ref="A3:B4"/>
    <mergeCell ref="A22:B22"/>
    <mergeCell ref="A24:B24"/>
    <mergeCell ref="A26:B26"/>
    <mergeCell ref="A21:B21"/>
    <mergeCell ref="O18:P18"/>
    <mergeCell ref="A18:B18"/>
    <mergeCell ref="O22:P22"/>
    <mergeCell ref="O24:P24"/>
    <mergeCell ref="A5:B5"/>
    <mergeCell ref="A10:B10"/>
    <mergeCell ref="A15:B15"/>
    <mergeCell ref="A16:B16"/>
    <mergeCell ref="A17:B17"/>
    <mergeCell ref="O5:P5"/>
    <mergeCell ref="O10:P10"/>
    <mergeCell ref="O15:P15"/>
    <mergeCell ref="O16:P16"/>
    <mergeCell ref="O17:P17"/>
    <mergeCell ref="A31:E31"/>
    <mergeCell ref="F31:K31"/>
    <mergeCell ref="A20:B20"/>
    <mergeCell ref="O20:P20"/>
    <mergeCell ref="O21:P21"/>
    <mergeCell ref="O26:P26"/>
  </mergeCells>
  <phoneticPr fontId="2"/>
  <pageMargins left="0.82677165354330717" right="0.82677165354330717" top="0.59055118110236227" bottom="0.39370078740157483" header="0.51181102362204722" footer="0.51181102362204722"/>
  <pageSetup paperSize="9" scale="84" firstPageNumber="10" orientation="portrait" useFirstPageNumber="1" r:id="rId1"/>
  <headerFooter alignWithMargins="0">
    <oddFooter>&amp;C&amp;"ＭＳ ゴシック,標準"&amp;11&amp;P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1(4)市町村税の税目別決算推移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2024-03-07T02:14:52Z</cp:lastPrinted>
  <dcterms:created xsi:type="dcterms:W3CDTF">2001-01-15T06:17:40Z</dcterms:created>
  <dcterms:modified xsi:type="dcterms:W3CDTF">2024-03-07T06:24:15Z</dcterms:modified>
</cp:coreProperties>
</file>