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il\[20160212_1634]　Fwd：【重要】経営比較分析表の送付について①\47法非適用（下水道事業その②）\"/>
    </mc:Choice>
  </mc:AlternateContent>
  <workbookProtection workbookPassword="B501" lockStructure="1"/>
  <bookViews>
    <workbookView xWindow="240" yWindow="51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AD10" i="4" s="1"/>
  <c r="P6" i="5"/>
  <c r="O6" i="5"/>
  <c r="P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10" i="4"/>
  <c r="I10" i="4"/>
  <c r="B10" i="4"/>
  <c r="BB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<sst xmlns="http://schemas.openxmlformats.org/spreadsheetml/2006/main" count="267" uniqueCount="110">
  <si>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</si>
  <si>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</si>
  <si>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</si>
  <si>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</si>
  <si>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</si>
  <si>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</si>
  <si>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</si>
  <si>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</si>
  <si>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</si>
  <si>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</si>
  <si>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</si>
  <si>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</si>
  <si>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</si>
  <si>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</si>
  <si>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</si>
  <si>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</si>
  <si>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</si>
  <si>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</si>
  <si>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</si>
  <si>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</si>
  <si>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</si>
  <si>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</si>
  <si>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</si>
  <si>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</si>
  <si>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</si>
  <si>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</si>
  <si>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</si>
  <si>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</si>
  <si>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</si>
  <si>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</si>
  <si>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</si>
  <si>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</si>
  <si>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</si>
  <si>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</si>
  <si>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</si>
  <si>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</si>
  <si>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</si>
  <si>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</si>
  <si>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</si>
  <si>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</si>
  <si>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</si>
  <si>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</si>
  <si>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</si>
  <si>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</si>
  <si>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</si>
  <si>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</si>
  <si>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</si>
  <si>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</si>
  <si>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</si>
  <si>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</si>
  <si>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</si>
  <si>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</si>
  <si>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</si>
  <si>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</si>
  <si>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</si>
  <si>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</si>
  <si>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</si>
  <si>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</si>
  <si>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</si>
  <si>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</si>
  <si>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</si>
  <si>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</si>
  <si>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</si>
  <si>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</si>
  <si>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</si>
  <si>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</si>
  <si>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</si>
  <si>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</si>
  <si>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</si>
  <si>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</si>
  <si>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</si>
  <si>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</si>
  <si>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</si>
  <si>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</si>
  <si>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</si>
  <si>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</si>
  <si>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</si>
  <si>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</si>
  <si>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</si>
  <si>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</si>
  <si>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</si>
  <si>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</si>
  <si>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</si>
  <si>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</si>
  <si>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</si>
  <si>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</si>
  <si>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</si>
  <si>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</si>
  <si>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</si>
  <si>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</si>
  <si>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</si>
  <si>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</si>
  <si>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</si>
  <si>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</si>
  <si>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</si>
  <si>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</si>
  <si>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埼玉県　吉見町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</si>
  <si>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</si>
  <si>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</si>
  <si>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</si>
  <si>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</si>
  <si>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</si>
  <si>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</si>
  <si>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</si>
  <si>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</si>
  <si>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</si>
  <si>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</si>
  <si>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</si>
  <si>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該当なし</t>
    <rPh sb="1" eb="3">
      <t>ガイトウ</t>
    </rPh>
    <phoneticPr fontId="4"/>
  </si>
  <si>
    <t>　供用開始間もないため、全国平均、類似団体平均値に満たない項目があるが、接続の推進によって改善傾向になると考えられる。今後も計画的に安定した事業運営にできるよう努めていく。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</si>
</sst>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32160"/>
        <c:axId val="146731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32160"/>
        <c:axId val="146731072"/>
      </c:lineChart>
      <c:dateAx>
        <c:axId val="118632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731072"/>
        <c:crosses val="autoZero"/>
        <c:auto val="1"/>
        <c:lblOffset val="100"/>
        <c:baseTimeUnit val="years"/>
      </c:dateAx>
      <c:valAx>
        <c:axId val="146731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632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103.63</c:v>
                </c:pt>
                <c:pt idx="4">
                  <c:v>117.65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670712"/>
        <c:axId val="147717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70712"/>
        <c:axId val="147717000"/>
      </c:lineChart>
      <c:dateAx>
        <c:axId val="147670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717000"/>
        <c:crosses val="autoZero"/>
        <c:auto val="1"/>
        <c:lblOffset val="100"/>
        <c:baseTimeUnit val="years"/>
      </c:dateAx>
      <c:valAx>
        <c:axId val="147717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670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80008"/>
        <c:axId val="147754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80008"/>
        <c:axId val="147754232"/>
      </c:lineChart>
      <c:dateAx>
        <c:axId val="147080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754232"/>
        <c:crosses val="autoZero"/>
        <c:auto val="1"/>
        <c:lblOffset val="100"/>
        <c:baseTimeUnit val="years"/>
      </c:dateAx>
      <c:valAx>
        <c:axId val="147754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080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750592"/>
        <c:axId val="147703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50592"/>
        <c:axId val="147703392"/>
      </c:lineChart>
      <c:dateAx>
        <c:axId val="147750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703392"/>
        <c:crosses val="autoZero"/>
        <c:auto val="1"/>
        <c:lblOffset val="100"/>
        <c:baseTimeUnit val="years"/>
      </c:dateAx>
      <c:valAx>
        <c:axId val="147703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750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75472"/>
        <c:axId val="146075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75472"/>
        <c:axId val="146075864"/>
      </c:lineChart>
      <c:dateAx>
        <c:axId val="146075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075864"/>
        <c:crosses val="autoZero"/>
        <c:auto val="1"/>
        <c:lblOffset val="100"/>
        <c:baseTimeUnit val="years"/>
      </c:dateAx>
      <c:valAx>
        <c:axId val="146075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075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809072"/>
        <c:axId val="147809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09072"/>
        <c:axId val="147809464"/>
      </c:lineChart>
      <c:dateAx>
        <c:axId val="147809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809464"/>
        <c:crosses val="autoZero"/>
        <c:auto val="1"/>
        <c:lblOffset val="100"/>
        <c:baseTimeUnit val="years"/>
      </c:dateAx>
      <c:valAx>
        <c:axId val="147809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809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590.54999999999995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810640"/>
        <c:axId val="147811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446.63</c:v>
                </c:pt>
                <c:pt idx="4">
                  <c:v>416.91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10640"/>
        <c:axId val="147811032"/>
      </c:lineChart>
      <c:dateAx>
        <c:axId val="14781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811032"/>
        <c:crosses val="autoZero"/>
        <c:auto val="1"/>
        <c:lblOffset val="100"/>
        <c:baseTimeUnit val="years"/>
      </c:dateAx>
      <c:valAx>
        <c:axId val="147811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810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>
                  <c:v>11.6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808680"/>
        <c:axId val="147514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58.53</c:v>
                </c:pt>
                <c:pt idx="4">
                  <c:v>57.93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08680"/>
        <c:axId val="147514480"/>
      </c:lineChart>
      <c:dateAx>
        <c:axId val="147808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514480"/>
        <c:crosses val="autoZero"/>
        <c:auto val="1"/>
        <c:lblOffset val="100"/>
        <c:baseTimeUnit val="years"/>
      </c:dateAx>
      <c:valAx>
        <c:axId val="147514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808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1270.57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515656"/>
        <c:axId val="146075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266.57</c:v>
                </c:pt>
                <c:pt idx="4">
                  <c:v>276.93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15656"/>
        <c:axId val="146075080"/>
      </c:lineChart>
      <c:dateAx>
        <c:axId val="147515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075080"/>
        <c:crosses val="autoZero"/>
        <c:auto val="1"/>
        <c:lblOffset val="100"/>
        <c:baseTimeUnit val="years"/>
      </c:dateAx>
      <c:valAx>
        <c:axId val="146075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515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11.54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73904"/>
        <c:axId val="147861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58.06</c:v>
                </c:pt>
                <c:pt idx="4">
                  <c:v>59.08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73904"/>
        <c:axId val="147861000"/>
      </c:lineChart>
      <c:dateAx>
        <c:axId val="146073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861000"/>
        <c:crosses val="autoZero"/>
        <c:auto val="1"/>
        <c:lblOffset val="100"/>
        <c:baseTimeUnit val="years"/>
      </c:dateAx>
      <c:valAx>
        <c:axId val="147861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073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862176"/>
        <c:axId val="147862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75.790000000000006</c:v>
                </c:pt>
                <c:pt idx="4">
                  <c:v>77.12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62176"/>
        <c:axId val="147862568"/>
      </c:lineChart>
      <c:dateAx>
        <c:axId val="147862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862568"/>
        <c:crosses val="autoZero"/>
        <c:auto val="1"/>
        <c:lblOffset val="100"/>
        <c:baseTimeUnit val="years"/>
      </c:dateAx>
      <c:valAx>
        <c:axId val="147862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862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【375.36】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F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埼玉県　吉見町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特定地域生活排水処理</v>
      </c>
      <c r="Q8" s="70"/>
      <c r="R8" s="70"/>
      <c r="S8" s="70"/>
      <c r="T8" s="70"/>
      <c r="U8" s="70"/>
      <c r="V8" s="70"/>
      <c r="W8" s="70" t="str">
        <f>データ!L6</f>
        <v>K3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20382</v>
      </c>
      <c r="AM8" s="64"/>
      <c r="AN8" s="64"/>
      <c r="AO8" s="64"/>
      <c r="AP8" s="64"/>
      <c r="AQ8" s="64"/>
      <c r="AR8" s="64"/>
      <c r="AS8" s="64"/>
      <c r="AT8" s="63">
        <f>データ!S6</f>
        <v>38.64</v>
      </c>
      <c r="AU8" s="63"/>
      <c r="AV8" s="63"/>
      <c r="AW8" s="63"/>
      <c r="AX8" s="63"/>
      <c r="AY8" s="63"/>
      <c r="AZ8" s="63"/>
      <c r="BA8" s="63"/>
      <c r="BB8" s="63">
        <f>データ!T6</f>
        <v>527.48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0.27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3150</v>
      </c>
      <c r="AE10" s="64"/>
      <c r="AF10" s="64"/>
      <c r="AG10" s="64"/>
      <c r="AH10" s="64"/>
      <c r="AI10" s="64"/>
      <c r="AJ10" s="64"/>
      <c r="AK10" s="2"/>
      <c r="AL10" s="64">
        <f>データ!U6</f>
        <v>55</v>
      </c>
      <c r="AM10" s="64"/>
      <c r="AN10" s="64"/>
      <c r="AO10" s="64"/>
      <c r="AP10" s="64"/>
      <c r="AQ10" s="64"/>
      <c r="AR10" s="64"/>
      <c r="AS10" s="64"/>
      <c r="AT10" s="63">
        <f>データ!V6</f>
        <v>0.01</v>
      </c>
      <c r="AU10" s="63"/>
      <c r="AV10" s="63"/>
      <c r="AW10" s="63"/>
      <c r="AX10" s="63"/>
      <c r="AY10" s="63"/>
      <c r="AZ10" s="63"/>
      <c r="BA10" s="63"/>
      <c r="BB10" s="63">
        <f>データ!W6</f>
        <v>5500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113476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埼玉県　吉見町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0.27</v>
      </c>
      <c r="P6" s="32">
        <f t="shared" si="3"/>
        <v>100</v>
      </c>
      <c r="Q6" s="32">
        <f t="shared" si="3"/>
        <v>3150</v>
      </c>
      <c r="R6" s="32">
        <f t="shared" si="3"/>
        <v>20382</v>
      </c>
      <c r="S6" s="32">
        <f t="shared" si="3"/>
        <v>38.64</v>
      </c>
      <c r="T6" s="32">
        <f t="shared" si="3"/>
        <v>527.48</v>
      </c>
      <c r="U6" s="32">
        <f t="shared" si="3"/>
        <v>55</v>
      </c>
      <c r="V6" s="32">
        <f t="shared" si="3"/>
        <v>0.01</v>
      </c>
      <c r="W6" s="32">
        <f t="shared" si="3"/>
        <v>5500</v>
      </c>
      <c r="X6" s="33" t="str">
        <f>IF(X7="",NA(),X7)</f>
        <v>-</v>
      </c>
      <c r="Y6" s="33" t="str">
        <f t="shared" ref="Y6:AG6" si="4">IF(Y7="",NA(),Y7)</f>
        <v>-</v>
      </c>
      <c r="Z6" s="33" t="str">
        <f t="shared" si="4"/>
        <v>-</v>
      </c>
      <c r="AA6" s="33">
        <f t="shared" si="4"/>
        <v>103.63</v>
      </c>
      <c r="AB6" s="33">
        <f t="shared" si="4"/>
        <v>117.65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 t="str">
        <f>IF(BE7="",NA(),BE7)</f>
        <v>-</v>
      </c>
      <c r="BF6" s="33" t="str">
        <f t="shared" ref="BF6:BN6" si="7">IF(BF7="",NA(),BF7)</f>
        <v>-</v>
      </c>
      <c r="BG6" s="33" t="str">
        <f t="shared" si="7"/>
        <v>-</v>
      </c>
      <c r="BH6" s="33" t="str">
        <f t="shared" si="7"/>
        <v>-</v>
      </c>
      <c r="BI6" s="33">
        <f t="shared" si="7"/>
        <v>590.54999999999995</v>
      </c>
      <c r="BJ6" s="33" t="str">
        <f t="shared" si="7"/>
        <v>-</v>
      </c>
      <c r="BK6" s="33" t="str">
        <f t="shared" si="7"/>
        <v>-</v>
      </c>
      <c r="BL6" s="33" t="str">
        <f t="shared" si="7"/>
        <v>-</v>
      </c>
      <c r="BM6" s="33">
        <f t="shared" si="7"/>
        <v>446.63</v>
      </c>
      <c r="BN6" s="33">
        <f t="shared" si="7"/>
        <v>416.91</v>
      </c>
      <c r="BO6" s="32" t="str">
        <f>IF(BO7="","",IF(BO7="-","【-】","【"&amp;SUBSTITUTE(TEXT(BO7,"#,##0.00"),"-","△")&amp;"】"))</f>
        <v>【375.36】</v>
      </c>
      <c r="BP6" s="33" t="str">
        <f>IF(BP7="",NA(),BP7)</f>
        <v>-</v>
      </c>
      <c r="BQ6" s="33" t="str">
        <f t="shared" ref="BQ6:BY6" si="8">IF(BQ7="",NA(),BQ7)</f>
        <v>-</v>
      </c>
      <c r="BR6" s="33" t="str">
        <f t="shared" si="8"/>
        <v>-</v>
      </c>
      <c r="BS6" s="32">
        <f t="shared" si="8"/>
        <v>0</v>
      </c>
      <c r="BT6" s="33">
        <f t="shared" si="8"/>
        <v>11.6</v>
      </c>
      <c r="BU6" s="33" t="str">
        <f t="shared" si="8"/>
        <v>-</v>
      </c>
      <c r="BV6" s="33" t="str">
        <f t="shared" si="8"/>
        <v>-</v>
      </c>
      <c r="BW6" s="33" t="str">
        <f t="shared" si="8"/>
        <v>-</v>
      </c>
      <c r="BX6" s="33">
        <f t="shared" si="8"/>
        <v>58.53</v>
      </c>
      <c r="BY6" s="33">
        <f t="shared" si="8"/>
        <v>57.93</v>
      </c>
      <c r="BZ6" s="32" t="str">
        <f>IF(BZ7="","",IF(BZ7="-","【-】","【"&amp;SUBSTITUTE(TEXT(BZ7,"#,##0.00"),"-","△")&amp;"】"))</f>
        <v>【60.44】</v>
      </c>
      <c r="CA6" s="33" t="str">
        <f>IF(CA7="",NA(),CA7)</f>
        <v>-</v>
      </c>
      <c r="CB6" s="33" t="str">
        <f t="shared" ref="CB6:CJ6" si="9">IF(CB7="",NA(),CB7)</f>
        <v>-</v>
      </c>
      <c r="CC6" s="33" t="str">
        <f t="shared" si="9"/>
        <v>-</v>
      </c>
      <c r="CD6" s="33" t="str">
        <f t="shared" si="9"/>
        <v>-</v>
      </c>
      <c r="CE6" s="33">
        <f t="shared" si="9"/>
        <v>1270.57</v>
      </c>
      <c r="CF6" s="33" t="str">
        <f t="shared" si="9"/>
        <v>-</v>
      </c>
      <c r="CG6" s="33" t="str">
        <f t="shared" si="9"/>
        <v>-</v>
      </c>
      <c r="CH6" s="33" t="str">
        <f t="shared" si="9"/>
        <v>-</v>
      </c>
      <c r="CI6" s="33">
        <f t="shared" si="9"/>
        <v>266.57</v>
      </c>
      <c r="CJ6" s="33">
        <f t="shared" si="9"/>
        <v>276.93</v>
      </c>
      <c r="CK6" s="32" t="str">
        <f>IF(CK7="","",IF(CK7="-","【-】","【"&amp;SUBSTITUTE(TEXT(CK7,"#,##0.00"),"-","△")&amp;"】"))</f>
        <v>【267.61】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>
        <f t="shared" si="10"/>
        <v>11.54</v>
      </c>
      <c r="CP6" s="33">
        <f t="shared" si="10"/>
        <v>50</v>
      </c>
      <c r="CQ6" s="33" t="str">
        <f t="shared" si="10"/>
        <v>-</v>
      </c>
      <c r="CR6" s="33" t="str">
        <f t="shared" si="10"/>
        <v>-</v>
      </c>
      <c r="CS6" s="33" t="str">
        <f t="shared" si="10"/>
        <v>-</v>
      </c>
      <c r="CT6" s="33">
        <f t="shared" si="10"/>
        <v>58.06</v>
      </c>
      <c r="CU6" s="33">
        <f t="shared" si="10"/>
        <v>59.08</v>
      </c>
      <c r="CV6" s="32" t="str">
        <f>IF(CV7="","",IF(CV7="-","【-】","【"&amp;SUBSTITUTE(TEXT(CV7,"#,##0.00"),"-","△")&amp;"】"))</f>
        <v>【57.75】</v>
      </c>
      <c r="CW6" s="33" t="str">
        <f>IF(CW7="",NA(),CW7)</f>
        <v>-</v>
      </c>
      <c r="CX6" s="33" t="str">
        <f t="shared" ref="CX6:DF6" si="11">IF(CX7="",NA(),CX7)</f>
        <v>-</v>
      </c>
      <c r="CY6" s="33" t="str">
        <f t="shared" si="11"/>
        <v>-</v>
      </c>
      <c r="CZ6" s="33">
        <f t="shared" si="11"/>
        <v>100</v>
      </c>
      <c r="DA6" s="33">
        <f t="shared" si="11"/>
        <v>100</v>
      </c>
      <c r="DB6" s="33" t="str">
        <f t="shared" si="11"/>
        <v>-</v>
      </c>
      <c r="DC6" s="33" t="str">
        <f t="shared" si="11"/>
        <v>-</v>
      </c>
      <c r="DD6" s="33" t="str">
        <f t="shared" si="11"/>
        <v>-</v>
      </c>
      <c r="DE6" s="33">
        <f t="shared" si="11"/>
        <v>75.790000000000006</v>
      </c>
      <c r="DF6" s="33">
        <f t="shared" si="11"/>
        <v>77.12</v>
      </c>
      <c r="DG6" s="32" t="str">
        <f>IF(DG7="","",IF(DG7="-","【-】","【"&amp;SUBSTITUTE(TEXT(DG7,"#,##0.00"),"-","△")&amp;"】"))</f>
        <v>【81.06】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2014</v>
      </c>
      <c r="C7" s="35">
        <v>113476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0.27</v>
      </c>
      <c r="P7" s="36">
        <v>100</v>
      </c>
      <c r="Q7" s="36">
        <v>3150</v>
      </c>
      <c r="R7" s="36">
        <v>20382</v>
      </c>
      <c r="S7" s="36">
        <v>38.64</v>
      </c>
      <c r="T7" s="36">
        <v>527.48</v>
      </c>
      <c r="U7" s="36">
        <v>55</v>
      </c>
      <c r="V7" s="36">
        <v>0.01</v>
      </c>
      <c r="W7" s="36">
        <v>5500</v>
      </c>
      <c r="X7" s="36" t="s">
        <v>101</v>
      </c>
      <c r="Y7" s="36" t="s">
        <v>101</v>
      </c>
      <c r="Z7" s="36" t="s">
        <v>101</v>
      </c>
      <c r="AA7" s="36">
        <v>103.63</v>
      </c>
      <c r="AB7" s="36">
        <v>117.65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 t="s">
        <v>101</v>
      </c>
      <c r="BF7" s="36" t="s">
        <v>101</v>
      </c>
      <c r="BG7" s="36" t="s">
        <v>101</v>
      </c>
      <c r="BH7" s="36" t="s">
        <v>101</v>
      </c>
      <c r="BI7" s="36">
        <v>590.54999999999995</v>
      </c>
      <c r="BJ7" s="36" t="s">
        <v>101</v>
      </c>
      <c r="BK7" s="36" t="s">
        <v>101</v>
      </c>
      <c r="BL7" s="36" t="s">
        <v>101</v>
      </c>
      <c r="BM7" s="36">
        <v>446.63</v>
      </c>
      <c r="BN7" s="36">
        <v>416.91</v>
      </c>
      <c r="BO7" s="36">
        <v>375.36</v>
      </c>
      <c r="BP7" s="36" t="s">
        <v>101</v>
      </c>
      <c r="BQ7" s="36" t="s">
        <v>101</v>
      </c>
      <c r="BR7" s="36" t="s">
        <v>101</v>
      </c>
      <c r="BS7" s="36">
        <v>0</v>
      </c>
      <c r="BT7" s="36">
        <v>11.6</v>
      </c>
      <c r="BU7" s="36" t="s">
        <v>101</v>
      </c>
      <c r="BV7" s="36" t="s">
        <v>101</v>
      </c>
      <c r="BW7" s="36" t="s">
        <v>101</v>
      </c>
      <c r="BX7" s="36">
        <v>58.53</v>
      </c>
      <c r="BY7" s="36">
        <v>57.93</v>
      </c>
      <c r="BZ7" s="36">
        <v>60.44</v>
      </c>
      <c r="CA7" s="36" t="s">
        <v>101</v>
      </c>
      <c r="CB7" s="36" t="s">
        <v>101</v>
      </c>
      <c r="CC7" s="36" t="s">
        <v>101</v>
      </c>
      <c r="CD7" s="36" t="s">
        <v>101</v>
      </c>
      <c r="CE7" s="36">
        <v>1270.57</v>
      </c>
      <c r="CF7" s="36" t="s">
        <v>101</v>
      </c>
      <c r="CG7" s="36" t="s">
        <v>101</v>
      </c>
      <c r="CH7" s="36" t="s">
        <v>101</v>
      </c>
      <c r="CI7" s="36">
        <v>266.57</v>
      </c>
      <c r="CJ7" s="36">
        <v>276.93</v>
      </c>
      <c r="CK7" s="36">
        <v>267.61</v>
      </c>
      <c r="CL7" s="36" t="s">
        <v>101</v>
      </c>
      <c r="CM7" s="36" t="s">
        <v>101</v>
      </c>
      <c r="CN7" s="36" t="s">
        <v>101</v>
      </c>
      <c r="CO7" s="36">
        <v>11.54</v>
      </c>
      <c r="CP7" s="36">
        <v>50</v>
      </c>
      <c r="CQ7" s="36" t="s">
        <v>101</v>
      </c>
      <c r="CR7" s="36" t="s">
        <v>101</v>
      </c>
      <c r="CS7" s="36" t="s">
        <v>101</v>
      </c>
      <c r="CT7" s="36">
        <v>58.06</v>
      </c>
      <c r="CU7" s="36">
        <v>59.08</v>
      </c>
      <c r="CV7" s="36">
        <v>57.75</v>
      </c>
      <c r="CW7" s="36" t="s">
        <v>101</v>
      </c>
      <c r="CX7" s="36" t="s">
        <v>101</v>
      </c>
      <c r="CY7" s="36" t="s">
        <v>101</v>
      </c>
      <c r="CZ7" s="36">
        <v>100</v>
      </c>
      <c r="DA7" s="36">
        <v>100</v>
      </c>
      <c r="DB7" s="36" t="s">
        <v>101</v>
      </c>
      <c r="DC7" s="36" t="s">
        <v>101</v>
      </c>
      <c r="DD7" s="36" t="s">
        <v>101</v>
      </c>
      <c r="DE7" s="36">
        <v>75.790000000000006</v>
      </c>
      <c r="DF7" s="36">
        <v>77.12</v>
      </c>
      <c r="DG7" s="36">
        <v>81.06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金子啓之</cp:lastModifiedBy>
  <dcterms:created xsi:type="dcterms:W3CDTF">2016-02-03T09:24:57Z</dcterms:created>
  <dcterms:modified xsi:type="dcterms:W3CDTF">2016-02-12T07:58:54Z</dcterms:modified>
  <cp:category/>
</cp:coreProperties>
</file>