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defaultThemeVersion="124226"/>
  <mc:AlternateContent xmlns:mc="http://schemas.openxmlformats.org/markup-compatibility/2006">
    <mc:Choice Requires="x15">
      <x15ac:absPath xmlns:x15ac="http://schemas.microsoft.com/office/spreadsheetml/2010/11/ac" url="C:\Users\115023\Box\【02_課所共有】07_02_感染症対策課\R07年度\002検査担当\08_無料検査\08_03_消費税仕入控除\R5消費税報告\30‗設備整備事業（下半期）\01_計算様式\"/>
    </mc:Choice>
  </mc:AlternateContent>
  <xr:revisionPtr revIDLastSave="0" documentId="13_ncr:1_{430EC355-D675-4CFF-A9AF-7415836E8B0A}" xr6:coauthVersionLast="47" xr6:coauthVersionMax="47" xr10:uidLastSave="{00000000-0000-0000-0000-000000000000}"/>
  <bookViews>
    <workbookView xWindow="-120" yWindow="-120" windowWidth="29040" windowHeight="15990" tabRatio="1000" xr2:uid="{00000000-000D-0000-FFFF-FFFF00000000}"/>
  </bookViews>
  <sheets>
    <sheet name="①返納額がない場合" sheetId="13" r:id="rId1"/>
    <sheet name="②課税売上割合９５％以上（申告で明確）" sheetId="14" r:id="rId2"/>
    <sheet name="③課税売上割合９５％以上（申告で明確でない）" sheetId="15" r:id="rId3"/>
    <sheet name="④個別対応方式（申告で明確）" sheetId="11" r:id="rId4"/>
    <sheet name="⑤一括比例配分方式（申告で明確）" sheetId="12" r:id="rId5"/>
    <sheet name="⑥個別対応方式（申告で明確でない）" sheetId="8" r:id="rId6"/>
    <sheet name="⑦一括比例配分方式（申告で明確でない)" sheetId="10" r:id="rId7"/>
  </sheets>
  <externalReferences>
    <externalReference r:id="rId8"/>
  </externalReferences>
  <definedNames>
    <definedName name="_xlnm._FilterDatabase" localSheetId="0" hidden="1">①返納額がない場合!$I$4:$I$5</definedName>
    <definedName name="_xlnm._FilterDatabase" localSheetId="1" hidden="1">'②課税売上割合９５％以上（申告で明確）'!$I$4:$I$5</definedName>
    <definedName name="_xlnm._FilterDatabase" localSheetId="2" hidden="1">'③課税売上割合９５％以上（申告で明確でない）'!$I$4:$I$5</definedName>
    <definedName name="_xlnm._FilterDatabase" localSheetId="3" hidden="1">'④個別対応方式（申告で明確）'!$I$4:$I$5</definedName>
    <definedName name="_xlnm._FilterDatabase" localSheetId="4" hidden="1">'⑤一括比例配分方式（申告で明確）'!$I$4:$I$5</definedName>
    <definedName name="_xlnm._FilterDatabase" localSheetId="5" hidden="1">'⑥個別対応方式（申告で明確でない）'!$I$4:$I$5</definedName>
    <definedName name="_xlnm._FilterDatabase" localSheetId="6" hidden="1">'⑦一括比例配分方式（申告で明確でない)'!$I$4:$I$5</definedName>
    <definedName name="_xlnm.Print_Area" localSheetId="0">①返納額がない場合!$A$1:$H$56</definedName>
    <definedName name="_xlnm.Print_Area" localSheetId="1">'②課税売上割合９５％以上（申告で明確）'!$A$1:$H$57</definedName>
    <definedName name="_xlnm.Print_Area" localSheetId="2">'③課税売上割合９５％以上（申告で明確でない）'!$A$1:$H$57</definedName>
    <definedName name="_xlnm.Print_Area" localSheetId="3">'④個別対応方式（申告で明確）'!$A$1:$H$57</definedName>
    <definedName name="_xlnm.Print_Area" localSheetId="4">'⑤一括比例配分方式（申告で明確）'!$A$1:$H$57</definedName>
    <definedName name="_xlnm.Print_Area" localSheetId="5">'⑥個別対応方式（申告で明確でない）'!$A$1:$H$57</definedName>
    <definedName name="_xlnm.Print_Area" localSheetId="6">'⑦一括比例配分方式（申告で明確でない)'!$A$1:$H$57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15" l="1"/>
  <c r="F45" i="13"/>
  <c r="C44" i="13"/>
  <c r="C43" i="13"/>
  <c r="F43" i="13" s="1"/>
  <c r="I40" i="13"/>
  <c r="H40" i="13"/>
  <c r="M41" i="13" s="1"/>
  <c r="G40" i="13"/>
  <c r="L41" i="13" s="1"/>
  <c r="F40" i="13"/>
  <c r="E40" i="13"/>
  <c r="J41" i="13" s="1"/>
  <c r="D40" i="13"/>
  <c r="I41" i="13" s="1"/>
  <c r="H39" i="13"/>
  <c r="H38" i="13"/>
  <c r="H37" i="13"/>
  <c r="H36" i="13"/>
  <c r="H35" i="13"/>
  <c r="H34" i="13"/>
  <c r="H33" i="13"/>
  <c r="B30" i="13"/>
  <c r="B28" i="13"/>
  <c r="B27" i="13"/>
  <c r="H41" i="13" s="1"/>
  <c r="B23" i="13"/>
  <c r="B22" i="13"/>
  <c r="C51" i="13" s="1"/>
  <c r="B21" i="13"/>
  <c r="C48" i="13" s="1"/>
  <c r="F20" i="13"/>
  <c r="B20" i="13"/>
  <c r="B19" i="13"/>
  <c r="F19" i="13" s="1"/>
  <c r="B18" i="13"/>
  <c r="B17" i="13"/>
  <c r="F46" i="13"/>
  <c r="J22" i="13" l="1"/>
  <c r="M22" i="13" s="1"/>
  <c r="K41" i="13"/>
  <c r="E16" i="13"/>
  <c r="I21" i="13"/>
  <c r="L21" i="13" s="1"/>
  <c r="I23" i="13"/>
  <c r="L23" i="13" s="1"/>
  <c r="I22" i="13"/>
  <c r="C49" i="13"/>
  <c r="C50" i="13"/>
  <c r="L22" i="13" l="1"/>
  <c r="K22" i="13"/>
  <c r="N22" i="13" s="1"/>
  <c r="C56" i="10" l="1"/>
  <c r="C55" i="10"/>
  <c r="C56" i="12"/>
  <c r="C55" i="12"/>
  <c r="C56" i="15"/>
  <c r="C55" i="15"/>
  <c r="C56" i="14"/>
  <c r="C55" i="14"/>
  <c r="C57" i="15"/>
  <c r="I13" i="15"/>
  <c r="B30" i="15"/>
  <c r="H33" i="15"/>
  <c r="H34" i="15"/>
  <c r="H35" i="15"/>
  <c r="H36" i="15"/>
  <c r="H37" i="15"/>
  <c r="H38" i="15"/>
  <c r="H39" i="15"/>
  <c r="D40" i="15"/>
  <c r="E40" i="15"/>
  <c r="F40" i="15"/>
  <c r="K41" i="15" s="1"/>
  <c r="G40" i="15"/>
  <c r="L41" i="15" s="1"/>
  <c r="I40" i="15"/>
  <c r="J41" i="15"/>
  <c r="F43" i="15"/>
  <c r="I13" i="14"/>
  <c r="F43" i="14"/>
  <c r="B30" i="14"/>
  <c r="H33" i="14"/>
  <c r="H34" i="14"/>
  <c r="H35" i="14"/>
  <c r="H36" i="14"/>
  <c r="H37" i="14"/>
  <c r="H38" i="14"/>
  <c r="H39" i="14"/>
  <c r="D40" i="14"/>
  <c r="E40" i="14"/>
  <c r="J41" i="14"/>
  <c r="F40" i="14"/>
  <c r="G40" i="14"/>
  <c r="L41" i="14" s="1"/>
  <c r="I40" i="14"/>
  <c r="C57" i="14"/>
  <c r="I13" i="13"/>
  <c r="F43" i="10"/>
  <c r="F43" i="8"/>
  <c r="F43" i="12"/>
  <c r="I13" i="10"/>
  <c r="B30" i="10"/>
  <c r="H33" i="10"/>
  <c r="H34" i="10"/>
  <c r="H35" i="10"/>
  <c r="H36" i="10"/>
  <c r="H37" i="10"/>
  <c r="H38" i="10"/>
  <c r="H39" i="10"/>
  <c r="D40" i="10"/>
  <c r="E40" i="10"/>
  <c r="J41" i="10" s="1"/>
  <c r="F40" i="10"/>
  <c r="K41" i="10"/>
  <c r="G40" i="10"/>
  <c r="I40" i="10"/>
  <c r="L41" i="10"/>
  <c r="C57" i="10"/>
  <c r="I13" i="8"/>
  <c r="B30" i="8"/>
  <c r="H33" i="8"/>
  <c r="H34" i="8"/>
  <c r="H35" i="8"/>
  <c r="H36" i="8"/>
  <c r="H37" i="8"/>
  <c r="H38" i="8"/>
  <c r="H39" i="8"/>
  <c r="D40" i="8"/>
  <c r="E40" i="8"/>
  <c r="J41" i="8" s="1"/>
  <c r="F40" i="8"/>
  <c r="K41" i="8" s="1"/>
  <c r="G40" i="8"/>
  <c r="I40" i="8"/>
  <c r="L41" i="8"/>
  <c r="C54" i="8"/>
  <c r="I13" i="12"/>
  <c r="B30" i="12"/>
  <c r="H33" i="12"/>
  <c r="H34" i="12"/>
  <c r="H35" i="12"/>
  <c r="H36" i="12"/>
  <c r="H37" i="12"/>
  <c r="H38" i="12"/>
  <c r="H39" i="12"/>
  <c r="D40" i="12"/>
  <c r="E40" i="12"/>
  <c r="F40" i="12"/>
  <c r="G40" i="12"/>
  <c r="L41" i="12" s="1"/>
  <c r="I40" i="12"/>
  <c r="J41" i="12"/>
  <c r="K41" i="12"/>
  <c r="C57" i="12"/>
  <c r="I13" i="11"/>
  <c r="F43" i="11"/>
  <c r="B30" i="11"/>
  <c r="H33" i="11"/>
  <c r="H34" i="11"/>
  <c r="H35" i="11"/>
  <c r="H36" i="11"/>
  <c r="H37" i="11"/>
  <c r="H38" i="11"/>
  <c r="H39" i="11"/>
  <c r="D40" i="11"/>
  <c r="E40" i="11"/>
  <c r="J41" i="11"/>
  <c r="F40" i="11"/>
  <c r="K41" i="11" s="1"/>
  <c r="G40" i="11"/>
  <c r="L41" i="11"/>
  <c r="I40" i="11"/>
  <c r="I41" i="11"/>
  <c r="C54" i="11"/>
  <c r="K41" i="14"/>
  <c r="I41" i="10"/>
  <c r="I41" i="15"/>
  <c r="H40" i="11" l="1"/>
  <c r="H40" i="8"/>
  <c r="J22" i="8" s="1"/>
  <c r="I22" i="8"/>
  <c r="H40" i="12"/>
  <c r="I21" i="12" s="1"/>
  <c r="L21" i="12" s="1"/>
  <c r="H40" i="10"/>
  <c r="I23" i="10" s="1"/>
  <c r="H40" i="14"/>
  <c r="J22" i="14"/>
  <c r="M22" i="14" s="1"/>
  <c r="I22" i="14"/>
  <c r="L22" i="14" s="1"/>
  <c r="I41" i="14"/>
  <c r="H40" i="15"/>
  <c r="M41" i="15" s="1"/>
  <c r="L22" i="8"/>
  <c r="I21" i="15"/>
  <c r="I23" i="15"/>
  <c r="L23" i="15" s="1"/>
  <c r="J22" i="15"/>
  <c r="M22" i="15" s="1"/>
  <c r="J22" i="11"/>
  <c r="M22" i="11" s="1"/>
  <c r="I22" i="10"/>
  <c r="I22" i="15"/>
  <c r="K22" i="14"/>
  <c r="N22" i="14" s="1"/>
  <c r="I23" i="11"/>
  <c r="L23" i="11" s="1"/>
  <c r="I21" i="11"/>
  <c r="L21" i="11" s="1"/>
  <c r="M41" i="11"/>
  <c r="I22" i="11"/>
  <c r="I23" i="8"/>
  <c r="L23" i="8" s="1"/>
  <c r="M41" i="8"/>
  <c r="C55" i="8" s="1"/>
  <c r="I21" i="8"/>
  <c r="L21" i="8" s="1"/>
  <c r="I21" i="14"/>
  <c r="I23" i="14"/>
  <c r="L23" i="14" s="1"/>
  <c r="M41" i="14"/>
  <c r="I41" i="8"/>
  <c r="I41" i="12"/>
  <c r="M22" i="8" l="1"/>
  <c r="C56" i="8" s="1"/>
  <c r="K22" i="8"/>
  <c r="I22" i="12"/>
  <c r="M41" i="12"/>
  <c r="I21" i="10"/>
  <c r="L21" i="10" s="1"/>
  <c r="J22" i="10"/>
  <c r="M22" i="10" s="1"/>
  <c r="J22" i="12"/>
  <c r="M22" i="12" s="1"/>
  <c r="I23" i="12"/>
  <c r="F52" i="12" s="1"/>
  <c r="M41" i="10"/>
  <c r="F52" i="15"/>
  <c r="L21" i="15"/>
  <c r="C54" i="15" s="1"/>
  <c r="L22" i="12"/>
  <c r="L23" i="10"/>
  <c r="C54" i="10" s="1"/>
  <c r="F52" i="10"/>
  <c r="L23" i="12"/>
  <c r="C54" i="12" s="1"/>
  <c r="C56" i="11"/>
  <c r="N22" i="8"/>
  <c r="C57" i="8" s="1"/>
  <c r="F52" i="8"/>
  <c r="L21" i="14"/>
  <c r="C54" i="14" s="1"/>
  <c r="F52" i="14"/>
  <c r="K22" i="15"/>
  <c r="N22" i="15" s="1"/>
  <c r="L22" i="15"/>
  <c r="K22" i="11"/>
  <c r="L22" i="11"/>
  <c r="C55" i="11" s="1"/>
  <c r="L22" i="10"/>
  <c r="K22" i="12" l="1"/>
  <c r="N22" i="12" s="1"/>
  <c r="K22" i="10"/>
  <c r="N22" i="10" s="1"/>
  <c r="F52" i="11"/>
  <c r="N22" i="11"/>
  <c r="C57"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DCA2AF7C-0B6E-490F-B214-C01E2E5DC80B}">
      <text>
        <r>
          <rPr>
            <b/>
            <sz val="8"/>
            <color indexed="81"/>
            <rFont val="MS P ゴシック"/>
            <family val="3"/>
            <charset val="128"/>
          </rPr>
          <t>「区分」欄には、備品購入費、
消耗品費、工事費などと記入のこと</t>
        </r>
      </text>
    </comment>
    <comment ref="F43" authorId="1" shapeId="0" xr:uid="{5B36335F-5DBD-4169-9F5C-889292EBE4E0}">
      <text>
        <r>
          <rPr>
            <b/>
            <sz val="12"/>
            <color indexed="81"/>
            <rFont val="ＭＳ Ｐゴシック"/>
            <family val="3"/>
            <charset val="128"/>
          </rPr>
          <t>※税額控除の</t>
        </r>
        <r>
          <rPr>
            <b/>
            <sz val="12"/>
            <color indexed="10"/>
            <rFont val="ＭＳ Ｐゴシック"/>
            <family val="3"/>
            <charset val="128"/>
          </rPr>
          <t>計算で</t>
        </r>
        <r>
          <rPr>
            <b/>
            <sz val="12"/>
            <color indexed="81"/>
            <rFont val="ＭＳ Ｐゴシック"/>
            <family val="3"/>
            <charset val="128"/>
          </rPr>
          <t xml:space="preserve">端数処理している場合には端数処理した金額を直接入力してください。
</t>
        </r>
        <r>
          <rPr>
            <b/>
            <sz val="12"/>
            <color indexed="10"/>
            <rFont val="ＭＳ Ｐゴシック"/>
            <family val="3"/>
            <charset val="128"/>
          </rPr>
          <t>注：申告書に記載された％をそのまま入力するわけではありません。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DABCE765-48F5-43F2-AF88-2B77354445A6}">
      <text>
        <r>
          <rPr>
            <b/>
            <sz val="8"/>
            <color indexed="81"/>
            <rFont val="MS P ゴシック"/>
            <family val="3"/>
            <charset val="128"/>
          </rPr>
          <t>「区分」欄には、備品購入費、
消耗品費、工事費などと記入のこと</t>
        </r>
      </text>
    </comment>
    <comment ref="H40" authorId="0" shapeId="0" xr:uid="{00000000-0006-0000-0100-000001000000}">
      <text>
        <r>
          <rPr>
            <sz val="9"/>
            <color indexed="81"/>
            <rFont val="ＭＳ Ｐゴシック"/>
            <family val="3"/>
            <charset val="128"/>
          </rPr>
          <t xml:space="preserve">国庫補助金確定額と一致する。
</t>
        </r>
      </text>
    </comment>
    <comment ref="C43" authorId="0" shapeId="0" xr:uid="{00000000-0006-0000-0100-000002000000}">
      <text>
        <r>
          <rPr>
            <b/>
            <sz val="9"/>
            <color indexed="81"/>
            <rFont val="ＭＳ Ｐゴシック"/>
            <family val="3"/>
            <charset val="128"/>
          </rPr>
          <t>課税資産の譲渡等の対価の額（確定申告より）</t>
        </r>
      </text>
    </comment>
    <comment ref="F43" authorId="1" shapeId="0" xr:uid="{00000000-0006-0000-01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100-000004000000}">
      <text>
        <r>
          <rPr>
            <b/>
            <sz val="9"/>
            <color indexed="81"/>
            <rFont val="ＭＳ Ｐゴシック"/>
            <family val="3"/>
            <charset val="128"/>
          </rPr>
          <t>資産の譲渡等の対価の額（確定申告より）</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B3F29841-3C3B-4CB5-9F7C-3328B7207C77}">
      <text>
        <r>
          <rPr>
            <b/>
            <sz val="8"/>
            <color indexed="81"/>
            <rFont val="MS P ゴシック"/>
            <family val="3"/>
            <charset val="128"/>
          </rPr>
          <t>「区分」欄には、備品購入費、
消耗品費、工事費などと記入のこと</t>
        </r>
      </text>
    </comment>
    <comment ref="H40" authorId="0" shapeId="0" xr:uid="{00000000-0006-0000-0200-000001000000}">
      <text>
        <r>
          <rPr>
            <sz val="9"/>
            <color indexed="81"/>
            <rFont val="ＭＳ Ｐゴシック"/>
            <family val="3"/>
            <charset val="128"/>
          </rPr>
          <t xml:space="preserve">実績報告の「対象経費の支出済額」と一致
</t>
        </r>
      </text>
    </comment>
    <comment ref="C43" authorId="0" shapeId="0" xr:uid="{00000000-0006-0000-0200-000002000000}">
      <text>
        <r>
          <rPr>
            <b/>
            <sz val="9"/>
            <color indexed="81"/>
            <rFont val="ＭＳ Ｐゴシック"/>
            <family val="3"/>
            <charset val="128"/>
          </rPr>
          <t>課税資産の譲渡等の対価の額（確定申告より）</t>
        </r>
      </text>
    </comment>
    <comment ref="F43" authorId="1" shapeId="0" xr:uid="{00000000-0006-0000-02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200-000004000000}">
      <text>
        <r>
          <rPr>
            <b/>
            <sz val="9"/>
            <color indexed="81"/>
            <rFont val="ＭＳ Ｐゴシック"/>
            <family val="3"/>
            <charset val="128"/>
          </rPr>
          <t>資産の譲渡等の対価の額（確定申告より）</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88F9E3A0-905B-4954-ACD6-EBA96BD84E1F}">
      <text>
        <r>
          <rPr>
            <b/>
            <sz val="8"/>
            <color indexed="81"/>
            <rFont val="MS P ゴシック"/>
            <family val="3"/>
            <charset val="128"/>
          </rPr>
          <t>「区分」欄には、備品購入費、
消耗品費、工事費などと記入のこと</t>
        </r>
      </text>
    </comment>
    <comment ref="H40" authorId="0" shapeId="0" xr:uid="{00000000-0006-0000-0300-000001000000}">
      <text>
        <r>
          <rPr>
            <sz val="9"/>
            <color indexed="81"/>
            <rFont val="ＭＳ Ｐゴシック"/>
            <family val="3"/>
            <charset val="128"/>
          </rPr>
          <t xml:space="preserve">国庫補助金確定額と一致する。
</t>
        </r>
      </text>
    </comment>
    <comment ref="C43" authorId="0" shapeId="0" xr:uid="{00000000-0006-0000-0300-000002000000}">
      <text>
        <r>
          <rPr>
            <b/>
            <sz val="9"/>
            <color indexed="81"/>
            <rFont val="ＭＳ Ｐゴシック"/>
            <family val="3"/>
            <charset val="128"/>
          </rPr>
          <t>課税資産の譲渡等の対価の額（確定申告より）</t>
        </r>
      </text>
    </comment>
    <comment ref="F43" authorId="1" shapeId="0" xr:uid="{00000000-0006-0000-03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300-000004000000}">
      <text>
        <r>
          <rPr>
            <b/>
            <sz val="9"/>
            <color indexed="81"/>
            <rFont val="ＭＳ Ｐゴシック"/>
            <family val="3"/>
            <charset val="128"/>
          </rPr>
          <t>資産の譲渡等の対価の額（確定申告より）</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ADF9D6B4-4EEB-4EEA-BBD0-2B092F21184A}">
      <text>
        <r>
          <rPr>
            <b/>
            <sz val="8"/>
            <color indexed="81"/>
            <rFont val="MS P ゴシック"/>
            <family val="3"/>
            <charset val="128"/>
          </rPr>
          <t>「区分」欄には、備品購入費、
消耗品費、工事費などと記入のこと</t>
        </r>
      </text>
    </comment>
    <comment ref="H40" authorId="0" shapeId="0" xr:uid="{00000000-0006-0000-0400-000001000000}">
      <text>
        <r>
          <rPr>
            <sz val="9"/>
            <color indexed="81"/>
            <rFont val="ＭＳ Ｐゴシック"/>
            <family val="3"/>
            <charset val="128"/>
          </rPr>
          <t xml:space="preserve">国庫補助金確定額と一致する。
</t>
        </r>
      </text>
    </comment>
    <comment ref="C43" authorId="0" shapeId="0" xr:uid="{00000000-0006-0000-0400-000002000000}">
      <text>
        <r>
          <rPr>
            <b/>
            <sz val="9"/>
            <color indexed="81"/>
            <rFont val="ＭＳ Ｐゴシック"/>
            <family val="3"/>
            <charset val="128"/>
          </rPr>
          <t>課税資産の譲渡等の対価の額（確定申告より）</t>
        </r>
      </text>
    </comment>
    <comment ref="F43" authorId="1" shapeId="0" xr:uid="{00000000-0006-0000-04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400-000004000000}">
      <text>
        <r>
          <rPr>
            <b/>
            <sz val="9"/>
            <color indexed="81"/>
            <rFont val="ＭＳ Ｐゴシック"/>
            <family val="3"/>
            <charset val="128"/>
          </rPr>
          <t>資産の譲渡等の対価の額（確定申告より）</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65B079D6-06CB-4D04-99BF-8BC61992B570}">
      <text>
        <r>
          <rPr>
            <b/>
            <sz val="8"/>
            <color indexed="81"/>
            <rFont val="MS P ゴシック"/>
            <family val="3"/>
            <charset val="128"/>
          </rPr>
          <t>「区分」欄には、備品購入費、
消耗品費、工事費などと記入のこと</t>
        </r>
      </text>
    </comment>
    <comment ref="H40" authorId="0" shapeId="0" xr:uid="{00000000-0006-0000-0500-000001000000}">
      <text>
        <r>
          <rPr>
            <b/>
            <sz val="11"/>
            <color indexed="81"/>
            <rFont val="ＭＳ Ｐゴシック"/>
            <family val="3"/>
            <charset val="128"/>
          </rPr>
          <t>実績報告の「対象経費の支出済額」と一致</t>
        </r>
        <r>
          <rPr>
            <sz val="9"/>
            <color indexed="81"/>
            <rFont val="ＭＳ Ｐゴシック"/>
            <family val="3"/>
            <charset val="128"/>
          </rPr>
          <t xml:space="preserve">
</t>
        </r>
      </text>
    </comment>
    <comment ref="C43" authorId="0" shapeId="0" xr:uid="{00000000-0006-0000-0500-000002000000}">
      <text>
        <r>
          <rPr>
            <b/>
            <sz val="9"/>
            <color indexed="81"/>
            <rFont val="ＭＳ Ｐゴシック"/>
            <family val="3"/>
            <charset val="128"/>
          </rPr>
          <t>課税資産の譲渡等の対価の額（確定申告より）</t>
        </r>
      </text>
    </comment>
    <comment ref="F43" authorId="1" shapeId="0" xr:uid="{00000000-0006-0000-05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500-000004000000}">
      <text>
        <r>
          <rPr>
            <b/>
            <sz val="9"/>
            <color indexed="81"/>
            <rFont val="ＭＳ Ｐゴシック"/>
            <family val="3"/>
            <charset val="128"/>
          </rPr>
          <t>資産の譲渡等の対価の額（確定申告より）</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58E64872-F307-40E1-931F-1657AE8AA81D}">
      <text>
        <r>
          <rPr>
            <b/>
            <sz val="8"/>
            <color indexed="81"/>
            <rFont val="MS P ゴシック"/>
            <family val="3"/>
            <charset val="128"/>
          </rPr>
          <t>「区分」欄には、備品購入費、
消耗品費、工事費などと記入のこと</t>
        </r>
      </text>
    </comment>
    <comment ref="H40" authorId="0" shapeId="0" xr:uid="{00000000-0006-0000-0600-000001000000}">
      <text>
        <r>
          <rPr>
            <b/>
            <sz val="11"/>
            <color indexed="81"/>
            <rFont val="ＭＳ Ｐゴシック"/>
            <family val="3"/>
            <charset val="128"/>
          </rPr>
          <t>実績報告の「対象経費の支出済額」と一致</t>
        </r>
        <r>
          <rPr>
            <sz val="9"/>
            <color indexed="81"/>
            <rFont val="ＭＳ Ｐゴシック"/>
            <family val="3"/>
            <charset val="128"/>
          </rPr>
          <t xml:space="preserve">
</t>
        </r>
      </text>
    </comment>
    <comment ref="C43" authorId="0" shapeId="0" xr:uid="{00000000-0006-0000-0600-000002000000}">
      <text>
        <r>
          <rPr>
            <b/>
            <sz val="9"/>
            <color indexed="81"/>
            <rFont val="ＭＳ Ｐゴシック"/>
            <family val="3"/>
            <charset val="128"/>
          </rPr>
          <t>課税資産の譲渡等の対価の額（確定申告より）</t>
        </r>
        <r>
          <rPr>
            <sz val="9"/>
            <color indexed="81"/>
            <rFont val="ＭＳ Ｐゴシック"/>
            <family val="3"/>
            <charset val="128"/>
          </rPr>
          <t xml:space="preserve">
</t>
        </r>
      </text>
    </comment>
    <comment ref="F43" authorId="1" shapeId="0" xr:uid="{00000000-0006-0000-06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600-000004000000}">
      <text>
        <r>
          <rPr>
            <b/>
            <sz val="9"/>
            <color indexed="81"/>
            <rFont val="ＭＳ Ｐゴシック"/>
            <family val="3"/>
            <charset val="128"/>
          </rPr>
          <t xml:space="preserve">資産の譲渡等の対価の額（確定申告より）
</t>
        </r>
        <r>
          <rPr>
            <sz val="9"/>
            <color indexed="81"/>
            <rFont val="ＭＳ Ｐゴシック"/>
            <family val="3"/>
            <charset val="128"/>
          </rPr>
          <t xml:space="preserve">
</t>
        </r>
      </text>
    </comment>
  </commentList>
</comments>
</file>

<file path=xl/sharedStrings.xml><?xml version="1.0" encoding="utf-8"?>
<sst xmlns="http://schemas.openxmlformats.org/spreadsheetml/2006/main" count="375" uniqueCount="49">
  <si>
    <t>１　施設名</t>
  </si>
  <si>
    <t>２　開設者氏名</t>
  </si>
  <si>
    <t>３　施設の所在地</t>
  </si>
  <si>
    <t>４  補助事業名</t>
  </si>
  <si>
    <t>共通対応分</t>
    <rPh sb="0" eb="2">
      <t>キョウツウ</t>
    </rPh>
    <rPh sb="2" eb="4">
      <t>タイオウ</t>
    </rPh>
    <rPh sb="4" eb="5">
      <t>ブン</t>
    </rPh>
    <phoneticPr fontId="2"/>
  </si>
  <si>
    <t>課税売上
対 応 分</t>
    <rPh sb="0" eb="2">
      <t>カゼイ</t>
    </rPh>
    <rPh sb="2" eb="3">
      <t>ウ</t>
    </rPh>
    <rPh sb="3" eb="4">
      <t>ジョウ</t>
    </rPh>
    <rPh sb="5" eb="6">
      <t>タイ</t>
    </rPh>
    <rPh sb="7" eb="8">
      <t>オウ</t>
    </rPh>
    <rPh sb="9" eb="10">
      <t>ブン</t>
    </rPh>
    <phoneticPr fontId="2"/>
  </si>
  <si>
    <t>非課税売上
対  応  分</t>
    <rPh sb="0" eb="3">
      <t>ヒカゼイ</t>
    </rPh>
    <rPh sb="3" eb="5">
      <t>ウリア</t>
    </rPh>
    <rPh sb="6" eb="7">
      <t>タイ</t>
    </rPh>
    <rPh sb="9" eb="10">
      <t>オウ</t>
    </rPh>
    <rPh sb="12" eb="13">
      <t>ブン</t>
    </rPh>
    <phoneticPr fontId="2"/>
  </si>
  <si>
    <t>合　　計</t>
    <rPh sb="0" eb="1">
      <t>ゴウ</t>
    </rPh>
    <rPh sb="3" eb="4">
      <t>ケイ</t>
    </rPh>
    <phoneticPr fontId="2"/>
  </si>
  <si>
    <t>②課税売上割合</t>
    <rPh sb="1" eb="3">
      <t>カゼイ</t>
    </rPh>
    <rPh sb="3" eb="5">
      <t>ウリア</t>
    </rPh>
    <rPh sb="5" eb="7">
      <t>ワリアイ</t>
    </rPh>
    <phoneticPr fontId="2"/>
  </si>
  <si>
    <t>対象経費の内訳</t>
    <rPh sb="0" eb="2">
      <t>タイショウ</t>
    </rPh>
    <rPh sb="2" eb="4">
      <t>ケイヒ</t>
    </rPh>
    <rPh sb="5" eb="7">
      <t>ウチワケ</t>
    </rPh>
    <phoneticPr fontId="2"/>
  </si>
  <si>
    <t>区　　分</t>
    <rPh sb="0" eb="1">
      <t>ク</t>
    </rPh>
    <rPh sb="3" eb="4">
      <t>ブン</t>
    </rPh>
    <phoneticPr fontId="2"/>
  </si>
  <si>
    <t>円</t>
    <rPh sb="0" eb="1">
      <t>エン</t>
    </rPh>
    <phoneticPr fontId="2"/>
  </si>
  <si>
    <t>③仕入控除税額</t>
    <rPh sb="1" eb="3">
      <t>シイ</t>
    </rPh>
    <rPh sb="3" eb="5">
      <t>コウジョ</t>
    </rPh>
    <rPh sb="5" eb="7">
      <t>ゼイガク</t>
    </rPh>
    <phoneticPr fontId="2"/>
  </si>
  <si>
    <t>←この行は編集しないでください。</t>
    <rPh sb="3" eb="4">
      <t>ギョウ</t>
    </rPh>
    <rPh sb="5" eb="7">
      <t>ヘンシュウ</t>
    </rPh>
    <phoneticPr fontId="2"/>
  </si>
  <si>
    <t>↑ここから右は編集しないでください。</t>
    <rPh sb="5" eb="6">
      <t>ミギ</t>
    </rPh>
    <rPh sb="7" eb="9">
      <t>ヘンシュウ</t>
    </rPh>
    <phoneticPr fontId="2"/>
  </si>
  <si>
    <t>黄色のセルに入力してください。</t>
    <rPh sb="0" eb="2">
      <t>キイロ</t>
    </rPh>
    <rPh sb="6" eb="8">
      <t>ニュウリョク</t>
    </rPh>
    <phoneticPr fontId="2"/>
  </si>
  <si>
    <t>※税額控除の計算で端数処理している場合には端数処理した金額を直接入力してください。</t>
    <rPh sb="1" eb="3">
      <t>ゼイガク</t>
    </rPh>
    <rPh sb="3" eb="5">
      <t>コウジョ</t>
    </rPh>
    <rPh sb="6" eb="8">
      <t>ケイサン</t>
    </rPh>
    <rPh sb="9" eb="11">
      <t>ハスウ</t>
    </rPh>
    <rPh sb="11" eb="13">
      <t>ショリ</t>
    </rPh>
    <rPh sb="17" eb="19">
      <t>バアイ</t>
    </rPh>
    <rPh sb="21" eb="23">
      <t>ハスウ</t>
    </rPh>
    <rPh sb="23" eb="25">
      <t>ショリ</t>
    </rPh>
    <rPh sb="27" eb="29">
      <t>キンガク</t>
    </rPh>
    <rPh sb="30" eb="32">
      <t>チョクセツ</t>
    </rPh>
    <rPh sb="32" eb="34">
      <t>ニュウリョク</t>
    </rPh>
    <phoneticPr fontId="2"/>
  </si>
  <si>
    <t>↓ここから右は編集しないでください。</t>
    <rPh sb="5" eb="6">
      <t>ミギ</t>
    </rPh>
    <rPh sb="7" eb="9">
      <t>ヘンシュウ</t>
    </rPh>
    <phoneticPr fontId="2"/>
  </si>
  <si>
    <t>※該当する事項に”○”を記入してください。</t>
    <rPh sb="1" eb="3">
      <t>ガイトウ</t>
    </rPh>
    <rPh sb="5" eb="7">
      <t>ジコウ</t>
    </rPh>
    <rPh sb="12" eb="14">
      <t>キニュウ</t>
    </rPh>
    <phoneticPr fontId="2"/>
  </si>
  <si>
    <t>←課税資産の譲渡等の対価の額（確定申告より）</t>
    <rPh sb="1" eb="3">
      <t>カゼイ</t>
    </rPh>
    <rPh sb="3" eb="5">
      <t>シサン</t>
    </rPh>
    <rPh sb="6" eb="8">
      <t>ジョウト</t>
    </rPh>
    <rPh sb="8" eb="9">
      <t>トウ</t>
    </rPh>
    <rPh sb="10" eb="12">
      <t>タイカ</t>
    </rPh>
    <rPh sb="13" eb="14">
      <t>ガク</t>
    </rPh>
    <rPh sb="15" eb="17">
      <t>カクテイ</t>
    </rPh>
    <rPh sb="17" eb="19">
      <t>シンコク</t>
    </rPh>
    <phoneticPr fontId="2"/>
  </si>
  <si>
    <t>←資産の譲渡等の対価の額（確定申告より）</t>
    <rPh sb="1" eb="3">
      <t>シサン</t>
    </rPh>
    <rPh sb="4" eb="6">
      <t>ジョウト</t>
    </rPh>
    <rPh sb="6" eb="7">
      <t>トウ</t>
    </rPh>
    <rPh sb="8" eb="10">
      <t>タイカ</t>
    </rPh>
    <rPh sb="11" eb="12">
      <t>ガク</t>
    </rPh>
    <phoneticPr fontId="2"/>
  </si>
  <si>
    <t>○</t>
  </si>
  <si>
    <t>６　仕入控除税額の概要（仕入控除税額がない場合はその理由）</t>
    <phoneticPr fontId="2"/>
  </si>
  <si>
    <t>＝</t>
    <phoneticPr fontId="2"/>
  </si>
  <si>
    <t>○○費</t>
    <rPh sb="2" eb="3">
      <t>ヒ</t>
    </rPh>
    <phoneticPr fontId="2"/>
  </si>
  <si>
    <t>医療法人○○会　○○病院</t>
    <rPh sb="0" eb="4">
      <t>イリョウホウジン</t>
    </rPh>
    <rPh sb="6" eb="7">
      <t>カイ</t>
    </rPh>
    <rPh sb="10" eb="12">
      <t>ビョウイン</t>
    </rPh>
    <phoneticPr fontId="2"/>
  </si>
  <si>
    <t>医療法人○○会理事長　○○○○</t>
    <rPh sb="0" eb="4">
      <t>イリョウホウジン</t>
    </rPh>
    <rPh sb="6" eb="7">
      <t>カイ</t>
    </rPh>
    <rPh sb="7" eb="10">
      <t>リジチョウ</t>
    </rPh>
    <phoneticPr fontId="2"/>
  </si>
  <si>
    <t>○○市○○町○丁目○○</t>
    <rPh sb="2" eb="3">
      <t>シ</t>
    </rPh>
    <rPh sb="5" eb="6">
      <t>マチ</t>
    </rPh>
    <rPh sb="7" eb="9">
      <t>チョウメ</t>
    </rPh>
    <phoneticPr fontId="2"/>
  </si>
  <si>
    <t>○</t>
    <phoneticPr fontId="2"/>
  </si>
  <si>
    <t>Ｂ　簡易課税方式</t>
    <rPh sb="2" eb="4">
      <t>カンイ</t>
    </rPh>
    <rPh sb="4" eb="6">
      <t>カゼイ</t>
    </rPh>
    <rPh sb="6" eb="8">
      <t>ホウシキ</t>
    </rPh>
    <phoneticPr fontId="2"/>
  </si>
  <si>
    <t>課税仕入れ</t>
    <rPh sb="0" eb="2">
      <t>カゼイ</t>
    </rPh>
    <rPh sb="2" eb="4">
      <t>シイ</t>
    </rPh>
    <phoneticPr fontId="2"/>
  </si>
  <si>
    <t>非課税仕入れ
不課税仕入れ</t>
    <rPh sb="0" eb="3">
      <t>ヒカゼイ</t>
    </rPh>
    <rPh sb="3" eb="5">
      <t>シイ</t>
    </rPh>
    <rPh sb="7" eb="8">
      <t>フ</t>
    </rPh>
    <rPh sb="8" eb="10">
      <t>カゼイ</t>
    </rPh>
    <rPh sb="10" eb="12">
      <t>シイ</t>
    </rPh>
    <phoneticPr fontId="2"/>
  </si>
  <si>
    <t>５　補助金確定額</t>
    <phoneticPr fontId="2"/>
  </si>
  <si>
    <t>要返還相当額計算書【税率１０％】</t>
    <rPh sb="0" eb="1">
      <t>ヨウ</t>
    </rPh>
    <rPh sb="1" eb="3">
      <t>ヘンカン</t>
    </rPh>
    <rPh sb="3" eb="5">
      <t>ソウトウ</t>
    </rPh>
    <rPh sb="5" eb="6">
      <t>ガク</t>
    </rPh>
    <rPh sb="6" eb="9">
      <t>ケイサンショ</t>
    </rPh>
    <rPh sb="10" eb="12">
      <t>ゼイリツ</t>
    </rPh>
    <phoneticPr fontId="2"/>
  </si>
  <si>
    <t>（報告様式２）</t>
  </si>
  <si>
    <t>令和５年度埼玉県新型コロナウイルス感染症患者等入院医療機関設備整備事業</t>
    <rPh sb="0" eb="2">
      <t>レイワ</t>
    </rPh>
    <rPh sb="3" eb="5">
      <t>ネンド</t>
    </rPh>
    <rPh sb="5" eb="8">
      <t>サイタマケン</t>
    </rPh>
    <rPh sb="8" eb="10">
      <t>シンガタ</t>
    </rPh>
    <rPh sb="17" eb="20">
      <t>カンセンショウ</t>
    </rPh>
    <rPh sb="20" eb="22">
      <t>カンジャ</t>
    </rPh>
    <rPh sb="22" eb="23">
      <t>トウ</t>
    </rPh>
    <rPh sb="23" eb="25">
      <t>ニュウイン</t>
    </rPh>
    <rPh sb="25" eb="27">
      <t>イリョウ</t>
    </rPh>
    <rPh sb="27" eb="29">
      <t>キカン</t>
    </rPh>
    <rPh sb="29" eb="31">
      <t>セツビ</t>
    </rPh>
    <rPh sb="31" eb="33">
      <t>セイビ</t>
    </rPh>
    <rPh sb="33" eb="35">
      <t>ジギョウ</t>
    </rPh>
    <phoneticPr fontId="2"/>
  </si>
  <si>
    <t>Ａ　申告義務なし</t>
    <rPh sb="2" eb="4">
      <t>シンコク</t>
    </rPh>
    <rPh sb="4" eb="6">
      <t>ギム</t>
    </rPh>
    <phoneticPr fontId="2"/>
  </si>
  <si>
    <t>Ｃ　「２割特例」を利用</t>
    <rPh sb="4" eb="7">
      <t>ワリトクレイ</t>
    </rPh>
    <rPh sb="9" eb="11">
      <t>リヨウ</t>
    </rPh>
    <phoneticPr fontId="2"/>
  </si>
  <si>
    <t>Ｄ　特定収入割合５％超</t>
    <rPh sb="2" eb="4">
      <t>トクテイ</t>
    </rPh>
    <rPh sb="4" eb="6">
      <t>シュウニュウ</t>
    </rPh>
    <rPh sb="6" eb="8">
      <t>ワリアイ</t>
    </rPh>
    <rPh sb="10" eb="11">
      <t>チョウ</t>
    </rPh>
    <phoneticPr fontId="2"/>
  </si>
  <si>
    <t>Ｅ　その他（返還無しの理由：　　　　　　　　　　　　　　　　　　　　　　　　）　　</t>
    <rPh sb="4" eb="5">
      <t>タ</t>
    </rPh>
    <rPh sb="6" eb="8">
      <t>ヘンカン</t>
    </rPh>
    <rPh sb="8" eb="9">
      <t>ム</t>
    </rPh>
    <rPh sb="11" eb="13">
      <t>リユウ</t>
    </rPh>
    <phoneticPr fontId="2"/>
  </si>
  <si>
    <t>Ｆ　全額控除（課税売上割合９５％以上）</t>
    <rPh sb="2" eb="4">
      <t>ゼンガク</t>
    </rPh>
    <rPh sb="4" eb="6">
      <t>コウジョ</t>
    </rPh>
    <rPh sb="7" eb="9">
      <t>カゼイ</t>
    </rPh>
    <rPh sb="9" eb="11">
      <t>ウリアゲ</t>
    </rPh>
    <rPh sb="11" eb="13">
      <t>ワリアイ</t>
    </rPh>
    <rPh sb="16" eb="18">
      <t>イジョウ</t>
    </rPh>
    <phoneticPr fontId="2"/>
  </si>
  <si>
    <t>Ｇ　個別対応方式</t>
    <rPh sb="2" eb="4">
      <t>コベツ</t>
    </rPh>
    <rPh sb="4" eb="6">
      <t>タイオウ</t>
    </rPh>
    <rPh sb="6" eb="8">
      <t>ホウシキ</t>
    </rPh>
    <phoneticPr fontId="2"/>
  </si>
  <si>
    <t>Ｈ　一括比例配分方式</t>
    <rPh sb="2" eb="4">
      <t>イッカツ</t>
    </rPh>
    <rPh sb="4" eb="6">
      <t>ヒレイ</t>
    </rPh>
    <rPh sb="6" eb="8">
      <t>ハイブン</t>
    </rPh>
    <rPh sb="8" eb="10">
      <t>ホウシキ</t>
    </rPh>
    <phoneticPr fontId="2"/>
  </si>
  <si>
    <t xml:space="preserve"> </t>
    <phoneticPr fontId="2"/>
  </si>
  <si>
    <t>〇</t>
    <phoneticPr fontId="2"/>
  </si>
  <si>
    <t>Ｉ　補助金の使途が税務申告で明らかになっている</t>
    <rPh sb="2" eb="5">
      <t>ホジョキン</t>
    </rPh>
    <rPh sb="6" eb="8">
      <t>シト</t>
    </rPh>
    <rPh sb="9" eb="11">
      <t>ゼイム</t>
    </rPh>
    <rPh sb="11" eb="13">
      <t>シンコク</t>
    </rPh>
    <rPh sb="14" eb="15">
      <t>アキ</t>
    </rPh>
    <phoneticPr fontId="2"/>
  </si>
  <si>
    <t>Ｊ　　　　　　　〃　　　　　明らかになっていない</t>
    <rPh sb="14" eb="15">
      <t>アキ</t>
    </rPh>
    <phoneticPr fontId="2"/>
  </si>
  <si>
    <t>※ＡＢＣＤＥに該当する場合には以下は記入不要。</t>
    <rPh sb="7" eb="9">
      <t>ガイトウ</t>
    </rPh>
    <rPh sb="11" eb="13">
      <t>バアイ</t>
    </rPh>
    <rPh sb="15" eb="17">
      <t>イカ</t>
    </rPh>
    <rPh sb="18" eb="20">
      <t>キニュウ</t>
    </rPh>
    <rPh sb="20" eb="22">
      <t>フヨウ</t>
    </rPh>
    <phoneticPr fontId="2"/>
  </si>
  <si>
    <t>※ＦＧＨに該当する場合には、以下のいずれかに”○”を記入してください。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</si>
</sst>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000%"/>
    <numFmt numFmtId="177" formatCode="0_);[Red]\(0\)"/>
  </numFmts>
  <fonts count="19">
    <font>
      <sz val="11"/>
      <name val="ＭＳ Ｐゴシック"/>
      <family val="3"/>
      <charset val="128"/>
    </font>
    <font>
      <sz val="11"/>
      <name val="ＭＳ Ｐゴシック"/>
      <family val="3"/>
      <charset val="128"/>
    </font>
    <font>
      <sz val="6"/>
      <name val="ＭＳ Ｐゴシック"/>
      <family val="3"/>
      <charset val="128"/>
    </font>
    <font>
      <sz val="12"/>
      <color indexed="8"/>
      <name val="ＭＳ 明朝"/>
      <family val="1"/>
      <charset val="128"/>
    </font>
    <font>
      <sz val="12"/>
      <name val="ＭＳ 明朝"/>
      <family val="1"/>
      <charset val="128"/>
    </font>
    <font>
      <sz val="12"/>
      <color indexed="10"/>
      <name val="ＭＳ 明朝"/>
      <family val="1"/>
      <charset val="128"/>
    </font>
    <font>
      <sz val="10"/>
      <color indexed="10"/>
      <name val="ＭＳ 明朝"/>
      <family val="1"/>
      <charset val="128"/>
    </font>
    <font>
      <sz val="12"/>
      <color indexed="9"/>
      <name val="ＭＳ 明朝"/>
      <family val="1"/>
      <charset val="128"/>
    </font>
    <font>
      <sz val="9"/>
      <color indexed="81"/>
      <name val="ＭＳ Ｐゴシック"/>
      <family val="3"/>
      <charset val="128"/>
    </font>
    <font>
      <b/>
      <sz val="9"/>
      <color indexed="81"/>
      <name val="ＭＳ Ｐゴシック"/>
      <family val="3"/>
      <charset val="128"/>
    </font>
    <font>
      <b/>
      <sz val="11"/>
      <color indexed="81"/>
      <name val="ＭＳ Ｐゴシック"/>
      <family val="3"/>
      <charset val="128"/>
    </font>
    <font>
      <b/>
      <sz val="12"/>
      <name val="ＭＳ 明朝"/>
      <family val="1"/>
      <charset val="128"/>
    </font>
    <font>
      <b/>
      <sz val="11"/>
      <name val="ＭＳ Ｐゴシック"/>
      <family val="3"/>
      <charset val="128"/>
    </font>
    <font>
      <sz val="12"/>
      <color indexed="8"/>
      <name val="ＭＳ ゴシック"/>
      <family val="3"/>
      <charset val="128"/>
    </font>
    <font>
      <sz val="11"/>
      <name val="ＭＳ 明朝"/>
      <family val="1"/>
      <charset val="128"/>
    </font>
    <font>
      <sz val="12"/>
      <color rgb="FFFF0000"/>
      <name val="ＭＳ 明朝"/>
      <family val="1"/>
      <charset val="128"/>
    </font>
    <font>
      <b/>
      <sz val="8"/>
      <color indexed="81"/>
      <name val="MS P ゴシック"/>
      <family val="3"/>
      <charset val="128"/>
    </font>
    <font>
      <b/>
      <sz val="12"/>
      <color indexed="81"/>
      <name val="ＭＳ Ｐゴシック"/>
      <family val="3"/>
      <charset val="128"/>
    </font>
    <font>
      <b/>
      <sz val="12"/>
      <color indexed="10"/>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s>
  <cellStyleXfs count="3">
    <xf numFmtId="0" fontId="0" fillId="0" borderId="0"/>
    <xf numFmtId="38" fontId="1" fillId="0" borderId="0" applyFont="0" applyFill="0" applyBorder="0" applyAlignment="0" applyProtection="0"/>
    <xf numFmtId="9" fontId="1" fillId="0" borderId="0" applyFont="0" applyFill="0" applyBorder="0" applyAlignment="0" applyProtection="0">
      <alignment vertical="center"/>
    </xf>
  </cellStyleXfs>
  <cellXfs count="70">
    <xf numFmtId="0" fontId="0" fillId="0" borderId="0" xfId="0"/>
    <xf numFmtId="0" fontId="4" fillId="0" borderId="0" xfId="0" applyFont="1"/>
    <xf numFmtId="0" fontId="3" fillId="0" borderId="0" xfId="0" applyFont="1"/>
    <xf numFmtId="0" fontId="4" fillId="0" borderId="1" xfId="0" applyFont="1" applyBorder="1" applyAlignment="1">
      <alignment horizontal="center"/>
    </xf>
    <xf numFmtId="0" fontId="4" fillId="0" borderId="1" xfId="0" applyFont="1" applyBorder="1" applyAlignment="1">
      <alignment horizontal="center" vertical="center" wrapText="1"/>
    </xf>
    <xf numFmtId="0" fontId="4" fillId="0" borderId="2" xfId="0" applyFont="1" applyBorder="1"/>
    <xf numFmtId="0" fontId="4" fillId="0" borderId="3" xfId="0" applyFont="1" applyBorder="1"/>
    <xf numFmtId="0" fontId="4" fillId="0" borderId="0" xfId="0" applyFont="1" applyAlignment="1">
      <alignment horizontal="center" vertical="center" textRotation="255"/>
    </xf>
    <xf numFmtId="0" fontId="4" fillId="0" borderId="0" xfId="0" applyFont="1" applyAlignment="1">
      <alignment horizontal="center"/>
    </xf>
    <xf numFmtId="0" fontId="4" fillId="0" borderId="4" xfId="0" applyFont="1" applyBorder="1"/>
    <xf numFmtId="0" fontId="4" fillId="0" borderId="5" xfId="0" applyFont="1" applyBorder="1"/>
    <xf numFmtId="38" fontId="4" fillId="0" borderId="1" xfId="1" applyFont="1" applyBorder="1"/>
    <xf numFmtId="0" fontId="5" fillId="0" borderId="0" xfId="0" applyFont="1"/>
    <xf numFmtId="0" fontId="4" fillId="2" borderId="1" xfId="0" applyFont="1" applyFill="1" applyBorder="1"/>
    <xf numFmtId="0" fontId="7" fillId="3" borderId="0" xfId="0" applyFont="1" applyFill="1" applyAlignment="1">
      <alignment horizontal="center" vertical="center"/>
    </xf>
    <xf numFmtId="0" fontId="5" fillId="3" borderId="0" xfId="0" applyFont="1" applyFill="1" applyAlignment="1">
      <alignment horizontal="left" vertical="top"/>
    </xf>
    <xf numFmtId="0" fontId="4" fillId="3" borderId="0" xfId="0" applyFont="1" applyFill="1"/>
    <xf numFmtId="0" fontId="5" fillId="3" borderId="0" xfId="0" applyFont="1" applyFill="1"/>
    <xf numFmtId="0" fontId="7" fillId="3" borderId="0" xfId="0" applyFont="1" applyFill="1"/>
    <xf numFmtId="0" fontId="7" fillId="3" borderId="0" xfId="0" applyFont="1" applyFill="1" applyAlignment="1">
      <alignment horizontal="right"/>
    </xf>
    <xf numFmtId="0" fontId="5" fillId="3" borderId="0" xfId="0" applyFont="1" applyFill="1" applyAlignment="1">
      <alignment horizontal="center" vertical="center"/>
    </xf>
    <xf numFmtId="0" fontId="5" fillId="3" borderId="6" xfId="0" applyFont="1" applyFill="1" applyBorder="1"/>
    <xf numFmtId="0" fontId="6" fillId="3" borderId="0" xfId="0" applyFont="1" applyFill="1"/>
    <xf numFmtId="0" fontId="5" fillId="3" borderId="0" xfId="0" applyFont="1" applyFill="1" applyAlignment="1">
      <alignment vertical="center"/>
    </xf>
    <xf numFmtId="0" fontId="4" fillId="0" borderId="0" xfId="0" applyFont="1" applyAlignment="1">
      <alignment horizontal="center" vertical="center"/>
    </xf>
    <xf numFmtId="176" fontId="4" fillId="0" borderId="0" xfId="0" applyNumberFormat="1" applyFont="1" applyAlignment="1">
      <alignment horizontal="center" vertical="center"/>
    </xf>
    <xf numFmtId="38" fontId="4" fillId="0" borderId="0" xfId="1" applyFont="1" applyFill="1" applyAlignment="1">
      <alignment horizontal="center"/>
    </xf>
    <xf numFmtId="38" fontId="11" fillId="2" borderId="1" xfId="1" applyFont="1" applyFill="1" applyBorder="1"/>
    <xf numFmtId="0" fontId="11" fillId="2" borderId="0" xfId="0" applyFont="1" applyFill="1"/>
    <xf numFmtId="38" fontId="11" fillId="2" borderId="0" xfId="1" applyFont="1" applyFill="1"/>
    <xf numFmtId="0" fontId="11" fillId="2" borderId="1" xfId="0" applyFont="1" applyFill="1" applyBorder="1"/>
    <xf numFmtId="38" fontId="12" fillId="2" borderId="1" xfId="1" applyFont="1" applyFill="1" applyBorder="1"/>
    <xf numFmtId="38" fontId="11" fillId="0" borderId="1" xfId="1" applyFont="1" applyBorder="1"/>
    <xf numFmtId="38" fontId="11" fillId="0" borderId="7" xfId="1" applyFont="1" applyBorder="1"/>
    <xf numFmtId="0" fontId="11" fillId="0" borderId="0" xfId="0" applyFont="1"/>
    <xf numFmtId="0" fontId="4" fillId="0" borderId="1" xfId="0" applyFont="1" applyBorder="1"/>
    <xf numFmtId="177" fontId="4" fillId="0" borderId="4" xfId="1" applyNumberFormat="1" applyFont="1" applyBorder="1"/>
    <xf numFmtId="0" fontId="4" fillId="2" borderId="1" xfId="0" applyFont="1" applyFill="1" applyBorder="1" applyProtection="1">
      <protection locked="0"/>
    </xf>
    <xf numFmtId="38" fontId="4" fillId="2" borderId="1" xfId="1" applyFont="1" applyFill="1" applyBorder="1" applyProtection="1">
      <protection locked="0"/>
    </xf>
    <xf numFmtId="0" fontId="6" fillId="3" borderId="0" xfId="0" applyFont="1" applyFill="1" applyAlignment="1">
      <alignment horizontal="right" vertical="center"/>
    </xf>
    <xf numFmtId="38" fontId="4" fillId="0" borderId="7" xfId="1" applyFont="1" applyBorder="1"/>
    <xf numFmtId="0" fontId="13" fillId="0" borderId="0" xfId="0" applyFont="1" applyAlignment="1">
      <alignment horizontal="left" vertical="top" wrapTex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 xfId="0" applyFont="1" applyBorder="1" applyAlignment="1">
      <alignment horizontal="center"/>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textRotation="255"/>
    </xf>
    <xf numFmtId="38" fontId="4" fillId="0" borderId="12" xfId="1" applyFont="1" applyFill="1" applyBorder="1" applyAlignment="1">
      <alignment horizontal="center"/>
    </xf>
    <xf numFmtId="0" fontId="4" fillId="0" borderId="0" xfId="0" applyFont="1" applyAlignment="1">
      <alignment horizontal="center"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4" fillId="0" borderId="10" xfId="0" applyNumberFormat="1" applyFont="1" applyBorder="1" applyAlignment="1">
      <alignment horizontal="center" vertical="center"/>
    </xf>
    <xf numFmtId="176" fontId="4" fillId="0" borderId="11" xfId="0" applyNumberFormat="1" applyFont="1" applyBorder="1" applyAlignment="1">
      <alignment horizontal="center" vertical="center"/>
    </xf>
    <xf numFmtId="38" fontId="4" fillId="0" borderId="0" xfId="1" applyFont="1" applyFill="1" applyAlignment="1">
      <alignment horizontal="center"/>
    </xf>
    <xf numFmtId="176" fontId="15" fillId="0" borderId="15" xfId="2" applyNumberFormat="1" applyFont="1" applyBorder="1" applyAlignment="1">
      <alignment horizontal="center" shrinkToFit="1"/>
    </xf>
    <xf numFmtId="38" fontId="4" fillId="0" borderId="0" xfId="1" applyFont="1" applyAlignment="1">
      <alignment horizontal="left" vertical="top" wrapText="1"/>
    </xf>
    <xf numFmtId="0" fontId="4" fillId="0" borderId="0" xfId="0" applyFont="1" applyAlignment="1">
      <alignment horizontal="left" vertical="top" wrapText="1"/>
    </xf>
    <xf numFmtId="0" fontId="4" fillId="0" borderId="1" xfId="0" applyFont="1" applyBorder="1" applyAlignment="1">
      <alignment horizontal="center" vertical="center" wrapText="1"/>
    </xf>
    <xf numFmtId="38" fontId="11" fillId="0" borderId="0" xfId="1" applyFont="1" applyAlignment="1">
      <alignment horizontal="left" vertical="top" wrapText="1"/>
    </xf>
    <xf numFmtId="176" fontId="11" fillId="0" borderId="8" xfId="0" applyNumberFormat="1" applyFont="1" applyBorder="1" applyAlignment="1">
      <alignment horizontal="center" vertical="center"/>
    </xf>
    <xf numFmtId="176" fontId="11" fillId="0" borderId="9" xfId="0" applyNumberFormat="1" applyFont="1" applyBorder="1" applyAlignment="1">
      <alignment horizontal="center" vertical="center"/>
    </xf>
    <xf numFmtId="176" fontId="11" fillId="0" borderId="10" xfId="0" applyNumberFormat="1" applyFont="1" applyBorder="1" applyAlignment="1">
      <alignment horizontal="center" vertical="center"/>
    </xf>
    <xf numFmtId="176" fontId="11" fillId="0" borderId="11" xfId="0" applyNumberFormat="1" applyFont="1" applyBorder="1" applyAlignment="1">
      <alignment horizontal="center" vertical="center"/>
    </xf>
    <xf numFmtId="38" fontId="11" fillId="2" borderId="12" xfId="1" applyFont="1" applyFill="1" applyBorder="1" applyAlignment="1">
      <alignment horizontal="center"/>
    </xf>
    <xf numFmtId="38" fontId="11" fillId="2" borderId="0" xfId="1" applyFont="1" applyFill="1" applyAlignment="1">
      <alignment horizontal="center"/>
    </xf>
    <xf numFmtId="0" fontId="11" fillId="0" borderId="0" xfId="0" applyFont="1" applyAlignment="1">
      <alignment horizontal="left" vertical="top" wrapText="1"/>
    </xf>
  </cellXfs>
  <cellStyles count="3">
    <cellStyle name="パーセント" xfId="2" builtinId="5"/>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200025</xdr:colOff>
      <xdr:row>15</xdr:row>
      <xdr:rowOff>47625</xdr:rowOff>
    </xdr:from>
    <xdr:to>
      <xdr:col>2</xdr:col>
      <xdr:colOff>324971</xdr:colOff>
      <xdr:row>20</xdr:row>
      <xdr:rowOff>0</xdr:rowOff>
    </xdr:to>
    <xdr:sp macro="" textlink="">
      <xdr:nvSpPr>
        <xdr:cNvPr id="9386" name="AutoShape 9">
          <a:extLst>
            <a:ext uri="{FF2B5EF4-FFF2-40B4-BE49-F238E27FC236}">
              <a16:creationId xmlns:a16="http://schemas.microsoft.com/office/drawing/2014/main" id="{00000000-0008-0000-0000-0000AA240000}"/>
            </a:ext>
          </a:extLst>
        </xdr:cNvPr>
        <xdr:cNvSpPr>
          <a:spLocks/>
        </xdr:cNvSpPr>
      </xdr:nvSpPr>
      <xdr:spPr bwMode="auto">
        <a:xfrm>
          <a:off x="670672" y="2793066"/>
          <a:ext cx="124946" cy="848846"/>
        </a:xfrm>
        <a:prstGeom prst="rightBrace">
          <a:avLst>
            <a:gd name="adj1" fmla="val 7604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266700</xdr:colOff>
      <xdr:row>7</xdr:row>
      <xdr:rowOff>38100</xdr:rowOff>
    </xdr:from>
    <xdr:to>
      <xdr:col>5</xdr:col>
      <xdr:colOff>152400</xdr:colOff>
      <xdr:row>17</xdr:row>
      <xdr:rowOff>28575</xdr:rowOff>
    </xdr:to>
    <xdr:sp macro="" textlink="">
      <xdr:nvSpPr>
        <xdr:cNvPr id="9387" name="Line 10">
          <a:extLst>
            <a:ext uri="{FF2B5EF4-FFF2-40B4-BE49-F238E27FC236}">
              <a16:creationId xmlns:a16="http://schemas.microsoft.com/office/drawing/2014/main" id="{00000000-0008-0000-0000-0000AB240000}"/>
            </a:ext>
          </a:extLst>
        </xdr:cNvPr>
        <xdr:cNvSpPr>
          <a:spLocks noChangeShapeType="1"/>
        </xdr:cNvSpPr>
      </xdr:nvSpPr>
      <xdr:spPr bwMode="auto">
        <a:xfrm flipV="1">
          <a:off x="742950" y="1181100"/>
          <a:ext cx="3228975" cy="1800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152400</xdr:colOff>
      <xdr:row>6</xdr:row>
      <xdr:rowOff>66675</xdr:rowOff>
    </xdr:from>
    <xdr:to>
      <xdr:col>7</xdr:col>
      <xdr:colOff>923925</xdr:colOff>
      <xdr:row>8</xdr:row>
      <xdr:rowOff>95250</xdr:rowOff>
    </xdr:to>
    <xdr:sp macro="" textlink="">
      <xdr:nvSpPr>
        <xdr:cNvPr id="9227" name="Text Box 11">
          <a:extLst>
            <a:ext uri="{FF2B5EF4-FFF2-40B4-BE49-F238E27FC236}">
              <a16:creationId xmlns:a16="http://schemas.microsoft.com/office/drawing/2014/main" id="{00000000-0008-0000-0000-00000B240000}"/>
            </a:ext>
          </a:extLst>
        </xdr:cNvPr>
        <xdr:cNvSpPr txBox="1">
          <a:spLocks noChangeArrowheads="1"/>
        </xdr:cNvSpPr>
      </xdr:nvSpPr>
      <xdr:spPr bwMode="auto">
        <a:xfrm>
          <a:off x="3971925" y="1028700"/>
          <a:ext cx="3000375" cy="3905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a:t>
          </a:r>
          <a:r>
            <a:rPr lang="en-US" altLang="ja-JP" sz="1100" b="0" i="0" u="none" strike="noStrike" baseline="0">
              <a:solidFill>
                <a:srgbClr val="000000"/>
              </a:solidFill>
              <a:latin typeface="ＭＳ Ｐゴシック"/>
              <a:ea typeface="ＭＳ Ｐゴシック"/>
            </a:rPr>
            <a:t>E</a:t>
          </a:r>
          <a:r>
            <a:rPr lang="ja-JP" altLang="en-US" sz="1100" b="0" i="0" u="none" strike="noStrike" baseline="0">
              <a:solidFill>
                <a:srgbClr val="000000"/>
              </a:solidFill>
              <a:latin typeface="ＭＳ Ｐゴシック"/>
              <a:ea typeface="ＭＳ Ｐゴシック"/>
            </a:rPr>
            <a:t>に該当する場合は、仕入控除税額は０円となります。</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111545\Box\&#12304;02_&#35506;&#25152;&#20849;&#26377;&#12305;07_02_&#24863;&#26579;&#30151;&#23550;&#31574;&#35506;\R07&#24180;&#24230;\002&#26908;&#26619;&#25285;&#24403;\08_&#28961;&#26009;&#26908;&#26619;\08_03_&#28040;&#36027;&#31246;&#20181;&#20837;&#25511;&#38500;\R5&#28040;&#36027;&#31246;&#22577;&#21578;\30&#8215;&#35373;&#20633;&#25972;&#20633;&#20107;&#26989;&#65288;&#19979;&#21322;&#26399;&#65289;\&#65288;&#20316;&#25104;&#20013;&#65289;01_&#35336;&#31639;&#27096;&#24335;\&#12304;&#65330;&#65301;&#35373;&#20633;&#25972;&#20633;&#65288;&#19979;&#21322;&#26399;&#65289;&#12305;&#35201;&#36820;&#36996;&#30456;&#24403;&#38989;&#35336;&#31639;&#26360;&#31561;&#20316;&#25104;&#12484;&#12540;&#12523;.xlsx" TargetMode="External"/><Relationship Id="rId1" Type="http://schemas.openxmlformats.org/officeDocument/2006/relationships/externalLinkPath" Target="&#12304;&#65330;&#65301;&#35373;&#20633;&#25972;&#20633;&#65288;&#19979;&#21322;&#26399;&#65289;&#12305;&#35201;&#36820;&#36996;&#30456;&#24403;&#38989;&#35336;&#31639;&#26360;&#31561;&#20316;&#25104;&#12484;&#12540;&#125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情報入力シート"/>
      <sheetName val="二期マタギについて"/>
      <sheetName val="様式第５号"/>
      <sheetName val="入院"/>
      <sheetName val="外来"/>
      <sheetName val="疑う"/>
      <sheetName val="税率10%（白地）"/>
      <sheetName val="Sheet1"/>
      <sheetName val="Sheet6"/>
    </sheetNames>
    <sheetDataSet>
      <sheetData sheetId="0">
        <row r="47">
          <cell r="E47" t="str">
            <v>どれか一つを選んでください。</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69"/>
  <sheetViews>
    <sheetView tabSelected="1" zoomScale="85" zoomScaleNormal="85" zoomScaleSheetLayoutView="100" workbookViewId="0"/>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34</v>
      </c>
    </row>
    <row r="2" spans="1:18" ht="18.75" customHeight="1">
      <c r="A2" s="41" t="s">
        <v>33</v>
      </c>
      <c r="B2" s="41"/>
      <c r="C2" s="41"/>
      <c r="D2" s="41"/>
      <c r="E2" s="41"/>
      <c r="F2" s="41"/>
      <c r="G2" s="41"/>
      <c r="H2" s="41"/>
      <c r="I2" s="15" t="s">
        <v>15</v>
      </c>
    </row>
    <row r="3" spans="1:18">
      <c r="A3" s="2"/>
      <c r="B3" s="2"/>
      <c r="I3" s="17" t="s">
        <v>17</v>
      </c>
    </row>
    <row r="4" spans="1:18">
      <c r="A4" s="2" t="s">
        <v>0</v>
      </c>
      <c r="B4" s="2"/>
      <c r="I4" s="17"/>
      <c r="J4" s="17"/>
      <c r="K4" s="17"/>
      <c r="L4" s="17"/>
      <c r="M4" s="17"/>
      <c r="N4" s="17"/>
      <c r="O4" s="17"/>
      <c r="P4" s="17"/>
      <c r="Q4" s="12"/>
      <c r="R4" s="12"/>
    </row>
    <row r="5" spans="1:18">
      <c r="A5" s="2"/>
      <c r="B5" s="2"/>
      <c r="C5" s="28" t="s">
        <v>25</v>
      </c>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26</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27</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35</v>
      </c>
      <c r="I11" s="18"/>
      <c r="J11" s="18"/>
      <c r="K11" s="18"/>
      <c r="L11" s="18"/>
      <c r="M11" s="18"/>
      <c r="N11" s="18"/>
      <c r="O11" s="17"/>
      <c r="P11" s="17"/>
      <c r="Q11" s="12"/>
      <c r="R11" s="12"/>
    </row>
    <row r="12" spans="1:18">
      <c r="A12" s="2" t="s">
        <v>32</v>
      </c>
      <c r="B12" s="2"/>
      <c r="I12" s="18"/>
      <c r="J12" s="18"/>
      <c r="K12" s="18"/>
      <c r="L12" s="18"/>
      <c r="M12" s="18"/>
      <c r="N12" s="18"/>
      <c r="O12" s="17"/>
      <c r="P12" s="17"/>
      <c r="Q12" s="12"/>
      <c r="R12" s="12"/>
    </row>
    <row r="13" spans="1:18">
      <c r="A13" s="2"/>
      <c r="B13" s="2"/>
      <c r="C13" s="29"/>
      <c r="D13" s="1" t="s">
        <v>11</v>
      </c>
      <c r="I13" s="18" t="str">
        <f>TEXT(C13,"#,###")</f>
        <v/>
      </c>
      <c r="J13" s="18"/>
      <c r="K13" s="18"/>
      <c r="L13" s="18"/>
      <c r="M13" s="18"/>
      <c r="N13" s="18"/>
      <c r="O13" s="17"/>
      <c r="P13" s="17"/>
      <c r="Q13" s="12"/>
      <c r="R13" s="12"/>
    </row>
    <row r="14" spans="1:18">
      <c r="A14" s="2" t="s">
        <v>22</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35" t="s">
        <v>44</v>
      </c>
      <c r="C16" s="9" t="s">
        <v>36</v>
      </c>
      <c r="D16" s="9"/>
      <c r="E16" s="36" t="str">
        <f>IF(B16="○","（基準期間における税抜課税売上高"&amp;[1]情報入力シート!E28&amp;"円）","")</f>
        <v/>
      </c>
      <c r="F16" s="9"/>
      <c r="G16" s="9"/>
      <c r="H16" s="10"/>
      <c r="I16" s="18"/>
      <c r="J16" s="18"/>
      <c r="K16" s="18"/>
      <c r="L16" s="18"/>
      <c r="M16" s="18"/>
      <c r="N16" s="18"/>
      <c r="O16" s="17"/>
      <c r="P16" s="17"/>
      <c r="Q16" s="12"/>
      <c r="R16" s="12"/>
    </row>
    <row r="17" spans="2:18">
      <c r="B17" s="35" t="str">
        <f>IF([1]情報入力シート!E30="○","○","")</f>
        <v/>
      </c>
      <c r="C17" s="9" t="s">
        <v>29</v>
      </c>
      <c r="D17" s="9"/>
      <c r="E17" s="9"/>
      <c r="F17" s="9"/>
      <c r="G17" s="9"/>
      <c r="H17" s="10"/>
      <c r="I17" s="18"/>
      <c r="J17" s="18"/>
      <c r="K17" s="18"/>
      <c r="L17" s="18"/>
      <c r="M17" s="18"/>
      <c r="N17" s="18"/>
      <c r="O17" s="17"/>
      <c r="P17" s="17"/>
      <c r="Q17" s="12"/>
      <c r="R17" s="12"/>
    </row>
    <row r="18" spans="2:18">
      <c r="B18" s="35" t="str">
        <f>IF([1]情報入力シート!E31="○","○","")</f>
        <v/>
      </c>
      <c r="C18" s="9" t="s">
        <v>37</v>
      </c>
      <c r="D18" s="9"/>
      <c r="E18" s="9"/>
      <c r="F18" s="9"/>
      <c r="G18" s="9"/>
      <c r="H18" s="10"/>
      <c r="I18" s="18"/>
      <c r="J18" s="18"/>
      <c r="K18" s="18"/>
      <c r="L18" s="18"/>
      <c r="M18" s="18"/>
      <c r="N18" s="18"/>
      <c r="O18" s="17"/>
      <c r="P18" s="17"/>
      <c r="Q18" s="12"/>
      <c r="R18" s="12"/>
    </row>
    <row r="19" spans="2:18">
      <c r="B19" s="35" t="str">
        <f>IF([1]情報入力シート!E32="○","○","")</f>
        <v/>
      </c>
      <c r="C19" s="9" t="s">
        <v>38</v>
      </c>
      <c r="D19" s="9"/>
      <c r="E19" s="9"/>
      <c r="F19" s="9" t="str">
        <f>IF(B19="○","（特定収入割合"&amp;[1]情報入力シート!E33*100&amp;"％）","")</f>
        <v/>
      </c>
      <c r="G19" s="9"/>
      <c r="H19" s="10"/>
      <c r="I19" s="18"/>
      <c r="J19" s="18"/>
      <c r="K19" s="18"/>
      <c r="L19" s="18"/>
      <c r="M19" s="18"/>
      <c r="N19" s="18"/>
      <c r="O19" s="17"/>
      <c r="P19" s="17"/>
      <c r="Q19" s="12"/>
      <c r="R19" s="12"/>
    </row>
    <row r="20" spans="2:18">
      <c r="B20" s="35" t="str">
        <f>IF([1]情報入力シート!E34="○","○","")</f>
        <v/>
      </c>
      <c r="C20" s="9" t="s">
        <v>39</v>
      </c>
      <c r="D20" s="9"/>
      <c r="E20" s="9"/>
      <c r="F20" s="42" t="str">
        <f>IF(B20="○",[1]情報入力シート!E35,"")</f>
        <v/>
      </c>
      <c r="G20" s="42"/>
      <c r="H20" s="43"/>
      <c r="I20" s="18"/>
      <c r="J20" s="18"/>
      <c r="K20" s="18"/>
      <c r="L20" s="18"/>
      <c r="M20" s="18"/>
      <c r="N20" s="18"/>
      <c r="O20" s="17"/>
      <c r="P20" s="17"/>
      <c r="Q20" s="12"/>
      <c r="R20" s="12"/>
    </row>
    <row r="21" spans="2:18">
      <c r="B21" s="35" t="str">
        <f>IF([1]情報入力シート!E36="○","○","")</f>
        <v/>
      </c>
      <c r="C21" s="9" t="s">
        <v>40</v>
      </c>
      <c r="D21" s="9"/>
      <c r="E21" s="9"/>
      <c r="F21" s="9"/>
      <c r="G21" s="9"/>
      <c r="H21" s="10"/>
      <c r="I21" s="19" t="e">
        <f>INT(C13*10/110*SUM(D40:F40)/H40)</f>
        <v>#DIV/0!</v>
      </c>
      <c r="J21" s="19"/>
      <c r="K21" s="19"/>
      <c r="L21" s="19" t="e">
        <f>TEXT(I21,"#,##0")</f>
        <v>#DIV/0!</v>
      </c>
      <c r="M21" s="19"/>
      <c r="N21" s="19"/>
      <c r="O21" s="17"/>
      <c r="P21" s="17"/>
      <c r="Q21" s="12"/>
      <c r="R21" s="12"/>
    </row>
    <row r="22" spans="2:18">
      <c r="B22" s="35" t="str">
        <f>IF([1]情報入力シート!E37="○","○","")</f>
        <v/>
      </c>
      <c r="C22" s="9" t="s">
        <v>41</v>
      </c>
      <c r="D22" s="9"/>
      <c r="E22" s="9"/>
      <c r="F22" s="9"/>
      <c r="G22" s="9"/>
      <c r="H22" s="10"/>
      <c r="I22" s="19" t="e">
        <f>INT(C13*10/110*D40/H40)</f>
        <v>#DIV/0!</v>
      </c>
      <c r="J22" s="19" t="e">
        <f>INT(C13*10/110*F40/H40*F43)</f>
        <v>#DIV/0!</v>
      </c>
      <c r="K22" s="19" t="e">
        <f>I22+J22</f>
        <v>#DIV/0!</v>
      </c>
      <c r="L22" s="19" t="e">
        <f>TEXT(I22,"#,##0")</f>
        <v>#DIV/0!</v>
      </c>
      <c r="M22" s="19" t="e">
        <f>TEXT(J22,"#,##0")</f>
        <v>#DIV/0!</v>
      </c>
      <c r="N22" s="19" t="e">
        <f>TEXT(K22,"#,##0")</f>
        <v>#DIV/0!</v>
      </c>
      <c r="O22" s="17"/>
      <c r="P22" s="17"/>
      <c r="Q22" s="12"/>
      <c r="R22" s="12"/>
    </row>
    <row r="23" spans="2:18">
      <c r="B23" s="35" t="str">
        <f>IF([1]情報入力シート!E38="○","○","")</f>
        <v/>
      </c>
      <c r="C23" s="9" t="s">
        <v>42</v>
      </c>
      <c r="D23" s="9"/>
      <c r="E23" s="9"/>
      <c r="F23" s="9"/>
      <c r="G23" s="9"/>
      <c r="H23" s="10"/>
      <c r="I23" s="19" t="e">
        <f>INT(C13*10/110*SUM(D40:F40)/H40*F43)</f>
        <v>#DIV/0!</v>
      </c>
      <c r="J23" s="19"/>
      <c r="K23" s="19"/>
      <c r="L23" s="19" t="e">
        <f>TEXT(I23,"#,##0")</f>
        <v>#DIV/0!</v>
      </c>
      <c r="M23" s="19"/>
      <c r="N23" s="19"/>
      <c r="O23" s="17"/>
      <c r="P23" s="17"/>
      <c r="Q23" s="12"/>
      <c r="R23" s="12"/>
    </row>
    <row r="24" spans="2:18">
      <c r="B24" s="1" t="s">
        <v>47</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48</v>
      </c>
      <c r="I26" s="18"/>
      <c r="J26" s="18"/>
      <c r="K26" s="18"/>
      <c r="L26" s="18"/>
      <c r="M26" s="18"/>
      <c r="N26" s="18"/>
      <c r="O26" s="17"/>
      <c r="P26" s="17"/>
      <c r="Q26" s="12"/>
      <c r="R26" s="12"/>
    </row>
    <row r="27" spans="2:18">
      <c r="B27" s="35" t="str">
        <f>IF([1]情報入力シート!E43="○","○","")</f>
        <v/>
      </c>
      <c r="C27" s="9" t="s">
        <v>45</v>
      </c>
      <c r="D27" s="9"/>
      <c r="E27" s="9"/>
      <c r="F27" s="9"/>
      <c r="G27" s="9"/>
      <c r="H27" s="10"/>
      <c r="I27" s="18"/>
      <c r="J27" s="18"/>
      <c r="K27" s="18"/>
      <c r="L27" s="18"/>
      <c r="M27" s="18"/>
      <c r="N27" s="18"/>
      <c r="O27" s="17"/>
      <c r="P27" s="17"/>
      <c r="Q27" s="12"/>
      <c r="R27" s="12"/>
    </row>
    <row r="28" spans="2:18">
      <c r="B28" s="35" t="str">
        <f>IF([1]情報入力シート!E44="○","○","")</f>
        <v/>
      </c>
      <c r="C28" s="9" t="s">
        <v>46</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1" t="str">
        <f>"①"&amp;IF(B27="○","補助金の使途の内訳",IF(B28="○","補助対象経費の内訳",""))</f>
        <v>①</v>
      </c>
      <c r="I30" s="18"/>
      <c r="J30" s="18"/>
      <c r="K30" s="18"/>
      <c r="L30" s="18"/>
      <c r="M30" s="18"/>
      <c r="N30" s="18"/>
      <c r="O30" s="17"/>
      <c r="P30" s="17"/>
      <c r="Q30" s="12"/>
      <c r="R30" s="12"/>
    </row>
    <row r="31" spans="2:18">
      <c r="B31" s="5"/>
      <c r="C31" s="44" t="s">
        <v>10</v>
      </c>
      <c r="D31" s="46" t="s">
        <v>30</v>
      </c>
      <c r="E31" s="46"/>
      <c r="F31" s="46"/>
      <c r="G31" s="47" t="s">
        <v>31</v>
      </c>
      <c r="H31" s="49" t="s">
        <v>7</v>
      </c>
      <c r="I31" s="14"/>
      <c r="J31" s="18"/>
      <c r="K31" s="18"/>
      <c r="L31" s="18"/>
      <c r="M31" s="18"/>
      <c r="N31" s="18"/>
      <c r="O31" s="17"/>
      <c r="P31" s="17"/>
      <c r="Q31" s="12"/>
      <c r="R31" s="12"/>
    </row>
    <row r="32" spans="2:18" ht="28.5">
      <c r="B32" s="6"/>
      <c r="C32" s="45"/>
      <c r="D32" s="4" t="s">
        <v>5</v>
      </c>
      <c r="E32" s="4" t="s">
        <v>6</v>
      </c>
      <c r="F32" s="4" t="s">
        <v>4</v>
      </c>
      <c r="G32" s="48"/>
      <c r="H32" s="49"/>
      <c r="I32" s="20"/>
      <c r="J32" s="17"/>
      <c r="K32" s="17"/>
      <c r="L32" s="17"/>
      <c r="M32" s="17"/>
      <c r="N32" s="17"/>
      <c r="O32" s="17"/>
      <c r="P32" s="17"/>
      <c r="Q32" s="12"/>
      <c r="R32" s="12"/>
    </row>
    <row r="33" spans="2:18" ht="19.5" customHeight="1">
      <c r="B33" s="50" t="s">
        <v>9</v>
      </c>
      <c r="C33" s="37"/>
      <c r="D33" s="38"/>
      <c r="E33" s="38"/>
      <c r="F33" s="38"/>
      <c r="G33" s="38"/>
      <c r="H33" s="11">
        <f t="shared" ref="H33:H39" si="0">SUM(D33:G33)</f>
        <v>0</v>
      </c>
      <c r="I33" s="17"/>
      <c r="J33" s="17"/>
      <c r="K33" s="17"/>
      <c r="L33" s="17"/>
      <c r="M33" s="17"/>
      <c r="N33" s="17"/>
      <c r="O33" s="17"/>
      <c r="P33" s="17"/>
      <c r="Q33" s="12"/>
      <c r="R33" s="12"/>
    </row>
    <row r="34" spans="2:18" ht="19.5" customHeight="1">
      <c r="B34" s="50"/>
      <c r="C34" s="37"/>
      <c r="D34" s="38"/>
      <c r="E34" s="38"/>
      <c r="F34" s="38"/>
      <c r="G34" s="38"/>
      <c r="H34" s="11">
        <f t="shared" si="0"/>
        <v>0</v>
      </c>
      <c r="I34" s="17"/>
      <c r="J34" s="17"/>
      <c r="K34" s="17"/>
      <c r="L34" s="17"/>
      <c r="M34" s="17"/>
      <c r="N34" s="17"/>
      <c r="O34" s="17"/>
      <c r="P34" s="17"/>
      <c r="Q34" s="12"/>
      <c r="R34" s="12"/>
    </row>
    <row r="35" spans="2:18" ht="19.5" customHeight="1">
      <c r="B35" s="50"/>
      <c r="C35" s="37"/>
      <c r="D35" s="38"/>
      <c r="E35" s="38"/>
      <c r="F35" s="38"/>
      <c r="G35" s="38"/>
      <c r="H35" s="11">
        <f t="shared" si="0"/>
        <v>0</v>
      </c>
      <c r="I35" s="17"/>
      <c r="J35" s="17"/>
      <c r="K35" s="17"/>
      <c r="L35" s="17"/>
      <c r="M35" s="17"/>
      <c r="N35" s="17"/>
      <c r="O35" s="17"/>
      <c r="P35" s="17"/>
      <c r="Q35" s="12"/>
      <c r="R35" s="12"/>
    </row>
    <row r="36" spans="2:18" ht="19.5" customHeight="1">
      <c r="B36" s="50"/>
      <c r="C36" s="37"/>
      <c r="D36" s="38"/>
      <c r="E36" s="38"/>
      <c r="F36" s="38"/>
      <c r="G36" s="38"/>
      <c r="H36" s="11">
        <f t="shared" si="0"/>
        <v>0</v>
      </c>
      <c r="I36" s="17"/>
      <c r="J36" s="17"/>
      <c r="K36" s="17"/>
      <c r="L36" s="17"/>
      <c r="M36" s="17"/>
      <c r="N36" s="17"/>
      <c r="O36" s="17"/>
      <c r="P36" s="17"/>
      <c r="Q36" s="12"/>
      <c r="R36" s="12"/>
    </row>
    <row r="37" spans="2:18" ht="19.5" customHeight="1">
      <c r="B37" s="50"/>
      <c r="C37" s="37"/>
      <c r="D37" s="38"/>
      <c r="E37" s="38"/>
      <c r="F37" s="38"/>
      <c r="G37" s="38"/>
      <c r="H37" s="11">
        <f t="shared" si="0"/>
        <v>0</v>
      </c>
      <c r="I37" s="17"/>
      <c r="J37" s="17"/>
      <c r="K37" s="17"/>
      <c r="L37" s="17"/>
      <c r="M37" s="17"/>
      <c r="N37" s="17"/>
      <c r="O37" s="17"/>
      <c r="P37" s="17"/>
      <c r="Q37" s="12"/>
      <c r="R37" s="12"/>
    </row>
    <row r="38" spans="2:18" ht="19.5" customHeight="1">
      <c r="B38" s="50"/>
      <c r="C38" s="37"/>
      <c r="D38" s="38"/>
      <c r="E38" s="38"/>
      <c r="F38" s="38"/>
      <c r="G38" s="38"/>
      <c r="H38" s="11">
        <f t="shared" si="0"/>
        <v>0</v>
      </c>
      <c r="I38" s="17"/>
      <c r="J38" s="17"/>
      <c r="K38" s="17"/>
      <c r="L38" s="17"/>
      <c r="M38" s="17"/>
      <c r="N38" s="17"/>
      <c r="O38" s="17"/>
      <c r="P38" s="17"/>
      <c r="Q38" s="12"/>
      <c r="R38" s="12"/>
    </row>
    <row r="39" spans="2:18" ht="19.5" customHeight="1">
      <c r="B39" s="50"/>
      <c r="C39" s="37"/>
      <c r="D39" s="38"/>
      <c r="E39" s="38"/>
      <c r="F39" s="38"/>
      <c r="G39" s="38" t="s">
        <v>43</v>
      </c>
      <c r="H39" s="11">
        <f t="shared" si="0"/>
        <v>0</v>
      </c>
      <c r="I39" s="17"/>
      <c r="J39" s="17"/>
      <c r="K39" s="17"/>
      <c r="L39" s="17"/>
      <c r="M39" s="17"/>
      <c r="N39" s="17"/>
      <c r="O39" s="17"/>
      <c r="P39" s="17"/>
      <c r="Q39" s="12"/>
      <c r="R39" s="12"/>
    </row>
    <row r="40" spans="2:18" ht="19.5" customHeight="1">
      <c r="B40" s="50"/>
      <c r="C40" s="3" t="s">
        <v>7</v>
      </c>
      <c r="D40" s="11">
        <f>SUM(D33:D39)</f>
        <v>0</v>
      </c>
      <c r="E40" s="11">
        <f>SUM(E33:E39)</f>
        <v>0</v>
      </c>
      <c r="F40" s="11">
        <f>SUM(F33:F39)</f>
        <v>0</v>
      </c>
      <c r="G40" s="11">
        <f>SUM(G33:G39)</f>
        <v>0</v>
      </c>
      <c r="H40" s="11">
        <f>SUM(H33:H39)</f>
        <v>0</v>
      </c>
      <c r="I40" s="17" t="str">
        <f>IF(B27="○","←５　国庫補助金確定額と一致させてください。",IF(B28="○","←実績報告の対象経費の支出済額と一致させてください",""))</f>
        <v/>
      </c>
      <c r="J40" s="17"/>
      <c r="K40" s="17"/>
      <c r="L40" s="17"/>
      <c r="M40" s="17"/>
      <c r="N40" s="17"/>
      <c r="O40" s="17"/>
      <c r="P40" s="17"/>
      <c r="Q40" s="12"/>
      <c r="R40" s="12"/>
    </row>
    <row r="41" spans="2:18" ht="19.5" customHeight="1">
      <c r="B41" s="7"/>
      <c r="C41" s="8"/>
      <c r="H41" s="39" t="str">
        <f>IF((B27="○")*(H40&lt;&gt;C13),"補助金確定額と一致させてください↑",IF((B28="○")*(H40&lt;=C13),"実績報告書の対象経費支出済額と一致しているか念のため確認してください。",""))</f>
        <v/>
      </c>
      <c r="I41" s="18" t="str">
        <f>TEXT(D40,"#,##0")</f>
        <v>0</v>
      </c>
      <c r="J41" s="18" t="str">
        <f>TEXT(E40,"#,##0")</f>
        <v>0</v>
      </c>
      <c r="K41" s="18" t="str">
        <f>TEXT(F40,"#,##0")</f>
        <v>0</v>
      </c>
      <c r="L41" s="18" t="str">
        <f>TEXT(G40,"#,##0")</f>
        <v>0</v>
      </c>
      <c r="M41" s="18" t="str">
        <f>TEXT(H40,"#,##0")</f>
        <v>0</v>
      </c>
    </row>
    <row r="42" spans="2:18" ht="15" thickBot="1">
      <c r="B42" s="1" t="s">
        <v>8</v>
      </c>
      <c r="I42" s="17"/>
      <c r="J42" s="17"/>
      <c r="K42" s="17"/>
      <c r="L42" s="17"/>
      <c r="M42" s="17"/>
      <c r="N42" s="17"/>
      <c r="O42" s="17"/>
      <c r="P42" s="17"/>
      <c r="Q42" s="12"/>
      <c r="R42" s="12"/>
    </row>
    <row r="43" spans="2:18" ht="15" thickBot="1">
      <c r="C43" s="51" t="str">
        <f>[1]情報入力シート!E47</f>
        <v>どれか一つを選んでください。</v>
      </c>
      <c r="D43" s="51"/>
      <c r="E43" s="52" t="s">
        <v>23</v>
      </c>
      <c r="F43" s="53" t="e">
        <f>IF([1]情報入力シート!E50="",IF(C44="","",C43/C44),[1]情報入力シート!E50)</f>
        <v>#VALUE!</v>
      </c>
      <c r="G43" s="54"/>
      <c r="I43" s="17"/>
      <c r="J43" s="21" t="s">
        <v>19</v>
      </c>
      <c r="K43" s="21"/>
      <c r="L43" s="21"/>
      <c r="M43" s="21"/>
      <c r="N43" s="17"/>
      <c r="O43" s="17"/>
      <c r="P43" s="17"/>
      <c r="Q43" s="12"/>
      <c r="R43" s="12"/>
    </row>
    <row r="44" spans="2:18" ht="15.75" thickTop="1" thickBot="1">
      <c r="C44" s="57">
        <f>[1]情報入力シート!E48</f>
        <v>0</v>
      </c>
      <c r="D44" s="57"/>
      <c r="E44" s="52"/>
      <c r="F44" s="55"/>
      <c r="G44" s="56"/>
      <c r="I44" s="17"/>
      <c r="J44" s="17" t="s">
        <v>20</v>
      </c>
      <c r="K44" s="17"/>
      <c r="L44" s="17"/>
      <c r="M44" s="17"/>
      <c r="N44" s="17"/>
      <c r="O44" s="17"/>
      <c r="P44" s="17"/>
      <c r="Q44" s="12"/>
      <c r="R44" s="12"/>
    </row>
    <row r="45" spans="2:18" ht="15" thickBot="1">
      <c r="B45" s="1" t="s">
        <v>12</v>
      </c>
      <c r="F45" s="58" t="str">
        <f>IF([1]情報入力シート!E50&lt;&gt;"","税務申告上端数処理している。","")</f>
        <v/>
      </c>
      <c r="G45" s="58"/>
      <c r="I45" s="17" t="s">
        <v>16</v>
      </c>
      <c r="K45" s="22"/>
      <c r="L45" s="17"/>
      <c r="M45" s="17"/>
      <c r="N45" s="17"/>
      <c r="O45" s="17"/>
      <c r="P45" s="17"/>
      <c r="Q45" s="12"/>
      <c r="R45" s="12"/>
    </row>
    <row r="46" spans="2:18" ht="15" thickBot="1">
      <c r="F46" s="40" t="str">
        <f>IF(B16&amp;B17&amp;B18&amp;B19&amp;B20="○",0,IF(B21="○",I21,IF(B22="○",K22,IF(B23="○",I23,""))))</f>
        <v/>
      </c>
      <c r="G46" s="1" t="s">
        <v>11</v>
      </c>
      <c r="I46" s="17"/>
      <c r="J46" s="17"/>
      <c r="K46" s="17"/>
      <c r="L46" s="17"/>
      <c r="M46" s="17"/>
      <c r="N46" s="17"/>
      <c r="O46" s="17"/>
      <c r="P46" s="17"/>
      <c r="Q46" s="12"/>
      <c r="R46" s="12"/>
    </row>
    <row r="47" spans="2:18">
      <c r="I47" s="17"/>
      <c r="J47" s="17"/>
      <c r="K47" s="17"/>
      <c r="L47" s="17"/>
      <c r="M47" s="17"/>
      <c r="N47" s="17"/>
      <c r="O47" s="17"/>
      <c r="P47" s="17"/>
      <c r="Q47" s="12"/>
      <c r="R47" s="12"/>
    </row>
    <row r="48" spans="2:18" ht="28.5" customHeight="1">
      <c r="C48" s="59" t="str">
        <f>IF(B21="○",I13&amp;"×10/110×（"&amp;I41&amp;"＋"&amp;J41&amp;"＋"&amp;K41&amp;"）/"&amp;M41&amp;"＝"&amp;L21,IF(B23="○",I13&amp;"×10/110×("&amp;I41&amp;"＋"&amp;J41&amp;"＋"&amp;K41&amp;"）/"&amp;M41&amp;"×②＝"&amp;L23,""))</f>
        <v/>
      </c>
      <c r="D48" s="59"/>
      <c r="E48" s="59"/>
      <c r="F48" s="59"/>
      <c r="G48" s="59"/>
      <c r="H48" s="59"/>
      <c r="I48" s="23" t="s">
        <v>13</v>
      </c>
    </row>
    <row r="49" spans="1:9" ht="28.5" customHeight="1">
      <c r="C49" s="60" t="str">
        <f>IF(B22="○",I13&amp;"×10/110×"&amp;I41&amp;"/"&amp;M41&amp;"＝"&amp;L22&amp;"・・・ａ","")</f>
        <v/>
      </c>
      <c r="D49" s="60"/>
      <c r="E49" s="60"/>
      <c r="F49" s="60"/>
      <c r="G49" s="60"/>
      <c r="H49" s="60"/>
      <c r="I49" s="23" t="s">
        <v>13</v>
      </c>
    </row>
    <row r="50" spans="1:9" ht="28.5" customHeight="1">
      <c r="C50" s="60" t="str">
        <f>IF(B22="○",I13&amp;"×10/110×"&amp;K41&amp;"/"&amp;M41&amp;"×②＝"&amp;M22&amp;"・・・ｂ","")</f>
        <v/>
      </c>
      <c r="D50" s="60"/>
      <c r="E50" s="60"/>
      <c r="F50" s="60"/>
      <c r="G50" s="60"/>
      <c r="H50" s="60"/>
      <c r="I50" s="23" t="s">
        <v>13</v>
      </c>
    </row>
    <row r="51" spans="1:9">
      <c r="C51" s="1" t="str">
        <f>IF(B22="○","ａ＋ｂ＝"&amp;N22,"")</f>
        <v/>
      </c>
      <c r="I51" s="17" t="s">
        <v>13</v>
      </c>
    </row>
    <row r="52" spans="1:9">
      <c r="A52" s="16"/>
      <c r="B52" s="16"/>
      <c r="C52" s="16"/>
      <c r="D52" s="16"/>
      <c r="E52" s="16"/>
      <c r="F52" s="16"/>
      <c r="G52" s="16"/>
      <c r="H52" s="16"/>
      <c r="I52" s="17" t="s">
        <v>14</v>
      </c>
    </row>
    <row r="53" spans="1:9">
      <c r="A53" s="16"/>
      <c r="B53" s="16"/>
      <c r="C53" s="16"/>
      <c r="D53" s="16"/>
      <c r="E53" s="16"/>
      <c r="F53" s="16"/>
      <c r="G53" s="16"/>
      <c r="H53" s="16"/>
    </row>
    <row r="54" spans="1:9">
      <c r="A54" s="16"/>
      <c r="B54" s="16"/>
      <c r="C54" s="16"/>
      <c r="D54" s="16"/>
      <c r="E54" s="16"/>
      <c r="F54" s="16"/>
      <c r="G54" s="16"/>
      <c r="H54" s="16"/>
    </row>
    <row r="55" spans="1:9">
      <c r="A55" s="16"/>
      <c r="B55" s="16"/>
      <c r="C55" s="16"/>
      <c r="D55" s="16"/>
      <c r="E55" s="16"/>
      <c r="F55" s="16"/>
      <c r="G55" s="16"/>
      <c r="H55" s="16"/>
    </row>
    <row r="56" spans="1:9">
      <c r="A56" s="16"/>
      <c r="B56" s="16"/>
      <c r="C56" s="16"/>
      <c r="D56" s="16"/>
      <c r="E56" s="16"/>
      <c r="F56" s="16"/>
      <c r="G56" s="16"/>
      <c r="H56" s="16"/>
    </row>
    <row r="57" spans="1:9">
      <c r="A57" s="16"/>
      <c r="B57" s="16"/>
      <c r="C57" s="16"/>
      <c r="D57" s="16"/>
      <c r="E57" s="16"/>
      <c r="F57" s="16"/>
      <c r="G57" s="16"/>
      <c r="H57" s="16"/>
    </row>
    <row r="58" spans="1:9">
      <c r="A58" s="16"/>
      <c r="B58" s="16"/>
      <c r="C58" s="16"/>
      <c r="D58" s="16"/>
      <c r="E58" s="16"/>
      <c r="F58" s="16"/>
      <c r="G58" s="16"/>
      <c r="H58" s="16"/>
    </row>
    <row r="59" spans="1:9">
      <c r="A59" s="16"/>
      <c r="B59" s="16"/>
      <c r="C59" s="16"/>
      <c r="D59" s="16"/>
      <c r="E59" s="16"/>
      <c r="F59" s="16"/>
      <c r="G59" s="16"/>
      <c r="H59" s="16"/>
    </row>
    <row r="60" spans="1:9">
      <c r="A60" s="16"/>
      <c r="B60" s="16"/>
      <c r="C60" s="16"/>
      <c r="D60" s="16"/>
      <c r="E60" s="16"/>
      <c r="F60" s="16"/>
      <c r="G60" s="16"/>
      <c r="H60" s="16"/>
    </row>
    <row r="61" spans="1:9">
      <c r="A61" s="16"/>
      <c r="B61" s="16"/>
      <c r="C61" s="16"/>
      <c r="D61" s="16"/>
      <c r="E61" s="16"/>
      <c r="F61" s="16"/>
      <c r="G61" s="16"/>
      <c r="H61" s="16"/>
    </row>
    <row r="62" spans="1:9">
      <c r="A62" s="16"/>
      <c r="B62" s="16"/>
      <c r="C62" s="16"/>
      <c r="D62" s="16"/>
      <c r="E62" s="16"/>
      <c r="F62" s="16"/>
      <c r="G62" s="16"/>
      <c r="H62" s="16"/>
    </row>
    <row r="63" spans="1:9">
      <c r="A63" s="16"/>
      <c r="B63" s="16"/>
      <c r="C63" s="16"/>
      <c r="D63" s="16"/>
      <c r="E63" s="16"/>
      <c r="F63" s="16"/>
      <c r="G63" s="16"/>
      <c r="H63" s="16"/>
    </row>
    <row r="64" spans="1:9">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sheetData>
  <mergeCells count="15">
    <mergeCell ref="F45:G45"/>
    <mergeCell ref="C48:H48"/>
    <mergeCell ref="C49:H49"/>
    <mergeCell ref="C50:H50"/>
    <mergeCell ref="B33:B40"/>
    <mergeCell ref="C43:D43"/>
    <mergeCell ref="E43:E44"/>
    <mergeCell ref="F43:G44"/>
    <mergeCell ref="C44:D44"/>
    <mergeCell ref="A2:H2"/>
    <mergeCell ref="F20:H20"/>
    <mergeCell ref="C31:C32"/>
    <mergeCell ref="D31:F31"/>
    <mergeCell ref="G31:G32"/>
    <mergeCell ref="H31:H32"/>
  </mergeCells>
  <phoneticPr fontId="2"/>
  <pageMargins left="0.59055118110236227" right="0.59055118110236227" top="0.98425196850393704" bottom="0.98425196850393704" header="0.51181102362204722" footer="0.51181102362204722"/>
  <pageSetup paperSize="9" scale="82" orientation="portrait" cellComments="asDisplayed" r:id="rId1"/>
  <headerFooter alignWithMargins="0">
    <oddHeader>&amp;L&amp;14【記入例１　仕入控除税額が０円の場合】</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70"/>
  <sheetViews>
    <sheetView zoomScale="85" zoomScaleNormal="85" zoomScaleSheetLayoutView="100" zoomScalePageLayoutView="85" workbookViewId="0"/>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34</v>
      </c>
    </row>
    <row r="2" spans="1:18" ht="18.75" customHeight="1">
      <c r="A2" s="41" t="s">
        <v>33</v>
      </c>
      <c r="B2" s="41"/>
      <c r="C2" s="41"/>
      <c r="D2" s="41"/>
      <c r="E2" s="41"/>
      <c r="F2" s="41"/>
      <c r="G2" s="41"/>
      <c r="H2" s="41"/>
      <c r="I2" s="15" t="s">
        <v>15</v>
      </c>
    </row>
    <row r="3" spans="1:18">
      <c r="A3" s="2"/>
      <c r="B3" s="2"/>
      <c r="I3" s="17" t="s">
        <v>17</v>
      </c>
    </row>
    <row r="4" spans="1:18">
      <c r="A4" s="2" t="s">
        <v>0</v>
      </c>
      <c r="B4" s="2"/>
      <c r="I4" s="17"/>
      <c r="J4" s="17"/>
      <c r="K4" s="17"/>
      <c r="L4" s="17"/>
      <c r="M4" s="17"/>
      <c r="N4" s="17"/>
      <c r="O4" s="17"/>
      <c r="P4" s="17"/>
      <c r="Q4" s="12"/>
      <c r="R4" s="12"/>
    </row>
    <row r="5" spans="1:18">
      <c r="A5" s="2"/>
      <c r="B5" s="2"/>
      <c r="C5" s="28" t="s">
        <v>25</v>
      </c>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26</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27</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35</v>
      </c>
      <c r="I11" s="18"/>
      <c r="J11" s="18"/>
      <c r="K11" s="18"/>
      <c r="L11" s="18"/>
      <c r="M11" s="18"/>
      <c r="N11" s="18"/>
      <c r="O11" s="17"/>
      <c r="P11" s="17"/>
      <c r="Q11" s="12"/>
      <c r="R11" s="12"/>
    </row>
    <row r="12" spans="1:18">
      <c r="A12" s="2" t="s">
        <v>32</v>
      </c>
      <c r="B12" s="2"/>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22</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36</v>
      </c>
      <c r="D16" s="9"/>
      <c r="E16" s="9"/>
      <c r="F16" s="9"/>
      <c r="G16" s="9"/>
      <c r="H16" s="10"/>
      <c r="I16" s="18"/>
      <c r="J16" s="18"/>
      <c r="K16" s="18"/>
      <c r="L16" s="18"/>
      <c r="M16" s="18"/>
      <c r="N16" s="18"/>
      <c r="O16" s="17"/>
      <c r="P16" s="17"/>
      <c r="Q16" s="12"/>
      <c r="R16" s="12"/>
    </row>
    <row r="17" spans="2:18">
      <c r="B17" s="13"/>
      <c r="C17" s="9" t="s">
        <v>29</v>
      </c>
      <c r="D17" s="9"/>
      <c r="E17" s="9"/>
      <c r="F17" s="9"/>
      <c r="G17" s="9"/>
      <c r="H17" s="10"/>
      <c r="I17" s="18"/>
      <c r="J17" s="18"/>
      <c r="K17" s="18"/>
      <c r="L17" s="18"/>
      <c r="M17" s="18"/>
      <c r="N17" s="18"/>
      <c r="O17" s="17"/>
      <c r="P17" s="17"/>
      <c r="Q17" s="12"/>
      <c r="R17" s="12"/>
    </row>
    <row r="18" spans="2:18">
      <c r="B18" s="13"/>
      <c r="C18" s="9" t="s">
        <v>37</v>
      </c>
      <c r="D18" s="9"/>
      <c r="E18" s="9"/>
      <c r="F18" s="9"/>
      <c r="G18" s="9"/>
      <c r="H18" s="10"/>
      <c r="I18" s="18"/>
      <c r="J18" s="18"/>
      <c r="K18" s="18"/>
      <c r="L18" s="18"/>
      <c r="M18" s="18"/>
      <c r="N18" s="18"/>
      <c r="O18" s="17"/>
      <c r="P18" s="17"/>
      <c r="Q18" s="12"/>
      <c r="R18" s="12"/>
    </row>
    <row r="19" spans="2:18">
      <c r="B19" s="13"/>
      <c r="C19" s="9" t="s">
        <v>38</v>
      </c>
      <c r="D19" s="9"/>
      <c r="E19" s="9"/>
      <c r="F19" s="9"/>
      <c r="G19" s="9"/>
      <c r="H19" s="10"/>
      <c r="I19" s="18"/>
      <c r="J19" s="18"/>
      <c r="K19" s="18"/>
      <c r="L19" s="18"/>
      <c r="M19" s="18"/>
      <c r="N19" s="18"/>
      <c r="O19" s="17"/>
      <c r="P19" s="17"/>
      <c r="Q19" s="12"/>
      <c r="R19" s="12"/>
    </row>
    <row r="20" spans="2:18">
      <c r="B20" s="13"/>
      <c r="C20" s="9" t="s">
        <v>39</v>
      </c>
      <c r="D20" s="9"/>
      <c r="E20" s="9"/>
      <c r="F20" s="9"/>
      <c r="G20" s="9"/>
      <c r="H20" s="10"/>
      <c r="I20" s="18"/>
      <c r="J20" s="18"/>
      <c r="K20" s="18"/>
      <c r="L20" s="18"/>
      <c r="M20" s="18"/>
      <c r="N20" s="18"/>
      <c r="O20" s="17"/>
      <c r="P20" s="17"/>
      <c r="Q20" s="12"/>
      <c r="R20" s="12"/>
    </row>
    <row r="21" spans="2:18">
      <c r="B21" s="30" t="s">
        <v>21</v>
      </c>
      <c r="C21" s="9" t="s">
        <v>40</v>
      </c>
      <c r="D21" s="9"/>
      <c r="E21" s="9"/>
      <c r="F21" s="9"/>
      <c r="G21" s="9"/>
      <c r="H21" s="10"/>
      <c r="I21" s="19">
        <f>INT(C13*10/110*SUM(D40:F40)/H40)</f>
        <v>390909</v>
      </c>
      <c r="J21" s="19"/>
      <c r="K21" s="19"/>
      <c r="L21" s="19" t="str">
        <f>TEXT(I21,"#,##0")</f>
        <v>390,909</v>
      </c>
      <c r="M21" s="19"/>
      <c r="N21" s="19"/>
      <c r="O21" s="17"/>
      <c r="P21" s="17"/>
      <c r="Q21" s="12"/>
      <c r="R21" s="12"/>
    </row>
    <row r="22" spans="2:18">
      <c r="B22" s="13"/>
      <c r="C22" s="9" t="s">
        <v>41</v>
      </c>
      <c r="D22" s="9"/>
      <c r="E22" s="9"/>
      <c r="F22" s="9"/>
      <c r="G22" s="9"/>
      <c r="H22" s="10"/>
      <c r="I22" s="19">
        <f>INT(C13*10/110*D40/H40)</f>
        <v>172727</v>
      </c>
      <c r="J22" s="19">
        <f>INT(C13*10/110*F40/H40*F43)</f>
        <v>96428</v>
      </c>
      <c r="K22" s="19">
        <f>I22+J22</f>
        <v>269155</v>
      </c>
      <c r="L22" s="19" t="str">
        <f>TEXT(I22,"#,##0")</f>
        <v>172,727</v>
      </c>
      <c r="M22" s="19" t="str">
        <f>TEXT(J22,"#,##0")</f>
        <v>96,428</v>
      </c>
      <c r="N22" s="19" t="str">
        <f>TEXT(K22,"#,##0")</f>
        <v>269,155</v>
      </c>
      <c r="O22" s="17"/>
      <c r="P22" s="17"/>
      <c r="Q22" s="12"/>
      <c r="R22" s="12"/>
    </row>
    <row r="23" spans="2:18">
      <c r="B23" s="13"/>
      <c r="C23" s="9" t="s">
        <v>42</v>
      </c>
      <c r="D23" s="9"/>
      <c r="E23" s="9"/>
      <c r="F23" s="9"/>
      <c r="G23" s="9"/>
      <c r="H23" s="10"/>
      <c r="I23" s="19">
        <f>INT(C13*10/110*SUM(D40:F40)/H40*F43)</f>
        <v>376948</v>
      </c>
      <c r="J23" s="19"/>
      <c r="K23" s="19"/>
      <c r="L23" s="19" t="str">
        <f>TEXT(I23,"#,##0")</f>
        <v>376,948</v>
      </c>
      <c r="M23" s="19"/>
      <c r="N23" s="19"/>
      <c r="O23" s="17"/>
      <c r="P23" s="17"/>
      <c r="Q23" s="12"/>
      <c r="R23" s="12"/>
    </row>
    <row r="24" spans="2:18">
      <c r="B24" s="1" t="s">
        <v>47</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48</v>
      </c>
      <c r="I26" s="18"/>
      <c r="J26" s="18"/>
      <c r="K26" s="18"/>
      <c r="L26" s="18"/>
      <c r="M26" s="18"/>
      <c r="N26" s="18"/>
      <c r="O26" s="17"/>
      <c r="P26" s="17"/>
      <c r="Q26" s="12"/>
      <c r="R26" s="12"/>
    </row>
    <row r="27" spans="2:18">
      <c r="B27" s="30" t="s">
        <v>28</v>
      </c>
      <c r="C27" s="9" t="s">
        <v>45</v>
      </c>
      <c r="D27" s="9"/>
      <c r="E27" s="9"/>
      <c r="F27" s="9"/>
      <c r="G27" s="9"/>
      <c r="H27" s="10"/>
      <c r="I27" s="18"/>
      <c r="J27" s="18"/>
      <c r="K27" s="18"/>
      <c r="L27" s="18"/>
      <c r="M27" s="18"/>
      <c r="N27" s="18"/>
      <c r="O27" s="17"/>
      <c r="P27" s="17"/>
      <c r="Q27" s="12"/>
      <c r="R27" s="12"/>
    </row>
    <row r="28" spans="2:18">
      <c r="B28" s="13"/>
      <c r="C28" s="9" t="s">
        <v>46</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①補助金の使途の内訳</v>
      </c>
      <c r="I30" s="18"/>
      <c r="J30" s="18"/>
      <c r="K30" s="18"/>
      <c r="L30" s="18"/>
      <c r="M30" s="18"/>
      <c r="N30" s="18"/>
      <c r="O30" s="17"/>
      <c r="P30" s="17"/>
      <c r="Q30" s="12"/>
      <c r="R30" s="12"/>
    </row>
    <row r="31" spans="2:18" ht="14.25" customHeight="1">
      <c r="B31" s="5"/>
      <c r="C31" s="44" t="s">
        <v>10</v>
      </c>
      <c r="D31" s="46" t="s">
        <v>30</v>
      </c>
      <c r="E31" s="46"/>
      <c r="F31" s="46"/>
      <c r="G31" s="61" t="s">
        <v>31</v>
      </c>
      <c r="H31" s="49" t="s">
        <v>7</v>
      </c>
      <c r="I31" s="14"/>
      <c r="J31" s="18"/>
      <c r="K31" s="18"/>
      <c r="L31" s="18"/>
      <c r="M31" s="18"/>
      <c r="N31" s="18"/>
      <c r="O31" s="17"/>
      <c r="P31" s="17"/>
      <c r="Q31" s="12"/>
      <c r="R31" s="12"/>
    </row>
    <row r="32" spans="2:18" ht="28.5">
      <c r="B32" s="6"/>
      <c r="C32" s="45"/>
      <c r="D32" s="4" t="s">
        <v>5</v>
      </c>
      <c r="E32" s="4" t="s">
        <v>6</v>
      </c>
      <c r="F32" s="4" t="s">
        <v>4</v>
      </c>
      <c r="G32" s="49"/>
      <c r="H32" s="49"/>
      <c r="I32" s="20"/>
      <c r="J32" s="17"/>
      <c r="K32" s="17"/>
      <c r="L32" s="17"/>
      <c r="M32" s="17"/>
      <c r="N32" s="17"/>
      <c r="O32" s="17"/>
      <c r="P32" s="17"/>
      <c r="Q32" s="12"/>
      <c r="R32" s="12"/>
    </row>
    <row r="33" spans="2:18" ht="19.5" customHeight="1">
      <c r="B33" s="50" t="s">
        <v>9</v>
      </c>
      <c r="C33" s="30" t="s">
        <v>24</v>
      </c>
      <c r="D33" s="31"/>
      <c r="E33" s="27">
        <v>1300000</v>
      </c>
      <c r="F33" s="27"/>
      <c r="G33" s="27">
        <v>700000</v>
      </c>
      <c r="H33" s="32">
        <f t="shared" ref="H33:H39" si="0">SUM(D33:G33)</f>
        <v>2000000</v>
      </c>
      <c r="I33" s="17"/>
      <c r="J33" s="17"/>
      <c r="K33" s="17"/>
      <c r="L33" s="17"/>
      <c r="M33" s="17"/>
      <c r="N33" s="17"/>
      <c r="O33" s="17"/>
      <c r="P33" s="17"/>
      <c r="Q33" s="12"/>
      <c r="R33" s="12"/>
    </row>
    <row r="34" spans="2:18" ht="19.5" customHeight="1">
      <c r="B34" s="50"/>
      <c r="C34" s="30" t="s">
        <v>24</v>
      </c>
      <c r="D34" s="27"/>
      <c r="E34" s="27"/>
      <c r="F34" s="27">
        <v>1100000</v>
      </c>
      <c r="G34" s="27"/>
      <c r="H34" s="32">
        <f t="shared" si="0"/>
        <v>1100000</v>
      </c>
      <c r="I34" s="17"/>
      <c r="J34" s="17"/>
      <c r="K34" s="17"/>
      <c r="L34" s="17"/>
      <c r="M34" s="17"/>
      <c r="N34" s="17"/>
      <c r="O34" s="17"/>
      <c r="P34" s="17"/>
      <c r="Q34" s="12"/>
      <c r="R34" s="12"/>
    </row>
    <row r="35" spans="2:18" ht="19.5" customHeight="1">
      <c r="B35" s="50"/>
      <c r="C35" s="30" t="s">
        <v>24</v>
      </c>
      <c r="D35" s="27">
        <v>1900000</v>
      </c>
      <c r="E35" s="27"/>
      <c r="F35" s="27"/>
      <c r="G35" s="27"/>
      <c r="H35" s="32">
        <f t="shared" si="0"/>
        <v>1900000</v>
      </c>
      <c r="I35" s="17"/>
      <c r="J35" s="17"/>
      <c r="K35" s="17"/>
      <c r="L35" s="17"/>
      <c r="M35" s="17"/>
      <c r="N35" s="17"/>
      <c r="O35" s="17"/>
      <c r="P35" s="17"/>
      <c r="Q35" s="12"/>
      <c r="R35" s="12"/>
    </row>
    <row r="36" spans="2:18" ht="19.5" customHeight="1">
      <c r="B36" s="50"/>
      <c r="C36" s="30"/>
      <c r="D36" s="27"/>
      <c r="E36" s="27"/>
      <c r="F36" s="27"/>
      <c r="G36" s="27"/>
      <c r="H36" s="32">
        <f t="shared" si="0"/>
        <v>0</v>
      </c>
      <c r="I36" s="17"/>
      <c r="J36" s="17"/>
      <c r="K36" s="17"/>
      <c r="L36" s="17"/>
      <c r="M36" s="17"/>
      <c r="N36" s="17"/>
      <c r="O36" s="17"/>
      <c r="P36" s="17"/>
      <c r="Q36" s="12"/>
      <c r="R36" s="12"/>
    </row>
    <row r="37" spans="2:18" ht="19.5" customHeight="1">
      <c r="B37" s="50"/>
      <c r="C37" s="30"/>
      <c r="D37" s="27"/>
      <c r="E37" s="27"/>
      <c r="F37" s="27"/>
      <c r="G37" s="27"/>
      <c r="H37" s="32">
        <f t="shared" si="0"/>
        <v>0</v>
      </c>
      <c r="I37" s="17"/>
      <c r="J37" s="17"/>
      <c r="K37" s="17"/>
      <c r="L37" s="17"/>
      <c r="M37" s="17"/>
      <c r="N37" s="17"/>
      <c r="O37" s="17"/>
      <c r="P37" s="17"/>
      <c r="Q37" s="12"/>
      <c r="R37" s="12"/>
    </row>
    <row r="38" spans="2:18" ht="19.5" customHeight="1">
      <c r="B38" s="50"/>
      <c r="C38" s="30"/>
      <c r="D38" s="27"/>
      <c r="E38" s="27"/>
      <c r="F38" s="27"/>
      <c r="G38" s="27"/>
      <c r="H38" s="32">
        <f t="shared" si="0"/>
        <v>0</v>
      </c>
      <c r="I38" s="17"/>
      <c r="J38" s="17"/>
      <c r="K38" s="17"/>
      <c r="L38" s="17"/>
      <c r="M38" s="17"/>
      <c r="N38" s="17"/>
      <c r="O38" s="17"/>
      <c r="P38" s="17"/>
      <c r="Q38" s="12"/>
      <c r="R38" s="12"/>
    </row>
    <row r="39" spans="2:18" ht="19.5" customHeight="1">
      <c r="B39" s="50"/>
      <c r="C39" s="30"/>
      <c r="D39" s="27"/>
      <c r="E39" s="27"/>
      <c r="F39" s="27"/>
      <c r="G39" s="27"/>
      <c r="H39" s="32">
        <f t="shared" si="0"/>
        <v>0</v>
      </c>
      <c r="I39" s="17"/>
      <c r="J39" s="17"/>
      <c r="K39" s="17"/>
      <c r="L39" s="17"/>
      <c r="M39" s="17"/>
      <c r="N39" s="17"/>
      <c r="O39" s="17"/>
      <c r="P39" s="17"/>
      <c r="Q39" s="12"/>
      <c r="R39" s="12"/>
    </row>
    <row r="40" spans="2:18" ht="19.5" customHeight="1">
      <c r="B40" s="50"/>
      <c r="C40" s="3" t="s">
        <v>7</v>
      </c>
      <c r="D40" s="32">
        <f>SUM(D33:D39)</f>
        <v>1900000</v>
      </c>
      <c r="E40" s="32">
        <f>SUM(E33:E39)</f>
        <v>1300000</v>
      </c>
      <c r="F40" s="32">
        <f>SUM(F33:F39)</f>
        <v>1100000</v>
      </c>
      <c r="G40" s="32">
        <f>SUM(G33:G39)</f>
        <v>700000</v>
      </c>
      <c r="H40" s="32">
        <f>SUM(H33:H39)</f>
        <v>5000000</v>
      </c>
      <c r="I40" s="17" t="str">
        <f>IF(B27="○","←５　国庫補助金確定額と一致させてください。",IF(B28="○","←実績報告の対象経費の支出済額と一致させてください",""))</f>
        <v>←５　国庫補助金確定額と一致させてください。</v>
      </c>
      <c r="J40" s="17"/>
      <c r="K40" s="17"/>
      <c r="L40" s="17"/>
      <c r="M40" s="17"/>
      <c r="N40" s="17"/>
      <c r="O40" s="17"/>
      <c r="P40" s="17"/>
      <c r="Q40" s="12"/>
      <c r="R40" s="12"/>
    </row>
    <row r="41" spans="2:18" ht="47.25" customHeight="1">
      <c r="B41" s="7"/>
      <c r="C41" s="8"/>
      <c r="I41" s="18" t="str">
        <f>TEXT(D40,"#,##0")</f>
        <v>1,900,000</v>
      </c>
      <c r="J41" s="18" t="str">
        <f>TEXT(E40,"#,##0")</f>
        <v>1,300,000</v>
      </c>
      <c r="K41" s="18" t="str">
        <f>TEXT(F40,"#,##0")</f>
        <v>1,100,000</v>
      </c>
      <c r="L41" s="18" t="str">
        <f>TEXT(G40,"#,##0")</f>
        <v>700,000</v>
      </c>
      <c r="M41" s="18" t="str">
        <f>TEXT(H40,"#,##0")</f>
        <v>5,000,000</v>
      </c>
    </row>
    <row r="42" spans="2:18" ht="15" thickBot="1">
      <c r="B42" s="1" t="s">
        <v>8</v>
      </c>
      <c r="I42" s="17"/>
      <c r="J42" s="17"/>
      <c r="K42" s="17"/>
      <c r="L42" s="17"/>
      <c r="M42" s="17"/>
      <c r="N42" s="17"/>
      <c r="O42" s="17"/>
      <c r="P42" s="17"/>
      <c r="Q42" s="12"/>
      <c r="R42" s="12"/>
    </row>
    <row r="43" spans="2:18" ht="15" thickBot="1">
      <c r="C43" s="67">
        <v>27000000000</v>
      </c>
      <c r="D43" s="67"/>
      <c r="E43" s="52" t="s">
        <v>23</v>
      </c>
      <c r="F43" s="63">
        <f>IF(C44="","",C43/C44)</f>
        <v>0.9642857142857143</v>
      </c>
      <c r="G43" s="64"/>
      <c r="I43" s="17"/>
      <c r="J43" s="21" t="s">
        <v>19</v>
      </c>
      <c r="K43" s="21"/>
      <c r="L43" s="21"/>
      <c r="M43" s="21"/>
      <c r="N43" s="17"/>
      <c r="O43" s="17"/>
      <c r="P43" s="17"/>
      <c r="Q43" s="12"/>
      <c r="R43" s="12"/>
    </row>
    <row r="44" spans="2:18" ht="15.75" thickTop="1" thickBot="1">
      <c r="C44" s="68">
        <v>28000000000</v>
      </c>
      <c r="D44" s="68"/>
      <c r="E44" s="52"/>
      <c r="F44" s="65"/>
      <c r="G44" s="66"/>
      <c r="I44" s="17"/>
      <c r="J44" s="17" t="s">
        <v>20</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IF(B16&amp;B17&amp;B18&amp;B20="○",0,IF(B21="○",I21,IF(B22="○",K22,IF(B23="○",I23,""))))</f>
        <v>390909</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34.5" customHeight="1">
      <c r="C54" s="62" t="str">
        <f>IF(B21="○",I13&amp;"×10／110×（"&amp;I41&amp;"＋"&amp;J41&amp;"＋"&amp;K41&amp;"）／"&amp;M41&amp;"＝"&amp;L21,IF(B23="○",I13&amp;"×10／110×("&amp;I41&amp;"＋"&amp;J41&amp;"＋"&amp;K41&amp;"）／"&amp;M41&amp;"×②＝"&amp;L23,""))</f>
        <v>5,000,000×10／110×（1,900,000＋1,300,000＋1,100,000）／5,000,000＝390,909</v>
      </c>
      <c r="D54" s="62"/>
      <c r="E54" s="62"/>
      <c r="F54" s="62"/>
      <c r="G54" s="62"/>
      <c r="H54" s="62"/>
      <c r="I54" s="23" t="s">
        <v>13</v>
      </c>
    </row>
    <row r="55" spans="1:18" ht="28.5" customHeight="1">
      <c r="C55" s="60" t="str">
        <f>IF(B22="○",I13&amp;"×10／110×"&amp;I41&amp;"／"&amp;M41&amp;"＝"&amp;L22&amp;"・・・ａ","")</f>
        <v/>
      </c>
      <c r="D55" s="60"/>
      <c r="E55" s="60"/>
      <c r="F55" s="60"/>
      <c r="G55" s="60"/>
      <c r="H55" s="60"/>
      <c r="I55" s="23" t="s">
        <v>13</v>
      </c>
    </row>
    <row r="56" spans="1:18" ht="28.5" customHeight="1">
      <c r="C56" s="60" t="str">
        <f>IF(B22="○",I13&amp;"×10/110×"&amp;K41&amp;"／"&amp;M41&amp;"×②＝"&amp;M22&amp;"・・・ｂ","")</f>
        <v/>
      </c>
      <c r="D56" s="60"/>
      <c r="E56" s="60"/>
      <c r="F56" s="60"/>
      <c r="G56" s="60"/>
      <c r="H56" s="60"/>
      <c r="I56" s="23" t="s">
        <v>13</v>
      </c>
    </row>
    <row r="57" spans="1:18">
      <c r="C57" s="1" t="str">
        <f>IF(B22="○","ａ＋ｂ＝"&amp;N22,"")</f>
        <v/>
      </c>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C54:H54"/>
    <mergeCell ref="C55:H55"/>
    <mergeCell ref="C56:H56"/>
    <mergeCell ref="E43:E44"/>
    <mergeCell ref="F43:G44"/>
    <mergeCell ref="C43:D43"/>
    <mergeCell ref="C44:D44"/>
    <mergeCell ref="B33:B40"/>
    <mergeCell ref="A2:H2"/>
    <mergeCell ref="D31:F31"/>
    <mergeCell ref="G31:G32"/>
    <mergeCell ref="H31:H32"/>
    <mergeCell ref="C31:C32"/>
  </mergeCells>
  <phoneticPr fontId="2"/>
  <dataValidations count="1">
    <dataValidation type="list" allowBlank="1" showInputMessage="1" showErrorMessage="1" sqref="B16:B23 B27:B28" xr:uid="{00000000-0002-0000-0100-000000000000}">
      <formula1>"○"</formula1>
    </dataValidation>
  </dataValidations>
  <pageMargins left="0.59055118110236227" right="0.59055118110236227" top="0.98425196850393704" bottom="0.98425196850393704" header="0.51181102362204722" footer="0.51181102362204722"/>
  <pageSetup paperSize="9" scale="80" orientation="portrait" cellComments="asDisplayed" r:id="rId1"/>
  <headerFooter alignWithMargins="0">
    <oddHeader>&amp;L&amp;14【記入例２　課税売上割合が９５％以上の場合（消費税の申告において補助金の使途を明確にしている場合）】</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70"/>
  <sheetViews>
    <sheetView zoomScale="85" zoomScaleNormal="85" zoomScaleSheetLayoutView="100" workbookViewId="0"/>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34</v>
      </c>
    </row>
    <row r="2" spans="1:18" ht="18.75" customHeight="1">
      <c r="A2" s="41" t="s">
        <v>33</v>
      </c>
      <c r="B2" s="41"/>
      <c r="C2" s="41"/>
      <c r="D2" s="41"/>
      <c r="E2" s="41"/>
      <c r="F2" s="41"/>
      <c r="G2" s="41"/>
      <c r="H2" s="41"/>
      <c r="I2" s="15" t="s">
        <v>15</v>
      </c>
    </row>
    <row r="3" spans="1:18">
      <c r="A3" s="2"/>
      <c r="B3" s="2"/>
      <c r="I3" s="17" t="s">
        <v>17</v>
      </c>
    </row>
    <row r="4" spans="1:18">
      <c r="A4" s="2" t="s">
        <v>0</v>
      </c>
      <c r="B4" s="2"/>
      <c r="I4" s="17"/>
      <c r="J4" s="17"/>
      <c r="K4" s="17"/>
      <c r="L4" s="17"/>
      <c r="M4" s="17"/>
      <c r="N4" s="17"/>
      <c r="O4" s="17"/>
      <c r="P4" s="17"/>
      <c r="Q4" s="12"/>
      <c r="R4" s="12"/>
    </row>
    <row r="5" spans="1:18">
      <c r="A5" s="2"/>
      <c r="B5" s="2"/>
      <c r="C5" s="28" t="s">
        <v>25</v>
      </c>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26</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27</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35</v>
      </c>
      <c r="I11" s="18"/>
      <c r="J11" s="18"/>
      <c r="K11" s="18"/>
      <c r="L11" s="18"/>
      <c r="M11" s="18"/>
      <c r="N11" s="18"/>
      <c r="O11" s="17"/>
      <c r="P11" s="17"/>
      <c r="Q11" s="12"/>
      <c r="R11" s="12"/>
    </row>
    <row r="12" spans="1:18">
      <c r="A12" s="2" t="s">
        <v>32</v>
      </c>
      <c r="B12" s="2"/>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22</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36</v>
      </c>
      <c r="D16" s="9"/>
      <c r="E16" s="9"/>
      <c r="F16" s="9"/>
      <c r="G16" s="9"/>
      <c r="H16" s="10"/>
      <c r="I16" s="18"/>
      <c r="J16" s="18"/>
      <c r="K16" s="18"/>
      <c r="L16" s="18"/>
      <c r="M16" s="18"/>
      <c r="N16" s="18"/>
      <c r="O16" s="17"/>
      <c r="P16" s="17"/>
      <c r="Q16" s="12"/>
      <c r="R16" s="12"/>
    </row>
    <row r="17" spans="2:18">
      <c r="B17" s="13"/>
      <c r="C17" s="9" t="s">
        <v>29</v>
      </c>
      <c r="D17" s="9"/>
      <c r="E17" s="9"/>
      <c r="F17" s="9"/>
      <c r="G17" s="9"/>
      <c r="H17" s="10"/>
      <c r="I17" s="18"/>
      <c r="J17" s="18"/>
      <c r="K17" s="18"/>
      <c r="L17" s="18"/>
      <c r="M17" s="18"/>
      <c r="N17" s="18"/>
      <c r="O17" s="17"/>
      <c r="P17" s="17"/>
      <c r="Q17" s="12"/>
      <c r="R17" s="12"/>
    </row>
    <row r="18" spans="2:18">
      <c r="B18" s="13"/>
      <c r="C18" s="9" t="s">
        <v>37</v>
      </c>
      <c r="D18" s="9"/>
      <c r="E18" s="9"/>
      <c r="F18" s="9"/>
      <c r="G18" s="9"/>
      <c r="H18" s="10"/>
      <c r="I18" s="18"/>
      <c r="J18" s="18"/>
      <c r="K18" s="18"/>
      <c r="L18" s="18"/>
      <c r="M18" s="18"/>
      <c r="N18" s="18"/>
      <c r="O18" s="17"/>
      <c r="P18" s="17"/>
      <c r="Q18" s="12"/>
      <c r="R18" s="12"/>
    </row>
    <row r="19" spans="2:18">
      <c r="B19" s="13"/>
      <c r="C19" s="9" t="s">
        <v>38</v>
      </c>
      <c r="D19" s="9"/>
      <c r="E19" s="9"/>
      <c r="F19" s="9" t="str">
        <f>IF(B19="○","（特定収入割合"&amp;[1]情報入力シート!E33*100&amp;"％）","")</f>
        <v/>
      </c>
      <c r="G19" s="9"/>
      <c r="H19" s="10"/>
      <c r="I19" s="18"/>
      <c r="J19" s="18"/>
      <c r="K19" s="18"/>
      <c r="L19" s="18"/>
      <c r="M19" s="18"/>
      <c r="N19" s="18"/>
      <c r="O19" s="17"/>
      <c r="P19" s="17"/>
      <c r="Q19" s="12"/>
      <c r="R19" s="12"/>
    </row>
    <row r="20" spans="2:18">
      <c r="B20" s="13"/>
      <c r="C20" s="9" t="s">
        <v>39</v>
      </c>
      <c r="D20" s="9"/>
      <c r="E20" s="9"/>
      <c r="F20" s="9"/>
      <c r="G20" s="9"/>
      <c r="H20" s="10"/>
      <c r="I20" s="18"/>
      <c r="J20" s="18"/>
      <c r="K20" s="18"/>
      <c r="L20" s="18"/>
      <c r="M20" s="18"/>
      <c r="N20" s="18"/>
      <c r="O20" s="17"/>
      <c r="P20" s="17"/>
      <c r="Q20" s="12"/>
      <c r="R20" s="12"/>
    </row>
    <row r="21" spans="2:18">
      <c r="B21" s="30" t="s">
        <v>21</v>
      </c>
      <c r="C21" s="9" t="s">
        <v>40</v>
      </c>
      <c r="D21" s="9"/>
      <c r="E21" s="9"/>
      <c r="F21" s="9"/>
      <c r="G21" s="9"/>
      <c r="H21" s="10"/>
      <c r="I21" s="19">
        <f>INT(C13*10/110*SUM(D40:F40)/H40)</f>
        <v>170454</v>
      </c>
      <c r="J21" s="19"/>
      <c r="K21" s="19"/>
      <c r="L21" s="19" t="str">
        <f>TEXT(I21,"#,##0")</f>
        <v>170,454</v>
      </c>
      <c r="M21" s="19"/>
      <c r="N21" s="19"/>
      <c r="O21" s="17"/>
      <c r="P21" s="17"/>
      <c r="Q21" s="12"/>
      <c r="R21" s="12"/>
    </row>
    <row r="22" spans="2:18">
      <c r="B22" s="13"/>
      <c r="C22" s="9" t="s">
        <v>41</v>
      </c>
      <c r="D22" s="9"/>
      <c r="E22" s="9"/>
      <c r="F22" s="9"/>
      <c r="G22" s="9"/>
      <c r="H22" s="10"/>
      <c r="I22" s="19">
        <f>INT(C13*10/110*D40/H40)</f>
        <v>85227</v>
      </c>
      <c r="J22" s="19">
        <f>INT(C13*10/110*F40/H40*F43)</f>
        <v>54788</v>
      </c>
      <c r="K22" s="19">
        <f>I22+J22</f>
        <v>140015</v>
      </c>
      <c r="L22" s="19" t="str">
        <f>TEXT(I22,"#,##0")</f>
        <v>85,227</v>
      </c>
      <c r="M22" s="19" t="str">
        <f>TEXT(J22,"#,##0")</f>
        <v>54,788</v>
      </c>
      <c r="N22" s="19" t="str">
        <f>TEXT(K22,"#,##0")</f>
        <v>140,015</v>
      </c>
      <c r="O22" s="17"/>
      <c r="P22" s="17"/>
      <c r="Q22" s="12"/>
      <c r="R22" s="12"/>
    </row>
    <row r="23" spans="2:18">
      <c r="B23" s="13"/>
      <c r="C23" s="9" t="s">
        <v>42</v>
      </c>
      <c r="D23" s="9"/>
      <c r="E23" s="9"/>
      <c r="F23" s="9"/>
      <c r="G23" s="9"/>
      <c r="H23" s="10"/>
      <c r="I23" s="19">
        <f>INT(C13*10/110*SUM(D40:F40)/H40*F43)</f>
        <v>164366</v>
      </c>
      <c r="J23" s="19"/>
      <c r="K23" s="19"/>
      <c r="L23" s="19" t="str">
        <f>TEXT(I23,"#,##0")</f>
        <v>164,366</v>
      </c>
      <c r="M23" s="19"/>
      <c r="N23" s="19"/>
      <c r="O23" s="17"/>
      <c r="P23" s="17"/>
      <c r="Q23" s="12"/>
      <c r="R23" s="12"/>
    </row>
    <row r="24" spans="2:18">
      <c r="B24" s="1" t="s">
        <v>47</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48</v>
      </c>
      <c r="I26" s="18"/>
      <c r="J26" s="18"/>
      <c r="K26" s="18"/>
      <c r="L26" s="18"/>
      <c r="M26" s="18"/>
      <c r="N26" s="18"/>
      <c r="O26" s="17"/>
      <c r="P26" s="17"/>
      <c r="Q26" s="12"/>
      <c r="R26" s="12"/>
    </row>
    <row r="27" spans="2:18">
      <c r="B27" s="30"/>
      <c r="C27" s="9" t="s">
        <v>45</v>
      </c>
      <c r="D27" s="9"/>
      <c r="E27" s="9"/>
      <c r="F27" s="9"/>
      <c r="G27" s="9"/>
      <c r="H27" s="10"/>
      <c r="I27" s="18"/>
      <c r="J27" s="18"/>
      <c r="K27" s="18"/>
      <c r="L27" s="18"/>
      <c r="M27" s="18"/>
      <c r="N27" s="18"/>
      <c r="O27" s="17"/>
      <c r="P27" s="17"/>
      <c r="Q27" s="12"/>
      <c r="R27" s="12"/>
    </row>
    <row r="28" spans="2:18">
      <c r="B28" s="30" t="s">
        <v>28</v>
      </c>
      <c r="C28" s="9" t="s">
        <v>46</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①補助対象経費の内訳</v>
      </c>
      <c r="I30" s="18"/>
      <c r="J30" s="18"/>
      <c r="K30" s="18"/>
      <c r="L30" s="18"/>
      <c r="M30" s="18"/>
      <c r="N30" s="18"/>
      <c r="O30" s="17"/>
      <c r="P30" s="17"/>
      <c r="Q30" s="12"/>
      <c r="R30" s="12"/>
    </row>
    <row r="31" spans="2:18" ht="14.25" customHeight="1">
      <c r="B31" s="5"/>
      <c r="C31" s="44" t="s">
        <v>10</v>
      </c>
      <c r="D31" s="46" t="s">
        <v>30</v>
      </c>
      <c r="E31" s="46"/>
      <c r="F31" s="46"/>
      <c r="G31" s="61" t="s">
        <v>31</v>
      </c>
      <c r="H31" s="49" t="s">
        <v>7</v>
      </c>
      <c r="I31" s="14"/>
      <c r="J31" s="18"/>
      <c r="K31" s="18"/>
      <c r="L31" s="18"/>
      <c r="M31" s="18"/>
      <c r="N31" s="18"/>
      <c r="O31" s="17"/>
      <c r="P31" s="17"/>
      <c r="Q31" s="12"/>
      <c r="R31" s="12"/>
    </row>
    <row r="32" spans="2:18" ht="28.5">
      <c r="B32" s="6"/>
      <c r="C32" s="45"/>
      <c r="D32" s="4" t="s">
        <v>5</v>
      </c>
      <c r="E32" s="4" t="s">
        <v>6</v>
      </c>
      <c r="F32" s="4" t="s">
        <v>4</v>
      </c>
      <c r="G32" s="49"/>
      <c r="H32" s="49"/>
      <c r="I32" s="20"/>
      <c r="J32" s="17"/>
      <c r="K32" s="17"/>
      <c r="L32" s="17"/>
      <c r="M32" s="17"/>
      <c r="N32" s="17"/>
      <c r="O32" s="17"/>
      <c r="P32" s="17"/>
      <c r="Q32" s="12"/>
      <c r="R32" s="12"/>
    </row>
    <row r="33" spans="2:18" ht="19.5" customHeight="1">
      <c r="B33" s="50" t="s">
        <v>9</v>
      </c>
      <c r="C33" s="30" t="s">
        <v>24</v>
      </c>
      <c r="D33" s="31"/>
      <c r="E33" s="27">
        <v>1000000</v>
      </c>
      <c r="F33" s="27"/>
      <c r="G33" s="27">
        <v>10000000</v>
      </c>
      <c r="H33" s="32">
        <f t="shared" ref="H33:H39" si="0">SUM(D33:G33)</f>
        <v>11000000</v>
      </c>
      <c r="I33" s="17"/>
      <c r="J33" s="17"/>
      <c r="K33" s="17"/>
      <c r="L33" s="17"/>
      <c r="M33" s="17"/>
      <c r="N33" s="17"/>
      <c r="O33" s="17"/>
      <c r="P33" s="17"/>
      <c r="Q33" s="12"/>
      <c r="R33" s="12"/>
    </row>
    <row r="34" spans="2:18" ht="19.5" customHeight="1">
      <c r="B34" s="50"/>
      <c r="C34" s="30" t="s">
        <v>24</v>
      </c>
      <c r="D34" s="27"/>
      <c r="E34" s="27"/>
      <c r="F34" s="27">
        <v>2000000</v>
      </c>
      <c r="G34" s="27"/>
      <c r="H34" s="32">
        <f t="shared" si="0"/>
        <v>2000000</v>
      </c>
      <c r="I34" s="17"/>
      <c r="J34" s="17"/>
      <c r="K34" s="17"/>
      <c r="L34" s="17"/>
      <c r="M34" s="17"/>
      <c r="N34" s="17"/>
      <c r="O34" s="17"/>
      <c r="P34" s="17"/>
      <c r="Q34" s="12"/>
      <c r="R34" s="12"/>
    </row>
    <row r="35" spans="2:18" ht="19.5" customHeight="1">
      <c r="B35" s="50"/>
      <c r="C35" s="30" t="s">
        <v>24</v>
      </c>
      <c r="D35" s="27">
        <v>3000000</v>
      </c>
      <c r="E35" s="27"/>
      <c r="F35" s="27"/>
      <c r="G35" s="27"/>
      <c r="H35" s="32">
        <f t="shared" si="0"/>
        <v>3000000</v>
      </c>
      <c r="I35" s="17"/>
      <c r="J35" s="17"/>
      <c r="K35" s="17"/>
      <c r="L35" s="17"/>
      <c r="M35" s="17"/>
      <c r="N35" s="17"/>
      <c r="O35" s="17"/>
      <c r="P35" s="17"/>
      <c r="Q35" s="12"/>
      <c r="R35" s="12"/>
    </row>
    <row r="36" spans="2:18" ht="19.5" customHeight="1">
      <c r="B36" s="50"/>
      <c r="C36" s="30"/>
      <c r="D36" s="27"/>
      <c r="E36" s="27"/>
      <c r="F36" s="27"/>
      <c r="G36" s="27"/>
      <c r="H36" s="32">
        <f t="shared" si="0"/>
        <v>0</v>
      </c>
      <c r="I36" s="17"/>
      <c r="J36" s="17"/>
      <c r="K36" s="17"/>
      <c r="L36" s="17"/>
      <c r="M36" s="17"/>
      <c r="N36" s="17"/>
      <c r="O36" s="17"/>
      <c r="P36" s="17"/>
      <c r="Q36" s="12"/>
      <c r="R36" s="12"/>
    </row>
    <row r="37" spans="2:18" ht="19.5" customHeight="1">
      <c r="B37" s="50"/>
      <c r="C37" s="30"/>
      <c r="D37" s="27"/>
      <c r="E37" s="27"/>
      <c r="F37" s="27"/>
      <c r="G37" s="27"/>
      <c r="H37" s="32">
        <f t="shared" si="0"/>
        <v>0</v>
      </c>
      <c r="I37" s="17"/>
      <c r="J37" s="17"/>
      <c r="K37" s="17"/>
      <c r="L37" s="17"/>
      <c r="M37" s="17"/>
      <c r="N37" s="17"/>
      <c r="O37" s="17"/>
      <c r="P37" s="17"/>
      <c r="Q37" s="12"/>
      <c r="R37" s="12"/>
    </row>
    <row r="38" spans="2:18" ht="19.5" customHeight="1">
      <c r="B38" s="50"/>
      <c r="C38" s="30"/>
      <c r="D38" s="27"/>
      <c r="E38" s="27"/>
      <c r="F38" s="27"/>
      <c r="G38" s="27"/>
      <c r="H38" s="32">
        <f t="shared" si="0"/>
        <v>0</v>
      </c>
      <c r="I38" s="17"/>
      <c r="J38" s="17"/>
      <c r="K38" s="17"/>
      <c r="L38" s="17"/>
      <c r="M38" s="17"/>
      <c r="N38" s="17"/>
      <c r="O38" s="17"/>
      <c r="P38" s="17"/>
      <c r="Q38" s="12"/>
      <c r="R38" s="12"/>
    </row>
    <row r="39" spans="2:18" ht="19.5" customHeight="1">
      <c r="B39" s="50"/>
      <c r="C39" s="30"/>
      <c r="D39" s="27"/>
      <c r="E39" s="27"/>
      <c r="F39" s="27"/>
      <c r="G39" s="27"/>
      <c r="H39" s="32">
        <f t="shared" si="0"/>
        <v>0</v>
      </c>
      <c r="I39" s="17"/>
      <c r="J39" s="17"/>
      <c r="K39" s="17"/>
      <c r="L39" s="17"/>
      <c r="M39" s="17"/>
      <c r="N39" s="17"/>
      <c r="O39" s="17"/>
      <c r="P39" s="17"/>
      <c r="Q39" s="12"/>
      <c r="R39" s="12"/>
    </row>
    <row r="40" spans="2:18" ht="19.5" customHeight="1">
      <c r="B40" s="50"/>
      <c r="C40" s="3" t="s">
        <v>7</v>
      </c>
      <c r="D40" s="32">
        <f>SUM(D33:D39)</f>
        <v>3000000</v>
      </c>
      <c r="E40" s="32">
        <f>SUM(E33:E39)</f>
        <v>1000000</v>
      </c>
      <c r="F40" s="32">
        <f>SUM(F33:F39)</f>
        <v>2000000</v>
      </c>
      <c r="G40" s="32">
        <f>SUM(G33:G39)</f>
        <v>10000000</v>
      </c>
      <c r="H40" s="32">
        <f>SUM(H33:H39)</f>
        <v>16000000</v>
      </c>
      <c r="I40" s="17" t="str">
        <f>IF(B27="○","←５　国庫補助金確定額と一致させてください。",IF(B28="○","←実績報告の対象経費の支出済額と一致させてください",""))</f>
        <v>←実績報告の対象経費の支出済額と一致させてください</v>
      </c>
      <c r="J40" s="17"/>
      <c r="K40" s="17"/>
      <c r="L40" s="17"/>
      <c r="M40" s="17"/>
      <c r="N40" s="17"/>
      <c r="O40" s="17"/>
      <c r="P40" s="17"/>
      <c r="Q40" s="12"/>
      <c r="R40" s="12"/>
    </row>
    <row r="41" spans="2:18" ht="47.25" customHeight="1">
      <c r="B41" s="7"/>
      <c r="C41" s="8"/>
      <c r="I41" s="18" t="str">
        <f>TEXT(D40,"#,##0")</f>
        <v>3,000,000</v>
      </c>
      <c r="J41" s="18" t="str">
        <f>TEXT(E40,"#,##0")</f>
        <v>1,000,000</v>
      </c>
      <c r="K41" s="18" t="str">
        <f>TEXT(F40,"#,##0")</f>
        <v>2,000,000</v>
      </c>
      <c r="L41" s="18" t="str">
        <f>TEXT(G40,"#,##0")</f>
        <v>10,000,000</v>
      </c>
      <c r="M41" s="18" t="str">
        <f>TEXT(H40,"#,##0")</f>
        <v>16,000,000</v>
      </c>
    </row>
    <row r="42" spans="2:18" ht="15" thickBot="1">
      <c r="B42" s="1" t="s">
        <v>8</v>
      </c>
      <c r="I42" s="17"/>
      <c r="J42" s="17"/>
      <c r="K42" s="17"/>
      <c r="L42" s="17"/>
      <c r="M42" s="17"/>
      <c r="N42" s="17"/>
      <c r="O42" s="17"/>
      <c r="P42" s="17"/>
      <c r="Q42" s="12"/>
      <c r="R42" s="12"/>
    </row>
    <row r="43" spans="2:18" ht="15" thickBot="1">
      <c r="C43" s="67">
        <v>27000000000</v>
      </c>
      <c r="D43" s="67"/>
      <c r="E43" s="52" t="s">
        <v>23</v>
      </c>
      <c r="F43" s="63">
        <f>IF(C44="","",C43/C44)</f>
        <v>0.9642857142857143</v>
      </c>
      <c r="G43" s="64"/>
      <c r="I43" s="17"/>
      <c r="J43" s="21" t="s">
        <v>19</v>
      </c>
      <c r="K43" s="21"/>
      <c r="L43" s="21"/>
      <c r="M43" s="21"/>
      <c r="N43" s="17"/>
      <c r="O43" s="17"/>
      <c r="P43" s="17"/>
      <c r="Q43" s="12"/>
      <c r="R43" s="12"/>
    </row>
    <row r="44" spans="2:18" ht="15.75" thickTop="1" thickBot="1">
      <c r="C44" s="68">
        <v>28000000000</v>
      </c>
      <c r="D44" s="68"/>
      <c r="E44" s="52"/>
      <c r="F44" s="65"/>
      <c r="G44" s="66"/>
      <c r="I44" s="17"/>
      <c r="J44" s="17" t="s">
        <v>20</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IF(B16&amp;B17&amp;B18&amp;B20="○",0,IF(B21="○",I21,IF(B22="○",K22,IF(B23="○",I23,""))))</f>
        <v>170454</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38.25" customHeight="1">
      <c r="C54" s="62" t="str">
        <f>IF(B21="○",I13&amp;"×10／110×（"&amp;I41&amp;"＋"&amp;J41&amp;"＋"&amp;K41&amp;"）／"&amp;M41&amp;"＝"&amp;L21,IF(B23="○",I13&amp;"×10／110×("&amp;I41&amp;"＋"&amp;J41&amp;"＋"&amp;K41&amp;"）／"&amp;M41&amp;"×②＝"&amp;L23,""))</f>
        <v>5,000,000×10／110×（3,000,000＋1,000,000＋2,000,000）／16,000,000＝170,454</v>
      </c>
      <c r="D54" s="62"/>
      <c r="E54" s="62"/>
      <c r="F54" s="62"/>
      <c r="G54" s="62"/>
      <c r="H54" s="62"/>
      <c r="I54" s="23" t="s">
        <v>13</v>
      </c>
    </row>
    <row r="55" spans="1:18" ht="28.5" customHeight="1">
      <c r="C55" s="60" t="str">
        <f>IF(B22="○",I13&amp;"×10／110×"&amp;I41&amp;"／"&amp;M41&amp;"＝"&amp;L22&amp;"・・・ａ","")</f>
        <v/>
      </c>
      <c r="D55" s="60"/>
      <c r="E55" s="60"/>
      <c r="F55" s="60"/>
      <c r="G55" s="60"/>
      <c r="H55" s="60"/>
      <c r="I55" s="23" t="s">
        <v>13</v>
      </c>
    </row>
    <row r="56" spans="1:18" ht="28.5" customHeight="1">
      <c r="C56" s="60" t="str">
        <f>IF(B22="○",I13&amp;"×10／110×"&amp;K41&amp;"／"&amp;M41&amp;"×②＝"&amp;M22&amp;"・・・ｂ","")</f>
        <v/>
      </c>
      <c r="D56" s="60"/>
      <c r="E56" s="60"/>
      <c r="F56" s="60"/>
      <c r="G56" s="60"/>
      <c r="H56" s="60"/>
      <c r="I56" s="23" t="s">
        <v>13</v>
      </c>
    </row>
    <row r="57" spans="1:18">
      <c r="C57" s="1" t="str">
        <f>IF(B22="○","ａ＋ｂ＝"&amp;N22,"")</f>
        <v/>
      </c>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B33:B40"/>
    <mergeCell ref="A2:H2"/>
    <mergeCell ref="D31:F31"/>
    <mergeCell ref="G31:G32"/>
    <mergeCell ref="H31:H32"/>
    <mergeCell ref="C31:C32"/>
    <mergeCell ref="C54:H54"/>
    <mergeCell ref="C55:H55"/>
    <mergeCell ref="C56:H56"/>
    <mergeCell ref="E43:E44"/>
    <mergeCell ref="F43:G44"/>
    <mergeCell ref="C43:D43"/>
    <mergeCell ref="C44:D44"/>
  </mergeCells>
  <phoneticPr fontId="2"/>
  <dataValidations count="1">
    <dataValidation type="list" allowBlank="1" showInputMessage="1" showErrorMessage="1" sqref="B27:B28 B16:B23" xr:uid="{00000000-0002-0000-0200-000000000000}">
      <formula1>"○"</formula1>
    </dataValidation>
  </dataValidations>
  <pageMargins left="0.59055118110236227" right="0.59055118110236227" top="0.98425196850393704" bottom="0.98425196850393704" header="0.51181102362204722" footer="0.51181102362204722"/>
  <pageSetup paperSize="9" scale="80" orientation="portrait" cellComments="asDisplayed" r:id="rId1"/>
  <headerFooter alignWithMargins="0">
    <oddHeader>&amp;L&amp;14【記入例３　課税売上割合が９５％以上の場合（消費税の申告において補助金の使途を明確にしていない場合）】</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70"/>
  <sheetViews>
    <sheetView zoomScale="85" zoomScaleNormal="85" zoomScaleSheetLayoutView="100" workbookViewId="0"/>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34</v>
      </c>
    </row>
    <row r="2" spans="1:18" ht="18.75" customHeight="1">
      <c r="A2" s="41" t="s">
        <v>33</v>
      </c>
      <c r="B2" s="41"/>
      <c r="C2" s="41"/>
      <c r="D2" s="41"/>
      <c r="E2" s="41"/>
      <c r="F2" s="41"/>
      <c r="G2" s="41"/>
      <c r="H2" s="41"/>
      <c r="I2" s="15" t="s">
        <v>15</v>
      </c>
    </row>
    <row r="3" spans="1:18">
      <c r="A3" s="2"/>
      <c r="B3" s="2"/>
      <c r="I3" s="17" t="s">
        <v>17</v>
      </c>
    </row>
    <row r="4" spans="1:18">
      <c r="A4" s="2" t="s">
        <v>0</v>
      </c>
      <c r="B4" s="2"/>
      <c r="I4" s="17"/>
      <c r="J4" s="17"/>
      <c r="K4" s="17"/>
      <c r="L4" s="17"/>
      <c r="M4" s="17"/>
      <c r="N4" s="17"/>
      <c r="O4" s="17"/>
      <c r="P4" s="17"/>
      <c r="Q4" s="12"/>
      <c r="R4" s="12"/>
    </row>
    <row r="5" spans="1:18">
      <c r="A5" s="2"/>
      <c r="B5" s="2"/>
      <c r="C5" s="28" t="s">
        <v>25</v>
      </c>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26</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27</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35</v>
      </c>
      <c r="I11" s="18"/>
      <c r="J11" s="18"/>
      <c r="K11" s="18"/>
      <c r="L11" s="18"/>
      <c r="M11" s="18"/>
      <c r="N11" s="18"/>
      <c r="O11" s="17"/>
      <c r="P11" s="17"/>
      <c r="Q11" s="12"/>
      <c r="R11" s="12"/>
    </row>
    <row r="12" spans="1:18">
      <c r="A12" s="2" t="s">
        <v>32</v>
      </c>
      <c r="B12" s="2"/>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22</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36</v>
      </c>
      <c r="D16" s="9"/>
      <c r="E16" s="9"/>
      <c r="F16" s="9"/>
      <c r="G16" s="9"/>
      <c r="H16" s="10"/>
      <c r="I16" s="18"/>
      <c r="J16" s="18"/>
      <c r="K16" s="18"/>
      <c r="L16" s="18"/>
      <c r="M16" s="18"/>
      <c r="N16" s="18"/>
      <c r="O16" s="17"/>
      <c r="P16" s="17"/>
      <c r="Q16" s="12"/>
      <c r="R16" s="12"/>
    </row>
    <row r="17" spans="2:18">
      <c r="B17" s="13"/>
      <c r="C17" s="9" t="s">
        <v>29</v>
      </c>
      <c r="D17" s="9"/>
      <c r="E17" s="9"/>
      <c r="F17" s="9"/>
      <c r="G17" s="9"/>
      <c r="H17" s="10"/>
      <c r="I17" s="18"/>
      <c r="J17" s="18"/>
      <c r="K17" s="18"/>
      <c r="L17" s="18"/>
      <c r="M17" s="18"/>
      <c r="N17" s="18"/>
      <c r="O17" s="17"/>
      <c r="P17" s="17"/>
      <c r="Q17" s="12"/>
      <c r="R17" s="12"/>
    </row>
    <row r="18" spans="2:18">
      <c r="B18" s="13"/>
      <c r="C18" s="9" t="s">
        <v>37</v>
      </c>
      <c r="D18" s="9"/>
      <c r="E18" s="9"/>
      <c r="F18" s="9"/>
      <c r="G18" s="9"/>
      <c r="H18" s="10"/>
      <c r="I18" s="18"/>
      <c r="J18" s="18"/>
      <c r="K18" s="18"/>
      <c r="L18" s="18"/>
      <c r="M18" s="18"/>
      <c r="N18" s="18"/>
      <c r="O18" s="17"/>
      <c r="P18" s="17"/>
      <c r="Q18" s="12"/>
      <c r="R18" s="12"/>
    </row>
    <row r="19" spans="2:18">
      <c r="B19" s="13"/>
      <c r="C19" s="9" t="s">
        <v>38</v>
      </c>
      <c r="D19" s="9"/>
      <c r="E19" s="9"/>
      <c r="F19" s="9"/>
      <c r="G19" s="9"/>
      <c r="H19" s="10"/>
      <c r="I19" s="18"/>
      <c r="J19" s="18"/>
      <c r="K19" s="18"/>
      <c r="L19" s="18"/>
      <c r="M19" s="18"/>
      <c r="N19" s="18"/>
      <c r="O19" s="17"/>
      <c r="P19" s="17"/>
      <c r="Q19" s="12"/>
      <c r="R19" s="12"/>
    </row>
    <row r="20" spans="2:18">
      <c r="B20" s="13"/>
      <c r="C20" s="9" t="s">
        <v>39</v>
      </c>
      <c r="D20" s="9"/>
      <c r="E20" s="9"/>
      <c r="F20" s="9"/>
      <c r="G20" s="9"/>
      <c r="H20" s="10"/>
      <c r="I20" s="18"/>
      <c r="J20" s="18"/>
      <c r="K20" s="18"/>
      <c r="L20" s="18"/>
      <c r="M20" s="18"/>
      <c r="N20" s="18"/>
      <c r="O20" s="17"/>
      <c r="P20" s="17"/>
      <c r="Q20" s="12"/>
      <c r="R20" s="12"/>
    </row>
    <row r="21" spans="2:18">
      <c r="B21" s="13"/>
      <c r="C21" s="9" t="s">
        <v>40</v>
      </c>
      <c r="D21" s="9"/>
      <c r="E21" s="9"/>
      <c r="F21" s="9"/>
      <c r="G21" s="9"/>
      <c r="H21" s="10"/>
      <c r="I21" s="19">
        <f>INT(C13*10/110*SUM(D40:F40)/H40)</f>
        <v>390909</v>
      </c>
      <c r="J21" s="19"/>
      <c r="K21" s="19"/>
      <c r="L21" s="19" t="str">
        <f>TEXT(I21,"#,##0")</f>
        <v>390,909</v>
      </c>
      <c r="M21" s="19"/>
      <c r="N21" s="19"/>
      <c r="O21" s="17"/>
      <c r="P21" s="17"/>
      <c r="Q21" s="12"/>
      <c r="R21" s="12"/>
    </row>
    <row r="22" spans="2:18">
      <c r="B22" s="30" t="s">
        <v>21</v>
      </c>
      <c r="C22" s="9" t="s">
        <v>41</v>
      </c>
      <c r="D22" s="9"/>
      <c r="E22" s="9"/>
      <c r="F22" s="9"/>
      <c r="G22" s="9"/>
      <c r="H22" s="10"/>
      <c r="I22" s="19">
        <f>INT(C13*10/110*D40/H40)</f>
        <v>172727</v>
      </c>
      <c r="J22" s="19">
        <f>INT(C13*10/110*F40/H40*F43)</f>
        <v>10714</v>
      </c>
      <c r="K22" s="19">
        <f>I22+J22</f>
        <v>183441</v>
      </c>
      <c r="L22" s="19" t="str">
        <f>TEXT(I22,"#,##0")</f>
        <v>172,727</v>
      </c>
      <c r="M22" s="19" t="str">
        <f>TEXT(J22,"#,##0")</f>
        <v>10,714</v>
      </c>
      <c r="N22" s="19" t="str">
        <f>TEXT(K22,"#,##0")</f>
        <v>183,441</v>
      </c>
      <c r="O22" s="17"/>
      <c r="P22" s="17"/>
      <c r="Q22" s="12"/>
      <c r="R22" s="12"/>
    </row>
    <row r="23" spans="2:18">
      <c r="B23" s="13"/>
      <c r="C23" s="9" t="s">
        <v>42</v>
      </c>
      <c r="D23" s="9"/>
      <c r="E23" s="9"/>
      <c r="F23" s="9"/>
      <c r="G23" s="9"/>
      <c r="H23" s="10"/>
      <c r="I23" s="19">
        <f>INT(C13*10/110*SUM(D40:F40)/H40*F43)</f>
        <v>41883</v>
      </c>
      <c r="J23" s="19"/>
      <c r="K23" s="19"/>
      <c r="L23" s="19" t="str">
        <f>TEXT(I23,"#,##0")</f>
        <v>41,883</v>
      </c>
      <c r="M23" s="19"/>
      <c r="N23" s="19"/>
      <c r="O23" s="17"/>
      <c r="P23" s="17"/>
      <c r="Q23" s="12"/>
      <c r="R23" s="12"/>
    </row>
    <row r="24" spans="2:18">
      <c r="B24" s="1" t="s">
        <v>47</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48</v>
      </c>
      <c r="I26" s="18"/>
      <c r="J26" s="18"/>
      <c r="K26" s="18"/>
      <c r="L26" s="18"/>
      <c r="M26" s="18"/>
      <c r="N26" s="18"/>
      <c r="O26" s="17"/>
      <c r="P26" s="17"/>
      <c r="Q26" s="12"/>
      <c r="R26" s="12"/>
    </row>
    <row r="27" spans="2:18">
      <c r="B27" s="30" t="s">
        <v>21</v>
      </c>
      <c r="C27" s="9" t="s">
        <v>45</v>
      </c>
      <c r="D27" s="9"/>
      <c r="E27" s="9"/>
      <c r="F27" s="9"/>
      <c r="G27" s="9"/>
      <c r="H27" s="10"/>
      <c r="I27" s="18"/>
      <c r="J27" s="18"/>
      <c r="K27" s="18"/>
      <c r="L27" s="18"/>
      <c r="M27" s="18"/>
      <c r="N27" s="18"/>
      <c r="O27" s="17"/>
      <c r="P27" s="17"/>
      <c r="Q27" s="12"/>
      <c r="R27" s="12"/>
    </row>
    <row r="28" spans="2:18">
      <c r="B28" s="13"/>
      <c r="C28" s="9" t="s">
        <v>46</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①補助金の使途の内訳</v>
      </c>
      <c r="I30" s="18"/>
      <c r="J30" s="18"/>
      <c r="K30" s="18"/>
      <c r="L30" s="18"/>
      <c r="M30" s="18"/>
      <c r="N30" s="18"/>
      <c r="O30" s="17"/>
      <c r="P30" s="17"/>
      <c r="Q30" s="12"/>
      <c r="R30" s="12"/>
    </row>
    <row r="31" spans="2:18" ht="14.25" customHeight="1">
      <c r="B31" s="5"/>
      <c r="C31" s="44" t="s">
        <v>10</v>
      </c>
      <c r="D31" s="46" t="s">
        <v>30</v>
      </c>
      <c r="E31" s="46"/>
      <c r="F31" s="46"/>
      <c r="G31" s="61" t="s">
        <v>31</v>
      </c>
      <c r="H31" s="49" t="s">
        <v>7</v>
      </c>
      <c r="I31" s="14"/>
      <c r="J31" s="18"/>
      <c r="K31" s="18"/>
      <c r="L31" s="18"/>
      <c r="M31" s="18"/>
      <c r="N31" s="18"/>
      <c r="O31" s="17"/>
      <c r="P31" s="17"/>
      <c r="Q31" s="12"/>
      <c r="R31" s="12"/>
    </row>
    <row r="32" spans="2:18" ht="28.5">
      <c r="B32" s="6"/>
      <c r="C32" s="45"/>
      <c r="D32" s="4" t="s">
        <v>5</v>
      </c>
      <c r="E32" s="4" t="s">
        <v>6</v>
      </c>
      <c r="F32" s="4" t="s">
        <v>4</v>
      </c>
      <c r="G32" s="49"/>
      <c r="H32" s="49"/>
      <c r="I32" s="20"/>
      <c r="J32" s="17"/>
      <c r="K32" s="17"/>
      <c r="L32" s="17"/>
      <c r="M32" s="17"/>
      <c r="N32" s="17"/>
      <c r="O32" s="17"/>
      <c r="P32" s="17"/>
      <c r="Q32" s="12"/>
      <c r="R32" s="12"/>
    </row>
    <row r="33" spans="2:18" ht="19.5" customHeight="1">
      <c r="B33" s="50" t="s">
        <v>9</v>
      </c>
      <c r="C33" s="30" t="s">
        <v>24</v>
      </c>
      <c r="D33" s="31"/>
      <c r="E33" s="27">
        <v>1300000</v>
      </c>
      <c r="F33" s="27"/>
      <c r="G33" s="27">
        <v>700000</v>
      </c>
      <c r="H33" s="32">
        <f t="shared" ref="H33:H39" si="0">SUM(D33:G33)</f>
        <v>2000000</v>
      </c>
      <c r="I33" s="17"/>
      <c r="J33" s="17"/>
      <c r="K33" s="17"/>
      <c r="L33" s="17"/>
      <c r="M33" s="17"/>
      <c r="N33" s="17"/>
      <c r="O33" s="17"/>
      <c r="P33" s="17"/>
      <c r="Q33" s="12"/>
      <c r="R33" s="12"/>
    </row>
    <row r="34" spans="2:18" ht="19.5" customHeight="1">
      <c r="B34" s="50"/>
      <c r="C34" s="30" t="s">
        <v>24</v>
      </c>
      <c r="D34" s="27"/>
      <c r="E34" s="27"/>
      <c r="F34" s="27">
        <v>1100000</v>
      </c>
      <c r="G34" s="27"/>
      <c r="H34" s="32">
        <f t="shared" si="0"/>
        <v>1100000</v>
      </c>
      <c r="I34" s="17"/>
      <c r="J34" s="17"/>
      <c r="K34" s="17"/>
      <c r="L34" s="17"/>
      <c r="M34" s="17"/>
      <c r="N34" s="17"/>
      <c r="O34" s="17"/>
      <c r="P34" s="17"/>
      <c r="Q34" s="12"/>
      <c r="R34" s="12"/>
    </row>
    <row r="35" spans="2:18" ht="19.5" customHeight="1">
      <c r="B35" s="50"/>
      <c r="C35" s="30" t="s">
        <v>24</v>
      </c>
      <c r="D35" s="27">
        <v>1900000</v>
      </c>
      <c r="E35" s="27"/>
      <c r="F35" s="27"/>
      <c r="G35" s="27"/>
      <c r="H35" s="32">
        <f t="shared" si="0"/>
        <v>1900000</v>
      </c>
      <c r="I35" s="17"/>
      <c r="J35" s="17"/>
      <c r="K35" s="17"/>
      <c r="L35" s="17"/>
      <c r="M35" s="17"/>
      <c r="N35" s="17"/>
      <c r="O35" s="17"/>
      <c r="P35" s="17"/>
      <c r="Q35" s="12"/>
      <c r="R35" s="12"/>
    </row>
    <row r="36" spans="2:18" ht="19.5" customHeight="1">
      <c r="B36" s="50"/>
      <c r="C36" s="30"/>
      <c r="D36" s="27"/>
      <c r="E36" s="27"/>
      <c r="F36" s="27"/>
      <c r="G36" s="27"/>
      <c r="H36" s="32">
        <f t="shared" si="0"/>
        <v>0</v>
      </c>
      <c r="I36" s="17"/>
      <c r="J36" s="17"/>
      <c r="K36" s="17"/>
      <c r="L36" s="17"/>
      <c r="M36" s="17"/>
      <c r="N36" s="17"/>
      <c r="O36" s="17"/>
      <c r="P36" s="17"/>
      <c r="Q36" s="12"/>
      <c r="R36" s="12"/>
    </row>
    <row r="37" spans="2:18" ht="19.5" customHeight="1">
      <c r="B37" s="50"/>
      <c r="C37" s="30"/>
      <c r="D37" s="27"/>
      <c r="E37" s="27"/>
      <c r="F37" s="27"/>
      <c r="G37" s="27"/>
      <c r="H37" s="32">
        <f t="shared" si="0"/>
        <v>0</v>
      </c>
      <c r="I37" s="17"/>
      <c r="J37" s="17"/>
      <c r="K37" s="17"/>
      <c r="L37" s="17"/>
      <c r="M37" s="17"/>
      <c r="N37" s="17"/>
      <c r="O37" s="17"/>
      <c r="P37" s="17"/>
      <c r="Q37" s="12"/>
      <c r="R37" s="12"/>
    </row>
    <row r="38" spans="2:18" ht="19.5" customHeight="1">
      <c r="B38" s="50"/>
      <c r="C38" s="30"/>
      <c r="D38" s="27"/>
      <c r="E38" s="27"/>
      <c r="F38" s="27"/>
      <c r="G38" s="27"/>
      <c r="H38" s="32">
        <f t="shared" si="0"/>
        <v>0</v>
      </c>
      <c r="I38" s="17"/>
      <c r="J38" s="17"/>
      <c r="K38" s="17"/>
      <c r="L38" s="17"/>
      <c r="M38" s="17"/>
      <c r="N38" s="17"/>
      <c r="O38" s="17"/>
      <c r="P38" s="17"/>
      <c r="Q38" s="12"/>
      <c r="R38" s="12"/>
    </row>
    <row r="39" spans="2:18" ht="19.5" customHeight="1">
      <c r="B39" s="50"/>
      <c r="C39" s="30"/>
      <c r="D39" s="27"/>
      <c r="E39" s="27"/>
      <c r="F39" s="27"/>
      <c r="G39" s="27"/>
      <c r="H39" s="32">
        <f t="shared" si="0"/>
        <v>0</v>
      </c>
      <c r="I39" s="17"/>
      <c r="J39" s="17"/>
      <c r="K39" s="17"/>
      <c r="L39" s="17"/>
      <c r="M39" s="17"/>
      <c r="N39" s="17"/>
      <c r="O39" s="17"/>
      <c r="P39" s="17"/>
      <c r="Q39" s="12"/>
      <c r="R39" s="12"/>
    </row>
    <row r="40" spans="2:18" ht="19.5" customHeight="1">
      <c r="B40" s="50"/>
      <c r="C40" s="3" t="s">
        <v>7</v>
      </c>
      <c r="D40" s="32">
        <f>SUM(D33:D39)</f>
        <v>1900000</v>
      </c>
      <c r="E40" s="32">
        <f>SUM(E33:E39)</f>
        <v>1300000</v>
      </c>
      <c r="F40" s="32">
        <f>SUM(F33:F39)</f>
        <v>1100000</v>
      </c>
      <c r="G40" s="32">
        <f>SUM(G33:G39)</f>
        <v>700000</v>
      </c>
      <c r="H40" s="32">
        <f>SUM(H33:H39)</f>
        <v>5000000</v>
      </c>
      <c r="I40" s="17" t="str">
        <f>IF(B27="○","←５　国庫補助金確定額と一致させてください。",IF(B28="○","←実績報告の対象経費の支出済額と一致させてください",""))</f>
        <v>←５　国庫補助金確定額と一致させてください。</v>
      </c>
      <c r="J40" s="17"/>
      <c r="K40" s="17"/>
      <c r="L40" s="17"/>
      <c r="M40" s="17"/>
      <c r="N40" s="17"/>
      <c r="O40" s="17"/>
      <c r="P40" s="17"/>
      <c r="Q40" s="12"/>
      <c r="R40" s="12"/>
    </row>
    <row r="41" spans="2:18" ht="47.25" customHeight="1">
      <c r="B41" s="7"/>
      <c r="C41" s="8"/>
      <c r="I41" s="18" t="str">
        <f>TEXT(D40,"#,##0")</f>
        <v>1,900,000</v>
      </c>
      <c r="J41" s="18" t="str">
        <f>TEXT(E40,"#,##0")</f>
        <v>1,300,000</v>
      </c>
      <c r="K41" s="18" t="str">
        <f>TEXT(F40,"#,##0")</f>
        <v>1,100,000</v>
      </c>
      <c r="L41" s="18" t="str">
        <f>TEXT(G40,"#,##0")</f>
        <v>700,000</v>
      </c>
      <c r="M41" s="18" t="str">
        <f>TEXT(H40,"#,##0")</f>
        <v>5,000,000</v>
      </c>
    </row>
    <row r="42" spans="2:18" ht="15" thickBot="1">
      <c r="B42" s="1" t="s">
        <v>8</v>
      </c>
      <c r="I42" s="17"/>
      <c r="J42" s="17"/>
      <c r="K42" s="17"/>
      <c r="L42" s="17"/>
      <c r="M42" s="17"/>
      <c r="N42" s="17"/>
      <c r="O42" s="17"/>
      <c r="P42" s="17"/>
      <c r="Q42" s="12"/>
      <c r="R42" s="12"/>
    </row>
    <row r="43" spans="2:18" ht="15" thickBot="1">
      <c r="C43" s="67">
        <v>3000000000</v>
      </c>
      <c r="D43" s="67"/>
      <c r="E43" s="52" t="s">
        <v>23</v>
      </c>
      <c r="F43" s="63">
        <f>IF(C44="","",C43/C44)</f>
        <v>0.10714285714285714</v>
      </c>
      <c r="G43" s="64"/>
      <c r="I43" s="17"/>
      <c r="J43" s="21" t="s">
        <v>19</v>
      </c>
      <c r="K43" s="21"/>
      <c r="L43" s="21"/>
      <c r="M43" s="21"/>
      <c r="N43" s="17"/>
      <c r="O43" s="17"/>
      <c r="P43" s="17"/>
      <c r="Q43" s="12"/>
      <c r="R43" s="12"/>
    </row>
    <row r="44" spans="2:18" ht="15.75" thickTop="1" thickBot="1">
      <c r="C44" s="68">
        <v>28000000000</v>
      </c>
      <c r="D44" s="68"/>
      <c r="E44" s="52"/>
      <c r="F44" s="65"/>
      <c r="G44" s="66"/>
      <c r="I44" s="17"/>
      <c r="J44" s="17" t="s">
        <v>20</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IF(B16&amp;B17&amp;B19&amp;B20="○",0,IF(B21="○",I21,IF(B22="○",K22,IF(B23="○",I23,""))))</f>
        <v>183441</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16.5" customHeight="1">
      <c r="C54" s="59" t="str">
        <f>IF(B21="○",I13&amp;"×5／105×（"&amp;I41&amp;"＋"&amp;J41&amp;"＋"&amp;K41&amp;"）／"&amp;M41&amp;"＝"&amp;L21,IF(B23="○",I13&amp;"×5／105×("&amp;I41&amp;"＋"&amp;J41&amp;"＋"&amp;K41&amp;"）／"&amp;M41&amp;"×②＝"&amp;L23,""))</f>
        <v/>
      </c>
      <c r="D54" s="59"/>
      <c r="E54" s="59"/>
      <c r="F54" s="59"/>
      <c r="G54" s="59"/>
      <c r="H54" s="59"/>
      <c r="I54" s="23" t="s">
        <v>13</v>
      </c>
    </row>
    <row r="55" spans="1:18" ht="28.5" customHeight="1">
      <c r="C55" s="69" t="str">
        <f>IF(B22="○",I13&amp;"×10／110×"&amp;I41&amp;"／"&amp;M41&amp;"＝"&amp;L22&amp;"・・・ａ","")</f>
        <v>5,000,000×10／110×1,900,000／5,000,000＝172,727・・・ａ</v>
      </c>
      <c r="D55" s="69"/>
      <c r="E55" s="69"/>
      <c r="F55" s="69"/>
      <c r="G55" s="69"/>
      <c r="H55" s="69"/>
      <c r="I55" s="23" t="s">
        <v>13</v>
      </c>
    </row>
    <row r="56" spans="1:18" ht="28.5" customHeight="1">
      <c r="C56" s="69" t="str">
        <f>IF(B22="○",I13&amp;"×10／110×"&amp;K41&amp;"／"&amp;M41&amp;"×②＝"&amp;M22&amp;"・・・ｂ","")</f>
        <v>5,000,000×10／110×1,100,000／5,000,000×②＝10,714・・・ｂ</v>
      </c>
      <c r="D56" s="69"/>
      <c r="E56" s="69"/>
      <c r="F56" s="69"/>
      <c r="G56" s="69"/>
      <c r="H56" s="69"/>
      <c r="I56" s="23" t="s">
        <v>13</v>
      </c>
    </row>
    <row r="57" spans="1:18">
      <c r="C57" s="34" t="str">
        <f>IF(B22="○","ａ＋ｂ＝"&amp;N22,"")</f>
        <v>ａ＋ｂ＝183,441</v>
      </c>
      <c r="D57" s="34"/>
      <c r="E57" s="34"/>
      <c r="F57" s="34"/>
      <c r="G57" s="34"/>
      <c r="H57" s="34"/>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B33:B40"/>
    <mergeCell ref="A2:H2"/>
    <mergeCell ref="D31:F31"/>
    <mergeCell ref="G31:G32"/>
    <mergeCell ref="H31:H32"/>
    <mergeCell ref="C31:C32"/>
    <mergeCell ref="C54:H54"/>
    <mergeCell ref="C55:H55"/>
    <mergeCell ref="C56:H56"/>
    <mergeCell ref="E43:E44"/>
    <mergeCell ref="F43:G44"/>
    <mergeCell ref="C43:D43"/>
    <mergeCell ref="C44:D44"/>
  </mergeCells>
  <phoneticPr fontId="2"/>
  <dataValidations count="1">
    <dataValidation type="list" allowBlank="1" showInputMessage="1" showErrorMessage="1" sqref="B27:B28 B16:B23" xr:uid="{00000000-0002-0000-0300-000000000000}">
      <formula1>"○"</formula1>
    </dataValidation>
  </dataValidations>
  <pageMargins left="0.59055118110236227" right="0.59055118110236227" top="0.98425196850393704" bottom="0.98425196850393704" header="0.51181102362204722" footer="0.51181102362204722"/>
  <pageSetup paperSize="9" scale="82" orientation="portrait" cellComments="asDisplayed" r:id="rId1"/>
  <headerFooter alignWithMargins="0">
    <oddHeader>&amp;L&amp;14【記入例４　課税売上割合が９５％未満の場合（消費税の申告において補助金の使途を明確にしている場合／個別対応方式）】</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70"/>
  <sheetViews>
    <sheetView zoomScale="85" zoomScaleNormal="85" zoomScaleSheetLayoutView="100" workbookViewId="0"/>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34</v>
      </c>
    </row>
    <row r="2" spans="1:18" ht="18.75" customHeight="1">
      <c r="A2" s="41" t="s">
        <v>33</v>
      </c>
      <c r="B2" s="41"/>
      <c r="C2" s="41"/>
      <c r="D2" s="41"/>
      <c r="E2" s="41"/>
      <c r="F2" s="41"/>
      <c r="G2" s="41"/>
      <c r="H2" s="41"/>
      <c r="I2" s="15" t="s">
        <v>15</v>
      </c>
    </row>
    <row r="3" spans="1:18">
      <c r="A3" s="2"/>
      <c r="B3" s="2"/>
      <c r="I3" s="17" t="s">
        <v>17</v>
      </c>
    </row>
    <row r="4" spans="1:18">
      <c r="A4" s="2" t="s">
        <v>0</v>
      </c>
      <c r="B4" s="2"/>
      <c r="I4" s="17"/>
      <c r="J4" s="17"/>
      <c r="K4" s="17"/>
      <c r="L4" s="17"/>
      <c r="M4" s="17"/>
      <c r="N4" s="17"/>
      <c r="O4" s="17"/>
      <c r="P4" s="17"/>
      <c r="Q4" s="12"/>
      <c r="R4" s="12"/>
    </row>
    <row r="5" spans="1:18">
      <c r="A5" s="2"/>
      <c r="B5" s="2"/>
      <c r="C5" s="28" t="s">
        <v>25</v>
      </c>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26</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27</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35</v>
      </c>
      <c r="I11" s="18"/>
      <c r="J11" s="18"/>
      <c r="K11" s="18"/>
      <c r="L11" s="18"/>
      <c r="M11" s="18"/>
      <c r="N11" s="18"/>
      <c r="O11" s="17"/>
      <c r="P11" s="17"/>
      <c r="Q11" s="12"/>
      <c r="R11" s="12"/>
    </row>
    <row r="12" spans="1:18">
      <c r="A12" s="2" t="s">
        <v>32</v>
      </c>
      <c r="B12" s="2"/>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22</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36</v>
      </c>
      <c r="D16" s="9"/>
      <c r="E16" s="9"/>
      <c r="F16" s="9"/>
      <c r="G16" s="9"/>
      <c r="H16" s="10"/>
      <c r="I16" s="18"/>
      <c r="J16" s="18"/>
      <c r="K16" s="18"/>
      <c r="L16" s="18"/>
      <c r="M16" s="18"/>
      <c r="N16" s="18"/>
      <c r="O16" s="17"/>
      <c r="P16" s="17"/>
      <c r="Q16" s="12"/>
      <c r="R16" s="12"/>
    </row>
    <row r="17" spans="2:18">
      <c r="B17" s="13"/>
      <c r="C17" s="9" t="s">
        <v>29</v>
      </c>
      <c r="D17" s="9"/>
      <c r="E17" s="9"/>
      <c r="F17" s="9"/>
      <c r="G17" s="9"/>
      <c r="H17" s="10"/>
      <c r="I17" s="18"/>
      <c r="J17" s="18"/>
      <c r="K17" s="18"/>
      <c r="L17" s="18"/>
      <c r="M17" s="18"/>
      <c r="N17" s="18"/>
      <c r="O17" s="17"/>
      <c r="P17" s="17"/>
      <c r="Q17" s="12"/>
      <c r="R17" s="12"/>
    </row>
    <row r="18" spans="2:18">
      <c r="B18" s="13"/>
      <c r="C18" s="9" t="s">
        <v>37</v>
      </c>
      <c r="D18" s="9"/>
      <c r="E18" s="9"/>
      <c r="F18" s="9"/>
      <c r="G18" s="9"/>
      <c r="H18" s="10"/>
      <c r="I18" s="18"/>
      <c r="J18" s="18"/>
      <c r="K18" s="18"/>
      <c r="L18" s="18"/>
      <c r="M18" s="18"/>
      <c r="N18" s="18"/>
      <c r="O18" s="17"/>
      <c r="P18" s="17"/>
      <c r="Q18" s="12"/>
      <c r="R18" s="12"/>
    </row>
    <row r="19" spans="2:18">
      <c r="B19" s="13"/>
      <c r="C19" s="9" t="s">
        <v>38</v>
      </c>
      <c r="D19" s="9"/>
      <c r="E19" s="9"/>
      <c r="F19" s="9"/>
      <c r="G19" s="9"/>
      <c r="H19" s="10"/>
      <c r="I19" s="18"/>
      <c r="J19" s="18"/>
      <c r="K19" s="18"/>
      <c r="L19" s="18"/>
      <c r="M19" s="18"/>
      <c r="N19" s="18"/>
      <c r="O19" s="17"/>
      <c r="P19" s="17"/>
      <c r="Q19" s="12"/>
      <c r="R19" s="12"/>
    </row>
    <row r="20" spans="2:18">
      <c r="B20" s="13"/>
      <c r="C20" s="9" t="s">
        <v>39</v>
      </c>
      <c r="D20" s="9"/>
      <c r="E20" s="9"/>
      <c r="F20" s="9"/>
      <c r="G20" s="9"/>
      <c r="H20" s="10"/>
      <c r="I20" s="18"/>
      <c r="J20" s="18"/>
      <c r="K20" s="18"/>
      <c r="L20" s="18"/>
      <c r="M20" s="18"/>
      <c r="N20" s="18"/>
      <c r="O20" s="17"/>
      <c r="P20" s="17"/>
      <c r="Q20" s="12"/>
      <c r="R20" s="12"/>
    </row>
    <row r="21" spans="2:18">
      <c r="B21" s="13"/>
      <c r="C21" s="9" t="s">
        <v>40</v>
      </c>
      <c r="D21" s="9"/>
      <c r="E21" s="9"/>
      <c r="F21" s="9"/>
      <c r="G21" s="9"/>
      <c r="H21" s="10"/>
      <c r="I21" s="19">
        <f>INT(C13*10/110*SUM(D40:F40)/H40)</f>
        <v>390909</v>
      </c>
      <c r="J21" s="19"/>
      <c r="K21" s="19"/>
      <c r="L21" s="19" t="str">
        <f>TEXT(I21,"#,##0")</f>
        <v>390,909</v>
      </c>
      <c r="M21" s="19"/>
      <c r="N21" s="19"/>
      <c r="O21" s="17"/>
      <c r="P21" s="17"/>
      <c r="Q21" s="12"/>
      <c r="R21" s="12"/>
    </row>
    <row r="22" spans="2:18">
      <c r="B22" s="13"/>
      <c r="C22" s="9" t="s">
        <v>41</v>
      </c>
      <c r="D22" s="9"/>
      <c r="E22" s="9"/>
      <c r="F22" s="9"/>
      <c r="G22" s="9"/>
      <c r="H22" s="10"/>
      <c r="I22" s="19">
        <f>INT(C13*10/110*D40/H40)</f>
        <v>172727</v>
      </c>
      <c r="J22" s="19">
        <f>INT(C13*10/110*F40/H40*F43)</f>
        <v>10714</v>
      </c>
      <c r="K22" s="19">
        <f>I22+J22</f>
        <v>183441</v>
      </c>
      <c r="L22" s="19" t="str">
        <f>TEXT(I22,"#,##0")</f>
        <v>172,727</v>
      </c>
      <c r="M22" s="19" t="str">
        <f>TEXT(J22,"#,##0")</f>
        <v>10,714</v>
      </c>
      <c r="N22" s="19" t="str">
        <f>TEXT(K22,"#,##0")</f>
        <v>183,441</v>
      </c>
      <c r="O22" s="17"/>
      <c r="P22" s="17"/>
      <c r="Q22" s="12"/>
      <c r="R22" s="12"/>
    </row>
    <row r="23" spans="2:18">
      <c r="B23" s="30" t="s">
        <v>21</v>
      </c>
      <c r="C23" s="9" t="s">
        <v>42</v>
      </c>
      <c r="D23" s="9"/>
      <c r="E23" s="9"/>
      <c r="F23" s="9"/>
      <c r="G23" s="9"/>
      <c r="H23" s="10"/>
      <c r="I23" s="19">
        <f>INT(C13*10/110*SUM(D40:F40)/H40*F43)</f>
        <v>41883</v>
      </c>
      <c r="J23" s="19"/>
      <c r="K23" s="19"/>
      <c r="L23" s="19" t="str">
        <f>TEXT(I23,"#,##0")</f>
        <v>41,883</v>
      </c>
      <c r="M23" s="19"/>
      <c r="N23" s="19"/>
      <c r="O23" s="17"/>
      <c r="P23" s="17"/>
      <c r="Q23" s="12"/>
      <c r="R23" s="12"/>
    </row>
    <row r="24" spans="2:18">
      <c r="B24" s="1" t="s">
        <v>47</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48</v>
      </c>
      <c r="I26" s="18"/>
      <c r="J26" s="18"/>
      <c r="K26" s="18"/>
      <c r="L26" s="18"/>
      <c r="M26" s="18"/>
      <c r="N26" s="18"/>
      <c r="O26" s="17"/>
      <c r="P26" s="17"/>
      <c r="Q26" s="12"/>
      <c r="R26" s="12"/>
    </row>
    <row r="27" spans="2:18">
      <c r="B27" s="30" t="s">
        <v>21</v>
      </c>
      <c r="C27" s="9" t="s">
        <v>45</v>
      </c>
      <c r="D27" s="9"/>
      <c r="E27" s="9"/>
      <c r="F27" s="9"/>
      <c r="G27" s="9"/>
      <c r="H27" s="10"/>
      <c r="I27" s="18"/>
      <c r="J27" s="18"/>
      <c r="K27" s="18"/>
      <c r="L27" s="18"/>
      <c r="M27" s="18"/>
      <c r="N27" s="18"/>
      <c r="O27" s="17"/>
      <c r="P27" s="17"/>
      <c r="Q27" s="12"/>
      <c r="R27" s="12"/>
    </row>
    <row r="28" spans="2:18">
      <c r="B28" s="13"/>
      <c r="C28" s="9" t="s">
        <v>46</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①補助金の使途の内訳</v>
      </c>
      <c r="I30" s="18"/>
      <c r="J30" s="18"/>
      <c r="K30" s="18"/>
      <c r="L30" s="18"/>
      <c r="M30" s="18"/>
      <c r="N30" s="18"/>
      <c r="O30" s="17"/>
      <c r="P30" s="17"/>
      <c r="Q30" s="12"/>
      <c r="R30" s="12"/>
    </row>
    <row r="31" spans="2:18" ht="14.25" customHeight="1">
      <c r="B31" s="5"/>
      <c r="C31" s="44" t="s">
        <v>10</v>
      </c>
      <c r="D31" s="46" t="s">
        <v>30</v>
      </c>
      <c r="E31" s="46"/>
      <c r="F31" s="46"/>
      <c r="G31" s="61" t="s">
        <v>31</v>
      </c>
      <c r="H31" s="49" t="s">
        <v>7</v>
      </c>
      <c r="I31" s="14"/>
      <c r="J31" s="18"/>
      <c r="K31" s="18"/>
      <c r="L31" s="18"/>
      <c r="M31" s="18"/>
      <c r="N31" s="18"/>
      <c r="O31" s="17"/>
      <c r="P31" s="17"/>
      <c r="Q31" s="12"/>
      <c r="R31" s="12"/>
    </row>
    <row r="32" spans="2:18" ht="28.5">
      <c r="B32" s="6"/>
      <c r="C32" s="45"/>
      <c r="D32" s="4" t="s">
        <v>5</v>
      </c>
      <c r="E32" s="4" t="s">
        <v>6</v>
      </c>
      <c r="F32" s="4" t="s">
        <v>4</v>
      </c>
      <c r="G32" s="49"/>
      <c r="H32" s="49"/>
      <c r="I32" s="20"/>
      <c r="J32" s="17"/>
      <c r="K32" s="17"/>
      <c r="L32" s="17"/>
      <c r="M32" s="17"/>
      <c r="N32" s="17"/>
      <c r="O32" s="17"/>
      <c r="P32" s="17"/>
      <c r="Q32" s="12"/>
      <c r="R32" s="12"/>
    </row>
    <row r="33" spans="2:18" ht="19.5" customHeight="1">
      <c r="B33" s="50" t="s">
        <v>9</v>
      </c>
      <c r="C33" s="30" t="s">
        <v>24</v>
      </c>
      <c r="D33" s="31"/>
      <c r="E33" s="27">
        <v>1300000</v>
      </c>
      <c r="F33" s="27"/>
      <c r="G33" s="27">
        <v>700000</v>
      </c>
      <c r="H33" s="32">
        <f t="shared" ref="H33:H39" si="0">SUM(D33:G33)</f>
        <v>2000000</v>
      </c>
      <c r="I33" s="17"/>
      <c r="J33" s="17"/>
      <c r="K33" s="17"/>
      <c r="L33" s="17"/>
      <c r="M33" s="17"/>
      <c r="N33" s="17"/>
      <c r="O33" s="17"/>
      <c r="P33" s="17"/>
      <c r="Q33" s="12"/>
      <c r="R33" s="12"/>
    </row>
    <row r="34" spans="2:18" ht="19.5" customHeight="1">
      <c r="B34" s="50"/>
      <c r="C34" s="30" t="s">
        <v>24</v>
      </c>
      <c r="D34" s="27"/>
      <c r="E34" s="27"/>
      <c r="F34" s="27">
        <v>1100000</v>
      </c>
      <c r="G34" s="27"/>
      <c r="H34" s="32">
        <f t="shared" si="0"/>
        <v>1100000</v>
      </c>
      <c r="I34" s="17"/>
      <c r="J34" s="17"/>
      <c r="K34" s="17"/>
      <c r="L34" s="17"/>
      <c r="M34" s="17"/>
      <c r="N34" s="17"/>
      <c r="O34" s="17"/>
      <c r="P34" s="17"/>
      <c r="Q34" s="12"/>
      <c r="R34" s="12"/>
    </row>
    <row r="35" spans="2:18" ht="19.5" customHeight="1">
      <c r="B35" s="50"/>
      <c r="C35" s="30" t="s">
        <v>24</v>
      </c>
      <c r="D35" s="27">
        <v>1900000</v>
      </c>
      <c r="E35" s="27"/>
      <c r="F35" s="27"/>
      <c r="G35" s="27"/>
      <c r="H35" s="32">
        <f t="shared" si="0"/>
        <v>1900000</v>
      </c>
      <c r="I35" s="17"/>
      <c r="J35" s="17"/>
      <c r="K35" s="17"/>
      <c r="L35" s="17"/>
      <c r="M35" s="17"/>
      <c r="N35" s="17"/>
      <c r="O35" s="17"/>
      <c r="P35" s="17"/>
      <c r="Q35" s="12"/>
      <c r="R35" s="12"/>
    </row>
    <row r="36" spans="2:18" ht="19.5" customHeight="1">
      <c r="B36" s="50"/>
      <c r="C36" s="30"/>
      <c r="D36" s="27"/>
      <c r="E36" s="27"/>
      <c r="F36" s="27"/>
      <c r="G36" s="27"/>
      <c r="H36" s="32">
        <f t="shared" si="0"/>
        <v>0</v>
      </c>
      <c r="I36" s="17"/>
      <c r="J36" s="17"/>
      <c r="K36" s="17"/>
      <c r="L36" s="17"/>
      <c r="M36" s="17"/>
      <c r="N36" s="17"/>
      <c r="O36" s="17"/>
      <c r="P36" s="17"/>
      <c r="Q36" s="12"/>
      <c r="R36" s="12"/>
    </row>
    <row r="37" spans="2:18" ht="19.5" customHeight="1">
      <c r="B37" s="50"/>
      <c r="C37" s="30"/>
      <c r="D37" s="27"/>
      <c r="E37" s="27"/>
      <c r="F37" s="27"/>
      <c r="G37" s="27"/>
      <c r="H37" s="32">
        <f t="shared" si="0"/>
        <v>0</v>
      </c>
      <c r="I37" s="17"/>
      <c r="J37" s="17"/>
      <c r="K37" s="17"/>
      <c r="L37" s="17"/>
      <c r="M37" s="17"/>
      <c r="N37" s="17"/>
      <c r="O37" s="17"/>
      <c r="P37" s="17"/>
      <c r="Q37" s="12"/>
      <c r="R37" s="12"/>
    </row>
    <row r="38" spans="2:18" ht="19.5" customHeight="1">
      <c r="B38" s="50"/>
      <c r="C38" s="30"/>
      <c r="D38" s="27"/>
      <c r="E38" s="27"/>
      <c r="F38" s="27"/>
      <c r="G38" s="27"/>
      <c r="H38" s="32">
        <f t="shared" si="0"/>
        <v>0</v>
      </c>
      <c r="I38" s="17"/>
      <c r="J38" s="17"/>
      <c r="K38" s="17"/>
      <c r="L38" s="17"/>
      <c r="M38" s="17"/>
      <c r="N38" s="17"/>
      <c r="O38" s="17"/>
      <c r="P38" s="17"/>
      <c r="Q38" s="12"/>
      <c r="R38" s="12"/>
    </row>
    <row r="39" spans="2:18" ht="19.5" customHeight="1">
      <c r="B39" s="50"/>
      <c r="C39" s="30"/>
      <c r="D39" s="27"/>
      <c r="E39" s="27"/>
      <c r="F39" s="27"/>
      <c r="G39" s="27"/>
      <c r="H39" s="32">
        <f t="shared" si="0"/>
        <v>0</v>
      </c>
      <c r="I39" s="17"/>
      <c r="J39" s="17"/>
      <c r="K39" s="17"/>
      <c r="L39" s="17"/>
      <c r="M39" s="17"/>
      <c r="N39" s="17"/>
      <c r="O39" s="17"/>
      <c r="P39" s="17"/>
      <c r="Q39" s="12"/>
      <c r="R39" s="12"/>
    </row>
    <row r="40" spans="2:18" ht="19.5" customHeight="1">
      <c r="B40" s="50"/>
      <c r="C40" s="3" t="s">
        <v>7</v>
      </c>
      <c r="D40" s="32">
        <f>SUM(D33:D39)</f>
        <v>1900000</v>
      </c>
      <c r="E40" s="32">
        <f>SUM(E33:E39)</f>
        <v>1300000</v>
      </c>
      <c r="F40" s="32">
        <f>SUM(F33:F39)</f>
        <v>1100000</v>
      </c>
      <c r="G40" s="32">
        <f>SUM(G33:G39)</f>
        <v>700000</v>
      </c>
      <c r="H40" s="32">
        <f>SUM(H33:H39)</f>
        <v>5000000</v>
      </c>
      <c r="I40" s="17" t="str">
        <f>IF(B27="○","←５　国庫補助金確定額と一致させてください。",IF(B28="○","←実績報告の対象経費の支出済額と一致させてください",""))</f>
        <v>←５　国庫補助金確定額と一致させてください。</v>
      </c>
      <c r="J40" s="17"/>
      <c r="K40" s="17"/>
      <c r="L40" s="17"/>
      <c r="M40" s="17"/>
      <c r="N40" s="17"/>
      <c r="O40" s="17"/>
      <c r="P40" s="17"/>
      <c r="Q40" s="12"/>
      <c r="R40" s="12"/>
    </row>
    <row r="41" spans="2:18" ht="47.25" customHeight="1">
      <c r="B41" s="7"/>
      <c r="C41" s="8"/>
      <c r="I41" s="18" t="str">
        <f>TEXT(D40,"#,##0")</f>
        <v>1,900,000</v>
      </c>
      <c r="J41" s="18" t="str">
        <f>TEXT(E40,"#,##0")</f>
        <v>1,300,000</v>
      </c>
      <c r="K41" s="18" t="str">
        <f>TEXT(F40,"#,##0")</f>
        <v>1,100,000</v>
      </c>
      <c r="L41" s="18" t="str">
        <f>TEXT(G40,"#,##0")</f>
        <v>700,000</v>
      </c>
      <c r="M41" s="18" t="str">
        <f>TEXT(H40,"#,##0")</f>
        <v>5,000,000</v>
      </c>
    </row>
    <row r="42" spans="2:18" ht="15" thickBot="1">
      <c r="B42" s="1" t="s">
        <v>8</v>
      </c>
      <c r="I42" s="17"/>
      <c r="J42" s="17"/>
      <c r="K42" s="17"/>
      <c r="L42" s="17"/>
      <c r="M42" s="17"/>
      <c r="N42" s="17"/>
      <c r="O42" s="17"/>
      <c r="P42" s="17"/>
      <c r="Q42" s="12"/>
      <c r="R42" s="12"/>
    </row>
    <row r="43" spans="2:18" ht="15" thickBot="1">
      <c r="C43" s="67">
        <v>3000000000</v>
      </c>
      <c r="D43" s="67"/>
      <c r="E43" s="52" t="s">
        <v>23</v>
      </c>
      <c r="F43" s="63">
        <f>IF(C44="","",C43/C44)</f>
        <v>0.10714285714285714</v>
      </c>
      <c r="G43" s="64"/>
      <c r="I43" s="17"/>
      <c r="J43" s="21" t="s">
        <v>19</v>
      </c>
      <c r="K43" s="21"/>
      <c r="L43" s="21"/>
      <c r="M43" s="21"/>
      <c r="N43" s="17"/>
      <c r="O43" s="17"/>
      <c r="P43" s="17"/>
      <c r="Q43" s="12"/>
      <c r="R43" s="12"/>
    </row>
    <row r="44" spans="2:18" ht="15.75" thickTop="1" thickBot="1">
      <c r="C44" s="68">
        <v>28000000000</v>
      </c>
      <c r="D44" s="68"/>
      <c r="E44" s="52"/>
      <c r="F44" s="65"/>
      <c r="G44" s="66"/>
      <c r="I44" s="17"/>
      <c r="J44" s="17" t="s">
        <v>20</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IF(B16&amp;B17&amp;B19&amp;B20="○",0,IF(B21="○",I21,IF(B22="○",K22,IF(B23="○",I23,""))))</f>
        <v>41883</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28.5" customHeight="1">
      <c r="C54" s="62" t="str">
        <f>IF(B21="○",I13&amp;"×10／110×（"&amp;I41&amp;"＋"&amp;J41&amp;"＋"&amp;K41&amp;"）／"&amp;M41&amp;"＝"&amp;L21,IF(B23="○",I13&amp;"×10／110×("&amp;I41&amp;"＋"&amp;J41&amp;"＋"&amp;K41&amp;"）／"&amp;M41&amp;"×②＝"&amp;L23,""))</f>
        <v>5,000,000×10／110×(1,900,000＋1,300,000＋1,100,000）／5,000,000×②＝41,883</v>
      </c>
      <c r="D54" s="62"/>
      <c r="E54" s="62"/>
      <c r="F54" s="62"/>
      <c r="G54" s="62"/>
      <c r="H54" s="62"/>
      <c r="I54" s="23" t="s">
        <v>13</v>
      </c>
    </row>
    <row r="55" spans="1:18" ht="28.5" customHeight="1">
      <c r="C55" s="60" t="str">
        <f>IF(B22="○",I13&amp;"×10／110×"&amp;I41&amp;"／"&amp;M41&amp;"＝"&amp;L22&amp;"・・・ａ","")</f>
        <v/>
      </c>
      <c r="D55" s="60"/>
      <c r="E55" s="60"/>
      <c r="F55" s="60"/>
      <c r="G55" s="60"/>
      <c r="H55" s="60"/>
      <c r="I55" s="23" t="s">
        <v>13</v>
      </c>
    </row>
    <row r="56" spans="1:18" ht="28.5" customHeight="1">
      <c r="C56" s="60" t="str">
        <f>IF(B22="○",I13&amp;"×10／110×"&amp;K41&amp;"／"&amp;M41&amp;"×②＝"&amp;M22&amp;"・・・ｂ","")</f>
        <v/>
      </c>
      <c r="D56" s="60"/>
      <c r="E56" s="60"/>
      <c r="F56" s="60"/>
      <c r="G56" s="60"/>
      <c r="H56" s="60"/>
      <c r="I56" s="23" t="s">
        <v>13</v>
      </c>
    </row>
    <row r="57" spans="1:18">
      <c r="C57" s="1" t="str">
        <f>IF(B22="○","ａ＋ｂ＝"&amp;N22,"")</f>
        <v/>
      </c>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C54:H54"/>
    <mergeCell ref="C55:H55"/>
    <mergeCell ref="C56:H56"/>
    <mergeCell ref="E43:E44"/>
    <mergeCell ref="F43:G44"/>
    <mergeCell ref="C43:D43"/>
    <mergeCell ref="C44:D44"/>
    <mergeCell ref="B33:B40"/>
    <mergeCell ref="A2:H2"/>
    <mergeCell ref="D31:F31"/>
    <mergeCell ref="G31:G32"/>
    <mergeCell ref="H31:H32"/>
    <mergeCell ref="C31:C32"/>
  </mergeCells>
  <phoneticPr fontId="2"/>
  <dataValidations count="1">
    <dataValidation type="list" allowBlank="1" showInputMessage="1" showErrorMessage="1" sqref="B27:B28 B16:B23" xr:uid="{00000000-0002-0000-0400-000000000000}">
      <formula1>"○"</formula1>
    </dataValidation>
  </dataValidations>
  <pageMargins left="0.59055118110236227" right="0.59055118110236227" top="0.98425196850393704" bottom="0.98425196850393704" header="0.51181102362204722" footer="0.51181102362204722"/>
  <pageSetup paperSize="9" scale="81" orientation="portrait" cellComments="asDisplayed" r:id="rId1"/>
  <headerFooter alignWithMargins="0">
    <oddHeader>&amp;L&amp;14【記入例５　課税売上割合が９５％未満の場合（消費税の申告において補助金の使途を明確にしている場合／一括比例配分方式）】</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R70"/>
  <sheetViews>
    <sheetView zoomScale="85" zoomScaleNormal="85" zoomScaleSheetLayoutView="100" workbookViewId="0"/>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34</v>
      </c>
    </row>
    <row r="2" spans="1:18" ht="18.75" customHeight="1">
      <c r="A2" s="41" t="s">
        <v>33</v>
      </c>
      <c r="B2" s="41"/>
      <c r="C2" s="41"/>
      <c r="D2" s="41"/>
      <c r="E2" s="41"/>
      <c r="F2" s="41"/>
      <c r="G2" s="41"/>
      <c r="H2" s="41"/>
      <c r="I2" s="15" t="s">
        <v>15</v>
      </c>
    </row>
    <row r="3" spans="1:18">
      <c r="A3" s="2"/>
      <c r="B3" s="2"/>
      <c r="I3" s="17" t="s">
        <v>17</v>
      </c>
    </row>
    <row r="4" spans="1:18">
      <c r="A4" s="2" t="s">
        <v>0</v>
      </c>
      <c r="B4" s="2"/>
      <c r="I4" s="17"/>
      <c r="J4" s="17"/>
      <c r="K4" s="17"/>
      <c r="L4" s="17"/>
      <c r="M4" s="17"/>
      <c r="N4" s="17"/>
      <c r="O4" s="17"/>
      <c r="P4" s="17"/>
      <c r="Q4" s="12"/>
      <c r="R4" s="12"/>
    </row>
    <row r="5" spans="1:18">
      <c r="A5" s="2"/>
      <c r="B5" s="2"/>
      <c r="C5" s="28" t="s">
        <v>25</v>
      </c>
      <c r="D5" s="34"/>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26</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27</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35</v>
      </c>
      <c r="I11" s="18"/>
      <c r="J11" s="18"/>
      <c r="K11" s="18"/>
      <c r="L11" s="18"/>
      <c r="M11" s="18"/>
      <c r="N11" s="18"/>
      <c r="O11" s="17"/>
      <c r="P11" s="17"/>
      <c r="Q11" s="12"/>
      <c r="R11" s="12"/>
    </row>
    <row r="12" spans="1:18">
      <c r="A12" s="2" t="s">
        <v>32</v>
      </c>
      <c r="B12" s="2"/>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22</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36</v>
      </c>
      <c r="D16" s="9"/>
      <c r="E16" s="9"/>
      <c r="F16" s="9"/>
      <c r="G16" s="9"/>
      <c r="H16" s="10"/>
      <c r="I16" s="18"/>
      <c r="J16" s="18"/>
      <c r="K16" s="18"/>
      <c r="L16" s="18"/>
      <c r="M16" s="18"/>
      <c r="N16" s="18"/>
      <c r="O16" s="17"/>
      <c r="P16" s="17"/>
      <c r="Q16" s="12"/>
      <c r="R16" s="12"/>
    </row>
    <row r="17" spans="2:18">
      <c r="B17" s="13"/>
      <c r="C17" s="9" t="s">
        <v>29</v>
      </c>
      <c r="D17" s="9"/>
      <c r="E17" s="9"/>
      <c r="F17" s="9"/>
      <c r="G17" s="9"/>
      <c r="H17" s="10"/>
      <c r="I17" s="18"/>
      <c r="J17" s="18"/>
      <c r="K17" s="18"/>
      <c r="L17" s="18"/>
      <c r="M17" s="18"/>
      <c r="N17" s="18"/>
      <c r="O17" s="17"/>
      <c r="P17" s="17"/>
      <c r="Q17" s="12"/>
      <c r="R17" s="12"/>
    </row>
    <row r="18" spans="2:18">
      <c r="B18" s="13"/>
      <c r="C18" s="9" t="s">
        <v>37</v>
      </c>
      <c r="D18" s="9"/>
      <c r="E18" s="9"/>
      <c r="F18" s="9"/>
      <c r="G18" s="9"/>
      <c r="H18" s="10"/>
      <c r="I18" s="18"/>
      <c r="J18" s="18"/>
      <c r="K18" s="18"/>
      <c r="L18" s="18"/>
      <c r="M18" s="18"/>
      <c r="N18" s="18"/>
      <c r="O18" s="17"/>
      <c r="P18" s="17"/>
      <c r="Q18" s="12"/>
      <c r="R18" s="12"/>
    </row>
    <row r="19" spans="2:18">
      <c r="B19" s="13"/>
      <c r="C19" s="9" t="s">
        <v>38</v>
      </c>
      <c r="D19" s="9"/>
      <c r="E19" s="9"/>
      <c r="F19" s="9"/>
      <c r="G19" s="9"/>
      <c r="H19" s="10"/>
      <c r="I19" s="18"/>
      <c r="J19" s="18"/>
      <c r="K19" s="18"/>
      <c r="L19" s="18"/>
      <c r="M19" s="18"/>
      <c r="N19" s="18"/>
      <c r="O19" s="17"/>
      <c r="P19" s="17"/>
      <c r="Q19" s="12"/>
      <c r="R19" s="12"/>
    </row>
    <row r="20" spans="2:18">
      <c r="B20" s="13"/>
      <c r="C20" s="9" t="s">
        <v>39</v>
      </c>
      <c r="D20" s="9"/>
      <c r="E20" s="9"/>
      <c r="F20" s="9"/>
      <c r="G20" s="9"/>
      <c r="H20" s="10"/>
      <c r="I20" s="18"/>
      <c r="J20" s="18"/>
      <c r="K20" s="18"/>
      <c r="L20" s="18"/>
      <c r="M20" s="18"/>
      <c r="N20" s="18"/>
      <c r="O20" s="17"/>
      <c r="P20" s="17"/>
      <c r="Q20" s="12"/>
      <c r="R20" s="12"/>
    </row>
    <row r="21" spans="2:18">
      <c r="B21" s="13"/>
      <c r="C21" s="9" t="s">
        <v>40</v>
      </c>
      <c r="D21" s="9"/>
      <c r="E21" s="9"/>
      <c r="F21" s="9"/>
      <c r="G21" s="9"/>
      <c r="H21" s="10"/>
      <c r="I21" s="19">
        <f>INT(C13*10/110*SUM(D40:F40)/H40)</f>
        <v>170454</v>
      </c>
      <c r="J21" s="19"/>
      <c r="K21" s="19"/>
      <c r="L21" s="19" t="str">
        <f>TEXT(I21,"#,##0")</f>
        <v>170,454</v>
      </c>
      <c r="M21" s="19"/>
      <c r="N21" s="19"/>
      <c r="O21" s="17"/>
      <c r="P21" s="17"/>
      <c r="Q21" s="12"/>
      <c r="R21" s="12"/>
    </row>
    <row r="22" spans="2:18">
      <c r="B22" s="30" t="s">
        <v>21</v>
      </c>
      <c r="C22" s="9" t="s">
        <v>41</v>
      </c>
      <c r="D22" s="9"/>
      <c r="E22" s="9"/>
      <c r="F22" s="9"/>
      <c r="G22" s="9"/>
      <c r="H22" s="10"/>
      <c r="I22" s="19">
        <f>INT(C13*10/110*D40/H40)</f>
        <v>85227</v>
      </c>
      <c r="J22" s="19">
        <f>INT(C13*10/110*F40/H40*F43)</f>
        <v>6087</v>
      </c>
      <c r="K22" s="19">
        <f>I22+J22</f>
        <v>91314</v>
      </c>
      <c r="L22" s="19" t="str">
        <f>TEXT(I22,"#,##0")</f>
        <v>85,227</v>
      </c>
      <c r="M22" s="19" t="str">
        <f>TEXT(J22,"#,##0")</f>
        <v>6,087</v>
      </c>
      <c r="N22" s="19" t="str">
        <f>TEXT(K22,"#,##0")</f>
        <v>91,314</v>
      </c>
      <c r="O22" s="17"/>
      <c r="P22" s="17"/>
      <c r="Q22" s="12"/>
      <c r="R22" s="12"/>
    </row>
    <row r="23" spans="2:18">
      <c r="B23" s="13"/>
      <c r="C23" s="9" t="s">
        <v>42</v>
      </c>
      <c r="D23" s="9"/>
      <c r="E23" s="9"/>
      <c r="F23" s="9"/>
      <c r="G23" s="9"/>
      <c r="H23" s="10"/>
      <c r="I23" s="19">
        <f>INT(C13*10/110*SUM(D40:F40)/H40*F43)</f>
        <v>18262</v>
      </c>
      <c r="J23" s="19"/>
      <c r="K23" s="19"/>
      <c r="L23" s="19" t="str">
        <f>TEXT(I23,"#,##0")</f>
        <v>18,262</v>
      </c>
      <c r="M23" s="19"/>
      <c r="N23" s="19"/>
      <c r="O23" s="17"/>
      <c r="P23" s="17"/>
      <c r="Q23" s="12"/>
      <c r="R23" s="12"/>
    </row>
    <row r="24" spans="2:18">
      <c r="B24" s="1" t="s">
        <v>47</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48</v>
      </c>
      <c r="I26" s="18"/>
      <c r="J26" s="18"/>
      <c r="K26" s="18"/>
      <c r="L26" s="18"/>
      <c r="M26" s="18"/>
      <c r="N26" s="18"/>
      <c r="O26" s="17"/>
      <c r="P26" s="17"/>
      <c r="Q26" s="12"/>
      <c r="R26" s="12"/>
    </row>
    <row r="27" spans="2:18">
      <c r="B27" s="13"/>
      <c r="C27" s="9" t="s">
        <v>45</v>
      </c>
      <c r="D27" s="9"/>
      <c r="E27" s="9"/>
      <c r="F27" s="9"/>
      <c r="G27" s="9"/>
      <c r="H27" s="10"/>
      <c r="I27" s="18"/>
      <c r="J27" s="18"/>
      <c r="K27" s="18"/>
      <c r="L27" s="18"/>
      <c r="M27" s="18"/>
      <c r="N27" s="18"/>
      <c r="O27" s="17"/>
      <c r="P27" s="17"/>
      <c r="Q27" s="12"/>
      <c r="R27" s="12"/>
    </row>
    <row r="28" spans="2:18">
      <c r="B28" s="30" t="s">
        <v>21</v>
      </c>
      <c r="C28" s="9" t="s">
        <v>46</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①補助対象経費の内訳</v>
      </c>
      <c r="I30" s="18"/>
      <c r="J30" s="18"/>
      <c r="K30" s="18"/>
      <c r="L30" s="18"/>
      <c r="M30" s="18"/>
      <c r="N30" s="18"/>
      <c r="O30" s="17"/>
      <c r="P30" s="17"/>
      <c r="Q30" s="12"/>
      <c r="R30" s="12"/>
    </row>
    <row r="31" spans="2:18" ht="14.25" customHeight="1">
      <c r="B31" s="5"/>
      <c r="C31" s="44" t="s">
        <v>10</v>
      </c>
      <c r="D31" s="46" t="s">
        <v>30</v>
      </c>
      <c r="E31" s="46"/>
      <c r="F31" s="46"/>
      <c r="G31" s="61" t="s">
        <v>31</v>
      </c>
      <c r="H31" s="49" t="s">
        <v>7</v>
      </c>
      <c r="I31" s="14"/>
      <c r="J31" s="18"/>
      <c r="K31" s="18"/>
      <c r="L31" s="18"/>
      <c r="M31" s="18"/>
      <c r="N31" s="18"/>
      <c r="O31" s="17"/>
      <c r="P31" s="17"/>
      <c r="Q31" s="12"/>
      <c r="R31" s="12"/>
    </row>
    <row r="32" spans="2:18" ht="28.5">
      <c r="B32" s="6"/>
      <c r="C32" s="45"/>
      <c r="D32" s="4" t="s">
        <v>5</v>
      </c>
      <c r="E32" s="4" t="s">
        <v>6</v>
      </c>
      <c r="F32" s="4" t="s">
        <v>4</v>
      </c>
      <c r="G32" s="49"/>
      <c r="H32" s="49"/>
      <c r="I32" s="20"/>
      <c r="J32" s="17"/>
      <c r="K32" s="17"/>
      <c r="L32" s="17"/>
      <c r="M32" s="17"/>
      <c r="N32" s="17"/>
      <c r="O32" s="17"/>
      <c r="P32" s="17"/>
      <c r="Q32" s="12"/>
      <c r="R32" s="12"/>
    </row>
    <row r="33" spans="2:18" ht="19.5" customHeight="1">
      <c r="B33" s="50" t="s">
        <v>9</v>
      </c>
      <c r="C33" s="30" t="s">
        <v>24</v>
      </c>
      <c r="D33" s="31"/>
      <c r="E33" s="27">
        <v>1000000</v>
      </c>
      <c r="F33" s="27"/>
      <c r="G33" s="27">
        <v>10000000</v>
      </c>
      <c r="H33" s="32">
        <f t="shared" ref="H33:H39" si="0">SUM(D33:G33)</f>
        <v>11000000</v>
      </c>
      <c r="I33" s="17"/>
      <c r="J33" s="17"/>
      <c r="K33" s="17"/>
      <c r="L33" s="17"/>
      <c r="M33" s="17"/>
      <c r="N33" s="17"/>
      <c r="O33" s="17"/>
      <c r="P33" s="17"/>
      <c r="Q33" s="12"/>
      <c r="R33" s="12"/>
    </row>
    <row r="34" spans="2:18" ht="19.5" customHeight="1">
      <c r="B34" s="50"/>
      <c r="C34" s="30" t="s">
        <v>24</v>
      </c>
      <c r="D34" s="27"/>
      <c r="E34" s="27"/>
      <c r="F34" s="27">
        <v>2000000</v>
      </c>
      <c r="G34" s="27"/>
      <c r="H34" s="32">
        <f t="shared" si="0"/>
        <v>2000000</v>
      </c>
      <c r="I34" s="17"/>
      <c r="J34" s="17"/>
      <c r="K34" s="17"/>
      <c r="L34" s="17"/>
      <c r="M34" s="17"/>
      <c r="N34" s="17"/>
      <c r="O34" s="17"/>
      <c r="P34" s="17"/>
      <c r="Q34" s="12"/>
      <c r="R34" s="12"/>
    </row>
    <row r="35" spans="2:18" ht="19.5" customHeight="1">
      <c r="B35" s="50"/>
      <c r="C35" s="30" t="s">
        <v>24</v>
      </c>
      <c r="D35" s="27">
        <v>3000000</v>
      </c>
      <c r="E35" s="27"/>
      <c r="F35" s="27"/>
      <c r="G35" s="27"/>
      <c r="H35" s="32">
        <f t="shared" si="0"/>
        <v>3000000</v>
      </c>
      <c r="I35" s="17"/>
      <c r="J35" s="17"/>
      <c r="K35" s="17"/>
      <c r="L35" s="17"/>
      <c r="M35" s="17"/>
      <c r="N35" s="17"/>
      <c r="O35" s="17"/>
      <c r="P35" s="17"/>
      <c r="Q35" s="12"/>
      <c r="R35" s="12"/>
    </row>
    <row r="36" spans="2:18" ht="19.5" customHeight="1">
      <c r="B36" s="50"/>
      <c r="C36" s="30"/>
      <c r="D36" s="27"/>
      <c r="E36" s="27"/>
      <c r="F36" s="27"/>
      <c r="G36" s="27"/>
      <c r="H36" s="32">
        <f t="shared" si="0"/>
        <v>0</v>
      </c>
      <c r="I36" s="17"/>
      <c r="J36" s="17"/>
      <c r="K36" s="17"/>
      <c r="L36" s="17"/>
      <c r="M36" s="17"/>
      <c r="N36" s="17"/>
      <c r="O36" s="17"/>
      <c r="P36" s="17"/>
      <c r="Q36" s="12"/>
      <c r="R36" s="12"/>
    </row>
    <row r="37" spans="2:18" ht="19.5" customHeight="1">
      <c r="B37" s="50"/>
      <c r="C37" s="30"/>
      <c r="D37" s="27"/>
      <c r="E37" s="27"/>
      <c r="F37" s="27"/>
      <c r="G37" s="27"/>
      <c r="H37" s="32">
        <f t="shared" si="0"/>
        <v>0</v>
      </c>
      <c r="I37" s="17"/>
      <c r="J37" s="17"/>
      <c r="K37" s="17"/>
      <c r="L37" s="17"/>
      <c r="M37" s="17"/>
      <c r="N37" s="17"/>
      <c r="O37" s="17"/>
      <c r="P37" s="17"/>
      <c r="Q37" s="12"/>
      <c r="R37" s="12"/>
    </row>
    <row r="38" spans="2:18" ht="19.5" customHeight="1">
      <c r="B38" s="50"/>
      <c r="C38" s="30"/>
      <c r="D38" s="27"/>
      <c r="E38" s="27"/>
      <c r="F38" s="27"/>
      <c r="G38" s="27"/>
      <c r="H38" s="32">
        <f t="shared" si="0"/>
        <v>0</v>
      </c>
      <c r="I38" s="17"/>
      <c r="J38" s="17"/>
      <c r="K38" s="17"/>
      <c r="L38" s="17"/>
      <c r="M38" s="17"/>
      <c r="N38" s="17"/>
      <c r="O38" s="17"/>
      <c r="P38" s="17"/>
      <c r="Q38" s="12"/>
      <c r="R38" s="12"/>
    </row>
    <row r="39" spans="2:18" ht="19.5" customHeight="1">
      <c r="B39" s="50"/>
      <c r="C39" s="30"/>
      <c r="D39" s="27"/>
      <c r="E39" s="27"/>
      <c r="F39" s="27"/>
      <c r="G39" s="27"/>
      <c r="H39" s="32">
        <f t="shared" si="0"/>
        <v>0</v>
      </c>
      <c r="I39" s="17"/>
      <c r="J39" s="17"/>
      <c r="K39" s="17"/>
      <c r="L39" s="17"/>
      <c r="M39" s="17"/>
      <c r="N39" s="17"/>
      <c r="O39" s="17"/>
      <c r="P39" s="17"/>
      <c r="Q39" s="12"/>
      <c r="R39" s="12"/>
    </row>
    <row r="40" spans="2:18" ht="19.5" customHeight="1">
      <c r="B40" s="50"/>
      <c r="C40" s="3" t="s">
        <v>7</v>
      </c>
      <c r="D40" s="32">
        <f>SUM(D33:D39)</f>
        <v>3000000</v>
      </c>
      <c r="E40" s="32">
        <f>SUM(E33:E39)</f>
        <v>1000000</v>
      </c>
      <c r="F40" s="32">
        <f>SUM(F33:F39)</f>
        <v>2000000</v>
      </c>
      <c r="G40" s="32">
        <f>SUM(G33:G39)</f>
        <v>10000000</v>
      </c>
      <c r="H40" s="32">
        <f>SUM(H33:H39)</f>
        <v>16000000</v>
      </c>
      <c r="I40" s="17" t="str">
        <f>IF(B27="○","←５　国庫補助金確定額と一致させてください。",IF(B28="○","←実績報告の対象経費の支出済額と一致させてください",""))</f>
        <v>←実績報告の対象経費の支出済額と一致させてください</v>
      </c>
      <c r="J40" s="17"/>
      <c r="K40" s="17"/>
      <c r="L40" s="17"/>
      <c r="M40" s="17"/>
      <c r="N40" s="17"/>
      <c r="O40" s="17"/>
      <c r="P40" s="17"/>
      <c r="Q40" s="12"/>
      <c r="R40" s="12"/>
    </row>
    <row r="41" spans="2:18" ht="47.25" customHeight="1">
      <c r="B41" s="7"/>
      <c r="C41" s="8"/>
      <c r="I41" s="18" t="str">
        <f>TEXT(D40,"#,##0")</f>
        <v>3,000,000</v>
      </c>
      <c r="J41" s="18" t="str">
        <f>TEXT(E40,"#,##0")</f>
        <v>1,000,000</v>
      </c>
      <c r="K41" s="18" t="str">
        <f>TEXT(F40,"#,##0")</f>
        <v>2,000,000</v>
      </c>
      <c r="L41" s="18" t="str">
        <f>TEXT(G40,"#,##0")</f>
        <v>10,000,000</v>
      </c>
      <c r="M41" s="18" t="str">
        <f>TEXT(H40,"#,##0")</f>
        <v>16,000,000</v>
      </c>
    </row>
    <row r="42" spans="2:18" ht="15" thickBot="1">
      <c r="B42" s="1" t="s">
        <v>8</v>
      </c>
      <c r="I42" s="17"/>
      <c r="J42" s="17"/>
      <c r="K42" s="17"/>
      <c r="L42" s="17"/>
      <c r="M42" s="17"/>
      <c r="N42" s="17"/>
      <c r="O42" s="17"/>
      <c r="P42" s="17"/>
      <c r="Q42" s="12"/>
      <c r="R42" s="12"/>
    </row>
    <row r="43" spans="2:18" ht="15" thickBot="1">
      <c r="C43" s="67">
        <v>3000000000</v>
      </c>
      <c r="D43" s="67"/>
      <c r="E43" s="52" t="s">
        <v>23</v>
      </c>
      <c r="F43" s="63">
        <f>IF(C44="","",C43/C44)</f>
        <v>0.10714285714285714</v>
      </c>
      <c r="G43" s="64"/>
      <c r="I43" s="17"/>
      <c r="J43" s="21" t="s">
        <v>19</v>
      </c>
      <c r="K43" s="21"/>
      <c r="L43" s="21"/>
      <c r="M43" s="21"/>
      <c r="N43" s="17"/>
      <c r="O43" s="17"/>
      <c r="P43" s="17"/>
      <c r="Q43" s="12"/>
      <c r="R43" s="12"/>
    </row>
    <row r="44" spans="2:18" ht="15.75" thickTop="1" thickBot="1">
      <c r="C44" s="68">
        <v>28000000000</v>
      </c>
      <c r="D44" s="68"/>
      <c r="E44" s="52"/>
      <c r="F44" s="65"/>
      <c r="G44" s="66"/>
      <c r="I44" s="17"/>
      <c r="J44" s="17" t="s">
        <v>20</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IF(B16&amp;B17&amp;B19&amp;B20="○",0,IF(B21="○",I21,IF(B22="○",K22,IF(B23="○",I23,""))))</f>
        <v>91314</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28.5" customHeight="1">
      <c r="C54" s="59" t="str">
        <f>IF(B21="○",I13&amp;"×5／105×（"&amp;I41&amp;"＋"&amp;J41&amp;"＋"&amp;K41&amp;"）／"&amp;M41&amp;"＝"&amp;L21,IF(B23="○",I13&amp;"×5／105×("&amp;I41&amp;"＋"&amp;J41&amp;"＋"&amp;K41&amp;"）／"&amp;M41&amp;"×②＝"&amp;L23,""))</f>
        <v/>
      </c>
      <c r="D54" s="59"/>
      <c r="E54" s="59"/>
      <c r="F54" s="59"/>
      <c r="G54" s="59"/>
      <c r="H54" s="59"/>
      <c r="I54" s="23" t="s">
        <v>13</v>
      </c>
    </row>
    <row r="55" spans="1:18" ht="28.5" customHeight="1">
      <c r="C55" s="69" t="str">
        <f>IF(B22="○",I13&amp;"×10／110×"&amp;I41&amp;"／"&amp;M41&amp;"＝"&amp;L22&amp;"・・・ａ","")</f>
        <v>5,000,000×10／110×3,000,000／16,000,000＝85,227・・・ａ</v>
      </c>
      <c r="D55" s="69"/>
      <c r="E55" s="69"/>
      <c r="F55" s="69"/>
      <c r="G55" s="69"/>
      <c r="H55" s="69"/>
      <c r="I55" s="23" t="s">
        <v>13</v>
      </c>
    </row>
    <row r="56" spans="1:18" ht="28.5" customHeight="1">
      <c r="C56" s="69" t="str">
        <f>IF(B22="○",I13&amp;"×10／110×"&amp;K41&amp;"／"&amp;M41&amp;"×②＝"&amp;M22&amp;"・・・ｂ","")</f>
        <v>5,000,000×10／110×2,000,000／16,000,000×②＝6,087・・・ｂ</v>
      </c>
      <c r="D56" s="69"/>
      <c r="E56" s="69"/>
      <c r="F56" s="69"/>
      <c r="G56" s="69"/>
      <c r="H56" s="69"/>
      <c r="I56" s="23" t="s">
        <v>13</v>
      </c>
    </row>
    <row r="57" spans="1:18">
      <c r="C57" s="34" t="str">
        <f>IF(B22="○","ａ＋ｂ＝"&amp;N22,"")</f>
        <v>ａ＋ｂ＝91,314</v>
      </c>
      <c r="D57" s="34"/>
      <c r="E57" s="34"/>
      <c r="F57" s="34"/>
      <c r="G57" s="34"/>
      <c r="H57" s="34"/>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C54:H54"/>
    <mergeCell ref="C55:H55"/>
    <mergeCell ref="C56:H56"/>
    <mergeCell ref="E43:E44"/>
    <mergeCell ref="F43:G44"/>
    <mergeCell ref="C43:D43"/>
    <mergeCell ref="C44:D44"/>
    <mergeCell ref="B33:B40"/>
    <mergeCell ref="A2:H2"/>
    <mergeCell ref="D31:F31"/>
    <mergeCell ref="G31:G32"/>
    <mergeCell ref="H31:H32"/>
    <mergeCell ref="C31:C32"/>
  </mergeCells>
  <phoneticPr fontId="2"/>
  <dataValidations count="1">
    <dataValidation type="list" allowBlank="1" showInputMessage="1" showErrorMessage="1" sqref="B27:B28 B16:B23" xr:uid="{00000000-0002-0000-0500-000000000000}">
      <formula1>"○"</formula1>
    </dataValidation>
  </dataValidations>
  <pageMargins left="0.59055118110236227" right="0.59055118110236227" top="0.98425196850393704" bottom="0.98425196850393704" header="0.51181102362204722" footer="0.51181102362204722"/>
  <pageSetup paperSize="9" scale="81" orientation="portrait" cellComments="asDisplayed" r:id="rId1"/>
  <headerFooter alignWithMargins="0">
    <oddHeader>&amp;L&amp;14【記入例６　課税売上割合が９５％未満の場合（消費税の申告おいて補助金の使途を明確にしていない場合／個別対応方式）】</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70"/>
  <sheetViews>
    <sheetView zoomScale="85" zoomScaleNormal="85" zoomScaleSheetLayoutView="100" workbookViewId="0"/>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34</v>
      </c>
    </row>
    <row r="2" spans="1:18" ht="18.75" customHeight="1">
      <c r="A2" s="41" t="s">
        <v>33</v>
      </c>
      <c r="B2" s="41"/>
      <c r="C2" s="41"/>
      <c r="D2" s="41"/>
      <c r="E2" s="41"/>
      <c r="F2" s="41"/>
      <c r="G2" s="41"/>
      <c r="H2" s="41"/>
      <c r="I2" s="15" t="s">
        <v>15</v>
      </c>
    </row>
    <row r="3" spans="1:18">
      <c r="A3" s="2"/>
      <c r="B3" s="2"/>
      <c r="I3" s="17" t="s">
        <v>17</v>
      </c>
    </row>
    <row r="4" spans="1:18">
      <c r="A4" s="2" t="s">
        <v>0</v>
      </c>
      <c r="B4" s="2"/>
      <c r="I4" s="17"/>
      <c r="J4" s="17"/>
      <c r="K4" s="17"/>
      <c r="L4" s="17"/>
      <c r="M4" s="17"/>
      <c r="N4" s="17"/>
      <c r="O4" s="17"/>
      <c r="P4" s="17"/>
      <c r="Q4" s="12"/>
      <c r="R4" s="12"/>
    </row>
    <row r="5" spans="1:18">
      <c r="A5" s="2"/>
      <c r="B5" s="2"/>
      <c r="C5" s="28" t="s">
        <v>25</v>
      </c>
      <c r="I5" s="17"/>
      <c r="J5" s="17"/>
      <c r="K5" s="17"/>
      <c r="L5" s="17"/>
      <c r="M5" s="17"/>
      <c r="N5" s="17"/>
      <c r="O5" s="17"/>
      <c r="P5" s="17"/>
      <c r="Q5" s="12"/>
      <c r="R5" s="12"/>
    </row>
    <row r="6" spans="1:18">
      <c r="A6" s="2" t="s">
        <v>1</v>
      </c>
      <c r="B6" s="2"/>
      <c r="C6" s="34"/>
      <c r="I6" s="17"/>
      <c r="J6" s="17"/>
      <c r="K6" s="17"/>
      <c r="L6" s="17"/>
      <c r="M6" s="17"/>
      <c r="N6" s="17"/>
      <c r="O6" s="17"/>
      <c r="P6" s="17"/>
      <c r="Q6" s="12"/>
      <c r="R6" s="12"/>
    </row>
    <row r="7" spans="1:18">
      <c r="A7" s="2"/>
      <c r="B7" s="2"/>
      <c r="C7" s="28" t="s">
        <v>26</v>
      </c>
      <c r="I7" s="17"/>
      <c r="J7" s="17"/>
      <c r="K7" s="17"/>
      <c r="L7" s="17"/>
      <c r="M7" s="17"/>
      <c r="N7" s="17"/>
      <c r="O7" s="17"/>
      <c r="P7" s="17"/>
      <c r="Q7" s="12"/>
      <c r="R7" s="12"/>
    </row>
    <row r="8" spans="1:18">
      <c r="A8" s="2" t="s">
        <v>2</v>
      </c>
      <c r="B8" s="2"/>
      <c r="C8" s="34"/>
      <c r="I8" s="17"/>
      <c r="J8" s="17"/>
      <c r="K8" s="17"/>
      <c r="L8" s="17"/>
      <c r="M8" s="17"/>
      <c r="N8" s="17"/>
      <c r="O8" s="17"/>
      <c r="P8" s="17"/>
      <c r="Q8" s="12"/>
      <c r="R8" s="12"/>
    </row>
    <row r="9" spans="1:18">
      <c r="A9" s="2"/>
      <c r="B9" s="2"/>
      <c r="C9" s="28" t="s">
        <v>27</v>
      </c>
      <c r="I9" s="17"/>
      <c r="J9" s="17"/>
      <c r="K9" s="17"/>
      <c r="L9" s="17"/>
      <c r="M9" s="17"/>
      <c r="N9" s="17"/>
      <c r="O9" s="17"/>
      <c r="P9" s="17"/>
      <c r="Q9" s="12"/>
      <c r="R9" s="12"/>
    </row>
    <row r="10" spans="1:18">
      <c r="A10" s="2" t="s">
        <v>3</v>
      </c>
      <c r="B10" s="2"/>
      <c r="C10" s="34"/>
      <c r="I10" s="18"/>
      <c r="J10" s="18"/>
      <c r="K10" s="18"/>
      <c r="L10" s="18"/>
      <c r="M10" s="18"/>
      <c r="N10" s="18"/>
      <c r="O10" s="17"/>
      <c r="P10" s="17"/>
      <c r="Q10" s="12"/>
      <c r="R10" s="12"/>
    </row>
    <row r="11" spans="1:18">
      <c r="A11" s="2"/>
      <c r="B11" s="2"/>
      <c r="C11" s="28" t="s">
        <v>35</v>
      </c>
      <c r="I11" s="18"/>
      <c r="J11" s="18"/>
      <c r="K11" s="18"/>
      <c r="L11" s="18"/>
      <c r="M11" s="18"/>
      <c r="N11" s="18"/>
      <c r="O11" s="17"/>
      <c r="P11" s="17"/>
      <c r="Q11" s="12"/>
      <c r="R11" s="12"/>
    </row>
    <row r="12" spans="1:18">
      <c r="A12" s="2" t="s">
        <v>32</v>
      </c>
      <c r="B12" s="2"/>
      <c r="C12" s="34"/>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22</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36</v>
      </c>
      <c r="D16" s="9"/>
      <c r="E16" s="9"/>
      <c r="F16" s="9"/>
      <c r="G16" s="9"/>
      <c r="H16" s="10"/>
      <c r="I16" s="18"/>
      <c r="J16" s="18"/>
      <c r="K16" s="18"/>
      <c r="L16" s="18"/>
      <c r="M16" s="18"/>
      <c r="N16" s="18"/>
      <c r="O16" s="17"/>
      <c r="P16" s="17"/>
      <c r="Q16" s="12"/>
      <c r="R16" s="12"/>
    </row>
    <row r="17" spans="2:18">
      <c r="B17" s="13"/>
      <c r="C17" s="9" t="s">
        <v>29</v>
      </c>
      <c r="D17" s="9"/>
      <c r="E17" s="9"/>
      <c r="F17" s="9"/>
      <c r="G17" s="9"/>
      <c r="H17" s="10"/>
      <c r="I17" s="18"/>
      <c r="J17" s="18"/>
      <c r="K17" s="18"/>
      <c r="L17" s="18"/>
      <c r="M17" s="18"/>
      <c r="N17" s="18"/>
      <c r="O17" s="17"/>
      <c r="P17" s="17"/>
      <c r="Q17" s="12"/>
      <c r="R17" s="12"/>
    </row>
    <row r="18" spans="2:18">
      <c r="B18" s="13"/>
      <c r="C18" s="9" t="s">
        <v>37</v>
      </c>
      <c r="D18" s="9"/>
      <c r="E18" s="9"/>
      <c r="F18" s="9"/>
      <c r="G18" s="9"/>
      <c r="H18" s="10"/>
      <c r="I18" s="18"/>
      <c r="J18" s="18"/>
      <c r="K18" s="18"/>
      <c r="L18" s="18"/>
      <c r="M18" s="18"/>
      <c r="N18" s="18"/>
      <c r="O18" s="17"/>
      <c r="P18" s="17"/>
      <c r="Q18" s="12"/>
      <c r="R18" s="12"/>
    </row>
    <row r="19" spans="2:18">
      <c r="B19" s="13"/>
      <c r="C19" s="9" t="s">
        <v>38</v>
      </c>
      <c r="D19" s="9"/>
      <c r="E19" s="9"/>
      <c r="F19" s="9"/>
      <c r="G19" s="9"/>
      <c r="H19" s="10"/>
      <c r="I19" s="18"/>
      <c r="J19" s="18"/>
      <c r="K19" s="18"/>
      <c r="L19" s="18"/>
      <c r="M19" s="18"/>
      <c r="N19" s="18"/>
      <c r="O19" s="17"/>
      <c r="P19" s="17"/>
      <c r="Q19" s="12"/>
      <c r="R19" s="12"/>
    </row>
    <row r="20" spans="2:18">
      <c r="B20" s="13"/>
      <c r="C20" s="9" t="s">
        <v>39</v>
      </c>
      <c r="D20" s="9"/>
      <c r="E20" s="9"/>
      <c r="F20" s="9"/>
      <c r="G20" s="9"/>
      <c r="H20" s="10"/>
      <c r="I20" s="18"/>
      <c r="J20" s="18"/>
      <c r="K20" s="18"/>
      <c r="L20" s="18"/>
      <c r="M20" s="18"/>
      <c r="N20" s="18"/>
      <c r="O20" s="17"/>
      <c r="P20" s="17"/>
      <c r="Q20" s="12"/>
      <c r="R20" s="12"/>
    </row>
    <row r="21" spans="2:18">
      <c r="B21" s="13"/>
      <c r="C21" s="9" t="s">
        <v>40</v>
      </c>
      <c r="D21" s="9"/>
      <c r="E21" s="9"/>
      <c r="F21" s="9"/>
      <c r="G21" s="9"/>
      <c r="H21" s="10"/>
      <c r="I21" s="19">
        <f>INT(C13*10/110*SUM(D40:F40)/H40)</f>
        <v>170454</v>
      </c>
      <c r="J21" s="19"/>
      <c r="K21" s="19"/>
      <c r="L21" s="19" t="str">
        <f>TEXT(I21,"#,##0")</f>
        <v>170,454</v>
      </c>
      <c r="M21" s="19"/>
      <c r="N21" s="19"/>
      <c r="O21" s="17"/>
      <c r="P21" s="17"/>
      <c r="Q21" s="12"/>
      <c r="R21" s="12"/>
    </row>
    <row r="22" spans="2:18">
      <c r="B22" s="13"/>
      <c r="C22" s="9" t="s">
        <v>41</v>
      </c>
      <c r="D22" s="9"/>
      <c r="E22" s="9"/>
      <c r="F22" s="9"/>
      <c r="G22" s="9"/>
      <c r="H22" s="10"/>
      <c r="I22" s="19">
        <f>INT(C13*10/110*D40/H40)</f>
        <v>85227</v>
      </c>
      <c r="J22" s="19">
        <f>INT(C13*10/110*F40/H40*F43)</f>
        <v>6087</v>
      </c>
      <c r="K22" s="19">
        <f>I22+J22</f>
        <v>91314</v>
      </c>
      <c r="L22" s="19" t="str">
        <f>TEXT(I22,"#,##0")</f>
        <v>85,227</v>
      </c>
      <c r="M22" s="19" t="str">
        <f>TEXT(J22,"#,##0")</f>
        <v>6,087</v>
      </c>
      <c r="N22" s="19" t="str">
        <f>TEXT(K22,"#,##0")</f>
        <v>91,314</v>
      </c>
      <c r="O22" s="17"/>
      <c r="P22" s="17"/>
      <c r="Q22" s="12"/>
      <c r="R22" s="12"/>
    </row>
    <row r="23" spans="2:18">
      <c r="B23" s="30" t="s">
        <v>21</v>
      </c>
      <c r="C23" s="9" t="s">
        <v>42</v>
      </c>
      <c r="D23" s="9"/>
      <c r="E23" s="9"/>
      <c r="F23" s="9"/>
      <c r="G23" s="9"/>
      <c r="H23" s="10"/>
      <c r="I23" s="19">
        <f>INT(C13*10/110*SUM(D40:F40)/H40*F43)</f>
        <v>18262</v>
      </c>
      <c r="J23" s="19"/>
      <c r="K23" s="19"/>
      <c r="L23" s="19" t="str">
        <f>TEXT(I23,"#,##0")</f>
        <v>18,262</v>
      </c>
      <c r="M23" s="19"/>
      <c r="N23" s="19"/>
      <c r="O23" s="17"/>
      <c r="P23" s="17"/>
      <c r="Q23" s="12"/>
      <c r="R23" s="12"/>
    </row>
    <row r="24" spans="2:18">
      <c r="B24" s="1" t="s">
        <v>47</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48</v>
      </c>
      <c r="I26" s="18"/>
      <c r="J26" s="18"/>
      <c r="K26" s="18"/>
      <c r="L26" s="18"/>
      <c r="M26" s="18"/>
      <c r="N26" s="18"/>
      <c r="O26" s="17"/>
      <c r="P26" s="17"/>
      <c r="Q26" s="12"/>
      <c r="R26" s="12"/>
    </row>
    <row r="27" spans="2:18">
      <c r="B27" s="13"/>
      <c r="C27" s="9" t="s">
        <v>45</v>
      </c>
      <c r="D27" s="9"/>
      <c r="E27" s="9"/>
      <c r="F27" s="9"/>
      <c r="G27" s="9"/>
      <c r="H27" s="10"/>
      <c r="I27" s="18"/>
      <c r="J27" s="18"/>
      <c r="K27" s="18"/>
      <c r="L27" s="18"/>
      <c r="M27" s="18"/>
      <c r="N27" s="18"/>
      <c r="O27" s="17"/>
      <c r="P27" s="17"/>
      <c r="Q27" s="12"/>
      <c r="R27" s="12"/>
    </row>
    <row r="28" spans="2:18">
      <c r="B28" s="30" t="s">
        <v>21</v>
      </c>
      <c r="C28" s="9" t="s">
        <v>46</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①補助対象経費の内訳</v>
      </c>
      <c r="I30" s="18"/>
      <c r="J30" s="18"/>
      <c r="K30" s="18"/>
      <c r="L30" s="18"/>
      <c r="M30" s="18"/>
      <c r="N30" s="18"/>
      <c r="O30" s="17"/>
      <c r="P30" s="17"/>
      <c r="Q30" s="12"/>
      <c r="R30" s="12"/>
    </row>
    <row r="31" spans="2:18" ht="14.25" customHeight="1">
      <c r="B31" s="5"/>
      <c r="C31" s="44" t="s">
        <v>10</v>
      </c>
      <c r="D31" s="46" t="s">
        <v>30</v>
      </c>
      <c r="E31" s="46"/>
      <c r="F31" s="46"/>
      <c r="G31" s="61" t="s">
        <v>31</v>
      </c>
      <c r="H31" s="49" t="s">
        <v>7</v>
      </c>
      <c r="I31" s="14"/>
      <c r="J31" s="18"/>
      <c r="K31" s="18"/>
      <c r="L31" s="18"/>
      <c r="M31" s="18"/>
      <c r="N31" s="18"/>
      <c r="O31" s="17"/>
      <c r="P31" s="17"/>
      <c r="Q31" s="12"/>
      <c r="R31" s="12"/>
    </row>
    <row r="32" spans="2:18" ht="28.5">
      <c r="B32" s="6"/>
      <c r="C32" s="45"/>
      <c r="D32" s="4" t="s">
        <v>5</v>
      </c>
      <c r="E32" s="4" t="s">
        <v>6</v>
      </c>
      <c r="F32" s="4" t="s">
        <v>4</v>
      </c>
      <c r="G32" s="49"/>
      <c r="H32" s="49"/>
      <c r="I32" s="20"/>
      <c r="J32" s="17"/>
      <c r="K32" s="17"/>
      <c r="L32" s="17"/>
      <c r="M32" s="17"/>
      <c r="N32" s="17"/>
      <c r="O32" s="17"/>
      <c r="P32" s="17"/>
      <c r="Q32" s="12"/>
      <c r="R32" s="12"/>
    </row>
    <row r="33" spans="2:18" ht="19.5" customHeight="1">
      <c r="B33" s="50" t="s">
        <v>9</v>
      </c>
      <c r="C33" s="30" t="s">
        <v>24</v>
      </c>
      <c r="D33" s="31"/>
      <c r="E33" s="27">
        <v>1000000</v>
      </c>
      <c r="F33" s="27"/>
      <c r="G33" s="27">
        <v>10000000</v>
      </c>
      <c r="H33" s="32">
        <f t="shared" ref="H33:H39" si="0">SUM(D33:G33)</f>
        <v>11000000</v>
      </c>
      <c r="I33" s="17"/>
      <c r="J33" s="17"/>
      <c r="K33" s="17"/>
      <c r="L33" s="17"/>
      <c r="M33" s="17"/>
      <c r="N33" s="17"/>
      <c r="O33" s="17"/>
      <c r="P33" s="17"/>
      <c r="Q33" s="12"/>
      <c r="R33" s="12"/>
    </row>
    <row r="34" spans="2:18" ht="19.5" customHeight="1">
      <c r="B34" s="50"/>
      <c r="C34" s="30" t="s">
        <v>24</v>
      </c>
      <c r="D34" s="27"/>
      <c r="E34" s="27"/>
      <c r="F34" s="27">
        <v>2000000</v>
      </c>
      <c r="G34" s="27"/>
      <c r="H34" s="32">
        <f t="shared" si="0"/>
        <v>2000000</v>
      </c>
      <c r="I34" s="17"/>
      <c r="J34" s="17"/>
      <c r="K34" s="17"/>
      <c r="L34" s="17"/>
      <c r="M34" s="17"/>
      <c r="N34" s="17"/>
      <c r="O34" s="17"/>
      <c r="P34" s="17"/>
      <c r="Q34" s="12"/>
      <c r="R34" s="12"/>
    </row>
    <row r="35" spans="2:18" ht="19.5" customHeight="1">
      <c r="B35" s="50"/>
      <c r="C35" s="30" t="s">
        <v>24</v>
      </c>
      <c r="D35" s="27">
        <v>3000000</v>
      </c>
      <c r="E35" s="27"/>
      <c r="F35" s="27"/>
      <c r="G35" s="27"/>
      <c r="H35" s="32">
        <f t="shared" si="0"/>
        <v>3000000</v>
      </c>
      <c r="I35" s="17"/>
      <c r="J35" s="17"/>
      <c r="K35" s="17"/>
      <c r="L35" s="17"/>
      <c r="M35" s="17"/>
      <c r="N35" s="17"/>
      <c r="O35" s="17"/>
      <c r="P35" s="17"/>
      <c r="Q35" s="12"/>
      <c r="R35" s="12"/>
    </row>
    <row r="36" spans="2:18" ht="19.5" customHeight="1">
      <c r="B36" s="50"/>
      <c r="C36" s="30"/>
      <c r="D36" s="27"/>
      <c r="E36" s="27"/>
      <c r="F36" s="27"/>
      <c r="G36" s="27"/>
      <c r="H36" s="32">
        <f t="shared" si="0"/>
        <v>0</v>
      </c>
      <c r="I36" s="17"/>
      <c r="J36" s="17"/>
      <c r="K36" s="17"/>
      <c r="L36" s="17"/>
      <c r="M36" s="17"/>
      <c r="N36" s="17"/>
      <c r="O36" s="17"/>
      <c r="P36" s="17"/>
      <c r="Q36" s="12"/>
      <c r="R36" s="12"/>
    </row>
    <row r="37" spans="2:18" ht="19.5" customHeight="1">
      <c r="B37" s="50"/>
      <c r="C37" s="30"/>
      <c r="D37" s="27"/>
      <c r="E37" s="27"/>
      <c r="F37" s="27"/>
      <c r="G37" s="27"/>
      <c r="H37" s="32">
        <f t="shared" si="0"/>
        <v>0</v>
      </c>
      <c r="I37" s="17"/>
      <c r="J37" s="17"/>
      <c r="K37" s="17"/>
      <c r="L37" s="17"/>
      <c r="M37" s="17"/>
      <c r="N37" s="17"/>
      <c r="O37" s="17"/>
      <c r="P37" s="17"/>
      <c r="Q37" s="12"/>
      <c r="R37" s="12"/>
    </row>
    <row r="38" spans="2:18" ht="19.5" customHeight="1">
      <c r="B38" s="50"/>
      <c r="C38" s="30"/>
      <c r="D38" s="27"/>
      <c r="E38" s="27"/>
      <c r="F38" s="27"/>
      <c r="G38" s="27"/>
      <c r="H38" s="32">
        <f t="shared" si="0"/>
        <v>0</v>
      </c>
      <c r="I38" s="17"/>
      <c r="J38" s="17"/>
      <c r="K38" s="17"/>
      <c r="L38" s="17"/>
      <c r="M38" s="17"/>
      <c r="N38" s="17"/>
      <c r="O38" s="17"/>
      <c r="P38" s="17"/>
      <c r="Q38" s="12"/>
      <c r="R38" s="12"/>
    </row>
    <row r="39" spans="2:18" ht="19.5" customHeight="1">
      <c r="B39" s="50"/>
      <c r="C39" s="30"/>
      <c r="D39" s="27"/>
      <c r="E39" s="27"/>
      <c r="F39" s="27"/>
      <c r="G39" s="27"/>
      <c r="H39" s="32">
        <f t="shared" si="0"/>
        <v>0</v>
      </c>
      <c r="I39" s="17"/>
      <c r="J39" s="17"/>
      <c r="K39" s="17"/>
      <c r="L39" s="17"/>
      <c r="M39" s="17"/>
      <c r="N39" s="17"/>
      <c r="O39" s="17"/>
      <c r="P39" s="17"/>
      <c r="Q39" s="12"/>
      <c r="R39" s="12"/>
    </row>
    <row r="40" spans="2:18" ht="19.5" customHeight="1">
      <c r="B40" s="50"/>
      <c r="C40" s="3" t="s">
        <v>7</v>
      </c>
      <c r="D40" s="32">
        <f>SUM(D33:D39)</f>
        <v>3000000</v>
      </c>
      <c r="E40" s="32">
        <f>SUM(E33:E39)</f>
        <v>1000000</v>
      </c>
      <c r="F40" s="32">
        <f>SUM(F33:F39)</f>
        <v>2000000</v>
      </c>
      <c r="G40" s="32">
        <f>SUM(G33:G39)</f>
        <v>10000000</v>
      </c>
      <c r="H40" s="32">
        <f>SUM(H33:H39)</f>
        <v>16000000</v>
      </c>
      <c r="I40" s="17" t="str">
        <f>IF(B27="○","←５　国庫補助金確定額と一致させてください。",IF(B28="○","←実績報告の対象経費の支出済額と一致させてください",""))</f>
        <v>←実績報告の対象経費の支出済額と一致させてください</v>
      </c>
      <c r="J40" s="17"/>
      <c r="K40" s="17"/>
      <c r="L40" s="17"/>
      <c r="M40" s="17"/>
      <c r="N40" s="17"/>
      <c r="O40" s="17"/>
      <c r="P40" s="17"/>
      <c r="Q40" s="12"/>
      <c r="R40" s="12"/>
    </row>
    <row r="41" spans="2:18" ht="47.25" customHeight="1">
      <c r="B41" s="7"/>
      <c r="C41" s="8"/>
      <c r="I41" s="18" t="str">
        <f>TEXT(D40,"#,##0")</f>
        <v>3,000,000</v>
      </c>
      <c r="J41" s="18" t="str">
        <f>TEXT(E40,"#,##0")</f>
        <v>1,000,000</v>
      </c>
      <c r="K41" s="18" t="str">
        <f>TEXT(F40,"#,##0")</f>
        <v>2,000,000</v>
      </c>
      <c r="L41" s="18" t="str">
        <f>TEXT(G40,"#,##0")</f>
        <v>10,000,000</v>
      </c>
      <c r="M41" s="18" t="str">
        <f>TEXT(H40,"#,##0")</f>
        <v>16,000,000</v>
      </c>
    </row>
    <row r="42" spans="2:18" ht="15" thickBot="1">
      <c r="B42" s="1" t="s">
        <v>8</v>
      </c>
      <c r="I42" s="17"/>
      <c r="J42" s="17"/>
      <c r="K42" s="17"/>
      <c r="L42" s="17"/>
      <c r="M42" s="17"/>
      <c r="N42" s="17"/>
      <c r="O42" s="17"/>
      <c r="P42" s="17"/>
      <c r="Q42" s="12"/>
      <c r="R42" s="12"/>
    </row>
    <row r="43" spans="2:18" ht="15" thickBot="1">
      <c r="C43" s="67">
        <v>3000000000</v>
      </c>
      <c r="D43" s="67"/>
      <c r="E43" s="52" t="s">
        <v>23</v>
      </c>
      <c r="F43" s="63">
        <f>IF(C44="","",C43/C44)</f>
        <v>0.10714285714285714</v>
      </c>
      <c r="G43" s="64"/>
      <c r="I43" s="17"/>
      <c r="J43" s="21" t="s">
        <v>19</v>
      </c>
      <c r="K43" s="21"/>
      <c r="L43" s="21"/>
      <c r="M43" s="21"/>
      <c r="N43" s="17"/>
      <c r="O43" s="17"/>
      <c r="P43" s="17"/>
      <c r="Q43" s="12"/>
      <c r="R43" s="12"/>
    </row>
    <row r="44" spans="2:18" ht="15.75" thickTop="1" thickBot="1">
      <c r="C44" s="68">
        <v>28000000000</v>
      </c>
      <c r="D44" s="68"/>
      <c r="E44" s="52"/>
      <c r="F44" s="65"/>
      <c r="G44" s="66"/>
      <c r="I44" s="17"/>
      <c r="J44" s="17" t="s">
        <v>20</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IF(B16&amp;B17&amp;B19&amp;B20="○",0,IF(B21="○",I21,IF(B22="○",K22,IF(B23="○",I23,""))))</f>
        <v>18262</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28.5" customHeight="1">
      <c r="C54" s="62" t="str">
        <f>IF(B21="○",I13&amp;"×10／110×（"&amp;I41&amp;"＋"&amp;J41&amp;"＋"&amp;K41&amp;"）／"&amp;M41&amp;"＝"&amp;L21,IF(B23="○",I13&amp;"×10／110×("&amp;I41&amp;"＋"&amp;J41&amp;"＋"&amp;K41&amp;"）／"&amp;M41&amp;"×②＝"&amp;L23,""))</f>
        <v>5,000,000×10／110×(3,000,000＋1,000,000＋2,000,000）／16,000,000×②＝18,262</v>
      </c>
      <c r="D54" s="62"/>
      <c r="E54" s="62"/>
      <c r="F54" s="62"/>
      <c r="G54" s="62"/>
      <c r="H54" s="62"/>
      <c r="I54" s="23" t="s">
        <v>13</v>
      </c>
    </row>
    <row r="55" spans="1:18" ht="28.5" customHeight="1">
      <c r="C55" s="60" t="str">
        <f>IF(B22="○",I13&amp;"×10／110×"&amp;I41&amp;"／"&amp;M41&amp;"＝"&amp;L22&amp;"・・・ａ","")</f>
        <v/>
      </c>
      <c r="D55" s="60"/>
      <c r="E55" s="60"/>
      <c r="F55" s="60"/>
      <c r="G55" s="60"/>
      <c r="H55" s="60"/>
      <c r="I55" s="23" t="s">
        <v>13</v>
      </c>
    </row>
    <row r="56" spans="1:18" ht="28.5" customHeight="1">
      <c r="C56" s="60" t="str">
        <f>IF(B22="○",I13&amp;"×10／110×"&amp;K41&amp;"／"&amp;M41&amp;"×②＝"&amp;M22&amp;"・・・ｂ","")</f>
        <v/>
      </c>
      <c r="D56" s="60"/>
      <c r="E56" s="60"/>
      <c r="F56" s="60"/>
      <c r="G56" s="60"/>
      <c r="H56" s="60"/>
      <c r="I56" s="23" t="s">
        <v>13</v>
      </c>
    </row>
    <row r="57" spans="1:18">
      <c r="C57" s="1" t="str">
        <f>IF(B22="○","ａ＋ｂ＝"&amp;N22,"")</f>
        <v/>
      </c>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B33:B40"/>
    <mergeCell ref="A2:H2"/>
    <mergeCell ref="D31:F31"/>
    <mergeCell ref="G31:G32"/>
    <mergeCell ref="H31:H32"/>
    <mergeCell ref="C31:C32"/>
    <mergeCell ref="C54:H54"/>
    <mergeCell ref="C55:H55"/>
    <mergeCell ref="C56:H56"/>
    <mergeCell ref="E43:E44"/>
    <mergeCell ref="F43:G44"/>
    <mergeCell ref="C43:D43"/>
    <mergeCell ref="C44:D44"/>
  </mergeCells>
  <phoneticPr fontId="2"/>
  <dataValidations disablePrompts="1" count="1">
    <dataValidation type="list" allowBlank="1" showInputMessage="1" showErrorMessage="1" sqref="B27:B28 B16:B23" xr:uid="{00000000-0002-0000-0600-000000000000}">
      <formula1>"○"</formula1>
    </dataValidation>
  </dataValidations>
  <pageMargins left="0.59055118110236227" right="0.59055118110236227" top="0.98425196850393704" bottom="0.98425196850393704" header="0.51181102362204722" footer="0.51181102362204722"/>
  <pageSetup paperSize="9" scale="81" orientation="portrait" cellComments="asDisplayed" r:id="rId1"/>
  <headerFooter alignWithMargins="0">
    <oddHeader>&amp;L&amp;14【記入例７　課税売上割合が９５％未満の場合（消費税の申告において補助金の使途を明確にしていない場合／一括比例配分方式）】</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①返納額がない場合</vt:lpstr>
      <vt:lpstr>②課税売上割合９５％以上（申告で明確）</vt:lpstr>
      <vt:lpstr>③課税売上割合９５％以上（申告で明確でない）</vt:lpstr>
      <vt:lpstr>④個別対応方式（申告で明確）</vt:lpstr>
      <vt:lpstr>⑤一括比例配分方式（申告で明確）</vt:lpstr>
      <vt:lpstr>⑥個別対応方式（申告で明確でない）</vt:lpstr>
      <vt:lpstr>⑦一括比例配分方式（申告で明確でない)</vt:lpstr>
      <vt:lpstr>①返納額がない場合!Print_Area</vt:lpstr>
      <vt:lpstr>'②課税売上割合９５％以上（申告で明確）'!Print_Area</vt:lpstr>
      <vt:lpstr>'③課税売上割合９５％以上（申告で明確でない）'!Print_Area</vt:lpstr>
      <vt:lpstr>'④個別対応方式（申告で明確）'!Print_Area</vt:lpstr>
      <vt:lpstr>'⑤一括比例配分方式（申告で明確）'!Print_Area</vt:lpstr>
      <vt:lpstr>'⑥個別対応方式（申告で明確でない）'!Print_Area</vt:lpstr>
      <vt:lpstr>'⑦一括比例配分方式（申告で明確でない)'!Print_Area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高野大輔</dc:creator>
  <cp:lastModifiedBy>風見 謙太（感染症対策課）</cp:lastModifiedBy>
  <cp:lastPrinted>2022-01-12T09:37:32Z</cp:lastPrinted>
  <dcterms:created xsi:type="dcterms:W3CDTF">1997-01-08T22:48:59Z</dcterms:created>
  <dcterms:modified xsi:type="dcterms:W3CDTF">2025-05-12T05:54:09Z</dcterms:modified>
</cp:coreProperties>
</file>