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E7B5B133-9222-4FDD-844D-10ABCEC6CD5C}" xr6:coauthVersionLast="47" xr6:coauthVersionMax="47" xr10:uidLastSave="{00000000-0000-0000-0000-000000000000}"/>
  <bookViews>
    <workbookView xWindow="2490" yWindow="-16320" windowWidth="29040" windowHeight="15720" tabRatio="932" xr2:uid="{00000000-000D-0000-FFFF-FFFF00000000}"/>
  </bookViews>
  <sheets>
    <sheet name="チェックシート（必ず御確認ください）" sheetId="65" r:id="rId1"/>
    <sheet name="様式第1号" sheetId="1" r:id="rId2"/>
    <sheet name="1-1（所要額調書）" sheetId="16" r:id="rId3"/>
    <sheet name="1-2（対象職員一覧）" sheetId="62" r:id="rId4"/>
    <sheet name="Sheet1" sheetId="66" state="hidden" r:id="rId5"/>
    <sheet name="1-3（資格取得・コミュニケーション）" sheetId="18" r:id="rId6"/>
    <sheet name="1-4（日本語学校学費）" sheetId="54" r:id="rId7"/>
    <sheet name="1-5（地域生活費）※職員ごとに作成してください (1)" sheetId="61" r:id="rId8"/>
    <sheet name="1-5（地域生活費）※職員ごとに作成してください (2)" sheetId="96" r:id="rId9"/>
    <sheet name="1-5（地域生活費）※職員ごとに作成してください (3)" sheetId="97" r:id="rId10"/>
    <sheet name="1-5（地域生活費）※職員ごとに作成してください (4)" sheetId="98" r:id="rId11"/>
    <sheet name="1-5（地域生活費）※職員ごとに作成してください (5)" sheetId="99" r:id="rId12"/>
    <sheet name="1-5（地域生活費）※職員ごとに作成してください (6)" sheetId="100" r:id="rId13"/>
    <sheet name="1-5（地域生活費）※職員ごとに作成してください (7)" sheetId="101" r:id="rId14"/>
    <sheet name="1-5（地域生活費）※職員ごとに作成してください (8)" sheetId="102" r:id="rId15"/>
    <sheet name="1-5（地域生活費）※職員ごとに作成してください (9)" sheetId="103" r:id="rId16"/>
    <sheet name="1-5（地域生活費）※職員ごとに作成してください (10)" sheetId="104" r:id="rId17"/>
  </sheets>
  <externalReferences>
    <externalReference r:id="rId18"/>
  </externalReferences>
  <definedNames>
    <definedName name="_xlnm.Print_Area" localSheetId="2">'1-1（所要額調書）'!$A$1:$J$42</definedName>
    <definedName name="_xlnm.Print_Area" localSheetId="3">'1-2（対象職員一覧）'!$A$1:$O$42</definedName>
    <definedName name="_xlnm.Print_Area" localSheetId="5">'1-3（資格取得・コミュニケーション）'!$A$1:$G$50</definedName>
    <definedName name="_xlnm.Print_Area" localSheetId="6">'1-4（日本語学校学費）'!$A$1:$I$13</definedName>
    <definedName name="_xlnm.Print_Area" localSheetId="7">'1-5（地域生活費）※職員ごとに作成してください (1)'!$A$1:$M$31</definedName>
    <definedName name="_xlnm.Print_Area" localSheetId="16">'1-5（地域生活費）※職員ごとに作成してください (10)'!$A$1:$M$27</definedName>
    <definedName name="_xlnm.Print_Area" localSheetId="8">'1-5（地域生活費）※職員ごとに作成してください (2)'!$A$1:$M$31</definedName>
    <definedName name="_xlnm.Print_Area" localSheetId="9">'1-5（地域生活費）※職員ごとに作成してください (3)'!$A$1:$M$27</definedName>
    <definedName name="_xlnm.Print_Area" localSheetId="10">'1-5（地域生活費）※職員ごとに作成してください (4)'!$A$1:$M$27</definedName>
    <definedName name="_xlnm.Print_Area" localSheetId="11">'1-5（地域生活費）※職員ごとに作成してください (5)'!$A$1:$M$27</definedName>
    <definedName name="_xlnm.Print_Area" localSheetId="12">'1-5（地域生活費）※職員ごとに作成してください (6)'!$A$1:$M$27</definedName>
    <definedName name="_xlnm.Print_Area" localSheetId="13">'1-5（地域生活費）※職員ごとに作成してください (7)'!$A$1:$M$27</definedName>
    <definedName name="_xlnm.Print_Area" localSheetId="14">'1-5（地域生活費）※職員ごとに作成してください (8)'!$A$1:$M$27</definedName>
    <definedName name="_xlnm.Print_Area" localSheetId="15">'1-5（地域生活費）※職員ごとに作成してください (9)'!$A$1:$M$27</definedName>
    <definedName name="_xlnm.Print_Area" localSheetId="0">'チェックシート（必ず御確認ください）'!$A$1:$E$33</definedName>
    <definedName name="_xlnm.Print_Area" localSheetId="1">様式第1号!$A$1:$E$45</definedName>
    <definedName name="キット名">[1]!抗原キット[[#All],[品目名]]</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6" l="1"/>
  <c r="F6" i="16"/>
  <c r="E25" i="16"/>
  <c r="D38" i="16" l="1"/>
  <c r="C38" i="16"/>
  <c r="D37" i="16"/>
  <c r="C37" i="16"/>
  <c r="D36" i="16"/>
  <c r="C36" i="16"/>
  <c r="D35" i="16"/>
  <c r="C35" i="16"/>
  <c r="D34" i="16"/>
  <c r="C34" i="16"/>
  <c r="D33" i="16"/>
  <c r="C33" i="16"/>
  <c r="D32" i="16"/>
  <c r="C32" i="16"/>
  <c r="D31" i="16"/>
  <c r="C31" i="16"/>
  <c r="D30" i="16"/>
  <c r="C30" i="16"/>
  <c r="H26" i="104"/>
  <c r="C26" i="104"/>
  <c r="J25" i="104"/>
  <c r="F25" i="104"/>
  <c r="G25" i="104" s="1"/>
  <c r="I25" i="104" s="1"/>
  <c r="K25" i="104" s="1"/>
  <c r="J24" i="104"/>
  <c r="F24" i="104"/>
  <c r="G24" i="104" s="1"/>
  <c r="I24" i="104" s="1"/>
  <c r="K24" i="104" s="1"/>
  <c r="J23" i="104"/>
  <c r="F23" i="104"/>
  <c r="G23" i="104" s="1"/>
  <c r="I23" i="104" s="1"/>
  <c r="K23" i="104" s="1"/>
  <c r="J22" i="104"/>
  <c r="F22" i="104"/>
  <c r="G22" i="104" s="1"/>
  <c r="I22" i="104" s="1"/>
  <c r="K22" i="104" s="1"/>
  <c r="J21" i="104"/>
  <c r="F21" i="104"/>
  <c r="G21" i="104" s="1"/>
  <c r="I21" i="104" s="1"/>
  <c r="K21" i="104" s="1"/>
  <c r="J20" i="104"/>
  <c r="F20" i="104"/>
  <c r="G20" i="104" s="1"/>
  <c r="I20" i="104" s="1"/>
  <c r="K20" i="104" s="1"/>
  <c r="J19" i="104"/>
  <c r="F19" i="104"/>
  <c r="G19" i="104" s="1"/>
  <c r="I19" i="104" s="1"/>
  <c r="K19" i="104" s="1"/>
  <c r="J18" i="104"/>
  <c r="F18" i="104"/>
  <c r="G18" i="104" s="1"/>
  <c r="I18" i="104" s="1"/>
  <c r="K18" i="104" s="1"/>
  <c r="J17" i="104"/>
  <c r="F17" i="104"/>
  <c r="G17" i="104" s="1"/>
  <c r="I17" i="104" s="1"/>
  <c r="K17" i="104" s="1"/>
  <c r="J16" i="104"/>
  <c r="F16" i="104"/>
  <c r="G16" i="104" s="1"/>
  <c r="I16" i="104" s="1"/>
  <c r="J15" i="104"/>
  <c r="F15" i="104"/>
  <c r="G15" i="104" s="1"/>
  <c r="I15" i="104" s="1"/>
  <c r="K15" i="104" s="1"/>
  <c r="J14" i="104"/>
  <c r="F14" i="104"/>
  <c r="G14" i="104" s="1"/>
  <c r="H26" i="103"/>
  <c r="C26" i="103"/>
  <c r="J25" i="103"/>
  <c r="F25" i="103"/>
  <c r="G25" i="103" s="1"/>
  <c r="I25" i="103" s="1"/>
  <c r="K25" i="103" s="1"/>
  <c r="J24" i="103"/>
  <c r="F24" i="103"/>
  <c r="G24" i="103" s="1"/>
  <c r="I24" i="103" s="1"/>
  <c r="K24" i="103" s="1"/>
  <c r="J23" i="103"/>
  <c r="F23" i="103"/>
  <c r="G23" i="103" s="1"/>
  <c r="I23" i="103" s="1"/>
  <c r="K23" i="103" s="1"/>
  <c r="J22" i="103"/>
  <c r="F22" i="103"/>
  <c r="G22" i="103" s="1"/>
  <c r="I22" i="103" s="1"/>
  <c r="K22" i="103" s="1"/>
  <c r="J21" i="103"/>
  <c r="F21" i="103"/>
  <c r="G21" i="103" s="1"/>
  <c r="I21" i="103" s="1"/>
  <c r="K21" i="103" s="1"/>
  <c r="J20" i="103"/>
  <c r="F20" i="103"/>
  <c r="G20" i="103" s="1"/>
  <c r="I20" i="103" s="1"/>
  <c r="K20" i="103" s="1"/>
  <c r="J19" i="103"/>
  <c r="F19" i="103"/>
  <c r="G19" i="103" s="1"/>
  <c r="I19" i="103" s="1"/>
  <c r="K19" i="103" s="1"/>
  <c r="J18" i="103"/>
  <c r="F18" i="103"/>
  <c r="G18" i="103" s="1"/>
  <c r="I18" i="103" s="1"/>
  <c r="K18" i="103" s="1"/>
  <c r="J17" i="103"/>
  <c r="F17" i="103"/>
  <c r="G17" i="103" s="1"/>
  <c r="I17" i="103" s="1"/>
  <c r="K17" i="103" s="1"/>
  <c r="J16" i="103"/>
  <c r="F16" i="103"/>
  <c r="G16" i="103" s="1"/>
  <c r="I16" i="103" s="1"/>
  <c r="K16" i="103" s="1"/>
  <c r="J15" i="103"/>
  <c r="F15" i="103"/>
  <c r="G15" i="103" s="1"/>
  <c r="I15" i="103" s="1"/>
  <c r="K15" i="103" s="1"/>
  <c r="J14" i="103"/>
  <c r="F14" i="103"/>
  <c r="G14" i="103" s="1"/>
  <c r="I14" i="103" s="1"/>
  <c r="H26" i="102"/>
  <c r="C26" i="102"/>
  <c r="J25" i="102"/>
  <c r="F25" i="102"/>
  <c r="G25" i="102" s="1"/>
  <c r="I25" i="102" s="1"/>
  <c r="K25" i="102" s="1"/>
  <c r="J24" i="102"/>
  <c r="F24" i="102"/>
  <c r="G24" i="102" s="1"/>
  <c r="I24" i="102" s="1"/>
  <c r="K24" i="102" s="1"/>
  <c r="J23" i="102"/>
  <c r="F23" i="102"/>
  <c r="G23" i="102" s="1"/>
  <c r="I23" i="102" s="1"/>
  <c r="K23" i="102" s="1"/>
  <c r="J22" i="102"/>
  <c r="F22" i="102"/>
  <c r="G22" i="102" s="1"/>
  <c r="I22" i="102" s="1"/>
  <c r="K22" i="102" s="1"/>
  <c r="J21" i="102"/>
  <c r="F21" i="102"/>
  <c r="G21" i="102" s="1"/>
  <c r="I21" i="102" s="1"/>
  <c r="K21" i="102" s="1"/>
  <c r="J20" i="102"/>
  <c r="F20" i="102"/>
  <c r="G20" i="102" s="1"/>
  <c r="I20" i="102" s="1"/>
  <c r="J19" i="102"/>
  <c r="F19" i="102"/>
  <c r="G19" i="102" s="1"/>
  <c r="I19" i="102" s="1"/>
  <c r="J18" i="102"/>
  <c r="F18" i="102"/>
  <c r="G18" i="102" s="1"/>
  <c r="I18" i="102" s="1"/>
  <c r="K18" i="102" s="1"/>
  <c r="J17" i="102"/>
  <c r="F17" i="102"/>
  <c r="G17" i="102" s="1"/>
  <c r="I17" i="102" s="1"/>
  <c r="K17" i="102" s="1"/>
  <c r="J16" i="102"/>
  <c r="F16" i="102"/>
  <c r="G16" i="102" s="1"/>
  <c r="I16" i="102" s="1"/>
  <c r="K16" i="102" s="1"/>
  <c r="J15" i="102"/>
  <c r="F15" i="102"/>
  <c r="G15" i="102" s="1"/>
  <c r="J14" i="102"/>
  <c r="F14" i="102"/>
  <c r="G14" i="102" s="1"/>
  <c r="I14" i="102" s="1"/>
  <c r="H26" i="101"/>
  <c r="C26" i="101"/>
  <c r="J25" i="101"/>
  <c r="F25" i="101"/>
  <c r="G25" i="101" s="1"/>
  <c r="I25" i="101" s="1"/>
  <c r="J24" i="101"/>
  <c r="F24" i="101"/>
  <c r="G24" i="101" s="1"/>
  <c r="I24" i="101" s="1"/>
  <c r="K24" i="101" s="1"/>
  <c r="J23" i="101"/>
  <c r="F23" i="101"/>
  <c r="G23" i="101" s="1"/>
  <c r="I23" i="101" s="1"/>
  <c r="K23" i="101" s="1"/>
  <c r="J22" i="101"/>
  <c r="F22" i="101"/>
  <c r="G22" i="101" s="1"/>
  <c r="I22" i="101" s="1"/>
  <c r="K22" i="101" s="1"/>
  <c r="J21" i="101"/>
  <c r="F21" i="101"/>
  <c r="G21" i="101" s="1"/>
  <c r="I21" i="101" s="1"/>
  <c r="K21" i="101" s="1"/>
  <c r="J20" i="101"/>
  <c r="F20" i="101"/>
  <c r="G20" i="101" s="1"/>
  <c r="I20" i="101" s="1"/>
  <c r="K20" i="101" s="1"/>
  <c r="J19" i="101"/>
  <c r="F19" i="101"/>
  <c r="G19" i="101" s="1"/>
  <c r="I19" i="101" s="1"/>
  <c r="K19" i="101" s="1"/>
  <c r="J18" i="101"/>
  <c r="F18" i="101"/>
  <c r="G18" i="101" s="1"/>
  <c r="I18" i="101" s="1"/>
  <c r="K18" i="101" s="1"/>
  <c r="J17" i="101"/>
  <c r="F17" i="101"/>
  <c r="G17" i="101" s="1"/>
  <c r="I17" i="101" s="1"/>
  <c r="K17" i="101" s="1"/>
  <c r="J16" i="101"/>
  <c r="F16" i="101"/>
  <c r="G16" i="101" s="1"/>
  <c r="I16" i="101" s="1"/>
  <c r="K16" i="101" s="1"/>
  <c r="J15" i="101"/>
  <c r="F15" i="101"/>
  <c r="G15" i="101" s="1"/>
  <c r="J14" i="101"/>
  <c r="F14" i="101"/>
  <c r="G14" i="101" s="1"/>
  <c r="I14" i="101" s="1"/>
  <c r="K14" i="101" s="1"/>
  <c r="H26" i="100"/>
  <c r="C26" i="100"/>
  <c r="J25" i="100"/>
  <c r="F25" i="100"/>
  <c r="G25" i="100" s="1"/>
  <c r="I25" i="100" s="1"/>
  <c r="K25" i="100" s="1"/>
  <c r="J24" i="100"/>
  <c r="F24" i="100"/>
  <c r="G24" i="100" s="1"/>
  <c r="I24" i="100" s="1"/>
  <c r="K24" i="100" s="1"/>
  <c r="J23" i="100"/>
  <c r="F23" i="100"/>
  <c r="G23" i="100" s="1"/>
  <c r="I23" i="100" s="1"/>
  <c r="K23" i="100" s="1"/>
  <c r="J22" i="100"/>
  <c r="F22" i="100"/>
  <c r="G22" i="100" s="1"/>
  <c r="I22" i="100" s="1"/>
  <c r="J21" i="100"/>
  <c r="F21" i="100"/>
  <c r="G21" i="100" s="1"/>
  <c r="I21" i="100" s="1"/>
  <c r="K21" i="100" s="1"/>
  <c r="J20" i="100"/>
  <c r="F20" i="100"/>
  <c r="G20" i="100" s="1"/>
  <c r="I20" i="100" s="1"/>
  <c r="K20" i="100" s="1"/>
  <c r="J19" i="100"/>
  <c r="F19" i="100"/>
  <c r="G19" i="100" s="1"/>
  <c r="I19" i="100" s="1"/>
  <c r="K19" i="100" s="1"/>
  <c r="J18" i="100"/>
  <c r="F18" i="100"/>
  <c r="G18" i="100" s="1"/>
  <c r="I18" i="100" s="1"/>
  <c r="J17" i="100"/>
  <c r="F17" i="100"/>
  <c r="G17" i="100" s="1"/>
  <c r="I17" i="100" s="1"/>
  <c r="K17" i="100" s="1"/>
  <c r="J16" i="100"/>
  <c r="F16" i="100"/>
  <c r="G16" i="100" s="1"/>
  <c r="I16" i="100" s="1"/>
  <c r="K16" i="100" s="1"/>
  <c r="J15" i="100"/>
  <c r="F15" i="100"/>
  <c r="G15" i="100" s="1"/>
  <c r="I15" i="100" s="1"/>
  <c r="K15" i="100" s="1"/>
  <c r="J14" i="100"/>
  <c r="F14" i="100"/>
  <c r="G14" i="100" s="1"/>
  <c r="H26" i="99"/>
  <c r="C26" i="99"/>
  <c r="J25" i="99"/>
  <c r="F25" i="99"/>
  <c r="G25" i="99" s="1"/>
  <c r="I25" i="99" s="1"/>
  <c r="K25" i="99" s="1"/>
  <c r="J24" i="99"/>
  <c r="F24" i="99"/>
  <c r="G24" i="99" s="1"/>
  <c r="I24" i="99" s="1"/>
  <c r="K24" i="99" s="1"/>
  <c r="J23" i="99"/>
  <c r="F23" i="99"/>
  <c r="G23" i="99" s="1"/>
  <c r="I23" i="99" s="1"/>
  <c r="J22" i="99"/>
  <c r="F22" i="99"/>
  <c r="G22" i="99" s="1"/>
  <c r="I22" i="99" s="1"/>
  <c r="K22" i="99" s="1"/>
  <c r="J21" i="99"/>
  <c r="F21" i="99"/>
  <c r="G21" i="99" s="1"/>
  <c r="I21" i="99" s="1"/>
  <c r="K21" i="99" s="1"/>
  <c r="J20" i="99"/>
  <c r="F20" i="99"/>
  <c r="G20" i="99" s="1"/>
  <c r="I20" i="99" s="1"/>
  <c r="K20" i="99" s="1"/>
  <c r="J19" i="99"/>
  <c r="F19" i="99"/>
  <c r="G19" i="99" s="1"/>
  <c r="I19" i="99" s="1"/>
  <c r="J18" i="99"/>
  <c r="F18" i="99"/>
  <c r="G18" i="99" s="1"/>
  <c r="I18" i="99" s="1"/>
  <c r="K18" i="99" s="1"/>
  <c r="J17" i="99"/>
  <c r="F17" i="99"/>
  <c r="G17" i="99" s="1"/>
  <c r="I17" i="99" s="1"/>
  <c r="K17" i="99" s="1"/>
  <c r="J16" i="99"/>
  <c r="F16" i="99"/>
  <c r="G16" i="99" s="1"/>
  <c r="I16" i="99" s="1"/>
  <c r="K16" i="99" s="1"/>
  <c r="J15" i="99"/>
  <c r="J26" i="99" s="1"/>
  <c r="F15" i="99"/>
  <c r="G15" i="99" s="1"/>
  <c r="I15" i="99" s="1"/>
  <c r="J14" i="99"/>
  <c r="F14" i="99"/>
  <c r="G14" i="99" s="1"/>
  <c r="H26" i="98"/>
  <c r="C26" i="98"/>
  <c r="J25" i="98"/>
  <c r="F25" i="98"/>
  <c r="G25" i="98" s="1"/>
  <c r="I25" i="98" s="1"/>
  <c r="J24" i="98"/>
  <c r="F24" i="98"/>
  <c r="G24" i="98" s="1"/>
  <c r="I24" i="98" s="1"/>
  <c r="J23" i="98"/>
  <c r="F23" i="98"/>
  <c r="G23" i="98" s="1"/>
  <c r="I23" i="98" s="1"/>
  <c r="K23" i="98" s="1"/>
  <c r="J22" i="98"/>
  <c r="F22" i="98"/>
  <c r="G22" i="98" s="1"/>
  <c r="I22" i="98" s="1"/>
  <c r="K22" i="98" s="1"/>
  <c r="J21" i="98"/>
  <c r="F21" i="98"/>
  <c r="G21" i="98" s="1"/>
  <c r="I21" i="98" s="1"/>
  <c r="K21" i="98" s="1"/>
  <c r="J20" i="98"/>
  <c r="F20" i="98"/>
  <c r="G20" i="98" s="1"/>
  <c r="I20" i="98" s="1"/>
  <c r="J19" i="98"/>
  <c r="F19" i="98"/>
  <c r="G19" i="98" s="1"/>
  <c r="I19" i="98" s="1"/>
  <c r="K19" i="98" s="1"/>
  <c r="J18" i="98"/>
  <c r="F18" i="98"/>
  <c r="G18" i="98" s="1"/>
  <c r="I18" i="98" s="1"/>
  <c r="K18" i="98" s="1"/>
  <c r="J17" i="98"/>
  <c r="F17" i="98"/>
  <c r="G17" i="98" s="1"/>
  <c r="I17" i="98" s="1"/>
  <c r="K17" i="98" s="1"/>
  <c r="J16" i="98"/>
  <c r="F16" i="98"/>
  <c r="G16" i="98" s="1"/>
  <c r="I16" i="98" s="1"/>
  <c r="J15" i="98"/>
  <c r="F15" i="98"/>
  <c r="G15" i="98" s="1"/>
  <c r="J14" i="98"/>
  <c r="F14" i="98"/>
  <c r="G14" i="98" s="1"/>
  <c r="I14" i="98" s="1"/>
  <c r="H26" i="97"/>
  <c r="C26" i="97"/>
  <c r="J25" i="97"/>
  <c r="F25" i="97"/>
  <c r="G25" i="97" s="1"/>
  <c r="I25" i="97" s="1"/>
  <c r="J24" i="97"/>
  <c r="F24" i="97"/>
  <c r="G24" i="97" s="1"/>
  <c r="I24" i="97" s="1"/>
  <c r="K24" i="97" s="1"/>
  <c r="J23" i="97"/>
  <c r="F23" i="97"/>
  <c r="G23" i="97" s="1"/>
  <c r="I23" i="97" s="1"/>
  <c r="K23" i="97" s="1"/>
  <c r="J22" i="97"/>
  <c r="F22" i="97"/>
  <c r="G22" i="97" s="1"/>
  <c r="I22" i="97" s="1"/>
  <c r="K22" i="97" s="1"/>
  <c r="J21" i="97"/>
  <c r="F21" i="97"/>
  <c r="G21" i="97" s="1"/>
  <c r="I21" i="97" s="1"/>
  <c r="J20" i="97"/>
  <c r="F20" i="97"/>
  <c r="G20" i="97" s="1"/>
  <c r="I20" i="97" s="1"/>
  <c r="K20" i="97" s="1"/>
  <c r="J19" i="97"/>
  <c r="F19" i="97"/>
  <c r="G19" i="97" s="1"/>
  <c r="I19" i="97" s="1"/>
  <c r="K19" i="97" s="1"/>
  <c r="J18" i="97"/>
  <c r="F18" i="97"/>
  <c r="G18" i="97" s="1"/>
  <c r="I18" i="97" s="1"/>
  <c r="K18" i="97" s="1"/>
  <c r="J17" i="97"/>
  <c r="F17" i="97"/>
  <c r="G17" i="97" s="1"/>
  <c r="I17" i="97" s="1"/>
  <c r="J16" i="97"/>
  <c r="F16" i="97"/>
  <c r="G16" i="97" s="1"/>
  <c r="I16" i="97" s="1"/>
  <c r="K16" i="97" s="1"/>
  <c r="J15" i="97"/>
  <c r="F15" i="97"/>
  <c r="G15" i="97" s="1"/>
  <c r="I15" i="97" s="1"/>
  <c r="K15" i="97" s="1"/>
  <c r="J14" i="97"/>
  <c r="F14" i="97"/>
  <c r="G14" i="97" s="1"/>
  <c r="H30" i="96"/>
  <c r="C30" i="96"/>
  <c r="J29" i="96"/>
  <c r="F29" i="96"/>
  <c r="G29" i="96" s="1"/>
  <c r="I29" i="96" s="1"/>
  <c r="K29" i="96" s="1"/>
  <c r="J28" i="96"/>
  <c r="F28" i="96"/>
  <c r="G28" i="96" s="1"/>
  <c r="I28" i="96" s="1"/>
  <c r="J27" i="96"/>
  <c r="F27" i="96"/>
  <c r="G27" i="96" s="1"/>
  <c r="I27" i="96" s="1"/>
  <c r="K27" i="96" s="1"/>
  <c r="J26" i="96"/>
  <c r="F26" i="96"/>
  <c r="G26" i="96" s="1"/>
  <c r="I26" i="96" s="1"/>
  <c r="J25" i="96"/>
  <c r="F25" i="96"/>
  <c r="G25" i="96" s="1"/>
  <c r="I25" i="96" s="1"/>
  <c r="K25" i="96" s="1"/>
  <c r="J24" i="96"/>
  <c r="F24" i="96"/>
  <c r="G24" i="96" s="1"/>
  <c r="I24" i="96" s="1"/>
  <c r="J23" i="96"/>
  <c r="F23" i="96"/>
  <c r="G23" i="96" s="1"/>
  <c r="I23" i="96" s="1"/>
  <c r="K23" i="96" s="1"/>
  <c r="J22" i="96"/>
  <c r="F22" i="96"/>
  <c r="G22" i="96" s="1"/>
  <c r="I22" i="96" s="1"/>
  <c r="J21" i="96"/>
  <c r="F21" i="96"/>
  <c r="G21" i="96" s="1"/>
  <c r="I21" i="96" s="1"/>
  <c r="K21" i="96" s="1"/>
  <c r="J20" i="96"/>
  <c r="F20" i="96"/>
  <c r="G20" i="96" s="1"/>
  <c r="I20" i="96" s="1"/>
  <c r="J19" i="96"/>
  <c r="F19" i="96"/>
  <c r="G19" i="96" s="1"/>
  <c r="I19" i="96" s="1"/>
  <c r="K19" i="96" s="1"/>
  <c r="J18" i="96"/>
  <c r="F18" i="96"/>
  <c r="G18" i="96" s="1"/>
  <c r="D29" i="16"/>
  <c r="C29" i="16"/>
  <c r="F18" i="61"/>
  <c r="K19" i="102" l="1"/>
  <c r="K25" i="101"/>
  <c r="K18" i="100"/>
  <c r="K22" i="100"/>
  <c r="K15" i="99"/>
  <c r="K23" i="99"/>
  <c r="K16" i="98"/>
  <c r="K20" i="98"/>
  <c r="K24" i="98"/>
  <c r="K25" i="97"/>
  <c r="K22" i="96"/>
  <c r="K26" i="96"/>
  <c r="K16" i="104"/>
  <c r="J26" i="104"/>
  <c r="J26" i="103"/>
  <c r="K20" i="102"/>
  <c r="J26" i="102"/>
  <c r="J26" i="101"/>
  <c r="J26" i="100"/>
  <c r="K19" i="99"/>
  <c r="J26" i="98"/>
  <c r="K25" i="98"/>
  <c r="J26" i="97"/>
  <c r="K17" i="97"/>
  <c r="K21" i="97"/>
  <c r="K20" i="96"/>
  <c r="K24" i="96"/>
  <c r="K28" i="96"/>
  <c r="J30" i="96"/>
  <c r="G26" i="104"/>
  <c r="I14" i="104"/>
  <c r="I26" i="103"/>
  <c r="K14" i="103"/>
  <c r="K26" i="103" s="1"/>
  <c r="L26" i="103" s="1"/>
  <c r="E37" i="16" s="1"/>
  <c r="G26" i="103"/>
  <c r="K14" i="102"/>
  <c r="I15" i="102"/>
  <c r="K15" i="102" s="1"/>
  <c r="G26" i="102"/>
  <c r="I15" i="101"/>
  <c r="K15" i="101" s="1"/>
  <c r="K26" i="101" s="1"/>
  <c r="L26" i="101" s="1"/>
  <c r="E35" i="16" s="1"/>
  <c r="G26" i="101"/>
  <c r="I26" i="101"/>
  <c r="G26" i="100"/>
  <c r="I14" i="100"/>
  <c r="G26" i="99"/>
  <c r="I14" i="99"/>
  <c r="K14" i="98"/>
  <c r="G26" i="98"/>
  <c r="I15" i="98"/>
  <c r="K15" i="98" s="1"/>
  <c r="G26" i="97"/>
  <c r="I14" i="97"/>
  <c r="G30" i="96"/>
  <c r="I18" i="96"/>
  <c r="I26" i="98" l="1"/>
  <c r="K26" i="98"/>
  <c r="L26" i="98" s="1"/>
  <c r="E32" i="16" s="1"/>
  <c r="I26" i="104"/>
  <c r="K14" i="104"/>
  <c r="K26" i="104" s="1"/>
  <c r="L26" i="104" s="1"/>
  <c r="E38" i="16" s="1"/>
  <c r="K26" i="102"/>
  <c r="L26" i="102" s="1"/>
  <c r="E36" i="16" s="1"/>
  <c r="I26" i="102"/>
  <c r="I26" i="100"/>
  <c r="K14" i="100"/>
  <c r="K26" i="100" s="1"/>
  <c r="L26" i="100" s="1"/>
  <c r="E34" i="16" s="1"/>
  <c r="I26" i="99"/>
  <c r="K14" i="99"/>
  <c r="K26" i="99" s="1"/>
  <c r="L26" i="99" s="1"/>
  <c r="E33" i="16" s="1"/>
  <c r="I26" i="97"/>
  <c r="K14" i="97"/>
  <c r="K26" i="97" s="1"/>
  <c r="L26" i="97" s="1"/>
  <c r="E31" i="16" s="1"/>
  <c r="I30" i="96"/>
  <c r="K18" i="96"/>
  <c r="K30" i="96" s="1"/>
  <c r="L30" i="96" s="1"/>
  <c r="E30" i="16" s="1"/>
  <c r="D5" i="16" l="1"/>
  <c r="H5" i="16" s="1"/>
  <c r="H30" i="61" l="1"/>
  <c r="G18" i="61"/>
  <c r="I18" i="61" l="1"/>
  <c r="D24" i="16" l="1"/>
  <c r="D23" i="16"/>
  <c r="D22" i="16"/>
  <c r="D21" i="16"/>
  <c r="D20" i="16"/>
  <c r="D19" i="16"/>
  <c r="D18" i="16"/>
  <c r="D17" i="16"/>
  <c r="F17" i="16" s="1"/>
  <c r="E13" i="16"/>
  <c r="D25" i="16" l="1"/>
  <c r="C24" i="16"/>
  <c r="C23" i="16"/>
  <c r="C22" i="16"/>
  <c r="C21" i="16"/>
  <c r="C20" i="16"/>
  <c r="C19" i="16"/>
  <c r="C18" i="16"/>
  <c r="C17" i="16"/>
  <c r="C30" i="61" l="1"/>
  <c r="G12" i="54" l="1"/>
  <c r="D12" i="16" l="1"/>
  <c r="C12" i="16"/>
  <c r="D11" i="16"/>
  <c r="C11" i="16"/>
  <c r="D10" i="16"/>
  <c r="C10" i="16"/>
  <c r="D9" i="16"/>
  <c r="C9" i="16"/>
  <c r="D8" i="16"/>
  <c r="C8" i="16"/>
  <c r="D7" i="16"/>
  <c r="C7" i="16"/>
  <c r="D6" i="16"/>
  <c r="C6" i="16"/>
  <c r="C5" i="16"/>
  <c r="J35" i="62"/>
  <c r="K35" i="62"/>
  <c r="L35" i="62"/>
  <c r="M35" i="62"/>
  <c r="N35" i="62"/>
  <c r="I35" i="62"/>
  <c r="J29" i="61"/>
  <c r="F29" i="61"/>
  <c r="G29" i="61" s="1"/>
  <c r="I29" i="61" s="1"/>
  <c r="J28" i="61"/>
  <c r="F28" i="61"/>
  <c r="G28" i="61" s="1"/>
  <c r="I28" i="61" s="1"/>
  <c r="J27" i="61"/>
  <c r="F27" i="61"/>
  <c r="G27" i="61" s="1"/>
  <c r="I27" i="61" s="1"/>
  <c r="J26" i="61"/>
  <c r="F26" i="61"/>
  <c r="G26" i="61" s="1"/>
  <c r="I26" i="61" s="1"/>
  <c r="J25" i="61"/>
  <c r="F25" i="61"/>
  <c r="G25" i="61" s="1"/>
  <c r="I25" i="61" s="1"/>
  <c r="J24" i="61"/>
  <c r="F24" i="61"/>
  <c r="G24" i="61" s="1"/>
  <c r="I24" i="61" s="1"/>
  <c r="J23" i="61"/>
  <c r="F23" i="61"/>
  <c r="G23" i="61" s="1"/>
  <c r="I23" i="61" s="1"/>
  <c r="J22" i="61"/>
  <c r="F22" i="61"/>
  <c r="G22" i="61" s="1"/>
  <c r="I22" i="61" s="1"/>
  <c r="J21" i="61"/>
  <c r="F21" i="61"/>
  <c r="G21" i="61" s="1"/>
  <c r="I21" i="61" s="1"/>
  <c r="J20" i="61"/>
  <c r="F20" i="61"/>
  <c r="G20" i="61" s="1"/>
  <c r="I20" i="61" s="1"/>
  <c r="J19" i="61"/>
  <c r="F19" i="61"/>
  <c r="G19" i="61" s="1"/>
  <c r="J18" i="61"/>
  <c r="K18" i="61" s="1"/>
  <c r="K27" i="61" l="1"/>
  <c r="F12" i="16"/>
  <c r="H12" i="16" s="1"/>
  <c r="I19" i="61"/>
  <c r="I30" i="61" s="1"/>
  <c r="G30" i="61"/>
  <c r="D13" i="16"/>
  <c r="J30" i="61"/>
  <c r="K28" i="61"/>
  <c r="K29" i="61"/>
  <c r="K20" i="61"/>
  <c r="K21" i="61"/>
  <c r="K23" i="61"/>
  <c r="K24" i="61"/>
  <c r="K25" i="61"/>
  <c r="K22" i="61"/>
  <c r="K26" i="61"/>
  <c r="K19" i="61" l="1"/>
  <c r="K30" i="61" s="1"/>
  <c r="L30" i="61" s="1"/>
  <c r="E29" i="16" s="1"/>
  <c r="E39" i="16" s="1"/>
  <c r="F24" i="16"/>
  <c r="H24" i="16" s="1"/>
  <c r="F23" i="16"/>
  <c r="H23" i="16" s="1"/>
  <c r="F22" i="16"/>
  <c r="H22" i="16" s="1"/>
  <c r="F21" i="16"/>
  <c r="H21" i="16" s="1"/>
  <c r="F20" i="16"/>
  <c r="H20" i="16" s="1"/>
  <c r="F19" i="16"/>
  <c r="F18" i="16"/>
  <c r="H18" i="16" s="1"/>
  <c r="H17" i="16"/>
  <c r="H19" i="16" l="1"/>
  <c r="H25" i="16" s="1"/>
  <c r="I25" i="16" s="1"/>
  <c r="F25" i="16"/>
  <c r="H6" i="16" l="1"/>
  <c r="F7" i="16"/>
  <c r="H7" i="16" s="1"/>
  <c r="F8" i="16"/>
  <c r="H8" i="16" s="1"/>
  <c r="F9" i="16"/>
  <c r="H9" i="16" s="1"/>
  <c r="F10" i="16"/>
  <c r="H10" i="16" s="1"/>
  <c r="F11" i="16"/>
  <c r="H11" i="16" s="1"/>
  <c r="H13" i="16" l="1"/>
  <c r="I13" i="16" s="1"/>
  <c r="E41" i="16" s="1"/>
  <c r="F13" i="16"/>
  <c r="D22" i="1" l="1"/>
</calcChain>
</file>

<file path=xl/sharedStrings.xml><?xml version="1.0" encoding="utf-8"?>
<sst xmlns="http://schemas.openxmlformats.org/spreadsheetml/2006/main" count="674" uniqueCount="251">
  <si>
    <t>（宛先）埼玉県知事</t>
    <rPh sb="1" eb="3">
      <t>アテサキ</t>
    </rPh>
    <rPh sb="4" eb="6">
      <t>サイタマ</t>
    </rPh>
    <rPh sb="6" eb="7">
      <t>ケン</t>
    </rPh>
    <rPh sb="7" eb="9">
      <t>チジ</t>
    </rPh>
    <phoneticPr fontId="3"/>
  </si>
  <si>
    <t>郵便番号</t>
    <rPh sb="0" eb="4">
      <t>ユウビンバンゴウ</t>
    </rPh>
    <phoneticPr fontId="3"/>
  </si>
  <si>
    <t>法人所在地</t>
    <rPh sb="0" eb="2">
      <t>ホウジン</t>
    </rPh>
    <rPh sb="2" eb="5">
      <t>ショザイチ</t>
    </rPh>
    <phoneticPr fontId="3"/>
  </si>
  <si>
    <t>法人名</t>
    <rPh sb="0" eb="2">
      <t>ホウジン</t>
    </rPh>
    <rPh sb="2" eb="3">
      <t>メイ</t>
    </rPh>
    <phoneticPr fontId="3"/>
  </si>
  <si>
    <t>代表者職名</t>
    <rPh sb="0" eb="3">
      <t>ダイヒョウシャ</t>
    </rPh>
    <rPh sb="3" eb="5">
      <t>ショクメイ</t>
    </rPh>
    <phoneticPr fontId="3"/>
  </si>
  <si>
    <t>E-mail</t>
    <phoneticPr fontId="3"/>
  </si>
  <si>
    <t>電話番号</t>
    <rPh sb="0" eb="4">
      <t>デンワバンゴウ</t>
    </rPh>
    <phoneticPr fontId="3"/>
  </si>
  <si>
    <t>記</t>
    <rPh sb="0" eb="1">
      <t>キ</t>
    </rPh>
    <phoneticPr fontId="3"/>
  </si>
  <si>
    <t>代表者氏名</t>
    <rPh sb="0" eb="3">
      <t>ダイヒョウシャ</t>
    </rPh>
    <rPh sb="3" eb="5">
      <t>シメイ</t>
    </rPh>
    <rPh sb="4" eb="5">
      <t>メイ</t>
    </rPh>
    <phoneticPr fontId="3"/>
  </si>
  <si>
    <t>申請に関する担当者</t>
    <rPh sb="0" eb="2">
      <t>シンセイ</t>
    </rPh>
    <rPh sb="3" eb="4">
      <t>カン</t>
    </rPh>
    <rPh sb="6" eb="9">
      <t>タントウシャ</t>
    </rPh>
    <phoneticPr fontId="3"/>
  </si>
  <si>
    <t>給付・貸付の別</t>
    <rPh sb="0" eb="2">
      <t>キュウフ</t>
    </rPh>
    <rPh sb="3" eb="5">
      <t>カシツケ</t>
    </rPh>
    <rPh sb="6" eb="7">
      <t>ベツ</t>
    </rPh>
    <phoneticPr fontId="3"/>
  </si>
  <si>
    <t xml:space="preserve">　以下の内容を確認の上、確認した場合はチェックを入れてください。
</t>
    <rPh sb="1" eb="3">
      <t>イカ</t>
    </rPh>
    <rPh sb="4" eb="6">
      <t>ナイヨウ</t>
    </rPh>
    <rPh sb="7" eb="9">
      <t>カクニン</t>
    </rPh>
    <rPh sb="10" eb="11">
      <t>ウエ</t>
    </rPh>
    <rPh sb="12" eb="14">
      <t>カクニン</t>
    </rPh>
    <rPh sb="16" eb="18">
      <t>バアイ</t>
    </rPh>
    <rPh sb="24" eb="25">
      <t>イ</t>
    </rPh>
    <phoneticPr fontId="7"/>
  </si>
  <si>
    <t>様式第１号（第５条関係）</t>
    <rPh sb="0" eb="2">
      <t>ヨウシキ</t>
    </rPh>
    <rPh sb="2" eb="3">
      <t>ダイ</t>
    </rPh>
    <rPh sb="4" eb="5">
      <t>ゴウ</t>
    </rPh>
    <rPh sb="6" eb="7">
      <t>ダイ</t>
    </rPh>
    <rPh sb="8" eb="9">
      <t>ジョウ</t>
    </rPh>
    <rPh sb="9" eb="11">
      <t>カンケイ</t>
    </rPh>
    <phoneticPr fontId="3"/>
  </si>
  <si>
    <t>介護老人保健施設</t>
  </si>
  <si>
    <t>介護医療院</t>
  </si>
  <si>
    <t>訪問介護</t>
  </si>
  <si>
    <t>訪問入浴介護</t>
  </si>
  <si>
    <t>訪問看護</t>
  </si>
  <si>
    <t>訪問リハビリテーション</t>
  </si>
  <si>
    <t>通所介護</t>
  </si>
  <si>
    <t>通所リハビリテーション</t>
  </si>
  <si>
    <t>短期入所生活介護</t>
  </si>
  <si>
    <t>短期入所療養介護</t>
  </si>
  <si>
    <t>特定施設入居者生活介護</t>
  </si>
  <si>
    <t>介護予防訪問入浴介護</t>
  </si>
  <si>
    <t>介護予防訪問看護</t>
  </si>
  <si>
    <t>介護予防訪問リハビリテーション</t>
  </si>
  <si>
    <t>介護予防通所リハビリテーション</t>
  </si>
  <si>
    <t>介護予防短期入所生活介護</t>
  </si>
  <si>
    <t>介護予防短期入所療養介護</t>
  </si>
  <si>
    <t>介護予防特定施設入居者生活介護</t>
  </si>
  <si>
    <t>定期巡回・随時対応型訪問介護看護</t>
  </si>
  <si>
    <t>夜間対応型訪問介護</t>
  </si>
  <si>
    <t>地域密着型通所介護</t>
  </si>
  <si>
    <t>認知症対応型通所介護</t>
  </si>
  <si>
    <t>小規模多機能型居宅介護</t>
  </si>
  <si>
    <t>認知症対応型共同生活介護</t>
  </si>
  <si>
    <t>地域密着型特定施設入居者生活介護</t>
  </si>
  <si>
    <t>地域密着型介護老人福祉施設入所者生活介護</t>
  </si>
  <si>
    <t>看護小規模多機能型居宅介護</t>
  </si>
  <si>
    <t>介護予防認知症対応型通所介護</t>
  </si>
  <si>
    <t>介護予防小規模多機能型居宅介護</t>
  </si>
  <si>
    <t>介護予防認知症対応型共同生活介護</t>
  </si>
  <si>
    <t>事業所名</t>
    <rPh sb="0" eb="4">
      <t>ジギョウショメイ</t>
    </rPh>
    <phoneticPr fontId="3"/>
  </si>
  <si>
    <t>事業所種別</t>
    <rPh sb="0" eb="5">
      <t>ジギョウショシュベツ</t>
    </rPh>
    <phoneticPr fontId="3"/>
  </si>
  <si>
    <t>　</t>
    <phoneticPr fontId="9"/>
  </si>
  <si>
    <t>（別紙１－１）所要額調書　＜単位：円＞</t>
    <rPh sb="7" eb="9">
      <t>ショヨウ</t>
    </rPh>
    <rPh sb="9" eb="10">
      <t>ガク</t>
    </rPh>
    <rPh sb="10" eb="12">
      <t>チョウショ</t>
    </rPh>
    <rPh sb="14" eb="16">
      <t>タンイ</t>
    </rPh>
    <rPh sb="17" eb="18">
      <t>エン</t>
    </rPh>
    <phoneticPr fontId="3"/>
  </si>
  <si>
    <t>円　（税込）</t>
    <rPh sb="0" eb="1">
      <t>エン</t>
    </rPh>
    <rPh sb="3" eb="5">
      <t>ゼイコ</t>
    </rPh>
    <phoneticPr fontId="3"/>
  </si>
  <si>
    <t>（申請日）</t>
    <rPh sb="1" eb="3">
      <t>シンセイ</t>
    </rPh>
    <rPh sb="3" eb="4">
      <t>ビ</t>
    </rPh>
    <phoneticPr fontId="3"/>
  </si>
  <si>
    <t>　円</t>
    <rPh sb="1" eb="2">
      <t>エン</t>
    </rPh>
    <phoneticPr fontId="3"/>
  </si>
  <si>
    <t>介護老人福祉施設</t>
  </si>
  <si>
    <t>国籍</t>
    <rPh sb="0" eb="2">
      <t>コクセキ</t>
    </rPh>
    <phoneticPr fontId="3"/>
  </si>
  <si>
    <t>事業所名</t>
    <rPh sb="0" eb="3">
      <t>ジギョウショ</t>
    </rPh>
    <rPh sb="3" eb="4">
      <t>メイ</t>
    </rPh>
    <phoneticPr fontId="3"/>
  </si>
  <si>
    <r>
      <t xml:space="preserve">補助金所要額
</t>
    </r>
    <r>
      <rPr>
        <sz val="12"/>
        <color rgb="FF0070C0"/>
        <rFont val="Yu Gothic"/>
        <family val="3"/>
        <charset val="128"/>
        <scheme val="minor"/>
      </rPr>
      <t>（補助率2/3）</t>
    </r>
    <rPh sb="8" eb="10">
      <t>ホジョ</t>
    </rPh>
    <rPh sb="10" eb="11">
      <t>リツ</t>
    </rPh>
    <phoneticPr fontId="3"/>
  </si>
  <si>
    <r>
      <t xml:space="preserve">補助金所要額
</t>
    </r>
    <r>
      <rPr>
        <sz val="12"/>
        <color rgb="FF0070C0"/>
        <rFont val="Yu Gothic"/>
        <family val="3"/>
        <charset val="128"/>
        <scheme val="minor"/>
      </rPr>
      <t>（補助率1/3）</t>
    </r>
    <rPh sb="8" eb="11">
      <t>ホジョリツ</t>
    </rPh>
    <phoneticPr fontId="3"/>
  </si>
  <si>
    <t>対象経費の
支出予定額（Ａ）</t>
    <rPh sb="0" eb="2">
      <t>タイショウ</t>
    </rPh>
    <rPh sb="2" eb="4">
      <t>ケイヒ</t>
    </rPh>
    <rPh sb="6" eb="8">
      <t>シシュツ</t>
    </rPh>
    <rPh sb="8" eb="10">
      <t>ヨテイ</t>
    </rPh>
    <rPh sb="10" eb="11">
      <t>ガク</t>
    </rPh>
    <phoneticPr fontId="9"/>
  </si>
  <si>
    <t>差引額
（Ｃ＝Ａ－Ｂ）</t>
    <phoneticPr fontId="9"/>
  </si>
  <si>
    <t>基準額（Ｄ）</t>
    <rPh sb="0" eb="2">
      <t>キジュン</t>
    </rPh>
    <rPh sb="2" eb="3">
      <t>ガク</t>
    </rPh>
    <phoneticPr fontId="9"/>
  </si>
  <si>
    <r>
      <t xml:space="preserve">選定額
（Ｃ・Ｄの少ない方）
</t>
    </r>
    <r>
      <rPr>
        <sz val="12"/>
        <color rgb="FF0070C0"/>
        <rFont val="Yu Gothic"/>
        <family val="3"/>
        <charset val="128"/>
        <scheme val="minor"/>
      </rPr>
      <t>総額60万円まで</t>
    </r>
    <rPh sb="12" eb="13">
      <t>ホウ</t>
    </rPh>
    <rPh sb="15" eb="17">
      <t>ソウガク</t>
    </rPh>
    <rPh sb="19" eb="21">
      <t>マンエン</t>
    </rPh>
    <phoneticPr fontId="3"/>
  </si>
  <si>
    <t>介護福祉士資格取得を
目指す技能実習生</t>
    <rPh sb="0" eb="2">
      <t>カイゴ</t>
    </rPh>
    <rPh sb="2" eb="5">
      <t>フクシシ</t>
    </rPh>
    <rPh sb="5" eb="7">
      <t>シカク</t>
    </rPh>
    <rPh sb="7" eb="9">
      <t>シュトク</t>
    </rPh>
    <rPh sb="11" eb="13">
      <t>メザ</t>
    </rPh>
    <rPh sb="14" eb="16">
      <t>ギノウ</t>
    </rPh>
    <rPh sb="16" eb="18">
      <t>ジッシュウ</t>
    </rPh>
    <rPh sb="18" eb="19">
      <t>セイ</t>
    </rPh>
    <phoneticPr fontId="3"/>
  </si>
  <si>
    <t>介護福祉士資格取得を
目指す特定技能外国人</t>
    <rPh sb="0" eb="2">
      <t>カイゴ</t>
    </rPh>
    <rPh sb="2" eb="5">
      <t>フクシシ</t>
    </rPh>
    <rPh sb="5" eb="7">
      <t>シカク</t>
    </rPh>
    <rPh sb="7" eb="9">
      <t>シュトク</t>
    </rPh>
    <rPh sb="11" eb="13">
      <t>メザ</t>
    </rPh>
    <rPh sb="14" eb="16">
      <t>トクテイ</t>
    </rPh>
    <rPh sb="16" eb="18">
      <t>ギノウ</t>
    </rPh>
    <rPh sb="18" eb="20">
      <t>ガイコク</t>
    </rPh>
    <rPh sb="20" eb="21">
      <t>ジン</t>
    </rPh>
    <phoneticPr fontId="3"/>
  </si>
  <si>
    <t>円</t>
    <rPh sb="0" eb="1">
      <t>エン</t>
    </rPh>
    <phoneticPr fontId="3"/>
  </si>
  <si>
    <t>在籍する
日本語学校名</t>
    <rPh sb="0" eb="2">
      <t>ザイセキ</t>
    </rPh>
    <rPh sb="5" eb="7">
      <t>ニホン</t>
    </rPh>
    <rPh sb="7" eb="8">
      <t>ゴ</t>
    </rPh>
    <rPh sb="8" eb="10">
      <t>ガッコウ</t>
    </rPh>
    <rPh sb="10" eb="11">
      <t>メイ</t>
    </rPh>
    <phoneticPr fontId="3"/>
  </si>
  <si>
    <t>日本語学校の
卒業予定年月日</t>
    <rPh sb="0" eb="2">
      <t>ニホン</t>
    </rPh>
    <rPh sb="2" eb="3">
      <t>ゴ</t>
    </rPh>
    <rPh sb="3" eb="5">
      <t>ガッコウ</t>
    </rPh>
    <rPh sb="7" eb="9">
      <t>ソツギョウ</t>
    </rPh>
    <rPh sb="9" eb="11">
      <t>ヨテイ</t>
    </rPh>
    <rPh sb="11" eb="14">
      <t>ネンガッピ</t>
    </rPh>
    <phoneticPr fontId="3"/>
  </si>
  <si>
    <t>支出予定額の内訳</t>
    <rPh sb="0" eb="2">
      <t>シシュツ</t>
    </rPh>
    <rPh sb="2" eb="4">
      <t>ヨテイ</t>
    </rPh>
    <rPh sb="4" eb="5">
      <t>ガク</t>
    </rPh>
    <rPh sb="6" eb="8">
      <t>ウチワケ</t>
    </rPh>
    <phoneticPr fontId="3"/>
  </si>
  <si>
    <t>選定額
（Ｃ・Ｄの少ない方）</t>
    <rPh sb="12" eb="13">
      <t>ホウ</t>
    </rPh>
    <phoneticPr fontId="3"/>
  </si>
  <si>
    <t>１　交付申請額</t>
    <rPh sb="2" eb="4">
      <t>コウフ</t>
    </rPh>
    <rPh sb="4" eb="7">
      <t>シンセイガク</t>
    </rPh>
    <phoneticPr fontId="3"/>
  </si>
  <si>
    <t>寄付金その他
の収入額（Ｂ）</t>
    <phoneticPr fontId="9"/>
  </si>
  <si>
    <t>　下記により外国人介護職員が長く働ける、魅力ある埼玉介護の促進補助金の交付を受けたいので、補助金等の交付手続等に関する規則第４条の規定により、関係書類を添えて申請します。</t>
    <rPh sb="31" eb="34">
      <t>ホジョキン</t>
    </rPh>
    <phoneticPr fontId="3"/>
  </si>
  <si>
    <t>４　補助対象事業所</t>
    <rPh sb="2" eb="4">
      <t>ホジョ</t>
    </rPh>
    <rPh sb="4" eb="6">
      <t>タイショウ</t>
    </rPh>
    <rPh sb="6" eb="9">
      <t>ジギョウショ</t>
    </rPh>
    <phoneticPr fontId="3"/>
  </si>
  <si>
    <t>５　注意事項</t>
    <rPh sb="2" eb="4">
      <t>チュウイ</t>
    </rPh>
    <rPh sb="4" eb="6">
      <t>ジコウ</t>
    </rPh>
    <phoneticPr fontId="3"/>
  </si>
  <si>
    <t>氏名</t>
    <rPh sb="0" eb="2">
      <t>シメイ</t>
    </rPh>
    <phoneticPr fontId="3"/>
  </si>
  <si>
    <t>採用年月日</t>
    <rPh sb="0" eb="2">
      <t>サイヨウ</t>
    </rPh>
    <rPh sb="2" eb="5">
      <t>ネンガッピ</t>
    </rPh>
    <phoneticPr fontId="3"/>
  </si>
  <si>
    <t>物件
番号</t>
    <rPh sb="0" eb="2">
      <t>ブッケン</t>
    </rPh>
    <rPh sb="3" eb="5">
      <t>バンゴウ</t>
    </rPh>
    <phoneticPr fontId="3"/>
  </si>
  <si>
    <t>氏名</t>
    <rPh sb="0" eb="2">
      <t>シメイ</t>
    </rPh>
    <phoneticPr fontId="19"/>
  </si>
  <si>
    <t>補助対象者数（Ｂ）</t>
    <rPh sb="0" eb="2">
      <t>ホジョ</t>
    </rPh>
    <rPh sb="2" eb="4">
      <t>タイショウ</t>
    </rPh>
    <rPh sb="4" eb="5">
      <t>シャ</t>
    </rPh>
    <rPh sb="5" eb="6">
      <t>スウ</t>
    </rPh>
    <phoneticPr fontId="19"/>
  </si>
  <si>
    <t>４月分</t>
    <rPh sb="1" eb="2">
      <t>ガツ</t>
    </rPh>
    <rPh sb="2" eb="3">
      <t>ブン</t>
    </rPh>
    <phoneticPr fontId="19"/>
  </si>
  <si>
    <t>５月分</t>
    <rPh sb="1" eb="2">
      <t>ガツ</t>
    </rPh>
    <rPh sb="2" eb="3">
      <t>ブン</t>
    </rPh>
    <phoneticPr fontId="19"/>
  </si>
  <si>
    <t>６月分</t>
    <rPh sb="1" eb="2">
      <t>ガツ</t>
    </rPh>
    <rPh sb="2" eb="3">
      <t>ブン</t>
    </rPh>
    <phoneticPr fontId="19"/>
  </si>
  <si>
    <t>７月分</t>
    <rPh sb="1" eb="2">
      <t>ガツ</t>
    </rPh>
    <rPh sb="2" eb="3">
      <t>ブン</t>
    </rPh>
    <phoneticPr fontId="19"/>
  </si>
  <si>
    <t>８月分</t>
    <rPh sb="1" eb="2">
      <t>ガツ</t>
    </rPh>
    <rPh sb="2" eb="3">
      <t>ブン</t>
    </rPh>
    <phoneticPr fontId="19"/>
  </si>
  <si>
    <t>９月分</t>
    <rPh sb="1" eb="2">
      <t>ガツ</t>
    </rPh>
    <rPh sb="2" eb="3">
      <t>ブン</t>
    </rPh>
    <phoneticPr fontId="19"/>
  </si>
  <si>
    <t>10月分</t>
    <rPh sb="2" eb="3">
      <t>ガツ</t>
    </rPh>
    <rPh sb="3" eb="4">
      <t>ブン</t>
    </rPh>
    <phoneticPr fontId="19"/>
  </si>
  <si>
    <t>11月分</t>
    <rPh sb="2" eb="3">
      <t>ガツ</t>
    </rPh>
    <rPh sb="3" eb="4">
      <t>ブン</t>
    </rPh>
    <phoneticPr fontId="19"/>
  </si>
  <si>
    <t>12月分</t>
    <rPh sb="2" eb="3">
      <t>ガツ</t>
    </rPh>
    <rPh sb="3" eb="4">
      <t>ブン</t>
    </rPh>
    <phoneticPr fontId="19"/>
  </si>
  <si>
    <t>１月分</t>
    <rPh sb="1" eb="3">
      <t>ガツブン</t>
    </rPh>
    <phoneticPr fontId="19"/>
  </si>
  <si>
    <t>２月分</t>
    <rPh sb="1" eb="3">
      <t>ガツブン</t>
    </rPh>
    <phoneticPr fontId="19"/>
  </si>
  <si>
    <t>３月分</t>
    <rPh sb="1" eb="3">
      <t>ガツブン</t>
    </rPh>
    <phoneticPr fontId="19"/>
  </si>
  <si>
    <t>合計</t>
    <rPh sb="0" eb="2">
      <t>ゴウケイ</t>
    </rPh>
    <phoneticPr fontId="19"/>
  </si>
  <si>
    <t>申請の内容</t>
    <rPh sb="0" eb="2">
      <t>シンセイ</t>
    </rPh>
    <rPh sb="3" eb="5">
      <t>ナイヨウ</t>
    </rPh>
    <phoneticPr fontId="3"/>
  </si>
  <si>
    <t>日本語学校に在籍する
留学生</t>
    <rPh sb="0" eb="2">
      <t>ニホン</t>
    </rPh>
    <rPh sb="2" eb="3">
      <t>ゴ</t>
    </rPh>
    <rPh sb="3" eb="5">
      <t>ガッコウ</t>
    </rPh>
    <rPh sb="6" eb="8">
      <t>ザイセキ</t>
    </rPh>
    <rPh sb="11" eb="14">
      <t>リュウガクセイ</t>
    </rPh>
    <phoneticPr fontId="3"/>
  </si>
  <si>
    <t>事業所①</t>
    <rPh sb="0" eb="3">
      <t>ジギョウショ</t>
    </rPh>
    <phoneticPr fontId="3"/>
  </si>
  <si>
    <t>（１）事業所名</t>
    <rPh sb="3" eb="7">
      <t>ジギョウショメイ</t>
    </rPh>
    <phoneticPr fontId="3"/>
  </si>
  <si>
    <t>（２）取組の内容</t>
    <rPh sb="6" eb="8">
      <t>ナイヨウ</t>
    </rPh>
    <phoneticPr fontId="3"/>
  </si>
  <si>
    <t>（３）支出予定額(Ａ）</t>
    <rPh sb="3" eb="8">
      <t>シシュツヨテイガク</t>
    </rPh>
    <phoneticPr fontId="3"/>
  </si>
  <si>
    <t>事業所②</t>
    <rPh sb="0" eb="3">
      <t>ジギョウショ</t>
    </rPh>
    <phoneticPr fontId="3"/>
  </si>
  <si>
    <t>（４）支出予定額の内訳</t>
    <rPh sb="3" eb="8">
      <t>シシュツヨテイガク</t>
    </rPh>
    <rPh sb="9" eb="11">
      <t>ウチワケ</t>
    </rPh>
    <phoneticPr fontId="3"/>
  </si>
  <si>
    <t>事業所③</t>
    <rPh sb="0" eb="3">
      <t>ジギョウショ</t>
    </rPh>
    <phoneticPr fontId="3"/>
  </si>
  <si>
    <t>事業所④</t>
    <rPh sb="0" eb="3">
      <t>ジギョウショ</t>
    </rPh>
    <phoneticPr fontId="3"/>
  </si>
  <si>
    <t>（別紙１－３）事業計画書（資格取得支援費用・コミュニケーション促進費用に係る取組内容）</t>
    <rPh sb="7" eb="9">
      <t>ジギョウ</t>
    </rPh>
    <rPh sb="9" eb="12">
      <t>ケイカクショ</t>
    </rPh>
    <rPh sb="13" eb="15">
      <t>シカク</t>
    </rPh>
    <rPh sb="15" eb="17">
      <t>シュトク</t>
    </rPh>
    <rPh sb="17" eb="19">
      <t>シエン</t>
    </rPh>
    <rPh sb="19" eb="21">
      <t>ヒヨウ</t>
    </rPh>
    <rPh sb="31" eb="33">
      <t>ソクシン</t>
    </rPh>
    <rPh sb="33" eb="35">
      <t>ヒヨウ</t>
    </rPh>
    <rPh sb="36" eb="37">
      <t>カカ</t>
    </rPh>
    <rPh sb="38" eb="40">
      <t>トリクミ</t>
    </rPh>
    <rPh sb="40" eb="42">
      <t>ナイヨウ</t>
    </rPh>
    <phoneticPr fontId="3"/>
  </si>
  <si>
    <t>事業所⑤</t>
    <rPh sb="0" eb="3">
      <t>ジギョウショ</t>
    </rPh>
    <phoneticPr fontId="3"/>
  </si>
  <si>
    <t>事業所⑥</t>
    <rPh sb="0" eb="3">
      <t>ジギョウショ</t>
    </rPh>
    <phoneticPr fontId="3"/>
  </si>
  <si>
    <t>事業所⑦</t>
    <rPh sb="0" eb="3">
      <t>ジギョウショ</t>
    </rPh>
    <phoneticPr fontId="3"/>
  </si>
  <si>
    <t>事業所⑧</t>
    <rPh sb="0" eb="3">
      <t>ジギョウショ</t>
    </rPh>
    <phoneticPr fontId="3"/>
  </si>
  <si>
    <t>（別紙１－４）事業計画書（留学生の日本語学校の学費）</t>
    <rPh sb="7" eb="9">
      <t>ジギョウ</t>
    </rPh>
    <rPh sb="9" eb="12">
      <t>ケイカクショ</t>
    </rPh>
    <rPh sb="13" eb="16">
      <t>リュウガクセイ</t>
    </rPh>
    <rPh sb="17" eb="19">
      <t>ニホン</t>
    </rPh>
    <rPh sb="19" eb="20">
      <t>ゴ</t>
    </rPh>
    <rPh sb="20" eb="22">
      <t>ガッコウ</t>
    </rPh>
    <rPh sb="23" eb="25">
      <t>ガクヒ</t>
    </rPh>
    <phoneticPr fontId="3"/>
  </si>
  <si>
    <t>（４）交付申請額</t>
    <rPh sb="3" eb="5">
      <t>コウフ</t>
    </rPh>
    <rPh sb="5" eb="7">
      <t>シンセイ</t>
    </rPh>
    <rPh sb="7" eb="8">
      <t>ガク</t>
    </rPh>
    <phoneticPr fontId="3"/>
  </si>
  <si>
    <t>（総事業費）</t>
    <rPh sb="1" eb="5">
      <t>ソウジギョウヒ</t>
    </rPh>
    <phoneticPr fontId="3"/>
  </si>
  <si>
    <r>
      <t>（３）技能実習生及び特定技能外国人の地域生活費　</t>
    </r>
    <r>
      <rPr>
        <b/>
        <u/>
        <sz val="12"/>
        <color rgb="FFFF0000"/>
        <rFont val="Yu Gothic"/>
        <family val="3"/>
        <charset val="128"/>
        <scheme val="minor"/>
      </rPr>
      <t>※別紙１－５を添付すること。</t>
    </r>
    <rPh sb="3" eb="5">
      <t>ギノウ</t>
    </rPh>
    <rPh sb="5" eb="8">
      <t>ジッシュウセイ</t>
    </rPh>
    <rPh sb="8" eb="9">
      <t>オヨ</t>
    </rPh>
    <rPh sb="10" eb="12">
      <t>トクテイ</t>
    </rPh>
    <rPh sb="12" eb="14">
      <t>ギノウ</t>
    </rPh>
    <rPh sb="14" eb="16">
      <t>ガイコク</t>
    </rPh>
    <rPh sb="16" eb="17">
      <t>ジン</t>
    </rPh>
    <rPh sb="18" eb="20">
      <t>チイキ</t>
    </rPh>
    <rPh sb="20" eb="23">
      <t>セイカツヒ</t>
    </rPh>
    <rPh sb="25" eb="27">
      <t>ベッシ</t>
    </rPh>
    <rPh sb="31" eb="33">
      <t>テンプ</t>
    </rPh>
    <phoneticPr fontId="3"/>
  </si>
  <si>
    <r>
      <t>（１）介護福祉士資格取得支援費用及びコミュニケーション促進費用　</t>
    </r>
    <r>
      <rPr>
        <b/>
        <u/>
        <sz val="12"/>
        <color rgb="FFFF0000"/>
        <rFont val="Yu Gothic"/>
        <family val="3"/>
        <charset val="128"/>
        <scheme val="minor"/>
      </rPr>
      <t>※別紙１－３を添付すること。</t>
    </r>
    <rPh sb="33" eb="35">
      <t>ベッシ</t>
    </rPh>
    <rPh sb="39" eb="41">
      <t>テンプ</t>
    </rPh>
    <phoneticPr fontId="3"/>
  </si>
  <si>
    <r>
      <t>（２）留学生の日本語学校の学費　</t>
    </r>
    <r>
      <rPr>
        <b/>
        <u/>
        <sz val="12"/>
        <color rgb="FFFF0000"/>
        <rFont val="Yu Gothic"/>
        <family val="3"/>
        <charset val="128"/>
        <scheme val="minor"/>
      </rPr>
      <t>※別紙１－４を添付すること。</t>
    </r>
    <rPh sb="7" eb="10">
      <t>ニホンゴ</t>
    </rPh>
    <rPh sb="10" eb="12">
      <t>ガッコウ</t>
    </rPh>
    <rPh sb="13" eb="15">
      <t>ガクヒ</t>
    </rPh>
    <rPh sb="23" eb="25">
      <t>テンプ</t>
    </rPh>
    <phoneticPr fontId="3"/>
  </si>
  <si>
    <t>その他
の入居者数（Ｃ）</t>
    <rPh sb="2" eb="3">
      <t>タ</t>
    </rPh>
    <rPh sb="5" eb="8">
      <t>ニュウキョシャ</t>
    </rPh>
    <rPh sb="8" eb="9">
      <t>スウ</t>
    </rPh>
    <phoneticPr fontId="19"/>
  </si>
  <si>
    <t>～</t>
    <phoneticPr fontId="3"/>
  </si>
  <si>
    <t>補助対象期間（月単位）</t>
    <rPh sb="0" eb="2">
      <t>ホジョ</t>
    </rPh>
    <rPh sb="2" eb="4">
      <t>タイショウ</t>
    </rPh>
    <rPh sb="4" eb="6">
      <t>キカン</t>
    </rPh>
    <rPh sb="7" eb="8">
      <t>ツキ</t>
    </rPh>
    <rPh sb="8" eb="10">
      <t>タンイ</t>
    </rPh>
    <phoneticPr fontId="3"/>
  </si>
  <si>
    <r>
      <t xml:space="preserve">事業所名
</t>
    </r>
    <r>
      <rPr>
        <sz val="12"/>
        <color rgb="FF0070C0"/>
        <rFont val="Yu Gothic"/>
        <family val="3"/>
        <charset val="128"/>
        <scheme val="minor"/>
      </rPr>
      <t>（別紙1-3から転記）</t>
    </r>
    <rPh sb="0" eb="3">
      <t>ジギョウショ</t>
    </rPh>
    <rPh sb="3" eb="4">
      <t>メイ</t>
    </rPh>
    <rPh sb="6" eb="8">
      <t>ベッシ</t>
    </rPh>
    <rPh sb="13" eb="15">
      <t>テンキ</t>
    </rPh>
    <phoneticPr fontId="3"/>
  </si>
  <si>
    <r>
      <t xml:space="preserve">対象経費の
支出予定額（Ａ）
</t>
    </r>
    <r>
      <rPr>
        <sz val="12"/>
        <color rgb="FF0070C0"/>
        <rFont val="Yu Gothic"/>
        <family val="3"/>
        <charset val="128"/>
        <scheme val="minor"/>
      </rPr>
      <t>（別紙1-3から転記）</t>
    </r>
    <rPh sb="0" eb="2">
      <t>タイショウ</t>
    </rPh>
    <rPh sb="2" eb="4">
      <t>ケイヒ</t>
    </rPh>
    <rPh sb="6" eb="8">
      <t>シシュツ</t>
    </rPh>
    <rPh sb="8" eb="10">
      <t>ヨテイ</t>
    </rPh>
    <rPh sb="10" eb="11">
      <t>ガク</t>
    </rPh>
    <rPh sb="16" eb="18">
      <t>ベッシ</t>
    </rPh>
    <rPh sb="23" eb="25">
      <t>テンキ</t>
    </rPh>
    <phoneticPr fontId="9"/>
  </si>
  <si>
    <r>
      <t xml:space="preserve">対象者名
</t>
    </r>
    <r>
      <rPr>
        <sz val="12"/>
        <color rgb="FF0070C0"/>
        <rFont val="Yu Gothic"/>
        <family val="3"/>
        <charset val="128"/>
        <scheme val="minor"/>
      </rPr>
      <t>（別紙1-4から転記）</t>
    </r>
    <rPh sb="0" eb="2">
      <t>タイショウ</t>
    </rPh>
    <rPh sb="2" eb="3">
      <t>シャ</t>
    </rPh>
    <rPh sb="3" eb="4">
      <t>メイ</t>
    </rPh>
    <rPh sb="6" eb="8">
      <t>ベッシ</t>
    </rPh>
    <rPh sb="13" eb="15">
      <t>テンキ</t>
    </rPh>
    <phoneticPr fontId="3"/>
  </si>
  <si>
    <r>
      <t xml:space="preserve">対象経費の
支出予定額（Ａ）
</t>
    </r>
    <r>
      <rPr>
        <sz val="12"/>
        <color rgb="FF0070C0"/>
        <rFont val="Yu Gothic"/>
        <family val="3"/>
        <charset val="128"/>
        <scheme val="minor"/>
      </rPr>
      <t>（別紙1-4から転記）</t>
    </r>
    <rPh sb="0" eb="2">
      <t>タイショウ</t>
    </rPh>
    <rPh sb="2" eb="4">
      <t>ケイヒ</t>
    </rPh>
    <rPh sb="6" eb="8">
      <t>シシュツ</t>
    </rPh>
    <rPh sb="8" eb="10">
      <t>ヨテイ</t>
    </rPh>
    <rPh sb="10" eb="11">
      <t>ガク</t>
    </rPh>
    <rPh sb="16" eb="18">
      <t>ベッシ</t>
    </rPh>
    <rPh sb="23" eb="25">
      <t>テンキ</t>
    </rPh>
    <phoneticPr fontId="9"/>
  </si>
  <si>
    <t>（別紙１－２）事業計画書（対象となる外国人介護職員の一覧）</t>
    <rPh sb="7" eb="9">
      <t>ジギョウ</t>
    </rPh>
    <rPh sb="9" eb="12">
      <t>ケイカクショ</t>
    </rPh>
    <rPh sb="13" eb="15">
      <t>タイショウ</t>
    </rPh>
    <rPh sb="18" eb="20">
      <t>ガイコク</t>
    </rPh>
    <rPh sb="20" eb="21">
      <t>ジン</t>
    </rPh>
    <rPh sb="21" eb="23">
      <t>カイゴ</t>
    </rPh>
    <rPh sb="23" eb="25">
      <t>ショクイン</t>
    </rPh>
    <rPh sb="26" eb="28">
      <t>イチラン</t>
    </rPh>
    <phoneticPr fontId="3"/>
  </si>
  <si>
    <t>１　物件番号（別紙1-1）</t>
    <rPh sb="2" eb="4">
      <t>ブッケン</t>
    </rPh>
    <rPh sb="4" eb="6">
      <t>バンゴウ</t>
    </rPh>
    <rPh sb="7" eb="9">
      <t>ベッシ</t>
    </rPh>
    <phoneticPr fontId="19"/>
  </si>
  <si>
    <t>（別紙１－５）事業計画書（地域生活費）</t>
    <rPh sb="7" eb="9">
      <t>ジギョウ</t>
    </rPh>
    <rPh sb="9" eb="12">
      <t>ケイカクショ</t>
    </rPh>
    <rPh sb="13" eb="15">
      <t>チイキ</t>
    </rPh>
    <rPh sb="15" eb="18">
      <t>セイカツヒ</t>
    </rPh>
    <phoneticPr fontId="3"/>
  </si>
  <si>
    <t>対象者名</t>
    <rPh sb="0" eb="3">
      <t>タイショウシャ</t>
    </rPh>
    <rPh sb="3" eb="4">
      <t>メイ</t>
    </rPh>
    <phoneticPr fontId="3"/>
  </si>
  <si>
    <t>合計
（Ｄ＝Ｂ＋Ｃ）</t>
    <rPh sb="0" eb="2">
      <t>ゴウケイ</t>
    </rPh>
    <phoneticPr fontId="19"/>
  </si>
  <si>
    <t>(1)資格取得・
コミュニケーション促進</t>
    <rPh sb="3" eb="5">
      <t>シカク</t>
    </rPh>
    <rPh sb="5" eb="7">
      <t>シュトク</t>
    </rPh>
    <rPh sb="18" eb="20">
      <t>ソクシン</t>
    </rPh>
    <phoneticPr fontId="3"/>
  </si>
  <si>
    <t>(2)日本語学校の学費
※留学生のみ</t>
    <rPh sb="3" eb="5">
      <t>ニホン</t>
    </rPh>
    <rPh sb="5" eb="6">
      <t>ゴ</t>
    </rPh>
    <rPh sb="6" eb="8">
      <t>ガッコウ</t>
    </rPh>
    <rPh sb="9" eb="11">
      <t>ガクヒ</t>
    </rPh>
    <rPh sb="13" eb="16">
      <t>リュウガクセイ</t>
    </rPh>
    <phoneticPr fontId="3"/>
  </si>
  <si>
    <t>(3)地域生活費（居住費）
※留学生除く</t>
    <rPh sb="3" eb="5">
      <t>チイキ</t>
    </rPh>
    <rPh sb="5" eb="8">
      <t>セイカツヒ</t>
    </rPh>
    <rPh sb="9" eb="11">
      <t>キョジュウ</t>
    </rPh>
    <rPh sb="11" eb="12">
      <t>ヒ</t>
    </rPh>
    <rPh sb="15" eb="18">
      <t>リュウガクセイ</t>
    </rPh>
    <rPh sb="18" eb="19">
      <t>ノゾ</t>
    </rPh>
    <phoneticPr fontId="3"/>
  </si>
  <si>
    <t>２　住所</t>
    <rPh sb="2" eb="4">
      <t>ジュウショ</t>
    </rPh>
    <phoneticPr fontId="3"/>
  </si>
  <si>
    <t>３　対象となる外国人介護職員</t>
    <rPh sb="2" eb="4">
      <t>タイショウ</t>
    </rPh>
    <rPh sb="7" eb="9">
      <t>ガイコク</t>
    </rPh>
    <rPh sb="9" eb="10">
      <t>ジン</t>
    </rPh>
    <rPh sb="10" eb="12">
      <t>カイゴ</t>
    </rPh>
    <rPh sb="12" eb="14">
      <t>ショクイン</t>
    </rPh>
    <phoneticPr fontId="19"/>
  </si>
  <si>
    <t>４　賃料及び入居負担額</t>
    <rPh sb="2" eb="4">
      <t>チンリョウ</t>
    </rPh>
    <rPh sb="4" eb="5">
      <t>オヨ</t>
    </rPh>
    <rPh sb="6" eb="8">
      <t>ニュウキョ</t>
    </rPh>
    <rPh sb="8" eb="10">
      <t>フタン</t>
    </rPh>
    <rPh sb="10" eb="11">
      <t>ガク</t>
    </rPh>
    <phoneticPr fontId="19"/>
  </si>
  <si>
    <t>各月の入居者数（人）</t>
    <rPh sb="0" eb="2">
      <t>カクツキ</t>
    </rPh>
    <rPh sb="3" eb="6">
      <t>ニュウキョシャ</t>
    </rPh>
    <rPh sb="6" eb="7">
      <t>スウ</t>
    </rPh>
    <rPh sb="8" eb="9">
      <t>ニン</t>
    </rPh>
    <phoneticPr fontId="19"/>
  </si>
  <si>
    <t>月額本人負担額
（円）</t>
    <rPh sb="0" eb="2">
      <t>ゲツガク</t>
    </rPh>
    <rPh sb="2" eb="4">
      <t>ホンニン</t>
    </rPh>
    <rPh sb="4" eb="6">
      <t>フタン</t>
    </rPh>
    <rPh sb="6" eb="7">
      <t>ガク</t>
    </rPh>
    <rPh sb="9" eb="10">
      <t>エン</t>
    </rPh>
    <phoneticPr fontId="19"/>
  </si>
  <si>
    <t>補助金
所要額（円）
（補助率1/3）</t>
    <rPh sb="0" eb="3">
      <t>ホジョキン</t>
    </rPh>
    <rPh sb="4" eb="6">
      <t>ショヨウ</t>
    </rPh>
    <rPh sb="6" eb="7">
      <t>ガク</t>
    </rPh>
    <rPh sb="8" eb="9">
      <t>エン</t>
    </rPh>
    <phoneticPr fontId="19"/>
  </si>
  <si>
    <t>２　所要額調書（別紙１－１）</t>
    <rPh sb="2" eb="4">
      <t>ショヨウ</t>
    </rPh>
    <rPh sb="4" eb="5">
      <t>ガク</t>
    </rPh>
    <rPh sb="5" eb="7">
      <t>チョウショ</t>
    </rPh>
    <rPh sb="8" eb="10">
      <t>ベッシ</t>
    </rPh>
    <phoneticPr fontId="3"/>
  </si>
  <si>
    <t>３　事業計画書（別紙１－２、１－３、１－４、１－５）、その他参考となる資料</t>
    <rPh sb="2" eb="4">
      <t>ジギョウ</t>
    </rPh>
    <rPh sb="4" eb="7">
      <t>ケイカクショ</t>
    </rPh>
    <rPh sb="8" eb="10">
      <t>ベッシ</t>
    </rPh>
    <rPh sb="29" eb="30">
      <t>タ</t>
    </rPh>
    <rPh sb="30" eb="32">
      <t>サンコウ</t>
    </rPh>
    <rPh sb="35" eb="37">
      <t>シリョウ</t>
    </rPh>
    <phoneticPr fontId="3"/>
  </si>
  <si>
    <t>月額賃料
（共益費含む）
（Ａ）（円）</t>
    <rPh sb="0" eb="2">
      <t>ゲツガク</t>
    </rPh>
    <rPh sb="2" eb="4">
      <t>チンリョウ</t>
    </rPh>
    <rPh sb="6" eb="9">
      <t>キョウエキヒ</t>
    </rPh>
    <rPh sb="9" eb="10">
      <t>フク</t>
    </rPh>
    <rPh sb="17" eb="18">
      <t>エン</t>
    </rPh>
    <phoneticPr fontId="19"/>
  </si>
  <si>
    <t>月額賃料
（対象者分）
（Ｅ＝Ａ/Ｄ×Ｂ）</t>
    <rPh sb="0" eb="2">
      <t>ゲツガク</t>
    </rPh>
    <rPh sb="2" eb="4">
      <t>チンリョウ</t>
    </rPh>
    <rPh sb="6" eb="8">
      <t>タイショウ</t>
    </rPh>
    <rPh sb="8" eb="9">
      <t>シャ</t>
    </rPh>
    <rPh sb="9" eb="10">
      <t>ブン</t>
    </rPh>
    <phoneticPr fontId="19"/>
  </si>
  <si>
    <t>補助対象者（Ｂ）の本人負担額
の合計（Ｆ）
（円）</t>
    <rPh sb="0" eb="2">
      <t>ホジョ</t>
    </rPh>
    <rPh sb="2" eb="5">
      <t>タイショウシャ</t>
    </rPh>
    <rPh sb="9" eb="11">
      <t>ホンニン</t>
    </rPh>
    <rPh sb="11" eb="13">
      <t>フタン</t>
    </rPh>
    <rPh sb="13" eb="14">
      <t>ガク</t>
    </rPh>
    <rPh sb="16" eb="18">
      <t>ゴウケイ</t>
    </rPh>
    <rPh sb="23" eb="24">
      <t>エン</t>
    </rPh>
    <phoneticPr fontId="19"/>
  </si>
  <si>
    <t>基準額
（Ｈ＝Ｂ×3万円）（円）</t>
    <rPh sb="0" eb="2">
      <t>キジュン</t>
    </rPh>
    <rPh sb="2" eb="3">
      <t>ガク</t>
    </rPh>
    <rPh sb="10" eb="12">
      <t>マンエン</t>
    </rPh>
    <rPh sb="14" eb="15">
      <t>エン</t>
    </rPh>
    <phoneticPr fontId="19"/>
  </si>
  <si>
    <t>選定額
（Ｇ・Ｈの少ない方）（円）</t>
    <rPh sb="0" eb="2">
      <t>センテイ</t>
    </rPh>
    <rPh sb="2" eb="3">
      <t>ガク</t>
    </rPh>
    <rPh sb="9" eb="10">
      <t>スク</t>
    </rPh>
    <rPh sb="12" eb="13">
      <t>ホウ</t>
    </rPh>
    <rPh sb="15" eb="16">
      <t>エン</t>
    </rPh>
    <phoneticPr fontId="19"/>
  </si>
  <si>
    <t>法人負担
（対象者分）
（Ｇ＝ＥーＦ）
（円）</t>
    <rPh sb="0" eb="2">
      <t>ホウジン</t>
    </rPh>
    <rPh sb="2" eb="4">
      <t>フタン</t>
    </rPh>
    <rPh sb="6" eb="9">
      <t>タイショウシャ</t>
    </rPh>
    <rPh sb="9" eb="10">
      <t>ブン</t>
    </rPh>
    <rPh sb="21" eb="22">
      <t>エン</t>
    </rPh>
    <phoneticPr fontId="3"/>
  </si>
  <si>
    <t>在留資格（※在留カードを確認すること）</t>
    <rPh sb="0" eb="2">
      <t>ザイリュウ</t>
    </rPh>
    <rPh sb="2" eb="4">
      <t>シカク</t>
    </rPh>
    <rPh sb="6" eb="8">
      <t>ザイリュウ</t>
    </rPh>
    <rPh sb="12" eb="14">
      <t>カクニン</t>
    </rPh>
    <phoneticPr fontId="3"/>
  </si>
  <si>
    <t>月</t>
    <rPh sb="0" eb="1">
      <t>ガツ</t>
    </rPh>
    <phoneticPr fontId="3"/>
  </si>
  <si>
    <t>別紙「暴力団排除に関する誓約事項」の内容を確認し、いずれにも該当しないことを誓約します。</t>
    <phoneticPr fontId="3"/>
  </si>
  <si>
    <t>申請内容に虚偽が判明した場合は、当該補助金の返納に加え、規則に定める加算金及び延滞金を県に納付します。</t>
    <phoneticPr fontId="3"/>
  </si>
  <si>
    <t>留学生等又は受入事業者が、日本国、母国又は民間団体等他の団体から同様の経費について奨学金、補助金等の交付を受けている又は受けることを予定している場合は、本補助金を申請できません。</t>
    <phoneticPr fontId="3"/>
  </si>
  <si>
    <t>✔</t>
  </si>
  <si>
    <t>✔</t>
    <phoneticPr fontId="3"/>
  </si>
  <si>
    <t>物件名</t>
    <rPh sb="0" eb="3">
      <t>ブッケンメイ</t>
    </rPh>
    <phoneticPr fontId="3"/>
  </si>
  <si>
    <t>令和8年度外国人介護職員が長く働ける、魅力ある埼玉介護の促進補助金　交付申請書</t>
    <rPh sb="5" eb="7">
      <t>ガイコク</t>
    </rPh>
    <rPh sb="7" eb="8">
      <t>ジン</t>
    </rPh>
    <rPh sb="8" eb="10">
      <t>カイゴ</t>
    </rPh>
    <rPh sb="10" eb="12">
      <t>ショクイン</t>
    </rPh>
    <rPh sb="13" eb="14">
      <t>ナガ</t>
    </rPh>
    <rPh sb="15" eb="16">
      <t>ハタラ</t>
    </rPh>
    <rPh sb="19" eb="21">
      <t>ミリョク</t>
    </rPh>
    <rPh sb="23" eb="25">
      <t>サイタマ</t>
    </rPh>
    <rPh sb="25" eb="27">
      <t>カイゴ</t>
    </rPh>
    <rPh sb="28" eb="30">
      <t>ソクシン</t>
    </rPh>
    <rPh sb="30" eb="33">
      <t>ホジョキン</t>
    </rPh>
    <rPh sb="34" eb="36">
      <t>コウフ</t>
    </rPh>
    <rPh sb="36" eb="39">
      <t>シンセイショ</t>
    </rPh>
    <phoneticPr fontId="3"/>
  </si>
  <si>
    <t>　事実と相違ないことを証明します。</t>
    <phoneticPr fontId="3"/>
  </si>
  <si>
    <t>法人名：</t>
    <rPh sb="0" eb="3">
      <t>ホウジンメイ</t>
    </rPh>
    <phoneticPr fontId="3"/>
  </si>
  <si>
    <t>　</t>
    <phoneticPr fontId="3"/>
  </si>
  <si>
    <t>代表者 職・氏名：</t>
    <rPh sb="0" eb="3">
      <t>ダイヒョウシャ</t>
    </rPh>
    <rPh sb="4" eb="5">
      <t>ショク</t>
    </rPh>
    <rPh sb="6" eb="8">
      <t>シメイ</t>
    </rPh>
    <phoneticPr fontId="3"/>
  </si>
  <si>
    <t>No.</t>
    <phoneticPr fontId="29"/>
  </si>
  <si>
    <t>確認項目</t>
    <rPh sb="0" eb="4">
      <t>カクニンコウモク</t>
    </rPh>
    <phoneticPr fontId="29"/>
  </si>
  <si>
    <t>確認内容</t>
    <rPh sb="0" eb="4">
      <t>カクニンナイヨウ</t>
    </rPh>
    <phoneticPr fontId="29"/>
  </si>
  <si>
    <t>チェック欄</t>
    <rPh sb="4" eb="5">
      <t>ラン</t>
    </rPh>
    <phoneticPr fontId="29"/>
  </si>
  <si>
    <t>備考</t>
    <rPh sb="0" eb="2">
      <t>ビコウ</t>
    </rPh>
    <phoneticPr fontId="29"/>
  </si>
  <si>
    <t>令和８年度外国人介護職員が長く働ける魅力ある埼玉介護の促進補助金</t>
    <rPh sb="0" eb="2">
      <t>レイワ</t>
    </rPh>
    <rPh sb="3" eb="5">
      <t>ネンド</t>
    </rPh>
    <rPh sb="5" eb="7">
      <t>ガイコク</t>
    </rPh>
    <rPh sb="7" eb="8">
      <t>ジン</t>
    </rPh>
    <rPh sb="8" eb="10">
      <t>カイゴ</t>
    </rPh>
    <rPh sb="10" eb="12">
      <t>ショクイン</t>
    </rPh>
    <rPh sb="13" eb="14">
      <t>ナガ</t>
    </rPh>
    <rPh sb="15" eb="16">
      <t>ハタラ</t>
    </rPh>
    <rPh sb="18" eb="20">
      <t>ミリョク</t>
    </rPh>
    <rPh sb="22" eb="26">
      <t>サイタマカイゴ</t>
    </rPh>
    <rPh sb="27" eb="29">
      <t>ソクシン</t>
    </rPh>
    <rPh sb="29" eb="32">
      <t>ホジョキン</t>
    </rPh>
    <phoneticPr fontId="3"/>
  </si>
  <si>
    <t>交付申請チェックシート</t>
    <rPh sb="0" eb="4">
      <t>コウフシンセイ</t>
    </rPh>
    <phoneticPr fontId="29"/>
  </si>
  <si>
    <t>在籍する外国人介護職員に介護福祉士資格取得の支援をしている</t>
    <rPh sb="0" eb="2">
      <t>ザイセキ</t>
    </rPh>
    <rPh sb="4" eb="6">
      <t>ガイコク</t>
    </rPh>
    <rPh sb="6" eb="7">
      <t>ジン</t>
    </rPh>
    <rPh sb="7" eb="9">
      <t>カイゴ</t>
    </rPh>
    <rPh sb="9" eb="11">
      <t>ショクイン</t>
    </rPh>
    <rPh sb="12" eb="14">
      <t>カイゴ</t>
    </rPh>
    <rPh sb="14" eb="17">
      <t>フクシシ</t>
    </rPh>
    <rPh sb="17" eb="19">
      <t>シカク</t>
    </rPh>
    <rPh sb="19" eb="21">
      <t>シュトク</t>
    </rPh>
    <rPh sb="22" eb="24">
      <t>シエン</t>
    </rPh>
    <phoneticPr fontId="3"/>
  </si>
  <si>
    <t>対象の外国人介護職員は在留資格に関係なく、介護福祉士資格取得を目指している</t>
    <phoneticPr fontId="3"/>
  </si>
  <si>
    <t>経費の支払いは今年度内（3月末）に完了するものである</t>
    <rPh sb="0" eb="2">
      <t>ケイヒ</t>
    </rPh>
    <rPh sb="3" eb="5">
      <t>シハラ</t>
    </rPh>
    <rPh sb="7" eb="10">
      <t>コンネンド</t>
    </rPh>
    <rPh sb="10" eb="11">
      <t>ナイ</t>
    </rPh>
    <rPh sb="13" eb="15">
      <t>ガツマツ</t>
    </rPh>
    <rPh sb="17" eb="19">
      <t>カンリョウ</t>
    </rPh>
    <phoneticPr fontId="3"/>
  </si>
  <si>
    <t>介護福祉士資格取得に必要な経費およびコミュニケーション促進のための経費を負担している</t>
    <phoneticPr fontId="3"/>
  </si>
  <si>
    <t>申請経費は今年度分のみである</t>
    <rPh sb="0" eb="2">
      <t>シンセイ</t>
    </rPh>
    <rPh sb="2" eb="4">
      <t>ケイヒ</t>
    </rPh>
    <rPh sb="5" eb="8">
      <t>コンネンド</t>
    </rPh>
    <rPh sb="8" eb="9">
      <t>ブン</t>
    </rPh>
    <phoneticPr fontId="3"/>
  </si>
  <si>
    <t>留学生の日本語学校学費を負担または返還免除条件で貸与している</t>
    <phoneticPr fontId="3"/>
  </si>
  <si>
    <t>申請経費は今年度（4月から翌年3月分）の学費である</t>
    <phoneticPr fontId="3"/>
  </si>
  <si>
    <t>技能実習生及び特定技能外国人の地域生活費（家賃等）を負担している</t>
    <rPh sb="5" eb="6">
      <t>オヨ</t>
    </rPh>
    <phoneticPr fontId="3"/>
  </si>
  <si>
    <t>申請経費は今年度（4月から翌年3月分）の家賃である</t>
    <rPh sb="20" eb="22">
      <t>ヤチン</t>
    </rPh>
    <phoneticPr fontId="3"/>
  </si>
  <si>
    <t>1ヶ月未満の居住期間（日割り計算分）は申請に含めていない</t>
    <phoneticPr fontId="3"/>
  </si>
  <si>
    <t>「様式第1号（交付申請書）」を添付している</t>
    <phoneticPr fontId="3"/>
  </si>
  <si>
    <t>別紙「埼玉県外国人介護職員応援宣言に係る取組内容」を添付している</t>
    <phoneticPr fontId="3"/>
  </si>
  <si>
    <t>「貸与等に係る法人規程の写し」を添付している</t>
    <phoneticPr fontId="3"/>
  </si>
  <si>
    <t>「留学生と取り交わした貸与に係る契約書等の写し」を添付している</t>
    <phoneticPr fontId="3"/>
  </si>
  <si>
    <t>「日本語学校の在籍証明書（3か月以内に発行されたもの）」を添付している</t>
    <phoneticPr fontId="3"/>
  </si>
  <si>
    <t>技能実習生または特定技能外国人の雇用契約書を添付している</t>
    <phoneticPr fontId="3"/>
  </si>
  <si>
    <t>入居実態を証明する契約書などを添付している</t>
    <phoneticPr fontId="3"/>
  </si>
  <si>
    <t>備考（年度内に入居した場合は入居日を記載。年度内に転出・転入がある、または予定がある場合も詳細を記入してください。）</t>
    <rPh sb="0" eb="2">
      <t>ビコウ</t>
    </rPh>
    <rPh sb="3" eb="6">
      <t>ネンドナイ</t>
    </rPh>
    <rPh sb="7" eb="9">
      <t>ニュウキョ</t>
    </rPh>
    <rPh sb="11" eb="13">
      <t>バアイ</t>
    </rPh>
    <rPh sb="14" eb="16">
      <t>ニュウキョ</t>
    </rPh>
    <rPh sb="16" eb="17">
      <t>ビ</t>
    </rPh>
    <rPh sb="18" eb="20">
      <t>キサイ</t>
    </rPh>
    <rPh sb="21" eb="24">
      <t>ネンドナイ</t>
    </rPh>
    <rPh sb="25" eb="27">
      <t>テンシュツ</t>
    </rPh>
    <rPh sb="28" eb="30">
      <t>テンニュウ</t>
    </rPh>
    <rPh sb="37" eb="39">
      <t>ヨテイ</t>
    </rPh>
    <rPh sb="42" eb="44">
      <t>バアイ</t>
    </rPh>
    <rPh sb="45" eb="47">
      <t>ショウサイ</t>
    </rPh>
    <rPh sb="48" eb="50">
      <t>キニュウ</t>
    </rPh>
    <phoneticPr fontId="3"/>
  </si>
  <si>
    <t>実務者研修 修了済</t>
    <rPh sb="0" eb="5">
      <t>ジツムシャケンシュウ</t>
    </rPh>
    <rPh sb="6" eb="8">
      <t>シュウリョウ</t>
    </rPh>
    <rPh sb="8" eb="9">
      <t>ズ</t>
    </rPh>
    <phoneticPr fontId="33"/>
  </si>
  <si>
    <t>実務者研修 修了予定（今年度中）</t>
    <rPh sb="0" eb="3">
      <t>ジツムシャ</t>
    </rPh>
    <rPh sb="3" eb="5">
      <t>ケンシュウ</t>
    </rPh>
    <rPh sb="6" eb="8">
      <t>シュウリョウ</t>
    </rPh>
    <rPh sb="8" eb="10">
      <t>ヨテイ</t>
    </rPh>
    <rPh sb="11" eb="15">
      <t>コンネンドチュウ</t>
    </rPh>
    <phoneticPr fontId="33"/>
  </si>
  <si>
    <t>初任者研修 修了済</t>
    <rPh sb="0" eb="5">
      <t>ショニンシャケンシュウ</t>
    </rPh>
    <rPh sb="6" eb="9">
      <t>シュウリョウズ</t>
    </rPh>
    <phoneticPr fontId="33"/>
  </si>
  <si>
    <t>初任者研修 修了予定（今年度中）</t>
    <rPh sb="0" eb="3">
      <t>ショニンシャ</t>
    </rPh>
    <rPh sb="3" eb="5">
      <t>ケンシュウ</t>
    </rPh>
    <rPh sb="6" eb="8">
      <t>シュウリョウ</t>
    </rPh>
    <rPh sb="8" eb="10">
      <t>ヨテイ</t>
    </rPh>
    <rPh sb="11" eb="15">
      <t>コンネンドチュウ</t>
    </rPh>
    <phoneticPr fontId="33"/>
  </si>
  <si>
    <t>実務者研修 未修了（修了予定者を除く）</t>
    <rPh sb="0" eb="3">
      <t>ジツムシャ</t>
    </rPh>
    <rPh sb="3" eb="5">
      <t>ケンシュウ</t>
    </rPh>
    <rPh sb="6" eb="7">
      <t>ミ</t>
    </rPh>
    <rPh sb="7" eb="9">
      <t>シュウリョウ</t>
    </rPh>
    <rPh sb="10" eb="12">
      <t>シュウリョウ</t>
    </rPh>
    <rPh sb="12" eb="14">
      <t>ヨテイ</t>
    </rPh>
    <rPh sb="14" eb="15">
      <t>シャ</t>
    </rPh>
    <rPh sb="16" eb="17">
      <t>ノゾ</t>
    </rPh>
    <phoneticPr fontId="33"/>
  </si>
  <si>
    <t>初任者研修 未修了（修了予定者を除く）</t>
    <rPh sb="0" eb="3">
      <t>ショニンシャ</t>
    </rPh>
    <rPh sb="3" eb="5">
      <t>ケンシュウ</t>
    </rPh>
    <rPh sb="6" eb="7">
      <t>ミ</t>
    </rPh>
    <rPh sb="7" eb="9">
      <t>シュウリョウ</t>
    </rPh>
    <rPh sb="10" eb="12">
      <t>シュウリョウ</t>
    </rPh>
    <rPh sb="12" eb="14">
      <t>ヨテイ</t>
    </rPh>
    <rPh sb="14" eb="15">
      <t>シャ</t>
    </rPh>
    <rPh sb="16" eb="17">
      <t>ノゾ</t>
    </rPh>
    <phoneticPr fontId="33"/>
  </si>
  <si>
    <t>「法人が確保した住宅（借上住居、法人所有の住居・寮を含む）」を提供している</t>
    <rPh sb="1" eb="3">
      <t>ホウジン</t>
    </rPh>
    <rPh sb="4" eb="6">
      <t>カクホ</t>
    </rPh>
    <rPh sb="8" eb="10">
      <t>ジュウタク</t>
    </rPh>
    <rPh sb="11" eb="12">
      <t>シャク</t>
    </rPh>
    <rPh sb="12" eb="13">
      <t>ジョウ</t>
    </rPh>
    <rPh sb="13" eb="15">
      <t>ジュウキョ</t>
    </rPh>
    <rPh sb="16" eb="18">
      <t>ホウジン</t>
    </rPh>
    <rPh sb="18" eb="20">
      <t>ショユウ</t>
    </rPh>
    <rPh sb="21" eb="23">
      <t>ジュウキョ</t>
    </rPh>
    <rPh sb="24" eb="25">
      <t>リョウ</t>
    </rPh>
    <rPh sb="26" eb="27">
      <t>フク</t>
    </rPh>
    <rPh sb="31" eb="33">
      <t>テイキョウ</t>
    </rPh>
    <phoneticPr fontId="3"/>
  </si>
  <si>
    <t>　事業報告書（別紙１－２）に記載する、地域生活費の補助の対象となる外国人介護職員の国籍、採用年月日、研修受講状況、在留資格等について、</t>
    <rPh sb="41" eb="43">
      <t>コクセキ</t>
    </rPh>
    <rPh sb="44" eb="49">
      <t>サイヨウネンガッピ</t>
    </rPh>
    <rPh sb="50" eb="52">
      <t>ケンシュウ</t>
    </rPh>
    <rPh sb="52" eb="54">
      <t>ジュコウ</t>
    </rPh>
    <rPh sb="54" eb="56">
      <t>ジョウキョウ</t>
    </rPh>
    <rPh sb="57" eb="61">
      <t>ザイリュウシカク</t>
    </rPh>
    <rPh sb="61" eb="62">
      <t>トウ</t>
    </rPh>
    <phoneticPr fontId="3"/>
  </si>
  <si>
    <t>実務者研修受講状況</t>
    <rPh sb="0" eb="5">
      <t>ジツムシャケンシュウ</t>
    </rPh>
    <rPh sb="5" eb="9">
      <t>ジュコウジョウキョウ</t>
    </rPh>
    <phoneticPr fontId="3"/>
  </si>
  <si>
    <t>初任者研修受講状況</t>
    <rPh sb="0" eb="5">
      <t>ショニンシャケンシュウ</t>
    </rPh>
    <phoneticPr fontId="3"/>
  </si>
  <si>
    <t>居住費補助の申請対象者数は10人以下である</t>
    <rPh sb="0" eb="2">
      <t>キョジュウ</t>
    </rPh>
    <rPh sb="2" eb="3">
      <t>ヒ</t>
    </rPh>
    <rPh sb="3" eb="5">
      <t>ホジョ</t>
    </rPh>
    <rPh sb="6" eb="8">
      <t>シンセイ</t>
    </rPh>
    <rPh sb="8" eb="10">
      <t>タイショウ</t>
    </rPh>
    <rPh sb="10" eb="11">
      <t>シャ</t>
    </rPh>
    <rPh sb="11" eb="12">
      <t>スウ</t>
    </rPh>
    <rPh sb="15" eb="18">
      <t>ニンイカ</t>
    </rPh>
    <phoneticPr fontId="3"/>
  </si>
  <si>
    <t>外国人介護職員１人ごとに作成してください。</t>
    <rPh sb="12" eb="14">
      <t>サクセイ</t>
    </rPh>
    <phoneticPr fontId="3"/>
  </si>
  <si>
    <r>
      <t xml:space="preserve">物件名
</t>
    </r>
    <r>
      <rPr>
        <sz val="12"/>
        <color rgb="FF0070C0"/>
        <rFont val="Yu Gothic"/>
        <family val="3"/>
        <charset val="128"/>
        <scheme val="minor"/>
      </rPr>
      <t>（別紙1-5から転記）</t>
    </r>
    <rPh sb="0" eb="2">
      <t>ブッケン</t>
    </rPh>
    <rPh sb="2" eb="3">
      <t>メイ</t>
    </rPh>
    <phoneticPr fontId="3"/>
  </si>
  <si>
    <r>
      <t xml:space="preserve">外国人介護職員氏名
</t>
    </r>
    <r>
      <rPr>
        <sz val="12"/>
        <color rgb="FF0070C0"/>
        <rFont val="Yu Gothic"/>
        <family val="3"/>
        <charset val="128"/>
        <scheme val="minor"/>
      </rPr>
      <t>（別紙1-5から転記）</t>
    </r>
    <rPh sb="0" eb="7">
      <t>ガイコクジンカイゴショクイン</t>
    </rPh>
    <rPh sb="7" eb="9">
      <t>シメイ</t>
    </rPh>
    <rPh sb="11" eb="13">
      <t>ベッシ</t>
    </rPh>
    <rPh sb="18" eb="20">
      <t>テンキ</t>
    </rPh>
    <phoneticPr fontId="3"/>
  </si>
  <si>
    <r>
      <t xml:space="preserve">補助金所要額（円）
</t>
    </r>
    <r>
      <rPr>
        <sz val="12"/>
        <color rgb="FF0070C0"/>
        <rFont val="Yu Gothic"/>
        <family val="3"/>
        <charset val="128"/>
        <scheme val="minor"/>
      </rPr>
      <t>（別紙1-5から転記）</t>
    </r>
    <rPh sb="0" eb="3">
      <t>ホジョキン</t>
    </rPh>
    <rPh sb="3" eb="5">
      <t>ショヨウ</t>
    </rPh>
    <rPh sb="5" eb="6">
      <t>ガク</t>
    </rPh>
    <rPh sb="7" eb="8">
      <t>エン</t>
    </rPh>
    <phoneticPr fontId="9"/>
  </si>
  <si>
    <t>共通</t>
    <rPh sb="0" eb="2">
      <t>キョウツウ</t>
    </rPh>
    <phoneticPr fontId="3"/>
  </si>
  <si>
    <t>①申請全体の基本確認</t>
    <rPh sb="1" eb="3">
      <t>シンセイ</t>
    </rPh>
    <rPh sb="3" eb="5">
      <t>ゼンタイ</t>
    </rPh>
    <rPh sb="6" eb="8">
      <t>キホン</t>
    </rPh>
    <rPh sb="8" eb="10">
      <t>カクニン</t>
    </rPh>
    <phoneticPr fontId="3"/>
  </si>
  <si>
    <t>②コミュニケーション支援費等の確認</t>
    <rPh sb="10" eb="13">
      <t>シエンピ</t>
    </rPh>
    <rPh sb="13" eb="14">
      <t>トウ</t>
    </rPh>
    <rPh sb="15" eb="17">
      <t>カクニン</t>
    </rPh>
    <phoneticPr fontId="3"/>
  </si>
  <si>
    <t>③日本語学校関連の確認</t>
    <rPh sb="1" eb="4">
      <t>ニホンゴ</t>
    </rPh>
    <rPh sb="4" eb="6">
      <t>ガッコウ</t>
    </rPh>
    <rPh sb="6" eb="8">
      <t>カンレン</t>
    </rPh>
    <rPh sb="9" eb="11">
      <t>カクニン</t>
    </rPh>
    <phoneticPr fontId="3"/>
  </si>
  <si>
    <r>
      <t>賃貸借契約書、法人規定など</t>
    </r>
    <r>
      <rPr>
        <u/>
        <sz val="11"/>
        <color rgb="FF222222"/>
        <rFont val="游ゴシック"/>
        <family val="3"/>
        <charset val="128"/>
      </rPr>
      <t>経費の根拠資料</t>
    </r>
    <r>
      <rPr>
        <sz val="11"/>
        <color rgb="FF222222"/>
        <rFont val="游ゴシック"/>
        <family val="3"/>
        <charset val="128"/>
      </rPr>
      <t>を添付している</t>
    </r>
    <rPh sb="7" eb="11">
      <t>ホウジンキテイ</t>
    </rPh>
    <phoneticPr fontId="3"/>
  </si>
  <si>
    <t>④居住費に関する確認</t>
    <rPh sb="1" eb="3">
      <t>キョジュウ</t>
    </rPh>
    <rPh sb="3" eb="4">
      <t>ヒ</t>
    </rPh>
    <rPh sb="5" eb="6">
      <t>カン</t>
    </rPh>
    <rPh sb="8" eb="10">
      <t>カクニン</t>
    </rPh>
    <phoneticPr fontId="3"/>
  </si>
  <si>
    <t>⑤添付書類の確認</t>
    <rPh sb="1" eb="3">
      <t>テンプ</t>
    </rPh>
    <rPh sb="3" eb="5">
      <t>ショルイ</t>
    </rPh>
    <rPh sb="6" eb="8">
      <t>カクニン</t>
    </rPh>
    <phoneticPr fontId="3"/>
  </si>
  <si>
    <t>④を申請する
法人のみ</t>
    <rPh sb="7" eb="9">
      <t>ホウジン</t>
    </rPh>
    <phoneticPr fontId="3"/>
  </si>
  <si>
    <t>③を申請する
法人のみ</t>
    <rPh sb="2" eb="4">
      <t>シンセイ</t>
    </rPh>
    <rPh sb="7" eb="9">
      <t>ホウジン</t>
    </rPh>
    <phoneticPr fontId="3"/>
  </si>
  <si>
    <t>②を申請する
法人のみ</t>
    <rPh sb="2" eb="4">
      <t>シンセイ</t>
    </rPh>
    <rPh sb="7" eb="9">
      <t>ホウジン</t>
    </rPh>
    <phoneticPr fontId="3"/>
  </si>
  <si>
    <t>備考（年度内に入居した場合は入居日を記載。年度内に転出・転入がある、または予定がある場合も詳細を記入してください。）</t>
    <rPh sb="0" eb="2">
      <t>ビコウ</t>
    </rPh>
    <rPh sb="3" eb="5">
      <t>ニュウキョ</t>
    </rPh>
    <rPh sb="5" eb="6">
      <t>ビ</t>
    </rPh>
    <rPh sb="7" eb="9">
      <t>キサイ</t>
    </rPh>
    <rPh sb="10" eb="13">
      <t>ネンドナイ</t>
    </rPh>
    <rPh sb="14" eb="16">
      <t>テンシュツ</t>
    </rPh>
    <rPh sb="17" eb="19">
      <t>テンニュウ</t>
    </rPh>
    <rPh sb="26" eb="28">
      <t>ヨテイ</t>
    </rPh>
    <rPh sb="31" eb="33">
      <t>バアイ</t>
    </rPh>
    <rPh sb="34" eb="36">
      <t>ショウサイ</t>
    </rPh>
    <rPh sb="37" eb="39">
      <t>キニュウ</t>
    </rPh>
    <phoneticPr fontId="3"/>
  </si>
  <si>
    <t>賃貸借契約書の入居者欄に記載有</t>
    <rPh sb="0" eb="3">
      <t>チンタイシャク</t>
    </rPh>
    <rPh sb="3" eb="6">
      <t>ケイヤクショ</t>
    </rPh>
    <rPh sb="7" eb="9">
      <t>ニュウキョ</t>
    </rPh>
    <rPh sb="9" eb="10">
      <t>シャ</t>
    </rPh>
    <rPh sb="10" eb="11">
      <t>ラン</t>
    </rPh>
    <rPh sb="12" eb="14">
      <t>キサイ</t>
    </rPh>
    <rPh sb="14" eb="15">
      <t>アリ</t>
    </rPh>
    <phoneticPr fontId="3"/>
  </si>
  <si>
    <t>339-9301</t>
    <phoneticPr fontId="3"/>
  </si>
  <si>
    <t>埼玉県さいたま市浦和区高砂3-15-1</t>
    <rPh sb="0" eb="2">
      <t>サイタマ</t>
    </rPh>
    <rPh sb="2" eb="3">
      <t>ケン</t>
    </rPh>
    <rPh sb="7" eb="8">
      <t>シ</t>
    </rPh>
    <rPh sb="8" eb="10">
      <t>ウラワ</t>
    </rPh>
    <rPh sb="10" eb="11">
      <t>ク</t>
    </rPh>
    <rPh sb="11" eb="13">
      <t>タカサゴ</t>
    </rPh>
    <phoneticPr fontId="3"/>
  </si>
  <si>
    <t>社会福祉法人コバトン</t>
    <rPh sb="0" eb="2">
      <t>シャカイ</t>
    </rPh>
    <rPh sb="2" eb="4">
      <t>フクシ</t>
    </rPh>
    <rPh sb="4" eb="6">
      <t>ホウジン</t>
    </rPh>
    <phoneticPr fontId="3"/>
  </si>
  <si>
    <t>理事長</t>
    <rPh sb="0" eb="3">
      <t>リジチョウ</t>
    </rPh>
    <phoneticPr fontId="3"/>
  </si>
  <si>
    <t>××　××</t>
    <phoneticPr fontId="3"/>
  </si>
  <si>
    <t>△△　△△</t>
    <phoneticPr fontId="3"/>
  </si>
  <si>
    <t>048-830-3168</t>
    <phoneticPr fontId="3"/>
  </si>
  <si>
    <t>＊＊＊@＊＊＊</t>
    <phoneticPr fontId="3"/>
  </si>
  <si>
    <t>特別養護老人ホーム埼玉</t>
    <rPh sb="0" eb="2">
      <t>トクベツ</t>
    </rPh>
    <rPh sb="2" eb="4">
      <t>ヨウゴ</t>
    </rPh>
    <rPh sb="4" eb="6">
      <t>ロウジン</t>
    </rPh>
    <rPh sb="9" eb="11">
      <t>サイタマ</t>
    </rPh>
    <phoneticPr fontId="3"/>
  </si>
  <si>
    <t>ケアハウス埼玉</t>
    <rPh sb="5" eb="7">
      <t>サイタマ</t>
    </rPh>
    <phoneticPr fontId="3"/>
  </si>
  <si>
    <t>コバトン太郎</t>
    <rPh sb="4" eb="6">
      <t>タロウ</t>
    </rPh>
    <phoneticPr fontId="3"/>
  </si>
  <si>
    <t>インドネシア</t>
  </si>
  <si>
    <t>コバトン次郎</t>
    <rPh sb="4" eb="6">
      <t>ジロウ</t>
    </rPh>
    <phoneticPr fontId="3"/>
  </si>
  <si>
    <t>ベトナム</t>
  </si>
  <si>
    <t>さいたまっち一郎</t>
    <rPh sb="6" eb="8">
      <t>イチロウ</t>
    </rPh>
    <phoneticPr fontId="3"/>
  </si>
  <si>
    <t>ミャンマー</t>
    <phoneticPr fontId="3"/>
  </si>
  <si>
    <t>さいたまっち花子</t>
    <rPh sb="6" eb="8">
      <t>ハナコ</t>
    </rPh>
    <phoneticPr fontId="3"/>
  </si>
  <si>
    <t>2026年1月予定</t>
    <rPh sb="4" eb="5">
      <t>ネン</t>
    </rPh>
    <rPh sb="6" eb="7">
      <t>ガツ</t>
    </rPh>
    <rPh sb="7" eb="9">
      <t>ヨテイ</t>
    </rPh>
    <phoneticPr fontId="3"/>
  </si>
  <si>
    <t>○</t>
  </si>
  <si>
    <t>社会福祉法人コバトン</t>
    <phoneticPr fontId="3"/>
  </si>
  <si>
    <t>理事長　××　××</t>
    <phoneticPr fontId="3"/>
  </si>
  <si>
    <t>介護福祉士資格取得のためのオンライン研修を受講させる。</t>
    <rPh sb="0" eb="2">
      <t>カイゴ</t>
    </rPh>
    <rPh sb="2" eb="5">
      <t>フクシシ</t>
    </rPh>
    <rPh sb="5" eb="7">
      <t>シカク</t>
    </rPh>
    <rPh sb="7" eb="9">
      <t>シュトク</t>
    </rPh>
    <rPh sb="18" eb="20">
      <t>ケンシュウ</t>
    </rPh>
    <rPh sb="21" eb="23">
      <t>ジュコウ</t>
    </rPh>
    <phoneticPr fontId="3"/>
  </si>
  <si>
    <t>研修受講料　4,400円/回×10回×2人分＝88,000円</t>
    <rPh sb="0" eb="2">
      <t>ケンシュウ</t>
    </rPh>
    <rPh sb="2" eb="5">
      <t>ジュコウリョウ</t>
    </rPh>
    <rPh sb="11" eb="12">
      <t>エン</t>
    </rPh>
    <rPh sb="13" eb="14">
      <t>カイ</t>
    </rPh>
    <rPh sb="17" eb="18">
      <t>カイ</t>
    </rPh>
    <rPh sb="20" eb="21">
      <t>ニン</t>
    </rPh>
    <rPh sb="21" eb="22">
      <t>ブン</t>
    </rPh>
    <rPh sb="29" eb="30">
      <t>エン</t>
    </rPh>
    <phoneticPr fontId="3"/>
  </si>
  <si>
    <t>日本語学習のための参考書を購入し、学習時間を設ける</t>
    <rPh sb="0" eb="2">
      <t>ニホン</t>
    </rPh>
    <rPh sb="2" eb="3">
      <t>ゴ</t>
    </rPh>
    <rPh sb="3" eb="5">
      <t>ガクシュウ</t>
    </rPh>
    <rPh sb="9" eb="12">
      <t>サンコウショ</t>
    </rPh>
    <rPh sb="13" eb="15">
      <t>コウニュウ</t>
    </rPh>
    <rPh sb="17" eb="19">
      <t>ガクシュウ</t>
    </rPh>
    <rPh sb="19" eb="21">
      <t>ジカン</t>
    </rPh>
    <rPh sb="22" eb="23">
      <t>モウ</t>
    </rPh>
    <phoneticPr fontId="3"/>
  </si>
  <si>
    <t>日本語会話参考書　1,650円×2冊＝3,300円
漢字練習帳　1,100円×2冊＝2,200円</t>
    <rPh sb="0" eb="2">
      <t>ニホン</t>
    </rPh>
    <rPh sb="2" eb="3">
      <t>ゴ</t>
    </rPh>
    <rPh sb="3" eb="5">
      <t>カイワ</t>
    </rPh>
    <rPh sb="5" eb="8">
      <t>サンコウショ</t>
    </rPh>
    <rPh sb="14" eb="15">
      <t>エン</t>
    </rPh>
    <rPh sb="17" eb="18">
      <t>サツ</t>
    </rPh>
    <rPh sb="24" eb="25">
      <t>エン</t>
    </rPh>
    <rPh sb="26" eb="28">
      <t>カンジ</t>
    </rPh>
    <rPh sb="28" eb="30">
      <t>レンシュウ</t>
    </rPh>
    <rPh sb="30" eb="31">
      <t>チョウ</t>
    </rPh>
    <rPh sb="37" eb="38">
      <t>エン</t>
    </rPh>
    <rPh sb="40" eb="41">
      <t>サツ</t>
    </rPh>
    <rPh sb="47" eb="48">
      <t>エン</t>
    </rPh>
    <phoneticPr fontId="3"/>
  </si>
  <si>
    <t>埼玉日本語学校</t>
    <rPh sb="0" eb="2">
      <t>サイタマ</t>
    </rPh>
    <rPh sb="2" eb="4">
      <t>ニホン</t>
    </rPh>
    <rPh sb="4" eb="5">
      <t>ゴ</t>
    </rPh>
    <rPh sb="5" eb="7">
      <t>ガッコウ</t>
    </rPh>
    <phoneticPr fontId="3"/>
  </si>
  <si>
    <t>貸与</t>
  </si>
  <si>
    <t>入学金5万円、授業料（4月～3月分）50万円</t>
    <rPh sb="0" eb="3">
      <t>ニュウガクキン</t>
    </rPh>
    <rPh sb="4" eb="6">
      <t>マンエン</t>
    </rPh>
    <rPh sb="7" eb="9">
      <t>ジュギョウ</t>
    </rPh>
    <rPh sb="12" eb="13">
      <t>ガツ</t>
    </rPh>
    <rPh sb="15" eb="16">
      <t>ガツ</t>
    </rPh>
    <rPh sb="16" eb="17">
      <t>ブン</t>
    </rPh>
    <rPh sb="20" eb="21">
      <t>マン</t>
    </rPh>
    <rPh sb="21" eb="22">
      <t>エン</t>
    </rPh>
    <phoneticPr fontId="3"/>
  </si>
  <si>
    <t>4月</t>
    <rPh sb="1" eb="2">
      <t>ガツ</t>
    </rPh>
    <phoneticPr fontId="3"/>
  </si>
  <si>
    <t>10月</t>
    <rPh sb="2" eb="3">
      <t>ガツ</t>
    </rPh>
    <phoneticPr fontId="3"/>
  </si>
  <si>
    <t>さいたま市浦和区高砂1-2-3</t>
    <rPh sb="4" eb="5">
      <t>シ</t>
    </rPh>
    <rPh sb="5" eb="7">
      <t>ウラワ</t>
    </rPh>
    <rPh sb="7" eb="8">
      <t>ク</t>
    </rPh>
    <rPh sb="8" eb="10">
      <t>タカサゴ</t>
    </rPh>
    <phoneticPr fontId="3"/>
  </si>
  <si>
    <t>埼玉アパート405</t>
    <rPh sb="0" eb="2">
      <t>サイタマ</t>
    </rPh>
    <phoneticPr fontId="3"/>
  </si>
  <si>
    <t>11/10～本人借り上げ物件に転居予定</t>
    <phoneticPr fontId="3"/>
  </si>
  <si>
    <t>7月</t>
    <rPh sb="1" eb="2">
      <t>ガツ</t>
    </rPh>
    <phoneticPr fontId="3"/>
  </si>
  <si>
    <t>3月</t>
    <rPh sb="1" eb="2">
      <t>ガツ</t>
    </rPh>
    <phoneticPr fontId="3"/>
  </si>
  <si>
    <t>5/20入居、6/15採用</t>
    <phoneticPr fontId="3"/>
  </si>
  <si>
    <t>１つ星</t>
    <rPh sb="2" eb="3">
      <t>ボシ</t>
    </rPh>
    <phoneticPr fontId="3"/>
  </si>
  <si>
    <t>↑プルダウンから選択してください</t>
    <rPh sb="8" eb="10">
      <t>センタク</t>
    </rPh>
    <phoneticPr fontId="3"/>
  </si>
  <si>
    <t>埼玉県次介護人材
採用・育成事業者認証制度の認証（申請）状況</t>
    <rPh sb="0" eb="3">
      <t>サイタマケン</t>
    </rPh>
    <rPh sb="3" eb="4">
      <t>ツギ</t>
    </rPh>
    <rPh sb="4" eb="6">
      <t>カイゴ</t>
    </rPh>
    <rPh sb="6" eb="8">
      <t>ジンザイ</t>
    </rPh>
    <rPh sb="9" eb="11">
      <t>サイヨウ</t>
    </rPh>
    <rPh sb="12" eb="14">
      <t>イクセイ</t>
    </rPh>
    <rPh sb="14" eb="17">
      <t>ジギョウシャ</t>
    </rPh>
    <rPh sb="17" eb="19">
      <t>ニンショウ</t>
    </rPh>
    <rPh sb="19" eb="21">
      <t>セイド</t>
    </rPh>
    <rPh sb="22" eb="24">
      <t>ニンショウ</t>
    </rPh>
    <rPh sb="25" eb="27">
      <t>シンセイ</t>
    </rPh>
    <rPh sb="28" eb="30">
      <t>ジョウキョウ</t>
    </rPh>
    <phoneticPr fontId="3"/>
  </si>
  <si>
    <t>１つ星認証または申請中</t>
    <rPh sb="2" eb="3">
      <t>ボシ</t>
    </rPh>
    <rPh sb="3" eb="5">
      <t>ニンショウ</t>
    </rPh>
    <rPh sb="8" eb="10">
      <t>シンセイ</t>
    </rPh>
    <rPh sb="10" eb="11">
      <t>チュウ</t>
    </rPh>
    <phoneticPr fontId="3"/>
  </si>
  <si>
    <t>２つ星認証または申請中</t>
    <rPh sb="2" eb="3">
      <t>ボシ</t>
    </rPh>
    <phoneticPr fontId="3"/>
  </si>
  <si>
    <t>３つ星認証または申請中</t>
    <rPh sb="2" eb="3">
      <t>ボシ</t>
    </rPh>
    <phoneticPr fontId="3"/>
  </si>
  <si>
    <t>埼玉県介護人材採用・育成事業者認証制度の認証を取得（申請）している</t>
    <rPh sb="0" eb="3">
      <t>サイタマケン</t>
    </rPh>
    <rPh sb="3" eb="5">
      <t>カイゴ</t>
    </rPh>
    <rPh sb="5" eb="7">
      <t>ジンザイ</t>
    </rPh>
    <rPh sb="7" eb="9">
      <t>サイヨウ</t>
    </rPh>
    <rPh sb="10" eb="12">
      <t>イクセイ</t>
    </rPh>
    <rPh sb="12" eb="14">
      <t>ジギョウ</t>
    </rPh>
    <rPh sb="14" eb="15">
      <t>シャ</t>
    </rPh>
    <rPh sb="15" eb="17">
      <t>ニンショウ</t>
    </rPh>
    <rPh sb="17" eb="19">
      <t>セイド</t>
    </rPh>
    <rPh sb="20" eb="22">
      <t>ニンショウ</t>
    </rPh>
    <rPh sb="23" eb="25">
      <t>シュトク</t>
    </rPh>
    <rPh sb="26" eb="28">
      <t>シンセイ</t>
    </rPh>
    <phoneticPr fontId="3"/>
  </si>
  <si>
    <t>1つ星</t>
    <rPh sb="2" eb="3">
      <t>ボシ</t>
    </rPh>
    <phoneticPr fontId="3"/>
  </si>
  <si>
    <t>2つ星</t>
    <rPh sb="2" eb="3">
      <t>ボシ</t>
    </rPh>
    <phoneticPr fontId="3"/>
  </si>
  <si>
    <t>3つ星</t>
    <rPh sb="2" eb="3">
      <t>ボシ</t>
    </rPh>
    <phoneticPr fontId="3"/>
  </si>
  <si>
    <t>令和8年11月1日現在、1つ星申請中</t>
    <rPh sb="0" eb="2">
      <t>レイワ</t>
    </rPh>
    <rPh sb="3" eb="4">
      <t>ネン</t>
    </rPh>
    <rPh sb="6" eb="7">
      <t>ガツ</t>
    </rPh>
    <rPh sb="8" eb="9">
      <t>ニチ</t>
    </rPh>
    <rPh sb="9" eb="11">
      <t>ゲンザイ</t>
    </rPh>
    <rPh sb="14" eb="15">
      <t>ボシ</t>
    </rPh>
    <rPh sb="15" eb="18">
      <t>シンセイチュウ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</si>
</sst>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_);[Red]\(#,##0\)"/>
    <numFmt numFmtId="179" formatCode="[$-F800]dddd\,\ mmmm\ dd\,\ yyyy"/>
  </numFmts>
  <fonts count="37">
    <font>
      <sz val="11"/>
      <color theme="1"/>
      <name val="Yu Gothic"/>
      <family val="2"/>
      <scheme val="minor"/>
    </font>
    <font>
      <sz val="11"/>
      <color theme="1"/>
      <name val="ＭＳ Ｐゴシック"/>
      <family val="2"/>
      <charset val="128"/>
    </font>
    <font>
      <sz val="11"/>
      <color theme="1"/>
      <name val="Yu Gothic"/>
      <family val="2"/>
      <scheme val="minor"/>
    </font>
    <font>
      <sz val="6"/>
      <name val="Yu Gothic"/>
      <family val="3"/>
      <charset val="128"/>
      <scheme val="minor"/>
    </font>
    <font>
      <sz val="12"/>
      <color theme="1"/>
      <name val="Yu Gothic"/>
      <family val="3"/>
      <charset val="128"/>
      <scheme val="minor"/>
    </font>
    <font>
      <b/>
      <sz val="12"/>
      <color rgb="FFFF0000"/>
      <name val="Yu Gothic"/>
      <family val="3"/>
      <charset val="128"/>
      <scheme val="minor"/>
    </font>
    <font>
      <sz val="11"/>
      <name val="ＭＳ Ｐゴシック"/>
      <family val="3"/>
      <charset val="128"/>
    </font>
    <font>
      <sz val="6"/>
      <name val="ＭＳ Ｐゴシック"/>
      <family val="3"/>
      <charset val="128"/>
    </font>
    <font>
      <sz val="12"/>
      <name val="Yu Gothic"/>
      <family val="3"/>
      <charset val="128"/>
      <scheme val="minor"/>
    </font>
    <font>
      <sz val="6"/>
      <name val="Yu Gothic"/>
      <family val="2"/>
      <charset val="128"/>
      <scheme val="minor"/>
    </font>
    <font>
      <sz val="12"/>
      <color theme="1"/>
      <name val="ＭＳ 明朝"/>
      <family val="1"/>
      <charset val="128"/>
    </font>
    <font>
      <sz val="12"/>
      <color rgb="FFFF0000"/>
      <name val="Yu Gothic"/>
      <family val="3"/>
      <charset val="128"/>
      <scheme val="minor"/>
    </font>
    <font>
      <b/>
      <sz val="12"/>
      <color theme="1"/>
      <name val="Yu Gothic"/>
      <family val="3"/>
      <charset val="128"/>
      <scheme val="minor"/>
    </font>
    <font>
      <b/>
      <sz val="12"/>
      <name val="Yu Gothic"/>
      <family val="3"/>
      <charset val="128"/>
      <scheme val="minor"/>
    </font>
    <font>
      <sz val="12"/>
      <color rgb="FF0070C0"/>
      <name val="Yu Gothic"/>
      <family val="3"/>
      <charset val="128"/>
      <scheme val="minor"/>
    </font>
    <font>
      <sz val="12"/>
      <color theme="1"/>
      <name val="游ゴシック"/>
      <family val="3"/>
      <charset val="128"/>
    </font>
    <font>
      <sz val="9"/>
      <name val="Yu Gothic"/>
      <family val="3"/>
      <charset val="128"/>
      <scheme val="minor"/>
    </font>
    <font>
      <sz val="11"/>
      <color theme="1"/>
      <name val="Arial"/>
      <family val="2"/>
      <charset val="128"/>
    </font>
    <font>
      <sz val="11"/>
      <name val="Yu Gothic"/>
      <family val="3"/>
      <charset val="128"/>
      <scheme val="minor"/>
    </font>
    <font>
      <sz val="6"/>
      <name val="Arial"/>
      <family val="2"/>
      <charset val="128"/>
    </font>
    <font>
      <sz val="11"/>
      <color theme="1"/>
      <name val="Yu Gothic"/>
      <family val="3"/>
      <charset val="128"/>
      <scheme val="minor"/>
    </font>
    <font>
      <b/>
      <u/>
      <sz val="12"/>
      <color rgb="FFFF0000"/>
      <name val="Yu Gothic"/>
      <family val="3"/>
      <charset val="128"/>
      <scheme val="minor"/>
    </font>
    <font>
      <sz val="10"/>
      <name val="Yu Gothic"/>
      <family val="3"/>
      <charset val="128"/>
      <scheme val="minor"/>
    </font>
    <font>
      <u/>
      <sz val="11"/>
      <color theme="10"/>
      <name val="Yu Gothic"/>
      <family val="2"/>
      <scheme val="minor"/>
    </font>
    <font>
      <sz val="8"/>
      <name val="Yu Gothic"/>
      <family val="3"/>
      <charset val="128"/>
      <scheme val="minor"/>
    </font>
    <font>
      <sz val="12"/>
      <color theme="1"/>
      <name val="Segoe UI Symbol"/>
      <family val="3"/>
    </font>
    <font>
      <sz val="18"/>
      <color theme="1"/>
      <name val="Yu Gothic"/>
      <family val="3"/>
      <charset val="128"/>
      <scheme val="minor"/>
    </font>
    <font>
      <b/>
      <sz val="11"/>
      <name val="ＭＳ ゴシック"/>
      <family val="3"/>
      <charset val="128"/>
    </font>
    <font>
      <b/>
      <sz val="14"/>
      <color theme="1"/>
      <name val="Yu Gothic"/>
      <family val="3"/>
      <charset val="128"/>
      <scheme val="minor"/>
    </font>
    <font>
      <sz val="6"/>
      <name val="游ゴシック"/>
      <family val="3"/>
      <charset val="128"/>
    </font>
    <font>
      <sz val="12"/>
      <color theme="1"/>
      <name val="Yu Gothic"/>
      <family val="2"/>
      <scheme val="minor"/>
    </font>
    <font>
      <sz val="11"/>
      <color rgb="FF222222"/>
      <name val="游ゴシック"/>
      <family val="3"/>
      <charset val="128"/>
    </font>
    <font>
      <sz val="12"/>
      <color rgb="FF222222"/>
      <name val="游ゴシック"/>
      <family val="3"/>
      <charset val="128"/>
    </font>
    <font>
      <sz val="6"/>
      <name val="ＭＳ Ｐゴシック"/>
      <family val="2"/>
      <charset val="128"/>
    </font>
    <font>
      <u/>
      <sz val="11"/>
      <color rgb="FF222222"/>
      <name val="游ゴシック"/>
      <family val="3"/>
      <charset val="128"/>
    </font>
    <font>
      <sz val="11"/>
      <color rgb="FFFF0000"/>
      <name val="Yu Gothic"/>
      <family val="3"/>
      <charset val="128"/>
      <scheme val="minor"/>
    </font>
    <font>
      <b/>
      <sz val="11"/>
      <color rgb="FFFF0000"/>
      <name val="ＭＳ 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left style="thin">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s>
  <cellStyleXfs count="6">
    <xf numFmtId="0" fontId="0" fillId="0" borderId="0"/>
    <xf numFmtId="38" fontId="2" fillId="0" borderId="0" applyFont="0" applyFill="0" applyBorder="0" applyAlignment="0" applyProtection="0">
      <alignment vertical="center"/>
    </xf>
    <xf numFmtId="0" fontId="1" fillId="0" borderId="0">
      <alignment vertical="center"/>
    </xf>
    <xf numFmtId="0" fontId="6" fillId="0" borderId="0">
      <alignment vertical="center"/>
    </xf>
    <xf numFmtId="0" fontId="17" fillId="0" borderId="0">
      <alignment vertical="center"/>
    </xf>
    <xf numFmtId="0" fontId="23" fillId="0" borderId="0" applyNumberFormat="0" applyFill="0" applyBorder="0" applyAlignment="0" applyProtection="0"/>
  </cellStyleXfs>
  <cellXfs count="302">
    <xf numFmtId="0" fontId="0" fillId="0" borderId="0" xfId="0"/>
    <xf numFmtId="0" fontId="5"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176" fontId="4" fillId="0" borderId="0" xfId="0" applyNumberFormat="1" applyFont="1" applyAlignment="1">
      <alignment vertical="center" wrapText="1"/>
    </xf>
    <xf numFmtId="0" fontId="8" fillId="0" borderId="0" xfId="0" applyFont="1" applyAlignment="1">
      <alignment horizontal="left" vertical="center"/>
    </xf>
    <xf numFmtId="0" fontId="10" fillId="0" borderId="0" xfId="0" applyFont="1" applyAlignment="1">
      <alignment horizontal="justify" vertical="center"/>
    </xf>
    <xf numFmtId="0" fontId="10" fillId="0" borderId="0" xfId="0" applyFont="1"/>
    <xf numFmtId="0" fontId="4" fillId="0" borderId="1" xfId="0" applyFont="1" applyBorder="1" applyAlignment="1">
      <alignment vertical="center"/>
    </xf>
    <xf numFmtId="0" fontId="4" fillId="0" borderId="0" xfId="0" applyFont="1" applyAlignment="1">
      <alignment horizontal="left" vertical="center" shrinkToFit="1"/>
    </xf>
    <xf numFmtId="0" fontId="4" fillId="0" borderId="0" xfId="0" applyFont="1" applyAlignment="1">
      <alignment vertical="center" wrapText="1"/>
    </xf>
    <xf numFmtId="0" fontId="4" fillId="0" borderId="1" xfId="0" applyFont="1" applyBorder="1" applyAlignment="1">
      <alignment vertical="center" shrinkToFit="1"/>
    </xf>
    <xf numFmtId="0" fontId="4" fillId="0" borderId="0" xfId="0" applyFont="1" applyAlignment="1">
      <alignment horizontal="right" vertical="center"/>
    </xf>
    <xf numFmtId="0" fontId="5" fillId="0" borderId="0" xfId="0" applyFont="1" applyAlignment="1">
      <alignment vertical="center"/>
    </xf>
    <xf numFmtId="0" fontId="4" fillId="0" borderId="0" xfId="0" applyFont="1" applyAlignment="1" applyProtection="1">
      <alignment horizontal="left" vertical="center" wrapText="1"/>
      <protection locked="0"/>
    </xf>
    <xf numFmtId="38" fontId="4" fillId="0" borderId="0" xfId="1" applyFont="1" applyAlignment="1">
      <alignment vertical="center"/>
    </xf>
    <xf numFmtId="0" fontId="8" fillId="0" borderId="0" xfId="0" applyFont="1" applyAlignment="1">
      <alignment vertical="center"/>
    </xf>
    <xf numFmtId="0" fontId="8"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38" fontId="4" fillId="0" borderId="0" xfId="1" applyFont="1" applyAlignment="1" applyProtection="1">
      <alignment horizontal="right" vertical="center" wrapText="1"/>
      <protection locked="0"/>
    </xf>
    <xf numFmtId="0" fontId="12" fillId="0" borderId="0" xfId="0" applyFont="1" applyAlignment="1">
      <alignment vertical="center"/>
    </xf>
    <xf numFmtId="0" fontId="13" fillId="0" borderId="0" xfId="0" applyFont="1" applyAlignment="1">
      <alignment vertical="center"/>
    </xf>
    <xf numFmtId="0" fontId="4" fillId="0" borderId="1" xfId="0" applyFont="1" applyBorder="1" applyAlignment="1">
      <alignment horizontal="center" vertical="center" wrapText="1" shrinkToFit="1"/>
    </xf>
    <xf numFmtId="0" fontId="4" fillId="2" borderId="1" xfId="0" applyFont="1" applyFill="1" applyBorder="1" applyAlignment="1" applyProtection="1">
      <alignment horizontal="left" vertical="center" shrinkToFit="1"/>
      <protection locked="0"/>
    </xf>
    <xf numFmtId="0" fontId="11" fillId="0" borderId="0" xfId="0" applyFont="1" applyAlignment="1" applyProtection="1">
      <alignment vertical="center"/>
      <protection locked="0"/>
    </xf>
    <xf numFmtId="0" fontId="12" fillId="0" borderId="0" xfId="0" applyFont="1" applyAlignment="1" applyProtection="1">
      <alignment vertical="center" wrapText="1"/>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protection locked="0"/>
    </xf>
    <xf numFmtId="0" fontId="4" fillId="0" borderId="0" xfId="0" applyFont="1" applyAlignment="1" applyProtection="1">
      <alignment horizontal="center" vertical="center" wrapText="1"/>
      <protection locked="0"/>
    </xf>
    <xf numFmtId="177" fontId="4" fillId="0" borderId="1" xfId="0" applyNumberFormat="1" applyFont="1" applyBorder="1" applyAlignment="1">
      <alignment horizontal="center" vertical="center" wrapText="1" shrinkToFit="1"/>
    </xf>
    <xf numFmtId="176" fontId="4" fillId="0" borderId="1" xfId="0" applyNumberFormat="1" applyFont="1" applyBorder="1" applyAlignment="1" applyProtection="1">
      <alignment vertical="center"/>
      <protection locked="0"/>
    </xf>
    <xf numFmtId="176" fontId="4" fillId="3" borderId="15" xfId="0" applyNumberFormat="1" applyFont="1" applyFill="1" applyBorder="1" applyAlignment="1">
      <alignment vertical="center"/>
    </xf>
    <xf numFmtId="0" fontId="4" fillId="0" borderId="1" xfId="0" applyFont="1" applyBorder="1" applyAlignment="1">
      <alignment horizontal="center" vertical="center"/>
    </xf>
    <xf numFmtId="0" fontId="12"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0" fillId="0" borderId="0" xfId="0" applyFont="1" applyAlignment="1">
      <alignment vertical="center"/>
    </xf>
    <xf numFmtId="178" fontId="4" fillId="0" borderId="1" xfId="0" applyNumberFormat="1" applyFont="1" applyBorder="1" applyAlignment="1" applyProtection="1">
      <alignment vertical="center"/>
      <protection locked="0"/>
    </xf>
    <xf numFmtId="178" fontId="4" fillId="0" borderId="1" xfId="0" applyNumberFormat="1" applyFont="1" applyBorder="1" applyAlignment="1" applyProtection="1">
      <alignment vertical="center" shrinkToFit="1"/>
      <protection locked="0"/>
    </xf>
    <xf numFmtId="178" fontId="4" fillId="0" borderId="10" xfId="0" applyNumberFormat="1" applyFont="1" applyBorder="1" applyAlignment="1" applyProtection="1">
      <alignment vertical="center" shrinkToFit="1"/>
      <protection locked="0"/>
    </xf>
    <xf numFmtId="178" fontId="4" fillId="3" borderId="15" xfId="0" applyNumberFormat="1" applyFont="1" applyFill="1" applyBorder="1" applyAlignment="1" applyProtection="1">
      <alignment vertical="center" shrinkToFit="1"/>
      <protection locked="0"/>
    </xf>
    <xf numFmtId="176" fontId="4" fillId="0" borderId="14" xfId="0" applyNumberFormat="1" applyFont="1" applyBorder="1" applyAlignment="1" applyProtection="1">
      <alignment horizontal="center" vertical="center" shrinkToFit="1"/>
      <protection locked="0"/>
    </xf>
    <xf numFmtId="176" fontId="4" fillId="0" borderId="2" xfId="0" applyNumberFormat="1" applyFont="1" applyBorder="1" applyAlignment="1" applyProtection="1">
      <alignment vertical="center"/>
      <protection locked="0"/>
    </xf>
    <xf numFmtId="176" fontId="4" fillId="3" borderId="15" xfId="0" applyNumberFormat="1" applyFont="1" applyFill="1" applyBorder="1" applyAlignment="1" applyProtection="1">
      <alignment vertical="center"/>
      <protection locked="0"/>
    </xf>
    <xf numFmtId="0" fontId="12" fillId="0" borderId="0" xfId="0" applyFont="1" applyAlignment="1" applyProtection="1">
      <alignment vertical="center"/>
      <protection locked="0"/>
    </xf>
    <xf numFmtId="0" fontId="4" fillId="0" borderId="1" xfId="0" applyFont="1" applyBorder="1" applyAlignment="1" applyProtection="1">
      <alignment horizontal="center" vertical="center" wrapText="1" shrinkToFit="1"/>
      <protection locked="0"/>
    </xf>
    <xf numFmtId="0" fontId="15" fillId="0" borderId="1" xfId="0" applyFont="1" applyBorder="1" applyAlignment="1" applyProtection="1">
      <alignment horizontal="center" vertical="center" wrapText="1" shrinkToFit="1"/>
      <protection locked="0"/>
    </xf>
    <xf numFmtId="0" fontId="4" fillId="0" borderId="0" xfId="0" applyFont="1" applyAlignment="1" applyProtection="1">
      <alignment horizontal="center" vertical="center"/>
      <protection locked="0"/>
    </xf>
    <xf numFmtId="176" fontId="4" fillId="0" borderId="1" xfId="0" applyNumberFormat="1" applyFont="1" applyBorder="1" applyAlignment="1" applyProtection="1">
      <alignment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2" xfId="0" applyFont="1" applyBorder="1" applyAlignment="1">
      <alignment horizontal="center" vertical="center" wrapText="1"/>
    </xf>
    <xf numFmtId="177" fontId="4" fillId="0" borderId="3" xfId="0" applyNumberFormat="1" applyFont="1" applyBorder="1" applyAlignment="1">
      <alignment horizontal="center" vertical="center" wrapText="1"/>
    </xf>
    <xf numFmtId="177" fontId="4" fillId="0" borderId="22" xfId="0" applyNumberFormat="1" applyFont="1" applyBorder="1" applyAlignment="1">
      <alignment horizontal="center" vertical="center" wrapText="1" shrinkToFit="1"/>
    </xf>
    <xf numFmtId="0" fontId="8" fillId="0" borderId="1" xfId="0" applyFont="1" applyBorder="1" applyAlignment="1">
      <alignment vertical="center"/>
    </xf>
    <xf numFmtId="0" fontId="8" fillId="2" borderId="1" xfId="0" applyFont="1" applyFill="1" applyBorder="1" applyAlignment="1">
      <alignment horizontal="left" vertical="center" shrinkToFit="1"/>
    </xf>
    <xf numFmtId="0" fontId="8" fillId="2" borderId="1" xfId="0" applyFont="1" applyFill="1" applyBorder="1" applyAlignment="1">
      <alignment vertical="center" shrinkToFit="1"/>
    </xf>
    <xf numFmtId="178" fontId="4" fillId="0" borderId="0" xfId="0" applyNumberFormat="1" applyFont="1" applyAlignment="1">
      <alignment vertical="center" shrinkToFit="1"/>
    </xf>
    <xf numFmtId="0" fontId="4" fillId="0" borderId="1" xfId="0" applyFont="1" applyBorder="1" applyAlignment="1">
      <alignment horizontal="center" vertical="center" wrapText="1"/>
    </xf>
    <xf numFmtId="0" fontId="4" fillId="0" borderId="0" xfId="4" applyFont="1" applyAlignment="1" applyProtection="1">
      <alignment vertical="center" wrapText="1"/>
      <protection locked="0"/>
    </xf>
    <xf numFmtId="0" fontId="4" fillId="0" borderId="0" xfId="4" applyFont="1">
      <alignment vertical="center"/>
    </xf>
    <xf numFmtId="0" fontId="11" fillId="0" borderId="0" xfId="4" applyFont="1" applyProtection="1">
      <alignment vertical="center"/>
      <protection locked="0"/>
    </xf>
    <xf numFmtId="0" fontId="12" fillId="0" borderId="0" xfId="4" applyFont="1" applyAlignment="1" applyProtection="1">
      <alignment vertical="center" wrapText="1"/>
      <protection locked="0"/>
    </xf>
    <xf numFmtId="0" fontId="18" fillId="0" borderId="0" xfId="4" applyFont="1">
      <alignment vertical="center"/>
    </xf>
    <xf numFmtId="0" fontId="18" fillId="0" borderId="0" xfId="4" applyFont="1" applyAlignment="1">
      <alignment vertical="center" shrinkToFit="1"/>
    </xf>
    <xf numFmtId="0" fontId="18" fillId="0" borderId="0" xfId="4" applyFont="1" applyAlignment="1">
      <alignment horizontal="center" vertical="center"/>
    </xf>
    <xf numFmtId="0" fontId="18" fillId="0" borderId="0" xfId="4" applyFont="1" applyAlignment="1">
      <alignment horizontal="right" vertical="center"/>
    </xf>
    <xf numFmtId="176" fontId="18" fillId="2" borderId="1" xfId="4" applyNumberFormat="1" applyFont="1" applyFill="1" applyBorder="1">
      <alignment vertical="center"/>
    </xf>
    <xf numFmtId="0" fontId="18" fillId="0" borderId="31"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2" xfId="4" applyFont="1" applyBorder="1">
      <alignment vertical="center"/>
    </xf>
    <xf numFmtId="178" fontId="18" fillId="2" borderId="23" xfId="4" applyNumberFormat="1" applyFont="1" applyFill="1" applyBorder="1" applyAlignment="1">
      <alignment horizontal="right" vertical="center"/>
    </xf>
    <xf numFmtId="178" fontId="18" fillId="2" borderId="31" xfId="4" applyNumberFormat="1" applyFont="1" applyFill="1" applyBorder="1" applyAlignment="1">
      <alignment horizontal="right" vertical="center"/>
    </xf>
    <xf numFmtId="178" fontId="18" fillId="2" borderId="1" xfId="4" applyNumberFormat="1" applyFont="1" applyFill="1" applyBorder="1" applyAlignment="1">
      <alignment horizontal="right" vertical="center"/>
    </xf>
    <xf numFmtId="178" fontId="18" fillId="0" borderId="32" xfId="4" applyNumberFormat="1" applyFont="1" applyBorder="1" applyAlignment="1">
      <alignment horizontal="right" vertical="center"/>
    </xf>
    <xf numFmtId="178" fontId="18" fillId="0" borderId="23" xfId="4" applyNumberFormat="1" applyFont="1" applyBorder="1" applyAlignment="1">
      <alignment horizontal="right" vertical="center"/>
    </xf>
    <xf numFmtId="178" fontId="18" fillId="0" borderId="4" xfId="4" applyNumberFormat="1" applyFont="1" applyBorder="1" applyAlignment="1">
      <alignment horizontal="right" vertical="center"/>
    </xf>
    <xf numFmtId="0" fontId="18" fillId="0" borderId="33" xfId="4" applyFont="1" applyBorder="1">
      <alignment vertical="center"/>
    </xf>
    <xf numFmtId="178" fontId="18" fillId="2" borderId="35" xfId="4" applyNumberFormat="1" applyFont="1" applyFill="1" applyBorder="1" applyAlignment="1">
      <alignment horizontal="right" vertical="center"/>
    </xf>
    <xf numFmtId="178" fontId="18" fillId="2" borderId="25" xfId="4" applyNumberFormat="1" applyFont="1" applyFill="1" applyBorder="1" applyAlignment="1">
      <alignment horizontal="right" vertical="center"/>
    </xf>
    <xf numFmtId="178" fontId="18" fillId="0" borderId="36" xfId="4" applyNumberFormat="1" applyFont="1" applyBorder="1" applyAlignment="1">
      <alignment horizontal="right" vertical="center"/>
    </xf>
    <xf numFmtId="178" fontId="18" fillId="0" borderId="34" xfId="4" applyNumberFormat="1" applyFont="1" applyBorder="1" applyAlignment="1">
      <alignment horizontal="right" vertical="center"/>
    </xf>
    <xf numFmtId="178" fontId="18" fillId="0" borderId="37" xfId="4" applyNumberFormat="1" applyFont="1" applyBorder="1" applyAlignment="1">
      <alignment horizontal="right" vertical="center"/>
    </xf>
    <xf numFmtId="0" fontId="18" fillId="0" borderId="20" xfId="4" applyFont="1" applyBorder="1">
      <alignment vertical="center"/>
    </xf>
    <xf numFmtId="178" fontId="18" fillId="0" borderId="15" xfId="4" applyNumberFormat="1" applyFont="1" applyBorder="1" applyAlignment="1">
      <alignment horizontal="right" vertical="center"/>
    </xf>
    <xf numFmtId="178" fontId="18" fillId="0" borderId="21" xfId="4" applyNumberFormat="1" applyFont="1" applyBorder="1" applyAlignment="1">
      <alignment horizontal="right" vertical="center"/>
    </xf>
    <xf numFmtId="178" fontId="4" fillId="2" borderId="1" xfId="1" applyNumberFormat="1" applyFont="1" applyFill="1" applyBorder="1" applyAlignment="1" applyProtection="1">
      <alignment horizontal="righ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protection locked="0"/>
    </xf>
    <xf numFmtId="0" fontId="4" fillId="0" borderId="2" xfId="0" applyFont="1" applyBorder="1" applyAlignment="1" applyProtection="1">
      <alignment vertical="center" shrinkToFit="1"/>
      <protection locked="0"/>
    </xf>
    <xf numFmtId="178" fontId="4" fillId="0" borderId="23" xfId="0" applyNumberFormat="1" applyFont="1" applyBorder="1" applyAlignment="1" applyProtection="1">
      <alignment vertical="center"/>
      <protection locked="0"/>
    </xf>
    <xf numFmtId="178" fontId="4" fillId="0" borderId="24" xfId="0" applyNumberFormat="1" applyFont="1" applyBorder="1" applyAlignment="1" applyProtection="1">
      <alignment vertical="center"/>
      <protection locked="0"/>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20" fillId="2" borderId="2" xfId="0" applyFont="1" applyFill="1" applyBorder="1" applyAlignment="1" applyProtection="1">
      <alignment horizontal="center" vertical="center" wrapText="1"/>
      <protection locked="0"/>
    </xf>
    <xf numFmtId="0" fontId="20" fillId="2" borderId="3" xfId="0" applyFont="1" applyFill="1" applyBorder="1" applyAlignment="1" applyProtection="1">
      <alignment horizontal="center" vertical="center" wrapText="1"/>
      <protection locked="0"/>
    </xf>
    <xf numFmtId="0" fontId="20" fillId="2" borderId="4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center" shrinkToFit="1"/>
      <protection locked="0"/>
    </xf>
    <xf numFmtId="176" fontId="4" fillId="0" borderId="0" xfId="0" applyNumberFormat="1" applyFont="1" applyAlignment="1">
      <alignment vertical="center"/>
    </xf>
    <xf numFmtId="178" fontId="4" fillId="0" borderId="42" xfId="0" applyNumberFormat="1" applyFont="1" applyBorder="1" applyAlignment="1">
      <alignment vertical="center" shrinkToFit="1"/>
    </xf>
    <xf numFmtId="176" fontId="4" fillId="2" borderId="1" xfId="0" applyNumberFormat="1" applyFont="1" applyFill="1" applyBorder="1" applyAlignment="1" applyProtection="1">
      <alignment horizontal="right" vertical="center"/>
      <protection locked="0"/>
    </xf>
    <xf numFmtId="0" fontId="12" fillId="0" borderId="0" xfId="0" applyFont="1" applyAlignment="1">
      <alignment horizontal="left" vertical="center"/>
    </xf>
    <xf numFmtId="178" fontId="4" fillId="0" borderId="2" xfId="0" applyNumberFormat="1" applyFont="1" applyBorder="1" applyAlignment="1" applyProtection="1">
      <alignment horizontal="right" vertical="center" shrinkToFit="1"/>
      <protection locked="0"/>
    </xf>
    <xf numFmtId="178" fontId="4" fillId="0" borderId="3" xfId="0" applyNumberFormat="1" applyFont="1" applyBorder="1" applyAlignment="1" applyProtection="1">
      <alignment vertical="center" shrinkToFit="1"/>
      <protection locked="0"/>
    </xf>
    <xf numFmtId="178" fontId="4" fillId="0" borderId="15" xfId="0" applyNumberFormat="1" applyFont="1" applyBorder="1" applyAlignment="1" applyProtection="1">
      <alignment vertical="center" shrinkToFit="1"/>
      <protection locked="0"/>
    </xf>
    <xf numFmtId="176" fontId="4" fillId="0" borderId="3" xfId="0" applyNumberFormat="1" applyFont="1" applyBorder="1" applyAlignment="1" applyProtection="1">
      <alignment vertical="center"/>
      <protection locked="0"/>
    </xf>
    <xf numFmtId="176" fontId="4" fillId="0" borderId="15" xfId="0" applyNumberFormat="1" applyFont="1" applyBorder="1" applyAlignment="1" applyProtection="1">
      <alignment vertical="center"/>
      <protection locked="0"/>
    </xf>
    <xf numFmtId="176" fontId="4" fillId="0" borderId="0" xfId="0" applyNumberFormat="1" applyFont="1" applyAlignment="1" applyProtection="1">
      <alignment vertical="center"/>
      <protection locked="0"/>
    </xf>
    <xf numFmtId="0" fontId="18" fillId="0" borderId="4" xfId="4" applyFont="1" applyBorder="1" applyAlignment="1">
      <alignment horizontal="center" vertical="center" wrapText="1"/>
    </xf>
    <xf numFmtId="178" fontId="18" fillId="0" borderId="43" xfId="4" applyNumberFormat="1" applyFont="1" applyBorder="1" applyAlignment="1">
      <alignment horizontal="right" vertical="center"/>
    </xf>
    <xf numFmtId="178" fontId="18" fillId="0" borderId="44" xfId="4" applyNumberFormat="1" applyFont="1" applyBorder="1" applyAlignment="1">
      <alignment horizontal="right" vertical="center"/>
    </xf>
    <xf numFmtId="178" fontId="18" fillId="0" borderId="45" xfId="4" applyNumberFormat="1" applyFont="1" applyBorder="1" applyAlignment="1">
      <alignment horizontal="right" vertical="center"/>
    </xf>
    <xf numFmtId="0" fontId="18" fillId="2" borderId="2" xfId="4" applyFont="1" applyFill="1" applyBorder="1" applyAlignment="1">
      <alignment horizontal="right" vertical="center" shrinkToFit="1"/>
    </xf>
    <xf numFmtId="0" fontId="18" fillId="2" borderId="3" xfId="4" applyFont="1" applyFill="1" applyBorder="1" applyAlignment="1">
      <alignment horizontal="right" vertical="center" wrapText="1"/>
    </xf>
    <xf numFmtId="0" fontId="22" fillId="0" borderId="32" xfId="4" applyFont="1" applyBorder="1" applyAlignment="1">
      <alignment horizontal="center" vertical="center" wrapText="1"/>
    </xf>
    <xf numFmtId="178" fontId="18" fillId="4" borderId="15" xfId="4" applyNumberFormat="1" applyFont="1" applyFill="1" applyBorder="1" applyAlignment="1">
      <alignment horizontal="right" vertical="center"/>
    </xf>
    <xf numFmtId="0" fontId="4" fillId="2" borderId="2" xfId="0" applyFont="1" applyFill="1" applyBorder="1" applyAlignment="1" applyProtection="1">
      <alignment horizontal="center" vertical="center" shrinkToFit="1"/>
      <protection locked="0"/>
    </xf>
    <xf numFmtId="58" fontId="4" fillId="2" borderId="1" xfId="0" applyNumberFormat="1" applyFont="1" applyFill="1" applyBorder="1" applyAlignment="1" applyProtection="1">
      <alignment horizontal="center" vertical="center" shrinkToFit="1"/>
      <protection locked="0"/>
    </xf>
    <xf numFmtId="0" fontId="8" fillId="2" borderId="5" xfId="0" applyFont="1" applyFill="1" applyBorder="1" applyAlignment="1" applyProtection="1">
      <alignment vertical="top" wrapText="1"/>
      <protection locked="0"/>
    </xf>
    <xf numFmtId="0" fontId="8" fillId="2" borderId="16" xfId="0" applyFont="1" applyFill="1" applyBorder="1" applyAlignment="1" applyProtection="1">
      <alignment vertical="top" wrapText="1"/>
      <protection locked="0"/>
    </xf>
    <xf numFmtId="0" fontId="8" fillId="2" borderId="7" xfId="0" applyFont="1" applyFill="1" applyBorder="1" applyAlignment="1" applyProtection="1">
      <alignment vertical="top" wrapText="1"/>
      <protection locked="0"/>
    </xf>
    <xf numFmtId="0" fontId="8" fillId="2" borderId="0" xfId="0" applyFont="1" applyFill="1" applyAlignment="1" applyProtection="1">
      <alignment vertical="top" wrapText="1"/>
      <protection locked="0"/>
    </xf>
    <xf numFmtId="0" fontId="8" fillId="2" borderId="17" xfId="0" applyFont="1" applyFill="1" applyBorder="1" applyAlignment="1" applyProtection="1">
      <alignment vertical="top" wrapText="1"/>
      <protection locked="0"/>
    </xf>
    <xf numFmtId="0" fontId="8" fillId="2" borderId="8" xfId="0" applyFont="1" applyFill="1" applyBorder="1" applyAlignment="1" applyProtection="1">
      <alignment vertical="top" wrapText="1"/>
      <protection locked="0"/>
    </xf>
    <xf numFmtId="0" fontId="8" fillId="2" borderId="9" xfId="0" applyFont="1" applyFill="1" applyBorder="1" applyAlignment="1" applyProtection="1">
      <alignment vertical="top" wrapText="1"/>
      <protection locked="0"/>
    </xf>
    <xf numFmtId="0" fontId="8" fillId="2" borderId="18" xfId="0" applyFont="1" applyFill="1" applyBorder="1" applyAlignment="1" applyProtection="1">
      <alignment vertical="top" wrapText="1"/>
      <protection locked="0"/>
    </xf>
    <xf numFmtId="0" fontId="8" fillId="2" borderId="6" xfId="0" applyFont="1" applyFill="1" applyBorder="1" applyAlignment="1" applyProtection="1">
      <alignment vertical="top"/>
      <protection locked="0"/>
    </xf>
    <xf numFmtId="0" fontId="24" fillId="2" borderId="0" xfId="0" applyFont="1" applyFill="1" applyAlignment="1" applyProtection="1">
      <alignment vertical="center"/>
      <protection locked="0"/>
    </xf>
    <xf numFmtId="0" fontId="8" fillId="2" borderId="31" xfId="0" applyFont="1" applyFill="1" applyBorder="1" applyAlignment="1" applyProtection="1">
      <alignment vertical="top" wrapText="1"/>
      <protection locked="0"/>
    </xf>
    <xf numFmtId="0" fontId="25" fillId="0" borderId="0" xfId="0" applyFont="1" applyAlignment="1">
      <alignment vertical="center"/>
    </xf>
    <xf numFmtId="0" fontId="8" fillId="2" borderId="31" xfId="0" applyFont="1" applyFill="1" applyBorder="1" applyAlignment="1" applyProtection="1">
      <alignment vertical="center" wrapText="1"/>
      <protection locked="0"/>
    </xf>
    <xf numFmtId="38" fontId="26" fillId="0" borderId="0" xfId="1" applyFont="1" applyAlignment="1">
      <alignment vertical="center"/>
    </xf>
    <xf numFmtId="0" fontId="27" fillId="0" borderId="37" xfId="4" applyFont="1" applyBorder="1" applyAlignment="1">
      <alignment horizontal="left" indent="1"/>
    </xf>
    <xf numFmtId="0" fontId="27" fillId="0" borderId="38" xfId="4" applyFont="1" applyBorder="1" applyAlignment="1">
      <alignment horizontal="left" indent="1"/>
    </xf>
    <xf numFmtId="0" fontId="27" fillId="0" borderId="46" xfId="4" applyFont="1" applyBorder="1">
      <alignment vertical="center"/>
    </xf>
    <xf numFmtId="0" fontId="27" fillId="0" borderId="0" xfId="4" applyFont="1" applyAlignment="1">
      <alignment horizontal="center" vertical="center"/>
    </xf>
    <xf numFmtId="0" fontId="27" fillId="0" borderId="0" xfId="4" applyFont="1">
      <alignment vertical="center"/>
    </xf>
    <xf numFmtId="0" fontId="27" fillId="0" borderId="47" xfId="4" applyFont="1" applyBorder="1">
      <alignment vertical="center"/>
    </xf>
    <xf numFmtId="0" fontId="27" fillId="0" borderId="48" xfId="4" applyFont="1" applyBorder="1">
      <alignment vertical="center"/>
    </xf>
    <xf numFmtId="0" fontId="27" fillId="0" borderId="39" xfId="4" applyFont="1" applyBorder="1">
      <alignment vertical="center"/>
    </xf>
    <xf numFmtId="0" fontId="27" fillId="0" borderId="49" xfId="4" applyFont="1" applyBorder="1" applyAlignment="1">
      <alignment horizontal="left" vertical="center"/>
    </xf>
    <xf numFmtId="0" fontId="27" fillId="0" borderId="49" xfId="4" applyFont="1" applyBorder="1">
      <alignment vertical="center"/>
    </xf>
    <xf numFmtId="0" fontId="27" fillId="0" borderId="40" xfId="4" applyFont="1" applyBorder="1" applyAlignment="1">
      <alignment horizontal="left" vertical="center"/>
    </xf>
    <xf numFmtId="0" fontId="27" fillId="2" borderId="37" xfId="4" applyFont="1" applyFill="1" applyBorder="1" applyAlignment="1">
      <alignment horizontal="center"/>
    </xf>
    <xf numFmtId="0" fontId="27" fillId="0" borderId="0" xfId="4" applyFont="1" applyAlignment="1">
      <alignment horizontal="right" vertical="center"/>
    </xf>
    <xf numFmtId="0" fontId="27" fillId="2" borderId="4" xfId="4" applyFont="1" applyFill="1" applyBorder="1" applyAlignment="1">
      <alignment horizontal="center" vertical="center"/>
    </xf>
    <xf numFmtId="0" fontId="27" fillId="2" borderId="3" xfId="4" applyFont="1" applyFill="1" applyBorder="1" applyAlignment="1">
      <alignment horizontal="center" vertical="center"/>
    </xf>
    <xf numFmtId="0" fontId="28" fillId="0" borderId="0" xfId="0" applyFont="1" applyAlignment="1">
      <alignment horizontal="center" vertical="center"/>
    </xf>
    <xf numFmtId="0" fontId="0" fillId="0" borderId="1" xfId="0" applyBorder="1" applyAlignment="1">
      <alignment vertical="center" wrapText="1"/>
    </xf>
    <xf numFmtId="0" fontId="0" fillId="0" borderId="0" xfId="0" applyAlignment="1">
      <alignment vertical="center"/>
    </xf>
    <xf numFmtId="0" fontId="28" fillId="0" borderId="0" xfId="0" applyFont="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0" fontId="30" fillId="0" borderId="0" xfId="0" applyFont="1" applyAlignment="1">
      <alignment horizontal="left" vertical="center"/>
    </xf>
    <xf numFmtId="0" fontId="0" fillId="0" borderId="0" xfId="0" applyAlignment="1">
      <alignment vertical="center" wrapText="1"/>
    </xf>
    <xf numFmtId="0" fontId="0" fillId="0" borderId="0" xfId="0" applyAlignment="1">
      <alignment horizontal="center" vertical="center"/>
    </xf>
    <xf numFmtId="0" fontId="20" fillId="0" borderId="25" xfId="0" applyFont="1" applyBorder="1" applyAlignment="1">
      <alignment horizontal="center" vertical="center"/>
    </xf>
    <xf numFmtId="0" fontId="0" fillId="0" borderId="25" xfId="0" applyBorder="1" applyAlignment="1">
      <alignment vertical="center" wrapText="1"/>
    </xf>
    <xf numFmtId="0" fontId="4" fillId="0" borderId="25" xfId="0" applyFont="1" applyBorder="1" applyAlignment="1">
      <alignment horizontal="center" vertical="center"/>
    </xf>
    <xf numFmtId="0" fontId="4" fillId="0" borderId="0" xfId="0" applyFont="1" applyAlignment="1">
      <alignment horizontal="left" vertical="center"/>
    </xf>
    <xf numFmtId="0" fontId="20" fillId="0" borderId="13" xfId="0" applyFont="1" applyBorder="1" applyAlignment="1">
      <alignment horizontal="center" vertical="center"/>
    </xf>
    <xf numFmtId="0" fontId="4" fillId="0" borderId="13" xfId="0" applyFont="1" applyBorder="1" applyAlignment="1">
      <alignment horizontal="center" vertical="center"/>
    </xf>
    <xf numFmtId="0" fontId="4" fillId="0" borderId="37" xfId="0" applyFont="1" applyBorder="1" applyAlignment="1">
      <alignment horizontal="center" vertical="center"/>
    </xf>
    <xf numFmtId="0" fontId="4" fillId="0" borderId="37" xfId="0" applyFont="1" applyBorder="1" applyAlignment="1">
      <alignment horizontal="left" vertical="center"/>
    </xf>
    <xf numFmtId="0" fontId="20" fillId="0" borderId="37" xfId="0" applyFont="1" applyBorder="1" applyAlignment="1">
      <alignment horizontal="left" vertical="center" wrapText="1"/>
    </xf>
    <xf numFmtId="0" fontId="0" fillId="0" borderId="37" xfId="0" applyBorder="1" applyAlignment="1">
      <alignment horizontal="center" vertical="center"/>
    </xf>
    <xf numFmtId="0" fontId="4" fillId="0" borderId="49" xfId="0" applyFont="1" applyBorder="1" applyAlignment="1">
      <alignment horizontal="left" vertical="center"/>
    </xf>
    <xf numFmtId="0" fontId="20" fillId="0" borderId="49" xfId="0" applyFont="1" applyBorder="1" applyAlignment="1">
      <alignment horizontal="left" vertical="center" wrapText="1"/>
    </xf>
    <xf numFmtId="0" fontId="0" fillId="0" borderId="49" xfId="0" applyBorder="1" applyAlignment="1">
      <alignment horizontal="center" vertical="center"/>
    </xf>
    <xf numFmtId="0" fontId="4" fillId="0" borderId="49" xfId="0" applyFont="1" applyBorder="1" applyAlignment="1">
      <alignment horizontal="center" vertical="center"/>
    </xf>
    <xf numFmtId="0" fontId="31" fillId="0" borderId="1" xfId="0" applyFont="1" applyBorder="1" applyAlignment="1">
      <alignment vertical="center" wrapText="1"/>
    </xf>
    <xf numFmtId="0" fontId="28" fillId="0" borderId="0" xfId="0" applyFont="1" applyAlignment="1">
      <alignment vertical="center"/>
    </xf>
    <xf numFmtId="0" fontId="28" fillId="0" borderId="49" xfId="0" applyFont="1" applyBorder="1" applyAlignment="1">
      <alignment horizontal="left" vertical="center"/>
    </xf>
    <xf numFmtId="0" fontId="8" fillId="2" borderId="2" xfId="0" applyFont="1" applyFill="1" applyBorder="1" applyAlignment="1">
      <alignment vertical="center" shrinkToFit="1"/>
    </xf>
    <xf numFmtId="0" fontId="4" fillId="0" borderId="46" xfId="0" applyFont="1" applyBorder="1" applyAlignment="1">
      <alignment horizontal="center" vertical="center"/>
    </xf>
    <xf numFmtId="0" fontId="4" fillId="0" borderId="46" xfId="0" applyFont="1" applyBorder="1" applyAlignment="1">
      <alignment vertical="center"/>
    </xf>
    <xf numFmtId="176" fontId="4" fillId="0" borderId="7" xfId="0" applyNumberFormat="1" applyFont="1" applyBorder="1" applyAlignment="1">
      <alignment vertical="center"/>
    </xf>
    <xf numFmtId="0" fontId="18" fillId="0" borderId="0" xfId="0" applyFont="1" applyAlignment="1">
      <alignment vertical="center" wrapText="1"/>
    </xf>
    <xf numFmtId="0" fontId="0" fillId="0" borderId="46" xfId="0" applyBorder="1"/>
    <xf numFmtId="0" fontId="0" fillId="0" borderId="47" xfId="0" applyBorder="1"/>
    <xf numFmtId="0" fontId="0" fillId="0" borderId="46" xfId="0" applyBorder="1" applyAlignment="1">
      <alignment vertical="center"/>
    </xf>
    <xf numFmtId="0" fontId="0" fillId="0" borderId="39" xfId="0" applyBorder="1" applyAlignment="1">
      <alignment vertical="center"/>
    </xf>
    <xf numFmtId="0" fontId="0" fillId="0" borderId="49" xfId="0" applyBorder="1"/>
    <xf numFmtId="0" fontId="0" fillId="0" borderId="40" xfId="0" applyBorder="1"/>
    <xf numFmtId="0" fontId="18" fillId="2" borderId="2" xfId="4" applyFont="1" applyFill="1" applyBorder="1" applyAlignment="1">
      <alignment vertical="center" shrinkToFit="1"/>
    </xf>
    <xf numFmtId="0" fontId="18" fillId="2" borderId="4" xfId="4" applyFont="1" applyFill="1" applyBorder="1" applyAlignment="1">
      <alignment vertical="center" shrinkToFit="1"/>
    </xf>
    <xf numFmtId="0" fontId="18" fillId="2" borderId="3" xfId="4" applyFont="1" applyFill="1" applyBorder="1" applyAlignment="1">
      <alignment vertical="center" shrinkToFit="1"/>
    </xf>
    <xf numFmtId="0" fontId="18" fillId="2" borderId="2" xfId="4" applyFont="1" applyFill="1" applyBorder="1">
      <alignment vertical="center"/>
    </xf>
    <xf numFmtId="0" fontId="4" fillId="5" borderId="1" xfId="0" applyFont="1" applyFill="1" applyBorder="1" applyAlignment="1">
      <alignment horizontal="left" vertical="center" shrinkToFit="1"/>
    </xf>
    <xf numFmtId="178" fontId="4" fillId="5" borderId="1" xfId="0" applyNumberFormat="1" applyFont="1" applyFill="1" applyBorder="1" applyAlignment="1">
      <alignment vertical="center" shrinkToFit="1"/>
    </xf>
    <xf numFmtId="0" fontId="4" fillId="0" borderId="46" xfId="0" applyFont="1" applyBorder="1" applyAlignment="1">
      <alignment vertical="center" wrapText="1"/>
    </xf>
    <xf numFmtId="0" fontId="18" fillId="5" borderId="1" xfId="4" applyFont="1" applyFill="1" applyBorder="1" applyAlignment="1">
      <alignment horizontal="center" vertical="center" shrinkToFit="1"/>
    </xf>
    <xf numFmtId="0" fontId="0" fillId="0" borderId="1" xfId="0" applyBorder="1" applyAlignment="1">
      <alignment vertical="center"/>
    </xf>
    <xf numFmtId="0" fontId="4" fillId="0" borderId="2" xfId="0" applyFont="1" applyBorder="1" applyAlignment="1">
      <alignment horizontal="center" vertical="center"/>
    </xf>
    <xf numFmtId="0" fontId="0" fillId="2" borderId="1" xfId="0" applyFill="1" applyBorder="1" applyAlignment="1">
      <alignment horizontal="center" vertical="center"/>
      <extLst>
        <ext xmlns:xfpb="http://schemas.microsoft.com/office/spreadsheetml/2022/featurepropertybag" uri="{C7286773-470A-42A8-94C5-96B5CB345126}">
          <xfpb:xfComplement i="0"/>
        </ext>
      </extLst>
    </xf>
    <xf numFmtId="0" fontId="4" fillId="2" borderId="1" xfId="0" applyFont="1" applyFill="1" applyBorder="1" applyAlignment="1">
      <alignment horizontal="center" vertical="center" wrapText="1"/>
    </xf>
    <xf numFmtId="0" fontId="0" fillId="2" borderId="25" xfId="0" applyFill="1" applyBorder="1" applyAlignment="1">
      <alignment horizontal="center" vertical="center"/>
      <extLst>
        <ext xmlns:xfpb="http://schemas.microsoft.com/office/spreadsheetml/2022/featurepropertybag" uri="{C7286773-470A-42A8-94C5-96B5CB345126}">
          <xfpb:xfComplement i="0"/>
        </ext>
      </extLst>
    </xf>
    <xf numFmtId="0" fontId="0" fillId="2" borderId="13" xfId="0" applyFill="1" applyBorder="1" applyAlignment="1">
      <alignment horizontal="center" vertical="center"/>
      <extLst>
        <ext xmlns:xfpb="http://schemas.microsoft.com/office/spreadsheetml/2022/featurepropertybag" uri="{C7286773-470A-42A8-94C5-96B5CB345126}">
          <xfpb:xfComplement i="0"/>
        </ext>
      </extLst>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2" borderId="1" xfId="0" applyFont="1" applyFill="1" applyBorder="1" applyAlignment="1" applyProtection="1">
      <alignment horizontal="left" vertical="center" shrinkToFit="1"/>
      <protection locked="0"/>
    </xf>
    <xf numFmtId="0" fontId="35" fillId="2" borderId="1" xfId="5" applyFont="1" applyFill="1" applyBorder="1" applyAlignment="1" applyProtection="1">
      <alignment horizontal="left" vertical="center" shrinkToFit="1"/>
      <protection locked="0"/>
    </xf>
    <xf numFmtId="58" fontId="11" fillId="2" borderId="0" xfId="0" applyNumberFormat="1" applyFont="1" applyFill="1" applyAlignment="1" applyProtection="1">
      <alignment horizontal="right" vertical="center"/>
      <protection locked="0"/>
    </xf>
    <xf numFmtId="0" fontId="11" fillId="2" borderId="1" xfId="0" applyFont="1" applyFill="1" applyBorder="1" applyAlignment="1">
      <alignment horizontal="left" vertical="center" shrinkToFit="1"/>
    </xf>
    <xf numFmtId="179" fontId="11" fillId="2" borderId="1" xfId="0" applyNumberFormat="1" applyFont="1" applyFill="1" applyBorder="1" applyAlignment="1">
      <alignment vertical="center" shrinkToFit="1"/>
    </xf>
    <xf numFmtId="179" fontId="11" fillId="2" borderId="1" xfId="0" applyNumberFormat="1" applyFont="1" applyFill="1" applyBorder="1" applyAlignment="1">
      <alignment horizontal="center" vertical="center" shrinkToFit="1"/>
    </xf>
    <xf numFmtId="0" fontId="35" fillId="2" borderId="41" xfId="0" applyFont="1" applyFill="1" applyBorder="1" applyAlignment="1" applyProtection="1">
      <alignment horizontal="center" vertical="center" wrapText="1"/>
      <protection locked="0"/>
    </xf>
    <xf numFmtId="0" fontId="35" fillId="2" borderId="3" xfId="0" applyFont="1" applyFill="1" applyBorder="1" applyAlignment="1" applyProtection="1">
      <alignment horizontal="center" vertical="center" wrapText="1"/>
      <protection locked="0"/>
    </xf>
    <xf numFmtId="0" fontId="35" fillId="2" borderId="2" xfId="0" applyFont="1" applyFill="1" applyBorder="1" applyAlignment="1" applyProtection="1">
      <alignment horizontal="center" vertical="center" wrapText="1"/>
      <protection locked="0"/>
    </xf>
    <xf numFmtId="0" fontId="11" fillId="2" borderId="2" xfId="0" applyFont="1" applyFill="1" applyBorder="1" applyAlignment="1">
      <alignment vertical="center" shrinkToFit="1"/>
    </xf>
    <xf numFmtId="58" fontId="36" fillId="2" borderId="33" xfId="4" applyNumberFormat="1" applyFont="1" applyFill="1" applyBorder="1" applyAlignment="1">
      <alignment horizontal="center"/>
    </xf>
    <xf numFmtId="0" fontId="36" fillId="2" borderId="2" xfId="4" applyFont="1" applyFill="1" applyBorder="1" applyAlignment="1">
      <alignment horizontal="left" vertical="center"/>
    </xf>
    <xf numFmtId="178" fontId="11" fillId="2" borderId="1" xfId="1" applyNumberFormat="1" applyFont="1" applyFill="1" applyBorder="1" applyAlignment="1" applyProtection="1">
      <alignment horizontal="right" vertical="center" wrapText="1"/>
      <protection locked="0"/>
    </xf>
    <xf numFmtId="178" fontId="4" fillId="2" borderId="3" xfId="0" applyNumberFormat="1" applyFont="1" applyFill="1" applyBorder="1" applyAlignment="1" applyProtection="1">
      <alignment vertical="center"/>
      <protection locked="0"/>
    </xf>
    <xf numFmtId="178" fontId="11" fillId="2" borderId="3" xfId="0" applyNumberFormat="1" applyFont="1" applyFill="1" applyBorder="1" applyAlignment="1" applyProtection="1">
      <alignment vertical="center"/>
      <protection locked="0"/>
    </xf>
    <xf numFmtId="58" fontId="11" fillId="2" borderId="1" xfId="0" applyNumberFormat="1" applyFont="1" applyFill="1" applyBorder="1" applyAlignment="1" applyProtection="1">
      <alignment horizontal="center" vertical="center" shrinkToFit="1"/>
      <protection locked="0"/>
    </xf>
    <xf numFmtId="176" fontId="11" fillId="2" borderId="2" xfId="0" applyNumberFormat="1" applyFont="1" applyFill="1" applyBorder="1" applyAlignment="1" applyProtection="1">
      <alignment horizontal="center" vertical="center" shrinkToFit="1"/>
      <protection locked="0"/>
    </xf>
    <xf numFmtId="176" fontId="11" fillId="2" borderId="1" xfId="0" applyNumberFormat="1" applyFont="1" applyFill="1" applyBorder="1" applyAlignment="1" applyProtection="1">
      <alignment horizontal="right" vertical="center"/>
      <protection locked="0"/>
    </xf>
    <xf numFmtId="0" fontId="11" fillId="2" borderId="3" xfId="0" applyFont="1" applyFill="1" applyBorder="1" applyAlignment="1" applyProtection="1">
      <alignment vertical="center" wrapText="1"/>
      <protection locked="0"/>
    </xf>
    <xf numFmtId="0" fontId="35" fillId="2" borderId="2" xfId="4" applyFont="1" applyFill="1" applyBorder="1" applyAlignment="1">
      <alignment horizontal="right" vertical="center" shrinkToFit="1"/>
    </xf>
    <xf numFmtId="0" fontId="35" fillId="2" borderId="3" xfId="4" applyFont="1" applyFill="1" applyBorder="1" applyAlignment="1">
      <alignment horizontal="right" vertical="center" wrapText="1"/>
    </xf>
    <xf numFmtId="176" fontId="35" fillId="2" borderId="1" xfId="4" applyNumberFormat="1" applyFont="1" applyFill="1" applyBorder="1">
      <alignment vertical="center"/>
    </xf>
    <xf numFmtId="178" fontId="35" fillId="2" borderId="23" xfId="4" applyNumberFormat="1" applyFont="1" applyFill="1" applyBorder="1" applyAlignment="1">
      <alignment horizontal="right" vertical="center"/>
    </xf>
    <xf numFmtId="178" fontId="35" fillId="2" borderId="31" xfId="4" applyNumberFormat="1" applyFont="1" applyFill="1" applyBorder="1" applyAlignment="1">
      <alignment horizontal="right" vertical="center"/>
    </xf>
    <xf numFmtId="178" fontId="35" fillId="2" borderId="1" xfId="4" applyNumberFormat="1" applyFont="1" applyFill="1" applyBorder="1" applyAlignment="1">
      <alignment horizontal="right" vertical="center"/>
    </xf>
    <xf numFmtId="178" fontId="35" fillId="2" borderId="34" xfId="4" applyNumberFormat="1" applyFont="1" applyFill="1" applyBorder="1" applyAlignment="1">
      <alignment horizontal="right" vertical="center"/>
    </xf>
    <xf numFmtId="178" fontId="35" fillId="2" borderId="35" xfId="4" applyNumberFormat="1" applyFont="1" applyFill="1" applyBorder="1" applyAlignment="1">
      <alignment horizontal="right" vertical="center"/>
    </xf>
    <xf numFmtId="178" fontId="35" fillId="2" borderId="25" xfId="4" applyNumberFormat="1" applyFont="1" applyFill="1" applyBorder="1" applyAlignment="1">
      <alignment horizontal="right" vertical="center"/>
    </xf>
    <xf numFmtId="0" fontId="0" fillId="0" borderId="0" xfId="0" applyAlignment="1">
      <alignment horizontal="left" vertical="center"/>
    </xf>
    <xf numFmtId="0" fontId="28" fillId="0" borderId="0" xfId="0" applyFont="1" applyAlignment="1">
      <alignment horizontal="center" vertical="center"/>
    </xf>
    <xf numFmtId="0" fontId="32" fillId="0" borderId="25"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1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8" xfId="0" applyFont="1" applyBorder="1" applyAlignment="1">
      <alignment horizontal="center" vertical="center" wrapText="1"/>
    </xf>
    <xf numFmtId="0" fontId="4" fillId="2" borderId="1" xfId="0" applyFont="1" applyFill="1" applyBorder="1" applyAlignment="1" applyProtection="1">
      <alignment horizontal="left" vertical="center" shrinkToFit="1"/>
      <protection locked="0"/>
    </xf>
    <xf numFmtId="0" fontId="24" fillId="2" borderId="0" xfId="0" applyFont="1" applyFill="1" applyAlignment="1" applyProtection="1">
      <alignment horizontal="left" vertical="center" wrapText="1"/>
      <protection locked="0"/>
    </xf>
    <xf numFmtId="0" fontId="24" fillId="2" borderId="17" xfId="0" applyFont="1" applyFill="1" applyBorder="1" applyAlignment="1" applyProtection="1">
      <alignment horizontal="left" vertical="center" wrapText="1"/>
      <protection locked="0"/>
    </xf>
    <xf numFmtId="0" fontId="11" fillId="2" borderId="1" xfId="0" applyFont="1" applyFill="1" applyBorder="1" applyAlignment="1" applyProtection="1">
      <alignment horizontal="left" vertical="center" shrinkToFit="1"/>
      <protection locked="0"/>
    </xf>
    <xf numFmtId="0" fontId="8" fillId="0" borderId="0" xfId="0" applyFont="1" applyAlignment="1">
      <alignment horizontal="center" vertical="center" wrapText="1" shrinkToFit="1"/>
    </xf>
    <xf numFmtId="0" fontId="8"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178" fontId="4" fillId="0" borderId="11" xfId="0" applyNumberFormat="1" applyFont="1" applyBorder="1" applyAlignment="1" applyProtection="1">
      <alignment horizontal="center" vertical="center"/>
      <protection locked="0"/>
    </xf>
    <xf numFmtId="178" fontId="4" fillId="0" borderId="12" xfId="0" applyNumberFormat="1" applyFont="1" applyBorder="1" applyAlignment="1" applyProtection="1">
      <alignment horizontal="center" vertical="center"/>
      <protection locked="0"/>
    </xf>
    <xf numFmtId="178" fontId="4" fillId="0" borderId="19" xfId="0" applyNumberFormat="1" applyFont="1" applyBorder="1" applyAlignment="1" applyProtection="1">
      <alignment horizontal="center" vertical="center"/>
      <protection locked="0"/>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3" xfId="0" applyFont="1" applyBorder="1" applyAlignment="1">
      <alignment horizontal="center" vertical="center"/>
    </xf>
    <xf numFmtId="0" fontId="8" fillId="0" borderId="1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40" xfId="0" applyFont="1" applyBorder="1" applyAlignment="1">
      <alignment horizontal="center" vertical="center" wrapText="1"/>
    </xf>
    <xf numFmtId="0" fontId="4" fillId="0" borderId="0" xfId="0" applyFont="1" applyAlignment="1" applyProtection="1">
      <alignment horizontal="left" vertical="center" shrinkToFit="1"/>
      <protection locked="0"/>
    </xf>
    <xf numFmtId="0" fontId="4" fillId="2"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4" fillId="2" borderId="2" xfId="0" applyFont="1" applyFill="1" applyBorder="1" applyAlignment="1" applyProtection="1">
      <alignment horizontal="left" vertical="center" shrinkToFit="1"/>
      <protection locked="0"/>
    </xf>
    <xf numFmtId="0" fontId="4" fillId="2" borderId="4" xfId="0" applyFont="1" applyFill="1" applyBorder="1" applyAlignment="1" applyProtection="1">
      <alignment horizontal="left" vertical="center" shrinkToFit="1"/>
      <protection locked="0"/>
    </xf>
    <xf numFmtId="0" fontId="4" fillId="2" borderId="3" xfId="0" applyFont="1" applyFill="1" applyBorder="1" applyAlignment="1" applyProtection="1">
      <alignment horizontal="left" vertical="center" shrinkToFit="1"/>
      <protection locked="0"/>
    </xf>
    <xf numFmtId="0" fontId="4" fillId="2" borderId="2"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8" fillId="0" borderId="2"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11" fillId="2" borderId="1" xfId="0" applyFont="1" applyFill="1" applyBorder="1" applyAlignment="1" applyProtection="1">
      <alignment horizontal="left" vertical="center" wrapText="1"/>
      <protection locked="0"/>
    </xf>
    <xf numFmtId="178" fontId="18" fillId="0" borderId="3" xfId="4" applyNumberFormat="1" applyFont="1" applyBorder="1" applyAlignment="1">
      <alignment horizontal="right" vertical="center"/>
    </xf>
    <xf numFmtId="178" fontId="18" fillId="0" borderId="38" xfId="4" applyNumberFormat="1" applyFont="1" applyBorder="1" applyAlignment="1">
      <alignment horizontal="right" vertical="center"/>
    </xf>
    <xf numFmtId="0" fontId="18" fillId="0" borderId="26" xfId="4" applyFont="1" applyBorder="1" applyAlignment="1">
      <alignment horizontal="center" vertical="center" wrapText="1"/>
    </xf>
    <xf numFmtId="0" fontId="18" fillId="0" borderId="30" xfId="4" applyFont="1" applyBorder="1" applyAlignment="1">
      <alignment horizontal="center" vertical="center" wrapText="1"/>
    </xf>
    <xf numFmtId="0" fontId="18" fillId="0" borderId="4" xfId="4" applyFont="1" applyBorder="1" applyAlignment="1">
      <alignment horizontal="center" vertical="center" wrapText="1"/>
    </xf>
    <xf numFmtId="0" fontId="18" fillId="0" borderId="22" xfId="4" applyFont="1" applyBorder="1" applyAlignment="1">
      <alignment horizontal="center" vertical="center" wrapText="1"/>
    </xf>
    <xf numFmtId="0" fontId="18" fillId="0" borderId="23" xfId="4" applyFont="1" applyBorder="1" applyAlignment="1">
      <alignment horizontal="center" vertical="center"/>
    </xf>
    <xf numFmtId="0" fontId="35" fillId="2" borderId="2" xfId="4" applyFont="1" applyFill="1" applyBorder="1" applyAlignment="1">
      <alignment horizontal="left" vertical="center" shrinkToFit="1"/>
    </xf>
    <xf numFmtId="0" fontId="35" fillId="2" borderId="4" xfId="4" applyFont="1" applyFill="1" applyBorder="1" applyAlignment="1">
      <alignment horizontal="left" vertical="center" shrinkToFit="1"/>
    </xf>
    <xf numFmtId="0" fontId="35" fillId="2" borderId="3" xfId="4" applyFont="1" applyFill="1" applyBorder="1" applyAlignment="1">
      <alignment horizontal="left" vertical="center" shrinkToFit="1"/>
    </xf>
    <xf numFmtId="0" fontId="22" fillId="0" borderId="1" xfId="4" applyFont="1" applyBorder="1" applyAlignment="1">
      <alignment horizontal="center" vertical="center" wrapText="1"/>
    </xf>
    <xf numFmtId="0" fontId="35" fillId="2" borderId="1" xfId="4" applyFont="1" applyFill="1" applyBorder="1" applyAlignment="1">
      <alignment horizontal="left" vertical="center" shrinkToFit="1"/>
    </xf>
    <xf numFmtId="0" fontId="11" fillId="0" borderId="2" xfId="4" applyFont="1" applyBorder="1" applyAlignment="1" applyProtection="1">
      <alignment horizontal="center" vertical="center" wrapText="1"/>
      <protection locked="0"/>
    </xf>
    <xf numFmtId="0" fontId="11" fillId="0" borderId="4" xfId="4" applyFont="1" applyBorder="1" applyAlignment="1" applyProtection="1">
      <alignment horizontal="center" vertical="center" wrapText="1"/>
      <protection locked="0"/>
    </xf>
    <xf numFmtId="0" fontId="11" fillId="0" borderId="3" xfId="4" applyFont="1" applyBorder="1" applyAlignment="1" applyProtection="1">
      <alignment horizontal="center" vertical="center" wrapText="1"/>
      <protection locked="0"/>
    </xf>
    <xf numFmtId="0" fontId="18" fillId="0" borderId="1" xfId="4" applyFont="1" applyBorder="1" applyAlignment="1">
      <alignment horizontal="center" vertical="center"/>
    </xf>
    <xf numFmtId="0" fontId="18" fillId="0" borderId="4" xfId="4" applyFont="1" applyBorder="1" applyAlignment="1">
      <alignment horizontal="center" vertical="center"/>
    </xf>
    <xf numFmtId="0" fontId="18" fillId="0" borderId="3" xfId="4" applyFont="1" applyBorder="1" applyAlignment="1">
      <alignment horizontal="center" vertical="center"/>
    </xf>
    <xf numFmtId="0" fontId="18" fillId="0" borderId="2" xfId="4" applyFont="1" applyBorder="1" applyAlignment="1">
      <alignment horizontal="center" vertical="center"/>
    </xf>
    <xf numFmtId="0" fontId="18" fillId="0" borderId="30" xfId="4" applyFont="1" applyBorder="1" applyAlignment="1">
      <alignment horizontal="center" vertical="center"/>
    </xf>
    <xf numFmtId="0" fontId="18" fillId="0" borderId="27" xfId="4" applyFont="1" applyBorder="1" applyAlignment="1">
      <alignment horizontal="center" vertical="center"/>
    </xf>
    <xf numFmtId="0" fontId="18" fillId="0" borderId="28" xfId="4" applyFont="1" applyBorder="1" applyAlignment="1">
      <alignment horizontal="center" vertical="center"/>
    </xf>
    <xf numFmtId="0" fontId="18" fillId="0" borderId="29" xfId="4" applyFont="1" applyBorder="1" applyAlignment="1">
      <alignment horizontal="center" vertical="center"/>
    </xf>
    <xf numFmtId="0" fontId="18" fillId="0" borderId="23" xfId="4" applyFont="1" applyBorder="1" applyAlignment="1">
      <alignment horizontal="center" vertical="center" wrapText="1"/>
    </xf>
    <xf numFmtId="0" fontId="18" fillId="0" borderId="3" xfId="4" applyFont="1" applyBorder="1" applyAlignment="1">
      <alignment horizontal="center" vertical="center" wrapText="1"/>
    </xf>
    <xf numFmtId="0" fontId="18" fillId="2" borderId="1" xfId="4" applyFont="1" applyFill="1" applyBorder="1" applyAlignment="1">
      <alignment horizontal="center" vertical="center" shrinkToFit="1"/>
    </xf>
    <xf numFmtId="0" fontId="18" fillId="2" borderId="2" xfId="4" applyFont="1" applyFill="1" applyBorder="1" applyAlignment="1">
      <alignment horizontal="left" vertical="center" shrinkToFit="1"/>
    </xf>
    <xf numFmtId="0" fontId="18" fillId="2" borderId="4" xfId="4" applyFont="1" applyFill="1" applyBorder="1" applyAlignment="1">
      <alignment horizontal="left" vertical="center" shrinkToFit="1"/>
    </xf>
    <xf numFmtId="0" fontId="18" fillId="2" borderId="3" xfId="4" applyFont="1" applyFill="1" applyBorder="1" applyAlignment="1">
      <alignment horizontal="left" vertical="center" shrinkToFit="1"/>
    </xf>
  </cellXfs>
  <cellStyles count="6">
    <cellStyle name="ハイパーリンク" xfId="5" builtinId="8"/>
    <cellStyle name="桁区切り" xfId="1" builtinId="6"/>
    <cellStyle name="標準" xfId="0" builtinId="0"/>
    <cellStyle name="標準 2" xfId="2" xr:uid="{BE620B34-98E0-4128-A25F-D06567E896F0}"/>
    <cellStyle name="標準 3" xfId="3" xr:uid="{7933DEB4-7E34-418B-ACDC-4B5703C0730B}"/>
    <cellStyle name="標準 4" xfId="4" xr:uid="{31CA8A9A-EC96-4A91-9B58-5EF6A11596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3</xdr:col>
      <xdr:colOff>1490383</xdr:colOff>
      <xdr:row>1</xdr:row>
      <xdr:rowOff>89647</xdr:rowOff>
    </xdr:from>
    <xdr:to>
      <xdr:col>4</xdr:col>
      <xdr:colOff>2177116</xdr:colOff>
      <xdr:row>2</xdr:row>
      <xdr:rowOff>142502</xdr:rowOff>
    </xdr:to>
    <xdr:sp macro="" textlink="">
      <xdr:nvSpPr>
        <xdr:cNvPr id="3" name="吹き出し: 角を丸めた四角形 2">
          <a:extLst>
            <a:ext uri="{FF2B5EF4-FFF2-40B4-BE49-F238E27FC236}">
              <a16:creationId xmlns:a16="http://schemas.microsoft.com/office/drawing/2014/main" id="{15CF9974-D146-474B-9F87-3FA3A5879263}"/>
            </a:ext>
          </a:extLst>
        </xdr:cNvPr>
        <xdr:cNvSpPr/>
      </xdr:nvSpPr>
      <xdr:spPr>
        <a:xfrm>
          <a:off x="8550089" y="381000"/>
          <a:ext cx="2311586" cy="344208"/>
        </a:xfrm>
        <a:prstGeom prst="wedgeRoundRectCallout">
          <a:avLst>
            <a:gd name="adj1" fmla="val -41244"/>
            <a:gd name="adj2" fmla="val 77363"/>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確認してチェックしてください。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114301</xdr:colOff>
      <xdr:row>3</xdr:row>
      <xdr:rowOff>44450</xdr:rowOff>
    </xdr:from>
    <xdr:to>
      <xdr:col>5</xdr:col>
      <xdr:colOff>2249715</xdr:colOff>
      <xdr:row>20</xdr:row>
      <xdr:rowOff>90714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54158" y="806450"/>
          <a:ext cx="2135414" cy="45729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・青で着色してあるセルに入力してください。</a:t>
          </a:r>
          <a:endParaRPr kumimoji="1" lang="en-US" altLang="ja-JP" sz="1800" b="1">
            <a:solidFill>
              <a:srgbClr val="FF0000"/>
            </a:solidFill>
          </a:endParaRPr>
        </a:p>
        <a:p>
          <a:r>
            <a:rPr kumimoji="1" lang="ja-JP" altLang="en-US" sz="1800" b="1">
              <a:solidFill>
                <a:srgbClr val="FF0000"/>
              </a:solidFill>
            </a:rPr>
            <a:t>・着色されていないセルには計算式が入っておりますので、入力しないでください。</a:t>
          </a:r>
          <a:endParaRPr kumimoji="1" lang="en-US" altLang="ja-JP" sz="1800" b="1">
            <a:solidFill>
              <a:srgbClr val="FF0000"/>
            </a:solidFill>
          </a:endParaRPr>
        </a:p>
      </xdr:txBody>
    </xdr:sp>
    <xdr:clientData/>
  </xdr:twoCellAnchor>
  <xdr:twoCellAnchor>
    <xdr:from>
      <xdr:col>0</xdr:col>
      <xdr:colOff>163285</xdr:colOff>
      <xdr:row>3</xdr:row>
      <xdr:rowOff>68036</xdr:rowOff>
    </xdr:from>
    <xdr:to>
      <xdr:col>1</xdr:col>
      <xdr:colOff>2583862</xdr:colOff>
      <xdr:row>5</xdr:row>
      <xdr:rowOff>131989</xdr:rowOff>
    </xdr:to>
    <xdr:sp macro="" textlink="">
      <xdr:nvSpPr>
        <xdr:cNvPr id="3" name="四角形: 角を丸くする 2">
          <a:extLst>
            <a:ext uri="{FF2B5EF4-FFF2-40B4-BE49-F238E27FC236}">
              <a16:creationId xmlns:a16="http://schemas.microsoft.com/office/drawing/2014/main" id="{D89209D9-CD03-4245-8CA9-AAF60B129631}"/>
            </a:ext>
          </a:extLst>
        </xdr:cNvPr>
        <xdr:cNvSpPr/>
      </xdr:nvSpPr>
      <xdr:spPr>
        <a:xfrm>
          <a:off x="163285" y="843643"/>
          <a:ext cx="2760756" cy="581025"/>
        </a:xfrm>
        <a:prstGeom prst="roundRect">
          <a:avLst/>
        </a:prstGeom>
        <a:solidFill>
          <a:schemeClr val="accent4"/>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全てのシートについて、</a:t>
          </a:r>
          <a:r>
            <a:rPr kumimoji="1" lang="ja-JP" altLang="en-US" sz="1100" b="1">
              <a:solidFill>
                <a:srgbClr val="FF0000"/>
              </a:solidFill>
              <a:latin typeface="ＭＳ ゴシック" panose="020B0609070205080204" pitchFamily="49" charset="-128"/>
              <a:ea typeface="ＭＳ ゴシック" panose="020B0609070205080204" pitchFamily="49" charset="-128"/>
            </a:rPr>
            <a:t>水色のセルを</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100" b="1">
              <a:solidFill>
                <a:srgbClr val="FF0000"/>
              </a:solidFill>
              <a:latin typeface="ＭＳ ゴシック" panose="020B0609070205080204" pitchFamily="49" charset="-128"/>
              <a:ea typeface="ＭＳ ゴシック" panose="020B0609070205080204" pitchFamily="49" charset="-128"/>
            </a:rPr>
            <a:t>入力</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してください。</a:t>
          </a:r>
          <a:endParaRPr kumimoji="1" lang="en-US" altLang="ja-JP" sz="1100" b="1"/>
        </a:p>
      </xdr:txBody>
    </xdr:sp>
    <xdr:clientData/>
  </xdr:twoCellAnchor>
  <xdr:twoCellAnchor>
    <xdr:from>
      <xdr:col>3</xdr:col>
      <xdr:colOff>1170215</xdr:colOff>
      <xdr:row>18</xdr:row>
      <xdr:rowOff>40821</xdr:rowOff>
    </xdr:from>
    <xdr:to>
      <xdr:col>4</xdr:col>
      <xdr:colOff>2219833</xdr:colOff>
      <xdr:row>20</xdr:row>
      <xdr:rowOff>98237</xdr:rowOff>
    </xdr:to>
    <xdr:sp macro="" textlink="">
      <xdr:nvSpPr>
        <xdr:cNvPr id="4" name="吹き出し: 角を丸めた四角形 3">
          <a:extLst>
            <a:ext uri="{FF2B5EF4-FFF2-40B4-BE49-F238E27FC236}">
              <a16:creationId xmlns:a16="http://schemas.microsoft.com/office/drawing/2014/main" id="{E050E628-8F4E-4B92-99BA-47B4153203A1}"/>
            </a:ext>
          </a:extLst>
        </xdr:cNvPr>
        <xdr:cNvSpPr/>
      </xdr:nvSpPr>
      <xdr:spPr>
        <a:xfrm>
          <a:off x="4231822" y="4939392"/>
          <a:ext cx="2287868" cy="574488"/>
        </a:xfrm>
        <a:prstGeom prst="wedgeRoundRectCallout">
          <a:avLst>
            <a:gd name="adj1" fmla="val -43762"/>
            <a:gd name="adj2" fmla="val 77363"/>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金額は他のシートを入力すると</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転記されますので入力不要です。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2000250</xdr:colOff>
      <xdr:row>33</xdr:row>
      <xdr:rowOff>176893</xdr:rowOff>
    </xdr:from>
    <xdr:to>
      <xdr:col>4</xdr:col>
      <xdr:colOff>2103638</xdr:colOff>
      <xdr:row>35</xdr:row>
      <xdr:rowOff>183696</xdr:rowOff>
    </xdr:to>
    <xdr:sp macro="" textlink="">
      <xdr:nvSpPr>
        <xdr:cNvPr id="5" name="吹き出し: 角を丸めた四角形 4">
          <a:extLst>
            <a:ext uri="{FF2B5EF4-FFF2-40B4-BE49-F238E27FC236}">
              <a16:creationId xmlns:a16="http://schemas.microsoft.com/office/drawing/2014/main" id="{05F49E2B-719E-4A64-A5E7-92EE83059820}"/>
            </a:ext>
          </a:extLst>
        </xdr:cNvPr>
        <xdr:cNvSpPr/>
      </xdr:nvSpPr>
      <xdr:spPr>
        <a:xfrm>
          <a:off x="2340429" y="9062357"/>
          <a:ext cx="4063066" cy="523875"/>
        </a:xfrm>
        <a:prstGeom prst="wedgeRoundRectCallout">
          <a:avLst>
            <a:gd name="adj1" fmla="val -41244"/>
            <a:gd name="adj2" fmla="val 77363"/>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確認してチェックしてください。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「暴力団排除に関する誓約事項」は</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HP</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に掲載しています。</a:t>
          </a:r>
        </a:p>
      </xdr:txBody>
    </xdr:sp>
    <xdr:clientData/>
  </xdr:twoCellAnchor>
  <xdr:twoCellAnchor>
    <xdr:from>
      <xdr:col>0</xdr:col>
      <xdr:colOff>0</xdr:colOff>
      <xdr:row>10</xdr:row>
      <xdr:rowOff>4534</xdr:rowOff>
    </xdr:from>
    <xdr:to>
      <xdr:col>2</xdr:col>
      <xdr:colOff>1553084</xdr:colOff>
      <xdr:row>15</xdr:row>
      <xdr:rowOff>9071</xdr:rowOff>
    </xdr:to>
    <xdr:sp macro="" textlink="">
      <xdr:nvSpPr>
        <xdr:cNvPr id="6" name="吹き出し: 角を丸めた四角形 5">
          <a:extLst>
            <a:ext uri="{FF2B5EF4-FFF2-40B4-BE49-F238E27FC236}">
              <a16:creationId xmlns:a16="http://schemas.microsoft.com/office/drawing/2014/main" id="{3C17D2C0-118D-46E1-8BD8-C4843FF0DA72}"/>
            </a:ext>
          </a:extLst>
        </xdr:cNvPr>
        <xdr:cNvSpPr/>
      </xdr:nvSpPr>
      <xdr:spPr>
        <a:xfrm>
          <a:off x="0" y="2508248"/>
          <a:ext cx="4592013" cy="1183823"/>
        </a:xfrm>
        <a:prstGeom prst="wedgeRoundRectCallout">
          <a:avLst>
            <a:gd name="adj1" fmla="val 60119"/>
            <a:gd name="adj2" fmla="val 48077"/>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fontAlgn="t"/>
          <a:r>
            <a:rPr lang="en-US" altLang="ja-JP" sz="1100" b="0" i="0">
              <a:solidFill>
                <a:sysClr val="windowText" lastClr="000000"/>
              </a:solidFill>
              <a:effectLst/>
              <a:latin typeface="+mn-lt"/>
              <a:ea typeface="+mn-ea"/>
              <a:cs typeface="+mn-cs"/>
            </a:rPr>
            <a:t>※</a:t>
          </a:r>
          <a:r>
            <a:rPr lang="ja-JP" altLang="ja-JP" sz="1100" b="0" i="0">
              <a:solidFill>
                <a:sysClr val="windowText" lastClr="000000"/>
              </a:solidFill>
              <a:effectLst/>
              <a:latin typeface="+mn-lt"/>
              <a:ea typeface="+mn-ea"/>
              <a:cs typeface="+mn-cs"/>
            </a:rPr>
            <a:t>電話番号及びメールアドレスは、人事異動や担当変更があった場合でも継続して使用できる共通の連絡先を記載してください。担当者個人の連絡先は記載しないでください。なお、登録内容に変更があった場合は、速やかに県へ報告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68037</xdr:colOff>
      <xdr:row>7</xdr:row>
      <xdr:rowOff>78468</xdr:rowOff>
    </xdr:from>
    <xdr:to>
      <xdr:col>3</xdr:col>
      <xdr:colOff>1670051</xdr:colOff>
      <xdr:row>9</xdr:row>
      <xdr:rowOff>192314</xdr:rowOff>
    </xdr:to>
    <xdr:sp macro="" textlink="">
      <xdr:nvSpPr>
        <xdr:cNvPr id="2" name="四角形: 角を丸くする 1">
          <a:extLst>
            <a:ext uri="{FF2B5EF4-FFF2-40B4-BE49-F238E27FC236}">
              <a16:creationId xmlns:a16="http://schemas.microsoft.com/office/drawing/2014/main" id="{F0263D60-2C94-4ECF-B312-B30E4FDE9AAA}"/>
            </a:ext>
          </a:extLst>
        </xdr:cNvPr>
        <xdr:cNvSpPr/>
      </xdr:nvSpPr>
      <xdr:spPr>
        <a:xfrm>
          <a:off x="775608" y="2432504"/>
          <a:ext cx="4636407" cy="794203"/>
        </a:xfrm>
        <a:prstGeom prst="round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１）介護福祉士資格取得支援及びコミュニケーション促進費用の　</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　申請がある場合、別紙１－３を入力してください。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　 事業所名と支出予定額がこのシートに転記されます。</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0</xdr:colOff>
      <xdr:row>18</xdr:row>
      <xdr:rowOff>0</xdr:rowOff>
    </xdr:from>
    <xdr:to>
      <xdr:col>3</xdr:col>
      <xdr:colOff>1421039</xdr:colOff>
      <xdr:row>20</xdr:row>
      <xdr:rowOff>107496</xdr:rowOff>
    </xdr:to>
    <xdr:sp macro="" textlink="">
      <xdr:nvSpPr>
        <xdr:cNvPr id="3" name="四角形: 角を丸くする 2">
          <a:extLst>
            <a:ext uri="{FF2B5EF4-FFF2-40B4-BE49-F238E27FC236}">
              <a16:creationId xmlns:a16="http://schemas.microsoft.com/office/drawing/2014/main" id="{9F529698-879C-4E97-AAF2-1CAC413B0843}"/>
            </a:ext>
          </a:extLst>
        </xdr:cNvPr>
        <xdr:cNvSpPr/>
      </xdr:nvSpPr>
      <xdr:spPr>
        <a:xfrm>
          <a:off x="707571" y="6123214"/>
          <a:ext cx="4455432" cy="787853"/>
        </a:xfrm>
        <a:prstGeom prst="round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（２）留学生の日本語学校の学費の申請がある場合、</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　　別紙１－４を入力してください。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　　対象者名と支出予定額がこのシートに転記されます。</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244928</xdr:colOff>
      <xdr:row>27</xdr:row>
      <xdr:rowOff>421822</xdr:rowOff>
    </xdr:from>
    <xdr:to>
      <xdr:col>7</xdr:col>
      <xdr:colOff>1627867</xdr:colOff>
      <xdr:row>29</xdr:row>
      <xdr:rowOff>145144</xdr:rowOff>
    </xdr:to>
    <xdr:sp macro="" textlink="">
      <xdr:nvSpPr>
        <xdr:cNvPr id="4" name="四角形: 角を丸くする 3">
          <a:extLst>
            <a:ext uri="{FF2B5EF4-FFF2-40B4-BE49-F238E27FC236}">
              <a16:creationId xmlns:a16="http://schemas.microsoft.com/office/drawing/2014/main" id="{FA3A392B-80E6-4379-B34C-A045A11BB772}"/>
            </a:ext>
          </a:extLst>
        </xdr:cNvPr>
        <xdr:cNvSpPr/>
      </xdr:nvSpPr>
      <xdr:spPr>
        <a:xfrm>
          <a:off x="7347857" y="9388929"/>
          <a:ext cx="3777796" cy="784679"/>
        </a:xfrm>
        <a:prstGeom prst="round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（３）技能実習生及び特定技能外国人の地域生活費の</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　申請がある場合、別紙１－５を対象者ごとに作成し、</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u="none">
              <a:solidFill>
                <a:sysClr val="windowText" lastClr="000000"/>
              </a:solidFill>
              <a:latin typeface="ＭＳ ゴシック" panose="020B0609070205080204" pitchFamily="49" charset="-128"/>
              <a:ea typeface="ＭＳ ゴシック" panose="020B0609070205080204" pitchFamily="49" charset="-128"/>
            </a:rPr>
            <a:t>　</a:t>
          </a:r>
          <a:r>
            <a:rPr kumimoji="1" lang="ja-JP"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rPr>
            <a:t>対象者名と支出予定額がこのシートに転記されます。</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1211036</xdr:colOff>
      <xdr:row>9</xdr:row>
      <xdr:rowOff>312965</xdr:rowOff>
    </xdr:from>
    <xdr:to>
      <xdr:col>8</xdr:col>
      <xdr:colOff>1239116</xdr:colOff>
      <xdr:row>12</xdr:row>
      <xdr:rowOff>123990</xdr:rowOff>
    </xdr:to>
    <xdr:sp macro="" textlink="">
      <xdr:nvSpPr>
        <xdr:cNvPr id="2" name="吹き出し: 角を丸めた四角形 1">
          <a:extLst>
            <a:ext uri="{FF2B5EF4-FFF2-40B4-BE49-F238E27FC236}">
              <a16:creationId xmlns:a16="http://schemas.microsoft.com/office/drawing/2014/main" id="{48A083CC-9498-44DA-ABBD-6102FBD5416D}"/>
            </a:ext>
          </a:extLst>
        </xdr:cNvPr>
        <xdr:cNvSpPr/>
      </xdr:nvSpPr>
      <xdr:spPr>
        <a:xfrm>
          <a:off x="8300357" y="3497036"/>
          <a:ext cx="4191866" cy="831561"/>
        </a:xfrm>
        <a:prstGeom prst="wedgeRoundRectCallout">
          <a:avLst>
            <a:gd name="adj1" fmla="val -50075"/>
            <a:gd name="adj2" fmla="val -127809"/>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雇用予定者の分を申請する場合は</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雇用予定であることを証明できる書類等を提出してください。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なお、（３）地域生活費は申請いただけません。</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1700893</xdr:colOff>
      <xdr:row>0</xdr:row>
      <xdr:rowOff>108857</xdr:rowOff>
    </xdr:from>
    <xdr:to>
      <xdr:col>6</xdr:col>
      <xdr:colOff>589147</xdr:colOff>
      <xdr:row>2</xdr:row>
      <xdr:rowOff>130341</xdr:rowOff>
    </xdr:to>
    <xdr:sp macro="" textlink="">
      <xdr:nvSpPr>
        <xdr:cNvPr id="3" name="四角形: 角を丸くする 2">
          <a:extLst>
            <a:ext uri="{FF2B5EF4-FFF2-40B4-BE49-F238E27FC236}">
              <a16:creationId xmlns:a16="http://schemas.microsoft.com/office/drawing/2014/main" id="{5F09A47D-0E6D-4A22-A136-AE2C870FE1A2}"/>
            </a:ext>
          </a:extLst>
        </xdr:cNvPr>
        <xdr:cNvSpPr/>
      </xdr:nvSpPr>
      <xdr:spPr>
        <a:xfrm>
          <a:off x="5061857" y="108857"/>
          <a:ext cx="4004540" cy="552163"/>
        </a:xfrm>
        <a:prstGeom prst="roundRect">
          <a:avLst/>
        </a:prstGeom>
        <a:solidFill>
          <a:schemeClr val="accent4"/>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対象となる外国人介護職員について記載してください。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既に退職している方は対象外です。</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176894</xdr:colOff>
      <xdr:row>32</xdr:row>
      <xdr:rowOff>190500</xdr:rowOff>
    </xdr:from>
    <xdr:to>
      <xdr:col>8</xdr:col>
      <xdr:colOff>843644</xdr:colOff>
      <xdr:row>34</xdr:row>
      <xdr:rowOff>90981</xdr:rowOff>
    </xdr:to>
    <xdr:sp macro="" textlink="">
      <xdr:nvSpPr>
        <xdr:cNvPr id="8" name="吹き出し: 角を丸めた四角形 7">
          <a:extLst>
            <a:ext uri="{FF2B5EF4-FFF2-40B4-BE49-F238E27FC236}">
              <a16:creationId xmlns:a16="http://schemas.microsoft.com/office/drawing/2014/main" id="{67621798-7AF7-4441-A61D-1EFCC4C69DBF}"/>
            </a:ext>
          </a:extLst>
        </xdr:cNvPr>
        <xdr:cNvSpPr/>
      </xdr:nvSpPr>
      <xdr:spPr>
        <a:xfrm>
          <a:off x="7266215" y="11198679"/>
          <a:ext cx="4830536" cy="580838"/>
        </a:xfrm>
        <a:prstGeom prst="wedgeRoundRectCallout">
          <a:avLst>
            <a:gd name="adj1" fmla="val -43762"/>
            <a:gd name="adj2" fmla="val 77363"/>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600">
              <a:solidFill>
                <a:sysClr val="windowText" lastClr="000000"/>
              </a:solidFill>
              <a:effectLst/>
              <a:latin typeface="ＭＳ ゴシック" panose="020B0609070205080204" pitchFamily="49" charset="-128"/>
              <a:ea typeface="ＭＳ ゴシック" panose="020B0609070205080204" pitchFamily="49" charset="-128"/>
              <a:cs typeface="+mn-cs"/>
            </a:rPr>
            <a:t>上記に誤りがないか確認の上、入力してください。</a:t>
          </a:r>
          <a:endParaRPr lang="ja-JP" altLang="ja-JP" sz="16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2762250</xdr:colOff>
      <xdr:row>0</xdr:row>
      <xdr:rowOff>312964</xdr:rowOff>
    </xdr:from>
    <xdr:to>
      <xdr:col>5</xdr:col>
      <xdr:colOff>7159625</xdr:colOff>
      <xdr:row>3</xdr:row>
      <xdr:rowOff>214993</xdr:rowOff>
    </xdr:to>
    <xdr:sp macro="" textlink="">
      <xdr:nvSpPr>
        <xdr:cNvPr id="3" name="四角形: 角を丸くする 2">
          <a:extLst>
            <a:ext uri="{FF2B5EF4-FFF2-40B4-BE49-F238E27FC236}">
              <a16:creationId xmlns:a16="http://schemas.microsoft.com/office/drawing/2014/main" id="{0CF95277-D5B4-4D2B-8D3C-782D0A571593}"/>
            </a:ext>
          </a:extLst>
        </xdr:cNvPr>
        <xdr:cNvSpPr/>
      </xdr:nvSpPr>
      <xdr:spPr>
        <a:xfrm>
          <a:off x="9075964" y="312964"/>
          <a:ext cx="4397375" cy="704850"/>
        </a:xfrm>
        <a:prstGeom prst="round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介護福祉士資格取得支援費用とコミュニケーション促進費用を</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申請する場合、事業所ごとの取組内容を記載してください。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（申請しない場合は提出不要。）</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625928</xdr:colOff>
      <xdr:row>4</xdr:row>
      <xdr:rowOff>381000</xdr:rowOff>
    </xdr:from>
    <xdr:to>
      <xdr:col>3</xdr:col>
      <xdr:colOff>764391</xdr:colOff>
      <xdr:row>5</xdr:row>
      <xdr:rowOff>419100</xdr:rowOff>
    </xdr:to>
    <xdr:sp macro="" textlink="">
      <xdr:nvSpPr>
        <xdr:cNvPr id="2" name="四角形: 角を丸くする 1">
          <a:extLst>
            <a:ext uri="{FF2B5EF4-FFF2-40B4-BE49-F238E27FC236}">
              <a16:creationId xmlns:a16="http://schemas.microsoft.com/office/drawing/2014/main" id="{917F7F6C-EAB6-42B8-846A-65B8BF993EA9}"/>
            </a:ext>
          </a:extLst>
        </xdr:cNvPr>
        <xdr:cNvSpPr/>
      </xdr:nvSpPr>
      <xdr:spPr>
        <a:xfrm>
          <a:off x="1360714" y="2408464"/>
          <a:ext cx="3118427" cy="800100"/>
        </a:xfrm>
        <a:prstGeom prst="round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留学生の日本語学校の学費を申請する場合、</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内容を記載してください。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（申請しない場合は提出不要。）</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14</xdr:row>
      <xdr:rowOff>123265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3072408" y="1826559"/>
          <a:ext cx="7605620" cy="11205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twoCellAnchor>
    <xdr:from>
      <xdr:col>0</xdr:col>
      <xdr:colOff>105710</xdr:colOff>
      <xdr:row>9</xdr:row>
      <xdr:rowOff>187325</xdr:rowOff>
    </xdr:from>
    <xdr:to>
      <xdr:col>3</xdr:col>
      <xdr:colOff>368301</xdr:colOff>
      <xdr:row>12</xdr:row>
      <xdr:rowOff>169141</xdr:rowOff>
    </xdr:to>
    <xdr:sp macro="" textlink="">
      <xdr:nvSpPr>
        <xdr:cNvPr id="3" name="吹き出し: 角を丸めた四角形 2">
          <a:extLst>
            <a:ext uri="{FF2B5EF4-FFF2-40B4-BE49-F238E27FC236}">
              <a16:creationId xmlns:a16="http://schemas.microsoft.com/office/drawing/2014/main" id="{9C1998B1-89E6-40B6-BE09-4DAB245FCB99}"/>
            </a:ext>
          </a:extLst>
        </xdr:cNvPr>
        <xdr:cNvSpPr/>
      </xdr:nvSpPr>
      <xdr:spPr>
        <a:xfrm>
          <a:off x="105710" y="2820707"/>
          <a:ext cx="2660650" cy="553316"/>
        </a:xfrm>
        <a:prstGeom prst="wedgeRoundRectCallout">
          <a:avLst>
            <a:gd name="adj1" fmla="val 24024"/>
            <a:gd name="adj2" fmla="val 139279"/>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物件の月額賃料（本人負担額を含む）を記入してください。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429000</xdr:colOff>
      <xdr:row>8</xdr:row>
      <xdr:rowOff>220943</xdr:rowOff>
    </xdr:from>
    <xdr:to>
      <xdr:col>7</xdr:col>
      <xdr:colOff>294528</xdr:colOff>
      <xdr:row>14</xdr:row>
      <xdr:rowOff>324971</xdr:rowOff>
    </xdr:to>
    <xdr:sp macro="" textlink="">
      <xdr:nvSpPr>
        <xdr:cNvPr id="4" name="吹き出し: 角を丸めた四角形 3">
          <a:extLst>
            <a:ext uri="{FF2B5EF4-FFF2-40B4-BE49-F238E27FC236}">
              <a16:creationId xmlns:a16="http://schemas.microsoft.com/office/drawing/2014/main" id="{34A2DE31-6A8B-4229-8C42-458276791769}"/>
            </a:ext>
          </a:extLst>
        </xdr:cNvPr>
        <xdr:cNvSpPr/>
      </xdr:nvSpPr>
      <xdr:spPr>
        <a:xfrm>
          <a:off x="2823884" y="2582209"/>
          <a:ext cx="4018054" cy="1328644"/>
        </a:xfrm>
        <a:prstGeom prst="wedgeRoundRectCallout">
          <a:avLst>
            <a:gd name="adj1" fmla="val -22566"/>
            <a:gd name="adj2" fmla="val 65755"/>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対象者が入居した月（月初～月末まで入居していない場合は翌月）から「１」を記入してください。退居する場合は退居する月</a:t>
          </a:r>
          <a:r>
            <a:rPr kumimoji="1" lang="ja-JP"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rPr>
            <a:t>（月初～月末まで入居</a:t>
          </a:r>
          <a:r>
            <a:rPr kumimoji="1" lang="ja-JP" altLang="en-US" sz="1100" b="1">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rPr>
            <a:t>場合は翌月）</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から「０」を記入してください。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補助対象者以外の同居者がいる場合は</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（Ｃ）にその人数を記載してください。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773206</xdr:colOff>
      <xdr:row>9</xdr:row>
      <xdr:rowOff>182469</xdr:rowOff>
    </xdr:from>
    <xdr:to>
      <xdr:col>9</xdr:col>
      <xdr:colOff>827622</xdr:colOff>
      <xdr:row>13</xdr:row>
      <xdr:rowOff>134555</xdr:rowOff>
    </xdr:to>
    <xdr:sp macro="" textlink="">
      <xdr:nvSpPr>
        <xdr:cNvPr id="5" name="吹き出し: 角を丸めた四角形 4">
          <a:extLst>
            <a:ext uri="{FF2B5EF4-FFF2-40B4-BE49-F238E27FC236}">
              <a16:creationId xmlns:a16="http://schemas.microsoft.com/office/drawing/2014/main" id="{F2E3C409-C95A-4136-92DD-201AE25B916F}"/>
            </a:ext>
          </a:extLst>
        </xdr:cNvPr>
        <xdr:cNvSpPr/>
      </xdr:nvSpPr>
      <xdr:spPr>
        <a:xfrm>
          <a:off x="7317441" y="2815851"/>
          <a:ext cx="2564534" cy="714086"/>
        </a:xfrm>
        <a:prstGeom prst="wedgeRoundRectCallout">
          <a:avLst>
            <a:gd name="adj1" fmla="val -20366"/>
            <a:gd name="adj2" fmla="val 106159"/>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補助対象者が賃料の一部を負担する場合、本人負担額の合計額を記入</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395382</xdr:colOff>
      <xdr:row>2</xdr:row>
      <xdr:rowOff>160058</xdr:rowOff>
    </xdr:from>
    <xdr:to>
      <xdr:col>11</xdr:col>
      <xdr:colOff>1104070</xdr:colOff>
      <xdr:row>6</xdr:row>
      <xdr:rowOff>11207</xdr:rowOff>
    </xdr:to>
    <xdr:sp macro="" textlink="">
      <xdr:nvSpPr>
        <xdr:cNvPr id="7" name="四角形: 角を丸くする 6">
          <a:extLst>
            <a:ext uri="{FF2B5EF4-FFF2-40B4-BE49-F238E27FC236}">
              <a16:creationId xmlns:a16="http://schemas.microsoft.com/office/drawing/2014/main" id="{143E5303-2933-4EB0-955C-4C8EF1E23E96}"/>
            </a:ext>
          </a:extLst>
        </xdr:cNvPr>
        <xdr:cNvSpPr/>
      </xdr:nvSpPr>
      <xdr:spPr>
        <a:xfrm>
          <a:off x="8194676" y="641911"/>
          <a:ext cx="4473865" cy="882090"/>
        </a:xfrm>
        <a:prstGeom prst="round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技能実習生・特定技能外国人の地域生活費を申請する</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場合に記入してください。</a:t>
          </a:r>
          <a:r>
            <a:rPr kumimoji="1" lang="ja-JP"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rPr>
            <a:t>（申請しない場合は提出不要。）</a:t>
          </a:r>
          <a:endParaRPr kumimoji="1" lang="en-US"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100" b="1">
              <a:solidFill>
                <a:srgbClr val="FF0000"/>
              </a:solidFill>
              <a:latin typeface="ＭＳ ゴシック" panose="020B0609070205080204" pitchFamily="49" charset="-128"/>
              <a:ea typeface="ＭＳ ゴシック" panose="020B0609070205080204" pitchFamily="49" charset="-128"/>
            </a:rPr>
            <a:t>1</a:t>
          </a:r>
          <a:r>
            <a:rPr kumimoji="1" lang="ja-JP" altLang="en-US" sz="1100" b="1">
              <a:solidFill>
                <a:srgbClr val="FF0000"/>
              </a:solidFill>
              <a:latin typeface="ＭＳ ゴシック" panose="020B0609070205080204" pitchFamily="49" charset="-128"/>
              <a:ea typeface="ＭＳ ゴシック" panose="020B0609070205080204" pitchFamily="49" charset="-128"/>
            </a:rPr>
            <a:t>月未満で日割計算となる期間は補助対象外です</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14</xdr:row>
      <xdr:rowOff>123265</xdr:rowOff>
    </xdr:to>
    <xdr:sp macro="" textlink="">
      <xdr:nvSpPr>
        <xdr:cNvPr id="2" name="テキスト ボックス 1">
          <a:extLst>
            <a:ext uri="{FF2B5EF4-FFF2-40B4-BE49-F238E27FC236}">
              <a16:creationId xmlns:a16="http://schemas.microsoft.com/office/drawing/2014/main" id="{9BD5BA0B-55DC-444C-BB7C-C5929635730B}"/>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twoCellAnchor>
    <xdr:from>
      <xdr:col>9</xdr:col>
      <xdr:colOff>481853</xdr:colOff>
      <xdr:row>8</xdr:row>
      <xdr:rowOff>67236</xdr:rowOff>
    </xdr:from>
    <xdr:to>
      <xdr:col>11</xdr:col>
      <xdr:colOff>1223225</xdr:colOff>
      <xdr:row>13</xdr:row>
      <xdr:rowOff>29780</xdr:rowOff>
    </xdr:to>
    <xdr:sp macro="" textlink="">
      <xdr:nvSpPr>
        <xdr:cNvPr id="4" name="吹き出し: 角を丸めた四角形 3">
          <a:extLst>
            <a:ext uri="{FF2B5EF4-FFF2-40B4-BE49-F238E27FC236}">
              <a16:creationId xmlns:a16="http://schemas.microsoft.com/office/drawing/2014/main" id="{C54727A1-46A2-48FA-93E7-47C6EB11643E}"/>
            </a:ext>
          </a:extLst>
        </xdr:cNvPr>
        <xdr:cNvSpPr/>
      </xdr:nvSpPr>
      <xdr:spPr>
        <a:xfrm>
          <a:off x="9536206" y="2431677"/>
          <a:ext cx="3251490" cy="993485"/>
        </a:xfrm>
        <a:prstGeom prst="wedgeRoundRectCallout">
          <a:avLst>
            <a:gd name="adj1" fmla="val -57161"/>
            <a:gd name="adj2" fmla="val -38416"/>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採用前の期間は補助対象外ですが、</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月初～月末まで該当物件に入居している場合はその他の入居者として人数を（Ｃ）に</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481853</xdr:colOff>
      <xdr:row>8</xdr:row>
      <xdr:rowOff>67236</xdr:rowOff>
    </xdr:from>
    <xdr:to>
      <xdr:col>11</xdr:col>
      <xdr:colOff>1223225</xdr:colOff>
      <xdr:row>13</xdr:row>
      <xdr:rowOff>29780</xdr:rowOff>
    </xdr:to>
    <xdr:sp macro="" textlink="">
      <xdr:nvSpPr>
        <xdr:cNvPr id="3" name="吹き出し: 角を丸めた四角形 2">
          <a:extLst>
            <a:ext uri="{FF2B5EF4-FFF2-40B4-BE49-F238E27FC236}">
              <a16:creationId xmlns:a16="http://schemas.microsoft.com/office/drawing/2014/main" id="{CBFDF78E-C937-42CE-8585-4C71D261C91A}"/>
            </a:ext>
          </a:extLst>
        </xdr:cNvPr>
        <xdr:cNvSpPr/>
      </xdr:nvSpPr>
      <xdr:spPr>
        <a:xfrm>
          <a:off x="9536206" y="2431677"/>
          <a:ext cx="3251490" cy="993485"/>
        </a:xfrm>
        <a:prstGeom prst="wedgeRoundRectCallout">
          <a:avLst>
            <a:gd name="adj1" fmla="val -57161"/>
            <a:gd name="adj2" fmla="val -38416"/>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採用前の期間は補助対象外ですが、</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月初～月末まで該当物件に入居している場合はその他の入居者として人数を（Ｃ）に</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481853</xdr:colOff>
      <xdr:row>8</xdr:row>
      <xdr:rowOff>67236</xdr:rowOff>
    </xdr:from>
    <xdr:to>
      <xdr:col>11</xdr:col>
      <xdr:colOff>1223225</xdr:colOff>
      <xdr:row>13</xdr:row>
      <xdr:rowOff>29780</xdr:rowOff>
    </xdr:to>
    <xdr:sp macro="" textlink="">
      <xdr:nvSpPr>
        <xdr:cNvPr id="5" name="吹き出し: 角を丸めた四角形 4">
          <a:extLst>
            <a:ext uri="{FF2B5EF4-FFF2-40B4-BE49-F238E27FC236}">
              <a16:creationId xmlns:a16="http://schemas.microsoft.com/office/drawing/2014/main" id="{278EB902-983A-4EA6-8712-94687FC6DAFB}"/>
            </a:ext>
          </a:extLst>
        </xdr:cNvPr>
        <xdr:cNvSpPr/>
      </xdr:nvSpPr>
      <xdr:spPr>
        <a:xfrm>
          <a:off x="9536206" y="2431677"/>
          <a:ext cx="3251490" cy="993485"/>
        </a:xfrm>
        <a:prstGeom prst="wedgeRoundRectCallout">
          <a:avLst>
            <a:gd name="adj1" fmla="val -57161"/>
            <a:gd name="adj2" fmla="val -38416"/>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採用前の期間は補助対象外ですが、</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月初～月末まで該当物件に入居している場合はその他の入居者として人数を（Ｃ）に</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481853</xdr:colOff>
      <xdr:row>8</xdr:row>
      <xdr:rowOff>67236</xdr:rowOff>
    </xdr:from>
    <xdr:to>
      <xdr:col>11</xdr:col>
      <xdr:colOff>1223225</xdr:colOff>
      <xdr:row>13</xdr:row>
      <xdr:rowOff>29780</xdr:rowOff>
    </xdr:to>
    <xdr:sp macro="" textlink="">
      <xdr:nvSpPr>
        <xdr:cNvPr id="6" name="吹き出し: 角を丸めた四角形 5">
          <a:extLst>
            <a:ext uri="{FF2B5EF4-FFF2-40B4-BE49-F238E27FC236}">
              <a16:creationId xmlns:a16="http://schemas.microsoft.com/office/drawing/2014/main" id="{5DD51098-7E02-4BB2-BA3E-EF4F208EE5C1}"/>
            </a:ext>
          </a:extLst>
        </xdr:cNvPr>
        <xdr:cNvSpPr/>
      </xdr:nvSpPr>
      <xdr:spPr>
        <a:xfrm>
          <a:off x="9536206" y="2431677"/>
          <a:ext cx="3251490" cy="993485"/>
        </a:xfrm>
        <a:prstGeom prst="wedgeRoundRectCallout">
          <a:avLst>
            <a:gd name="adj1" fmla="val -57161"/>
            <a:gd name="adj2" fmla="val -38416"/>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採用前の期間は補助対象外ですが、</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月初～月末まで該当物件に入居している場合はその他の入居者として人数を（Ｃ）に</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1078940</xdr:colOff>
      <xdr:row>5</xdr:row>
      <xdr:rowOff>97677</xdr:rowOff>
    </xdr:from>
    <xdr:to>
      <xdr:col>10</xdr:col>
      <xdr:colOff>515470</xdr:colOff>
      <xdr:row>6</xdr:row>
      <xdr:rowOff>246531</xdr:rowOff>
    </xdr:to>
    <xdr:sp macro="" textlink="">
      <xdr:nvSpPr>
        <xdr:cNvPr id="7" name="吹き出し: 角を丸めた四角形 6">
          <a:extLst>
            <a:ext uri="{FF2B5EF4-FFF2-40B4-BE49-F238E27FC236}">
              <a16:creationId xmlns:a16="http://schemas.microsoft.com/office/drawing/2014/main" id="{BFA13309-FC21-4DD8-8F56-B3ACC89CAAD9}"/>
            </a:ext>
          </a:extLst>
        </xdr:cNvPr>
        <xdr:cNvSpPr/>
      </xdr:nvSpPr>
      <xdr:spPr>
        <a:xfrm>
          <a:off x="7623175" y="1229471"/>
          <a:ext cx="3201707" cy="529854"/>
        </a:xfrm>
        <a:prstGeom prst="wedgeRoundRectCallout">
          <a:avLst>
            <a:gd name="adj1" fmla="val -65777"/>
            <a:gd name="adj2" fmla="val -32794"/>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100" b="1" i="0">
              <a:solidFill>
                <a:sysClr val="windowText" lastClr="000000"/>
              </a:solidFill>
              <a:effectLst/>
              <a:latin typeface="ＭＳ ゴシック" panose="020B0609070205080204" pitchFamily="49" charset="-128"/>
              <a:ea typeface="ＭＳ ゴシック" panose="020B0609070205080204" pitchFamily="49" charset="-128"/>
              <a:cs typeface="+mn-cs"/>
            </a:rPr>
            <a:t>外国人介護職員1名ごとに作成するため、内容が重複する項目があっても問題ありません。</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E9B48C9B-89ED-4A67-9F21-5282B82639F0}"/>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EE3423DE-7254-4588-8397-38B6C1E2668F}"/>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701F0202-8BE1-4A0E-999C-A54AF1783BD8}"/>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5566681C-23EA-4B01-BCEE-81A1BA12080C}"/>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0CD8FBE6-230B-4241-B96B-AB840B0A8D7F}"/>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723BBD6A-B3F4-4116-B0DA-0508E8C53C7F}"/>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E5445921-0982-4122-B258-8CBCAAAA1836}"/>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67B85506-FF1C-40E0-9189-512F88166D84}"/>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14922/Downloads/shinseisho%20(1).xlsx" TargetMode="External"/><Relationship Id="rId1" Type="http://schemas.openxmlformats.org/officeDocument/2006/relationships/externalLinkPath" Target="/Users/114922/Downloads/shinseish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はじめに "/>
      <sheetName val="内訳表記入例"/>
      <sheetName val="申請書"/>
      <sheetName val="事業所一覧表"/>
      <sheetName val="内訳表2"/>
      <sheetName val="内訳表1"/>
      <sheetName val="【参考】薬事承認を受けた抗原検査キット"/>
      <sheetName val="shinseisho (1)"/>
    </sheetNames>
    <sheetDataSet>
      <sheetData sheetId="0"/>
      <sheetData sheetId="1"/>
      <sheetData sheetId="2"/>
      <sheetData sheetId="3"/>
      <sheetData sheetId="4"/>
      <sheetData sheetId="5"/>
      <sheetData sheetId="6"/>
      <sheetData sheetId="7"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4"/>
        </a:solidFill>
        <a:ln>
          <a:solidFill>
            <a:sysClr val="windowText" lastClr="000000"/>
          </a:solidFill>
        </a:ln>
      </a:spPr>
      <a:bodyPr vertOverflow="clip" horzOverflow="clip" rtlCol="0" anchor="t"/>
      <a:lstStyle>
        <a:defPPr algn="l">
          <a:defRPr kumimoji="1" sz="1100" b="1">
            <a:solidFill>
              <a:sysClr val="windowText" lastClr="000000"/>
            </a:solidFill>
            <a:latin typeface="ＭＳ ゴシック" panose="020B0609070205080204" pitchFamily="49" charset="-128"/>
            <a:ea typeface="ＭＳ ゴシック" panose="020B0609070205080204" pitchFamily="49"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65290;&#65290;&#6529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6578-E322-4AB4-BA38-326C5E18989E}">
  <sheetPr>
    <tabColor rgb="FFFF0000"/>
  </sheetPr>
  <dimension ref="A1:H34"/>
  <sheetViews>
    <sheetView tabSelected="1" view="pageBreakPreview" zoomScale="85" zoomScaleNormal="100" zoomScaleSheetLayoutView="85" workbookViewId="0">
      <selection sqref="A1:E1"/>
    </sheetView>
  </sheetViews>
  <sheetFormatPr defaultRowHeight="18"/>
  <cols>
    <col min="1" max="1" width="4.4140625" bestFit="1" customWidth="1"/>
    <col min="2" max="2" width="17.75" customWidth="1"/>
    <col min="3" max="3" width="72.25" customWidth="1"/>
    <col min="4" max="4" width="21.25" customWidth="1"/>
    <col min="5" max="5" width="49.5" bestFit="1" customWidth="1"/>
  </cols>
  <sheetData>
    <row r="1" spans="1:8" ht="22.5">
      <c r="A1" s="229" t="s">
        <v>157</v>
      </c>
      <c r="B1" s="229"/>
      <c r="C1" s="229"/>
      <c r="D1" s="229"/>
      <c r="E1" s="229"/>
    </row>
    <row r="2" spans="1:8" ht="22.5">
      <c r="A2" s="229" t="s">
        <v>158</v>
      </c>
      <c r="B2" s="229"/>
      <c r="C2" s="229"/>
      <c r="D2" s="229"/>
      <c r="E2" s="229"/>
    </row>
    <row r="3" spans="1:8" ht="22.5">
      <c r="A3" s="150" t="s">
        <v>193</v>
      </c>
      <c r="B3" s="147"/>
      <c r="C3" s="147"/>
      <c r="D3" s="147"/>
      <c r="E3" s="147"/>
    </row>
    <row r="4" spans="1:8" ht="20">
      <c r="A4" s="32" t="s">
        <v>152</v>
      </c>
      <c r="B4" s="32" t="s">
        <v>153</v>
      </c>
      <c r="C4" s="32" t="s">
        <v>154</v>
      </c>
      <c r="D4" s="32" t="s">
        <v>155</v>
      </c>
      <c r="E4" s="32" t="s">
        <v>156</v>
      </c>
    </row>
    <row r="5" spans="1:8" ht="20">
      <c r="A5" s="152">
        <v>1</v>
      </c>
      <c r="B5" s="32" t="s">
        <v>192</v>
      </c>
      <c r="C5" s="151" t="s">
        <v>159</v>
      </c>
      <c r="D5" s="194" t="b">
        <v>1</v>
      </c>
      <c r="E5" s="32"/>
    </row>
    <row r="6" spans="1:8" ht="20">
      <c r="A6" s="152">
        <v>2</v>
      </c>
      <c r="B6" s="32" t="s">
        <v>192</v>
      </c>
      <c r="C6" s="151" t="s">
        <v>160</v>
      </c>
      <c r="D6" s="194" t="b">
        <v>1</v>
      </c>
      <c r="E6" s="32"/>
    </row>
    <row r="7" spans="1:8" ht="20">
      <c r="A7" s="152">
        <v>3</v>
      </c>
      <c r="B7" s="32" t="s">
        <v>192</v>
      </c>
      <c r="C7" s="148" t="s">
        <v>161</v>
      </c>
      <c r="D7" s="194" t="b">
        <v>1</v>
      </c>
      <c r="E7" s="32"/>
    </row>
    <row r="8" spans="1:8" ht="20">
      <c r="A8" s="152">
        <v>4</v>
      </c>
      <c r="B8" s="32" t="s">
        <v>192</v>
      </c>
      <c r="C8" s="192" t="s">
        <v>246</v>
      </c>
      <c r="D8" s="195" t="s">
        <v>240</v>
      </c>
      <c r="E8" s="198" t="s">
        <v>250</v>
      </c>
      <c r="F8" t="s">
        <v>247</v>
      </c>
      <c r="G8" t="s">
        <v>248</v>
      </c>
      <c r="H8" t="s">
        <v>249</v>
      </c>
    </row>
    <row r="9" spans="1:8" ht="20">
      <c r="A9" s="149"/>
      <c r="B9" s="153"/>
      <c r="C9" s="154"/>
      <c r="D9" s="228" t="s">
        <v>241</v>
      </c>
      <c r="E9" s="149"/>
    </row>
    <row r="10" spans="1:8" s="149" customFormat="1" ht="36" customHeight="1">
      <c r="A10" s="171" t="s">
        <v>194</v>
      </c>
      <c r="B10" s="153"/>
      <c r="C10" s="154"/>
      <c r="D10" s="155"/>
    </row>
    <row r="11" spans="1:8" ht="36">
      <c r="A11" s="156">
        <v>1</v>
      </c>
      <c r="B11" s="233" t="s">
        <v>201</v>
      </c>
      <c r="C11" s="157" t="s">
        <v>162</v>
      </c>
      <c r="D11" s="196" t="b">
        <v>1</v>
      </c>
      <c r="E11" s="158"/>
    </row>
    <row r="12" spans="1:8" ht="20">
      <c r="A12" s="152">
        <v>2</v>
      </c>
      <c r="B12" s="234"/>
      <c r="C12" s="148" t="s">
        <v>163</v>
      </c>
      <c r="D12" s="194" t="b">
        <v>1</v>
      </c>
      <c r="E12" s="32"/>
    </row>
    <row r="13" spans="1:8" ht="20">
      <c r="A13" s="3"/>
      <c r="B13" s="159"/>
      <c r="C13" s="154"/>
      <c r="D13" s="155"/>
      <c r="E13" s="3"/>
    </row>
    <row r="14" spans="1:8" ht="22.5">
      <c r="A14" s="150" t="s">
        <v>195</v>
      </c>
      <c r="B14" s="159"/>
      <c r="C14" s="154"/>
      <c r="D14" s="155"/>
      <c r="E14" s="3"/>
    </row>
    <row r="15" spans="1:8" ht="60" customHeight="1">
      <c r="A15" s="156">
        <v>1</v>
      </c>
      <c r="B15" s="233" t="s">
        <v>200</v>
      </c>
      <c r="C15" s="157" t="s">
        <v>164</v>
      </c>
      <c r="D15" s="196" t="b">
        <v>1</v>
      </c>
      <c r="E15" s="158"/>
    </row>
    <row r="16" spans="1:8" ht="60" customHeight="1">
      <c r="A16" s="152">
        <v>2</v>
      </c>
      <c r="B16" s="234"/>
      <c r="C16" s="148" t="s">
        <v>165</v>
      </c>
      <c r="D16" s="194" t="b">
        <v>1</v>
      </c>
      <c r="E16" s="32"/>
    </row>
    <row r="17" spans="1:5" ht="20">
      <c r="A17" s="3"/>
      <c r="B17" s="159"/>
      <c r="C17" s="154"/>
      <c r="D17" s="155"/>
      <c r="E17" s="3"/>
    </row>
    <row r="18" spans="1:5" ht="22.5">
      <c r="A18" s="150" t="s">
        <v>197</v>
      </c>
      <c r="B18" s="159"/>
      <c r="C18" s="154"/>
      <c r="D18" s="155"/>
      <c r="E18" s="3"/>
    </row>
    <row r="19" spans="1:5" ht="60" customHeight="1">
      <c r="A19" s="152">
        <v>1</v>
      </c>
      <c r="B19" s="230" t="s">
        <v>199</v>
      </c>
      <c r="C19" s="151" t="s">
        <v>166</v>
      </c>
      <c r="D19" s="194" t="b">
        <v>1</v>
      </c>
      <c r="E19" s="32"/>
    </row>
    <row r="20" spans="1:5" ht="60" customHeight="1">
      <c r="A20" s="160">
        <v>2</v>
      </c>
      <c r="B20" s="231"/>
      <c r="C20" s="148" t="s">
        <v>167</v>
      </c>
      <c r="D20" s="197" t="b">
        <v>1</v>
      </c>
      <c r="E20" s="161"/>
    </row>
    <row r="21" spans="1:5" ht="20">
      <c r="A21" s="152">
        <v>3</v>
      </c>
      <c r="B21" s="231"/>
      <c r="C21" s="151" t="s">
        <v>183</v>
      </c>
      <c r="D21" s="194" t="b">
        <v>1</v>
      </c>
      <c r="E21" s="32"/>
    </row>
    <row r="22" spans="1:5" ht="20">
      <c r="A22" s="160">
        <v>4</v>
      </c>
      <c r="B22" s="231"/>
      <c r="C22" s="151" t="s">
        <v>187</v>
      </c>
      <c r="D22" s="194" t="b">
        <v>1</v>
      </c>
      <c r="E22" s="32"/>
    </row>
    <row r="23" spans="1:5" ht="20">
      <c r="A23" s="152">
        <v>5</v>
      </c>
      <c r="B23" s="232"/>
      <c r="C23" s="151" t="s">
        <v>168</v>
      </c>
      <c r="D23" s="194" t="b">
        <v>1</v>
      </c>
      <c r="E23" s="32"/>
    </row>
    <row r="24" spans="1:5" ht="20">
      <c r="A24" s="162"/>
      <c r="B24" s="163"/>
      <c r="C24" s="164"/>
      <c r="D24" s="165"/>
      <c r="E24" s="162"/>
    </row>
    <row r="25" spans="1:5" ht="22.5">
      <c r="A25" s="172" t="s">
        <v>198</v>
      </c>
      <c r="B25" s="166"/>
      <c r="C25" s="167"/>
      <c r="D25" s="168"/>
      <c r="E25" s="169"/>
    </row>
    <row r="26" spans="1:5" ht="20">
      <c r="A26" s="152">
        <v>1</v>
      </c>
      <c r="B26" s="193" t="s">
        <v>192</v>
      </c>
      <c r="C26" s="170" t="s">
        <v>169</v>
      </c>
      <c r="D26" s="194" t="b">
        <v>1</v>
      </c>
      <c r="E26" s="32"/>
    </row>
    <row r="27" spans="1:5" ht="20">
      <c r="A27" s="152">
        <v>2</v>
      </c>
      <c r="B27" s="193" t="s">
        <v>192</v>
      </c>
      <c r="C27" s="170" t="s">
        <v>170</v>
      </c>
      <c r="D27" s="194" t="b">
        <v>1</v>
      </c>
      <c r="E27" s="32"/>
    </row>
    <row r="28" spans="1:5" ht="60" customHeight="1">
      <c r="A28" s="152">
        <v>3</v>
      </c>
      <c r="B28" s="233" t="s">
        <v>200</v>
      </c>
      <c r="C28" s="170" t="s">
        <v>171</v>
      </c>
      <c r="D28" s="194" t="b">
        <v>1</v>
      </c>
      <c r="E28" s="32"/>
    </row>
    <row r="29" spans="1:5" ht="20">
      <c r="A29" s="152">
        <v>4</v>
      </c>
      <c r="B29" s="235"/>
      <c r="C29" s="170" t="s">
        <v>172</v>
      </c>
      <c r="D29" s="194" t="b">
        <v>1</v>
      </c>
      <c r="E29" s="32"/>
    </row>
    <row r="30" spans="1:5" ht="20">
      <c r="A30" s="152">
        <v>5</v>
      </c>
      <c r="B30" s="234"/>
      <c r="C30" s="170" t="s">
        <v>173</v>
      </c>
      <c r="D30" s="194" t="b">
        <v>1</v>
      </c>
      <c r="E30" s="32"/>
    </row>
    <row r="31" spans="1:5" ht="60" customHeight="1">
      <c r="A31" s="152">
        <v>6</v>
      </c>
      <c r="B31" s="230" t="s">
        <v>199</v>
      </c>
      <c r="C31" s="170" t="s">
        <v>174</v>
      </c>
      <c r="D31" s="194" t="b">
        <v>1</v>
      </c>
      <c r="E31" s="32"/>
    </row>
    <row r="32" spans="1:5" ht="20">
      <c r="A32" s="152">
        <v>7</v>
      </c>
      <c r="B32" s="231"/>
      <c r="C32" s="170" t="s">
        <v>196</v>
      </c>
      <c r="D32" s="194" t="b">
        <v>1</v>
      </c>
      <c r="E32" s="32"/>
    </row>
    <row r="33" spans="1:5" ht="20">
      <c r="A33" s="152">
        <v>8</v>
      </c>
      <c r="B33" s="232"/>
      <c r="C33" s="170" t="s">
        <v>175</v>
      </c>
      <c r="D33" s="194" t="b">
        <v>1</v>
      </c>
      <c r="E33" s="199" t="s">
        <v>203</v>
      </c>
    </row>
    <row r="34" spans="1:5">
      <c r="D34" s="155"/>
    </row>
  </sheetData>
  <mergeCells count="7">
    <mergeCell ref="A1:E1"/>
    <mergeCell ref="A2:E2"/>
    <mergeCell ref="B19:B23"/>
    <mergeCell ref="B15:B16"/>
    <mergeCell ref="B31:B33"/>
    <mergeCell ref="B28:B30"/>
    <mergeCell ref="B11:B12"/>
  </mergeCells>
  <phoneticPr fontId="3"/>
  <dataValidations count="1">
    <dataValidation type="list" allowBlank="1" showInputMessage="1" showErrorMessage="1" sqref="D8" xr:uid="{0C80144C-6F37-481D-9186-F5ABCCC40E80}">
      <formula1>$F$8:$H$8</formula1>
    </dataValidation>
  </dataValidations>
  <printOptions horizontalCentered="1"/>
  <pageMargins left="0.70866141732283472" right="0.70866141732283472" top="0.74803149606299213" bottom="0.74803149606299213"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G64"/>
  <sheetViews>
    <sheetView view="pageBreakPreview" topLeftCell="A10" zoomScale="70" zoomScaleNormal="100" zoomScaleSheetLayoutView="70" workbookViewId="0">
      <selection activeCell="C28" sqref="C28"/>
    </sheetView>
  </sheetViews>
  <sheetFormatPr defaultColWidth="9" defaultRowHeight="20"/>
  <cols>
    <col min="1" max="1" width="4.33203125" style="2" customWidth="1"/>
    <col min="2" max="2" width="35.58203125" style="2" customWidth="1"/>
    <col min="3" max="3" width="27.08203125" style="2" customWidth="1"/>
    <col min="4" max="4" width="16.25" style="2" customWidth="1"/>
    <col min="5" max="5" width="33.58203125" style="2" customWidth="1"/>
    <col min="6" max="6" width="56.58203125" style="2" customWidth="1"/>
    <col min="7" max="7" width="41.83203125" style="2" customWidth="1"/>
    <col min="8" max="16384" width="9" style="2"/>
  </cols>
  <sheetData>
    <row r="1" spans="1:6">
      <c r="A1" s="2" t="s">
        <v>12</v>
      </c>
    </row>
    <row r="3" spans="1:6">
      <c r="A3" s="240" t="s">
        <v>147</v>
      </c>
      <c r="B3" s="241"/>
      <c r="C3" s="241"/>
      <c r="D3" s="241"/>
      <c r="E3" s="241"/>
    </row>
    <row r="5" spans="1:6">
      <c r="D5" s="12" t="s">
        <v>48</v>
      </c>
      <c r="E5" s="202">
        <v>46327</v>
      </c>
      <c r="F5" s="1"/>
    </row>
    <row r="7" spans="1:6">
      <c r="A7" s="2" t="s">
        <v>0</v>
      </c>
    </row>
    <row r="9" spans="1:6" ht="18.75" customHeight="1">
      <c r="D9" s="8" t="s">
        <v>1</v>
      </c>
      <c r="E9" s="200" t="s">
        <v>204</v>
      </c>
      <c r="F9" s="13"/>
    </row>
    <row r="10" spans="1:6" ht="18.75" customHeight="1">
      <c r="D10" s="8" t="s">
        <v>2</v>
      </c>
      <c r="E10" s="200" t="s">
        <v>205</v>
      </c>
      <c r="F10" s="13"/>
    </row>
    <row r="11" spans="1:6" ht="18.75" customHeight="1">
      <c r="D11" s="8" t="s">
        <v>3</v>
      </c>
      <c r="E11" s="200" t="s">
        <v>206</v>
      </c>
      <c r="F11" s="13"/>
    </row>
    <row r="12" spans="1:6" ht="18.75" customHeight="1">
      <c r="D12" s="8" t="s">
        <v>4</v>
      </c>
      <c r="E12" s="200" t="s">
        <v>207</v>
      </c>
      <c r="F12" s="13"/>
    </row>
    <row r="13" spans="1:6" ht="18.75" customHeight="1">
      <c r="D13" s="8" t="s">
        <v>8</v>
      </c>
      <c r="E13" s="200" t="s">
        <v>208</v>
      </c>
      <c r="F13" s="13"/>
    </row>
    <row r="14" spans="1:6" ht="18.75" customHeight="1">
      <c r="D14" s="11" t="s">
        <v>9</v>
      </c>
      <c r="E14" s="200" t="s">
        <v>209</v>
      </c>
      <c r="F14" s="13"/>
    </row>
    <row r="15" spans="1:6" ht="18.75" customHeight="1">
      <c r="D15" s="8" t="s">
        <v>6</v>
      </c>
      <c r="E15" s="200" t="s">
        <v>210</v>
      </c>
      <c r="F15" s="13"/>
    </row>
    <row r="16" spans="1:6" ht="18.75" customHeight="1">
      <c r="D16" s="8" t="s">
        <v>5</v>
      </c>
      <c r="E16" s="201" t="s">
        <v>211</v>
      </c>
      <c r="F16" s="13"/>
    </row>
    <row r="18" spans="1:7" ht="48" customHeight="1">
      <c r="A18" s="243" t="s">
        <v>68</v>
      </c>
      <c r="B18" s="243"/>
      <c r="C18" s="243"/>
      <c r="D18" s="243"/>
      <c r="E18" s="243"/>
    </row>
    <row r="20" spans="1:7">
      <c r="A20" s="242" t="s">
        <v>7</v>
      </c>
      <c r="B20" s="242"/>
      <c r="C20" s="242"/>
      <c r="D20" s="242"/>
      <c r="E20" s="242"/>
      <c r="G20" s="6"/>
    </row>
    <row r="21" spans="1:7">
      <c r="G21" s="6"/>
    </row>
    <row r="22" spans="1:7" ht="29">
      <c r="A22" s="2" t="s">
        <v>66</v>
      </c>
      <c r="D22" s="131">
        <f>'1-1（所要額調書）'!E41</f>
        <v>365000</v>
      </c>
      <c r="E22" s="2" t="s">
        <v>49</v>
      </c>
      <c r="G22" s="6"/>
    </row>
    <row r="23" spans="1:7">
      <c r="A23" s="2" t="s">
        <v>131</v>
      </c>
      <c r="D23" s="15"/>
      <c r="G23" s="6"/>
    </row>
    <row r="24" spans="1:7">
      <c r="A24" s="2" t="s">
        <v>132</v>
      </c>
      <c r="D24" s="15"/>
      <c r="G24" s="6"/>
    </row>
    <row r="25" spans="1:7">
      <c r="D25" s="15"/>
      <c r="G25" s="6"/>
    </row>
    <row r="26" spans="1:7">
      <c r="A26" s="2" t="s">
        <v>69</v>
      </c>
      <c r="G26" s="6"/>
    </row>
    <row r="27" spans="1:7" ht="60">
      <c r="A27" s="8"/>
      <c r="B27" s="32" t="s">
        <v>43</v>
      </c>
      <c r="C27" s="57" t="s">
        <v>242</v>
      </c>
      <c r="D27" s="244" t="s">
        <v>44</v>
      </c>
      <c r="E27" s="244"/>
      <c r="G27" s="6"/>
    </row>
    <row r="28" spans="1:7">
      <c r="A28" s="8">
        <v>1</v>
      </c>
      <c r="B28" s="200" t="s">
        <v>212</v>
      </c>
      <c r="C28" s="200" t="s">
        <v>244</v>
      </c>
      <c r="D28" s="239" t="s">
        <v>50</v>
      </c>
      <c r="E28" s="239"/>
      <c r="F28" s="6" t="s">
        <v>50</v>
      </c>
      <c r="G28" s="6"/>
    </row>
    <row r="29" spans="1:7">
      <c r="A29" s="8">
        <v>2</v>
      </c>
      <c r="B29" s="200" t="s">
        <v>213</v>
      </c>
      <c r="C29" s="200" t="s">
        <v>243</v>
      </c>
      <c r="D29" s="239" t="s">
        <v>23</v>
      </c>
      <c r="E29" s="239"/>
      <c r="F29" s="6" t="s">
        <v>13</v>
      </c>
      <c r="G29" s="6"/>
    </row>
    <row r="30" spans="1:7">
      <c r="A30" s="8">
        <v>3</v>
      </c>
      <c r="B30" s="23"/>
      <c r="C30" s="23"/>
      <c r="D30" s="236"/>
      <c r="E30" s="236"/>
      <c r="F30" s="35" t="s">
        <v>14</v>
      </c>
      <c r="G30" s="6"/>
    </row>
    <row r="31" spans="1:7">
      <c r="A31" s="8">
        <v>4</v>
      </c>
      <c r="B31" s="23"/>
      <c r="C31" s="23"/>
      <c r="D31" s="236"/>
      <c r="E31" s="236"/>
      <c r="F31" s="6" t="s">
        <v>15</v>
      </c>
      <c r="G31" s="6"/>
    </row>
    <row r="32" spans="1:7">
      <c r="A32" s="8">
        <v>5</v>
      </c>
      <c r="B32" s="23"/>
      <c r="C32" s="23"/>
      <c r="D32" s="236"/>
      <c r="E32" s="236"/>
      <c r="F32" s="6" t="s">
        <v>16</v>
      </c>
    </row>
    <row r="33" spans="1:7">
      <c r="A33" s="8">
        <v>6</v>
      </c>
      <c r="B33" s="23"/>
      <c r="C33" s="23"/>
      <c r="D33" s="236"/>
      <c r="E33" s="236"/>
      <c r="F33" s="35" t="s">
        <v>17</v>
      </c>
      <c r="G33" s="6"/>
    </row>
    <row r="34" spans="1:7">
      <c r="A34" s="8">
        <v>7</v>
      </c>
      <c r="B34" s="23"/>
      <c r="C34" s="23"/>
      <c r="D34" s="236"/>
      <c r="E34" s="236"/>
      <c r="F34" s="6" t="s">
        <v>18</v>
      </c>
      <c r="G34" s="6"/>
    </row>
    <row r="35" spans="1:7">
      <c r="A35" s="8">
        <v>8</v>
      </c>
      <c r="B35" s="23"/>
      <c r="C35" s="23"/>
      <c r="D35" s="236"/>
      <c r="E35" s="236"/>
      <c r="F35" s="6" t="s">
        <v>19</v>
      </c>
      <c r="G35" s="6"/>
    </row>
    <row r="36" spans="1:7">
      <c r="B36" s="9"/>
      <c r="C36" s="9"/>
      <c r="D36" s="9"/>
      <c r="E36" s="9"/>
      <c r="F36" s="6" t="s">
        <v>20</v>
      </c>
      <c r="G36" s="6"/>
    </row>
    <row r="37" spans="1:7" ht="20.5" thickBot="1">
      <c r="A37" s="2" t="s">
        <v>70</v>
      </c>
      <c r="F37" s="6" t="s">
        <v>21</v>
      </c>
      <c r="G37" s="6"/>
    </row>
    <row r="38" spans="1:7" ht="20" customHeight="1">
      <c r="A38" s="126" t="s">
        <v>11</v>
      </c>
      <c r="B38" s="118"/>
      <c r="C38" s="118"/>
      <c r="D38" s="118"/>
      <c r="E38" s="119"/>
      <c r="F38" s="6" t="s">
        <v>22</v>
      </c>
      <c r="G38" s="7"/>
    </row>
    <row r="39" spans="1:7">
      <c r="A39" s="128" t="s">
        <v>144</v>
      </c>
      <c r="B39" s="127" t="s">
        <v>141</v>
      </c>
      <c r="C39" s="127"/>
      <c r="D39" s="121"/>
      <c r="E39" s="122"/>
      <c r="F39" s="6" t="s">
        <v>23</v>
      </c>
      <c r="G39" s="6"/>
    </row>
    <row r="40" spans="1:7" ht="20.25" customHeight="1">
      <c r="A40" s="128" t="s">
        <v>144</v>
      </c>
      <c r="B40" s="127" t="s">
        <v>142</v>
      </c>
      <c r="C40" s="127"/>
      <c r="D40" s="121"/>
      <c r="E40" s="122"/>
      <c r="F40" s="6" t="s">
        <v>24</v>
      </c>
      <c r="G40" s="6"/>
    </row>
    <row r="41" spans="1:7" ht="33" customHeight="1">
      <c r="A41" s="130" t="s">
        <v>144</v>
      </c>
      <c r="B41" s="237" t="s">
        <v>143</v>
      </c>
      <c r="C41" s="237"/>
      <c r="D41" s="237"/>
      <c r="E41" s="238"/>
      <c r="F41" s="6" t="s">
        <v>25</v>
      </c>
      <c r="G41" s="6"/>
    </row>
    <row r="42" spans="1:7">
      <c r="A42" s="120"/>
      <c r="B42" s="121"/>
      <c r="C42" s="121"/>
      <c r="D42" s="121"/>
      <c r="E42" s="122"/>
      <c r="F42" s="6" t="s">
        <v>26</v>
      </c>
      <c r="G42" s="6"/>
    </row>
    <row r="43" spans="1:7" ht="20.5" thickBot="1">
      <c r="A43" s="123"/>
      <c r="B43" s="124"/>
      <c r="C43" s="124"/>
      <c r="D43" s="124"/>
      <c r="E43" s="125"/>
      <c r="F43" s="35" t="s">
        <v>27</v>
      </c>
      <c r="G43" s="6"/>
    </row>
    <row r="44" spans="1:7" ht="19.5" customHeight="1">
      <c r="A44" s="5"/>
      <c r="B44" s="5"/>
      <c r="C44" s="5"/>
      <c r="D44" s="5"/>
      <c r="E44" s="5"/>
      <c r="F44" s="6" t="s">
        <v>28</v>
      </c>
      <c r="G44" s="6"/>
    </row>
    <row r="45" spans="1:7" ht="19.5" customHeight="1">
      <c r="F45" s="6" t="s">
        <v>29</v>
      </c>
      <c r="G45" s="6"/>
    </row>
    <row r="46" spans="1:7" ht="19.5" customHeight="1">
      <c r="F46" s="6" t="s">
        <v>30</v>
      </c>
      <c r="G46" s="7"/>
    </row>
    <row r="47" spans="1:7" ht="19.5" customHeight="1">
      <c r="E47" s="2" t="s">
        <v>243</v>
      </c>
      <c r="F47" s="6" t="s">
        <v>31</v>
      </c>
      <c r="G47" s="6"/>
    </row>
    <row r="48" spans="1:7" ht="19.5" customHeight="1">
      <c r="D48" s="129" t="s">
        <v>145</v>
      </c>
      <c r="E48" s="2" t="s">
        <v>244</v>
      </c>
      <c r="F48" s="6" t="s">
        <v>32</v>
      </c>
      <c r="G48" s="6"/>
    </row>
    <row r="49" spans="5:7" ht="19.5" customHeight="1">
      <c r="E49" s="2" t="s">
        <v>245</v>
      </c>
      <c r="F49" s="6" t="s">
        <v>33</v>
      </c>
      <c r="G49" s="6"/>
    </row>
    <row r="50" spans="5:7" ht="19.5" customHeight="1">
      <c r="F50" s="35" t="s">
        <v>34</v>
      </c>
      <c r="G50" s="6"/>
    </row>
    <row r="51" spans="5:7" ht="19.5" customHeight="1">
      <c r="F51" s="6" t="s">
        <v>35</v>
      </c>
      <c r="G51" s="6"/>
    </row>
    <row r="52" spans="5:7" ht="19.5" customHeight="1">
      <c r="F52" s="6" t="s">
        <v>36</v>
      </c>
      <c r="G52" s="6"/>
    </row>
    <row r="53" spans="5:7" ht="19.5" customHeight="1">
      <c r="F53" s="6" t="s">
        <v>37</v>
      </c>
      <c r="G53" s="6"/>
    </row>
    <row r="54" spans="5:7" ht="19.5" customHeight="1">
      <c r="F54" s="6" t="s">
        <v>38</v>
      </c>
      <c r="G54" s="6"/>
    </row>
    <row r="55" spans="5:7" ht="19.5" customHeight="1">
      <c r="F55" s="6" t="s">
        <v>39</v>
      </c>
      <c r="G55" s="7"/>
    </row>
    <row r="56" spans="5:7" ht="19.5" customHeight="1">
      <c r="F56" s="6" t="s">
        <v>40</v>
      </c>
      <c r="G56" s="6"/>
    </row>
    <row r="57" spans="5:7" ht="19.5" customHeight="1">
      <c r="F57" s="6" t="s">
        <v>41</v>
      </c>
      <c r="G57" s="6"/>
    </row>
    <row r="58" spans="5:7" ht="19.5" customHeight="1">
      <c r="F58" s="6" t="s">
        <v>42</v>
      </c>
      <c r="G58" s="7"/>
    </row>
    <row r="59" spans="5:7" ht="19.5" customHeight="1"/>
    <row r="60" spans="5:7" ht="19.5" customHeight="1">
      <c r="F60" s="35"/>
    </row>
    <row r="61" spans="5:7">
      <c r="F61" s="6"/>
    </row>
    <row r="62" spans="5:7">
      <c r="F62" s="6"/>
    </row>
    <row r="63" spans="5:7">
      <c r="F63" s="35"/>
    </row>
    <row r="64" spans="5:7">
      <c r="F64" s="7"/>
    </row>
  </sheetData>
  <mergeCells count="13">
    <mergeCell ref="A3:E3"/>
    <mergeCell ref="A20:E20"/>
    <mergeCell ref="A18:E18"/>
    <mergeCell ref="D27:E27"/>
    <mergeCell ref="D28:E28"/>
    <mergeCell ref="D34:E34"/>
    <mergeCell ref="D35:E35"/>
    <mergeCell ref="B41:E41"/>
    <mergeCell ref="D29:E29"/>
    <mergeCell ref="D30:E30"/>
    <mergeCell ref="D31:E31"/>
    <mergeCell ref="D32:E32"/>
    <mergeCell ref="D33:E33"/>
  </mergeCells>
  <phoneticPr fontId="3"/>
  <dataValidations count="3">
    <dataValidation type="list" allowBlank="1" showInputMessage="1" showErrorMessage="1" sqref="D28:E35" xr:uid="{9D181BE6-1D38-4688-A8C8-DF279C09384F}">
      <formula1>$F$28:$F$58</formula1>
    </dataValidation>
    <dataValidation type="list" allowBlank="1" showInputMessage="1" showErrorMessage="1" sqref="A39:A41" xr:uid="{9907C185-EBB4-4218-8D79-DA18051ACD05}">
      <formula1>$D$48:$D$49</formula1>
    </dataValidation>
    <dataValidation type="list" allowBlank="1" showInputMessage="1" showErrorMessage="1" sqref="C28:C35" xr:uid="{FE9D18DB-E407-4B0B-8A5E-9ABECA8093C7}">
      <formula1>$E$47:$E$49</formula1>
    </dataValidation>
  </dataValidations>
  <hyperlinks>
    <hyperlink ref="E16" r:id="rId1" display="***@＊＊＊" xr:uid="{49F2DAFE-9379-4AC9-A782-B50B874734A1}"/>
  </hyperlinks>
  <pageMargins left="0.74803149606299213" right="0.74803149606299213" top="0.70866141732283472" bottom="0.70866141732283472" header="0.31496062992125984" footer="0.31496062992125984"/>
  <pageSetup paperSize="9" scale="67"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7E4E-4815-4DF6-929E-F501082BAFCB}">
  <sheetPr>
    <tabColor rgb="FFFFFF00"/>
    <pageSetUpPr fitToPage="1"/>
  </sheetPr>
  <dimension ref="A1:K47"/>
  <sheetViews>
    <sheetView view="pageBreakPreview" zoomScale="70" zoomScaleNormal="70" zoomScaleSheetLayoutView="70" workbookViewId="0">
      <selection activeCell="I29" sqref="I29"/>
    </sheetView>
  </sheetViews>
  <sheetFormatPr defaultColWidth="9" defaultRowHeight="20"/>
  <cols>
    <col min="1" max="1" width="3.58203125" style="2" customWidth="1"/>
    <col min="2" max="2" width="5.58203125" style="2" customWidth="1"/>
    <col min="3" max="3" width="39.75" style="2" customWidth="1"/>
    <col min="4" max="4" width="23.5" style="2" customWidth="1"/>
    <col min="5" max="5" width="20.5" style="2" customWidth="1"/>
    <col min="6" max="7" width="15.58203125" style="2" customWidth="1"/>
    <col min="8" max="9" width="23.5" style="2" customWidth="1"/>
    <col min="10" max="10" width="6.75" style="2" customWidth="1"/>
    <col min="11" max="16384" width="9" style="2"/>
  </cols>
  <sheetData>
    <row r="1" spans="1:9" ht="18.5" customHeight="1">
      <c r="A1" s="2" t="s">
        <v>46</v>
      </c>
      <c r="C1" s="20"/>
      <c r="D1" s="20"/>
      <c r="E1" s="20"/>
      <c r="F1" s="20"/>
    </row>
    <row r="2" spans="1:9" ht="9.5" customHeight="1">
      <c r="A2" s="16"/>
      <c r="B2" s="16"/>
      <c r="C2" s="21"/>
      <c r="D2" s="21"/>
      <c r="E2" s="21"/>
      <c r="F2" s="21"/>
      <c r="G2" s="21"/>
      <c r="H2" s="21"/>
    </row>
    <row r="3" spans="1:9" ht="19.5" customHeight="1" thickBot="1">
      <c r="A3" s="16"/>
      <c r="B3" s="21" t="s">
        <v>108</v>
      </c>
      <c r="C3" s="21"/>
      <c r="D3" s="21"/>
      <c r="E3" s="21"/>
      <c r="F3" s="21"/>
      <c r="G3" s="21"/>
      <c r="H3" s="21"/>
    </row>
    <row r="4" spans="1:9" s="3" customFormat="1" ht="57" customHeight="1">
      <c r="A4" s="2"/>
      <c r="C4" s="50" t="s">
        <v>113</v>
      </c>
      <c r="D4" s="52" t="s">
        <v>114</v>
      </c>
      <c r="E4" s="51" t="s">
        <v>67</v>
      </c>
      <c r="F4" s="29" t="s">
        <v>56</v>
      </c>
      <c r="G4" s="29" t="s">
        <v>57</v>
      </c>
      <c r="H4" s="29" t="s">
        <v>58</v>
      </c>
      <c r="I4" s="29" t="s">
        <v>53</v>
      </c>
    </row>
    <row r="5" spans="1:9" ht="27" customHeight="1">
      <c r="A5" s="16"/>
      <c r="B5" s="2">
        <v>1</v>
      </c>
      <c r="C5" s="88" t="str">
        <f>'1-3（資格取得・コミュニケーション）'!C4:F4</f>
        <v>特別養護老人ホーム埼玉</v>
      </c>
      <c r="D5" s="89">
        <f>'1-3（資格取得・コミュニケーション）'!C6</f>
        <v>88000</v>
      </c>
      <c r="E5" s="214">
        <v>0</v>
      </c>
      <c r="F5" s="36">
        <f>D5-E5</f>
        <v>88000</v>
      </c>
      <c r="G5" s="37">
        <v>300000</v>
      </c>
      <c r="H5" s="37">
        <f>IF(ISBLANK(F5),0,MIN(F5:G5))</f>
        <v>88000</v>
      </c>
      <c r="I5" s="245" t="s">
        <v>45</v>
      </c>
    </row>
    <row r="6" spans="1:9" ht="27" customHeight="1">
      <c r="A6" s="16"/>
      <c r="B6" s="2">
        <v>2</v>
      </c>
      <c r="C6" s="88" t="str">
        <f>'1-3（資格取得・コミュニケーション）'!C10:F10</f>
        <v>ケアハウス埼玉</v>
      </c>
      <c r="D6" s="89">
        <f>'1-3（資格取得・コミュニケーション）'!C12</f>
        <v>5500</v>
      </c>
      <c r="E6" s="214">
        <v>0</v>
      </c>
      <c r="F6" s="36">
        <f t="shared" ref="F6:F11" si="0">D6-E6</f>
        <v>5500</v>
      </c>
      <c r="G6" s="37">
        <v>300000</v>
      </c>
      <c r="H6" s="37">
        <f t="shared" ref="H6:H12" si="1">IF(ISBLANK(F6),0,MIN(F6:G6))</f>
        <v>5500</v>
      </c>
      <c r="I6" s="246"/>
    </row>
    <row r="7" spans="1:9" ht="27" customHeight="1">
      <c r="A7" s="16"/>
      <c r="B7" s="2">
        <v>3</v>
      </c>
      <c r="C7" s="88">
        <f>'1-3（資格取得・コミュニケーション）'!C16:F16</f>
        <v>0</v>
      </c>
      <c r="D7" s="89">
        <f>'1-3（資格取得・コミュニケーション）'!C18</f>
        <v>0</v>
      </c>
      <c r="E7" s="213"/>
      <c r="F7" s="36">
        <f t="shared" si="0"/>
        <v>0</v>
      </c>
      <c r="G7" s="37">
        <v>300000</v>
      </c>
      <c r="H7" s="37">
        <f t="shared" si="1"/>
        <v>0</v>
      </c>
      <c r="I7" s="246"/>
    </row>
    <row r="8" spans="1:9" ht="27" customHeight="1">
      <c r="A8" s="16"/>
      <c r="B8" s="2">
        <v>4</v>
      </c>
      <c r="C8" s="88">
        <f>'1-3（資格取得・コミュニケーション）'!C22:F22</f>
        <v>0</v>
      </c>
      <c r="D8" s="89">
        <f>'1-3（資格取得・コミュニケーション）'!C24</f>
        <v>0</v>
      </c>
      <c r="E8" s="213"/>
      <c r="F8" s="36">
        <f t="shared" si="0"/>
        <v>0</v>
      </c>
      <c r="G8" s="37">
        <v>300000</v>
      </c>
      <c r="H8" s="37">
        <f t="shared" si="1"/>
        <v>0</v>
      </c>
      <c r="I8" s="246"/>
    </row>
    <row r="9" spans="1:9" ht="27" customHeight="1">
      <c r="A9" s="16"/>
      <c r="B9" s="2">
        <v>5</v>
      </c>
      <c r="C9" s="88">
        <f>'1-3（資格取得・コミュニケーション）'!C28:F28</f>
        <v>0</v>
      </c>
      <c r="D9" s="89">
        <f>'1-3（資格取得・コミュニケーション）'!C30</f>
        <v>0</v>
      </c>
      <c r="E9" s="213"/>
      <c r="F9" s="36">
        <f t="shared" si="0"/>
        <v>0</v>
      </c>
      <c r="G9" s="37">
        <v>300000</v>
      </c>
      <c r="H9" s="37">
        <f t="shared" si="1"/>
        <v>0</v>
      </c>
      <c r="I9" s="246"/>
    </row>
    <row r="10" spans="1:9" ht="27" customHeight="1">
      <c r="A10" s="16"/>
      <c r="B10" s="2">
        <v>6</v>
      </c>
      <c r="C10" s="88">
        <f>'1-3（資格取得・コミュニケーション）'!C34:F34</f>
        <v>0</v>
      </c>
      <c r="D10" s="89">
        <f>'1-3（資格取得・コミュニケーション）'!C36</f>
        <v>0</v>
      </c>
      <c r="E10" s="213"/>
      <c r="F10" s="36">
        <f t="shared" si="0"/>
        <v>0</v>
      </c>
      <c r="G10" s="37">
        <v>300000</v>
      </c>
      <c r="H10" s="37">
        <f t="shared" si="1"/>
        <v>0</v>
      </c>
      <c r="I10" s="246"/>
    </row>
    <row r="11" spans="1:9" ht="27" customHeight="1">
      <c r="A11" s="16"/>
      <c r="B11" s="2">
        <v>7</v>
      </c>
      <c r="C11" s="88">
        <f>'1-3（資格取得・コミュニケーション）'!C40:F40</f>
        <v>0</v>
      </c>
      <c r="D11" s="89">
        <f>'1-3（資格取得・コミュニケーション）'!C42</f>
        <v>0</v>
      </c>
      <c r="E11" s="213"/>
      <c r="F11" s="36">
        <f t="shared" si="0"/>
        <v>0</v>
      </c>
      <c r="G11" s="37">
        <v>300000</v>
      </c>
      <c r="H11" s="37">
        <f t="shared" si="1"/>
        <v>0</v>
      </c>
      <c r="I11" s="246"/>
    </row>
    <row r="12" spans="1:9" ht="27" customHeight="1" thickBot="1">
      <c r="A12" s="16"/>
      <c r="B12" s="2">
        <v>8</v>
      </c>
      <c r="C12" s="88">
        <f>'1-3（資格取得・コミュニケーション）'!C46:F46</f>
        <v>0</v>
      </c>
      <c r="D12" s="90">
        <f>'1-3（資格取得・コミュニケーション）'!C48</f>
        <v>0</v>
      </c>
      <c r="E12" s="213"/>
      <c r="F12" s="36">
        <f>D12-E12</f>
        <v>0</v>
      </c>
      <c r="G12" s="37">
        <v>300000</v>
      </c>
      <c r="H12" s="37">
        <f t="shared" si="1"/>
        <v>0</v>
      </c>
      <c r="I12" s="247"/>
    </row>
    <row r="13" spans="1:9" ht="27" customHeight="1" thickBot="1">
      <c r="A13" s="16"/>
      <c r="C13" s="102" t="s">
        <v>106</v>
      </c>
      <c r="D13" s="104">
        <f>SUM(D5:D12)</f>
        <v>93500</v>
      </c>
      <c r="E13" s="103">
        <f>SUM(E5:E12)</f>
        <v>0</v>
      </c>
      <c r="F13" s="37">
        <f>SUM(F5:F12)</f>
        <v>93500</v>
      </c>
      <c r="G13" s="38"/>
      <c r="H13" s="37">
        <f>IF(SUM(H5:H12)&gt;600000,600000,SUM(H5:H12))</f>
        <v>93500</v>
      </c>
      <c r="I13" s="39">
        <f>ROUNDDOWN(H13/3*2,-3)</f>
        <v>62000</v>
      </c>
    </row>
    <row r="14" spans="1:9" ht="6.5" customHeight="1">
      <c r="A14" s="16"/>
      <c r="B14" s="16"/>
      <c r="C14" s="21"/>
      <c r="D14" s="21"/>
      <c r="E14" s="21"/>
      <c r="F14" s="21"/>
      <c r="G14" s="21"/>
      <c r="H14" s="21"/>
    </row>
    <row r="15" spans="1:9" ht="19" customHeight="1" thickBot="1">
      <c r="A15" s="16"/>
      <c r="B15" s="21" t="s">
        <v>109</v>
      </c>
      <c r="C15" s="4"/>
      <c r="D15" s="4"/>
      <c r="E15" s="4"/>
      <c r="F15" s="4"/>
      <c r="G15" s="4"/>
      <c r="H15" s="4"/>
    </row>
    <row r="16" spans="1:9" s="3" customFormat="1" ht="57" customHeight="1">
      <c r="A16" s="16"/>
      <c r="C16" s="50" t="s">
        <v>115</v>
      </c>
      <c r="D16" s="52" t="s">
        <v>116</v>
      </c>
      <c r="E16" s="51" t="s">
        <v>67</v>
      </c>
      <c r="F16" s="29" t="s">
        <v>56</v>
      </c>
      <c r="G16" s="29" t="s">
        <v>57</v>
      </c>
      <c r="H16" s="29" t="s">
        <v>65</v>
      </c>
      <c r="I16" s="22" t="s">
        <v>54</v>
      </c>
    </row>
    <row r="17" spans="1:11" ht="27" customHeight="1">
      <c r="A17" s="16"/>
      <c r="B17" s="2">
        <v>1</v>
      </c>
      <c r="C17" s="88" t="str">
        <f>'1-4（日本語学校学費）'!C4</f>
        <v>さいたまっち一郎</v>
      </c>
      <c r="D17" s="89">
        <f>'1-4（日本語学校学費）'!G4</f>
        <v>550000</v>
      </c>
      <c r="E17" s="214">
        <v>0</v>
      </c>
      <c r="F17" s="36">
        <f>D17-E17</f>
        <v>550000</v>
      </c>
      <c r="G17" s="37">
        <v>600000</v>
      </c>
      <c r="H17" s="37">
        <f>IF(ISBLANK(F17),0,MIN(F17:G17))</f>
        <v>550000</v>
      </c>
      <c r="I17" s="245" t="s">
        <v>45</v>
      </c>
    </row>
    <row r="18" spans="1:11" ht="27" customHeight="1">
      <c r="A18" s="16"/>
      <c r="B18" s="2">
        <v>2</v>
      </c>
      <c r="C18" s="88">
        <f>'1-4（日本語学校学費）'!C5</f>
        <v>0</v>
      </c>
      <c r="D18" s="89">
        <f>'1-4（日本語学校学費）'!G5</f>
        <v>0</v>
      </c>
      <c r="E18" s="213"/>
      <c r="F18" s="36">
        <f t="shared" ref="F18:F24" si="2">D18-E18</f>
        <v>0</v>
      </c>
      <c r="G18" s="37">
        <v>600000</v>
      </c>
      <c r="H18" s="37">
        <f>IF(ISBLANK(F18),0,MIN(F18:G18))</f>
        <v>0</v>
      </c>
      <c r="I18" s="246"/>
    </row>
    <row r="19" spans="1:11" ht="27" customHeight="1">
      <c r="A19" s="16"/>
      <c r="B19" s="2">
        <v>3</v>
      </c>
      <c r="C19" s="88">
        <f>'1-4（日本語学校学費）'!C6</f>
        <v>0</v>
      </c>
      <c r="D19" s="89">
        <f>'1-4（日本語学校学費）'!G6</f>
        <v>0</v>
      </c>
      <c r="E19" s="213"/>
      <c r="F19" s="36">
        <f t="shared" si="2"/>
        <v>0</v>
      </c>
      <c r="G19" s="37">
        <v>600000</v>
      </c>
      <c r="H19" s="37">
        <f t="shared" ref="H19:H24" si="3">IF(ISBLANK(F19),0,MIN(F19:G19))</f>
        <v>0</v>
      </c>
      <c r="I19" s="246"/>
    </row>
    <row r="20" spans="1:11" ht="27" customHeight="1">
      <c r="A20" s="16"/>
      <c r="B20" s="2">
        <v>4</v>
      </c>
      <c r="C20" s="88">
        <f>'1-4（日本語学校学費）'!C7</f>
        <v>0</v>
      </c>
      <c r="D20" s="89">
        <f>'1-4（日本語学校学費）'!G7</f>
        <v>0</v>
      </c>
      <c r="E20" s="213"/>
      <c r="F20" s="36">
        <f t="shared" si="2"/>
        <v>0</v>
      </c>
      <c r="G20" s="37">
        <v>600000</v>
      </c>
      <c r="H20" s="37">
        <f t="shared" si="3"/>
        <v>0</v>
      </c>
      <c r="I20" s="246"/>
    </row>
    <row r="21" spans="1:11" ht="27" customHeight="1">
      <c r="A21" s="16"/>
      <c r="B21" s="2">
        <v>5</v>
      </c>
      <c r="C21" s="88">
        <f>'1-4（日本語学校学費）'!C8</f>
        <v>0</v>
      </c>
      <c r="D21" s="89">
        <f>'1-4（日本語学校学費）'!G8</f>
        <v>0</v>
      </c>
      <c r="E21" s="213"/>
      <c r="F21" s="36">
        <f t="shared" si="2"/>
        <v>0</v>
      </c>
      <c r="G21" s="37">
        <v>600000</v>
      </c>
      <c r="H21" s="37">
        <f t="shared" si="3"/>
        <v>0</v>
      </c>
      <c r="I21" s="246"/>
    </row>
    <row r="22" spans="1:11" ht="27" customHeight="1">
      <c r="A22" s="16"/>
      <c r="B22" s="2">
        <v>6</v>
      </c>
      <c r="C22" s="88">
        <f>'1-4（日本語学校学費）'!C9</f>
        <v>0</v>
      </c>
      <c r="D22" s="89">
        <f>'1-4（日本語学校学費）'!G9</f>
        <v>0</v>
      </c>
      <c r="E22" s="213"/>
      <c r="F22" s="36">
        <f t="shared" si="2"/>
        <v>0</v>
      </c>
      <c r="G22" s="37">
        <v>600000</v>
      </c>
      <c r="H22" s="37">
        <f t="shared" si="3"/>
        <v>0</v>
      </c>
      <c r="I22" s="246"/>
    </row>
    <row r="23" spans="1:11" ht="27" customHeight="1">
      <c r="A23" s="16"/>
      <c r="B23" s="2">
        <v>7</v>
      </c>
      <c r="C23" s="88">
        <f>'1-4（日本語学校学費）'!C10</f>
        <v>0</v>
      </c>
      <c r="D23" s="89">
        <f>'1-4（日本語学校学費）'!G10</f>
        <v>0</v>
      </c>
      <c r="E23" s="213"/>
      <c r="F23" s="36">
        <f t="shared" si="2"/>
        <v>0</v>
      </c>
      <c r="G23" s="37">
        <v>600000</v>
      </c>
      <c r="H23" s="37">
        <f t="shared" si="3"/>
        <v>0</v>
      </c>
      <c r="I23" s="246"/>
    </row>
    <row r="24" spans="1:11" ht="27" customHeight="1" thickBot="1">
      <c r="A24" s="16"/>
      <c r="B24" s="2">
        <v>8</v>
      </c>
      <c r="C24" s="88">
        <f>'1-4（日本語学校学費）'!C11</f>
        <v>0</v>
      </c>
      <c r="D24" s="90">
        <f>'1-4（日本語学校学費）'!G11</f>
        <v>0</v>
      </c>
      <c r="E24" s="213"/>
      <c r="F24" s="36">
        <f t="shared" si="2"/>
        <v>0</v>
      </c>
      <c r="G24" s="37">
        <v>600000</v>
      </c>
      <c r="H24" s="37">
        <f t="shared" si="3"/>
        <v>0</v>
      </c>
      <c r="I24" s="247"/>
    </row>
    <row r="25" spans="1:11" ht="27" customHeight="1" thickBot="1">
      <c r="A25" s="16"/>
      <c r="C25" s="102" t="s">
        <v>106</v>
      </c>
      <c r="D25" s="106">
        <f>SUM(D17:D24)</f>
        <v>550000</v>
      </c>
      <c r="E25" s="105">
        <f>SUM(E17:E24)</f>
        <v>0</v>
      </c>
      <c r="F25" s="30">
        <f>SUM(F17:F24)</f>
        <v>550000</v>
      </c>
      <c r="G25" s="40"/>
      <c r="H25" s="41">
        <f>SUM(H17:H24)</f>
        <v>550000</v>
      </c>
      <c r="I25" s="42">
        <f>ROUNDDOWN(H25/3*1,-3)</f>
        <v>183000</v>
      </c>
    </row>
    <row r="26" spans="1:11" ht="9.5" customHeight="1">
      <c r="A26" s="16"/>
      <c r="B26" s="16"/>
      <c r="C26" s="21"/>
      <c r="D26" s="21"/>
      <c r="E26" s="21"/>
      <c r="F26" s="21"/>
      <c r="G26" s="21"/>
      <c r="H26" s="21"/>
    </row>
    <row r="27" spans="1:11" ht="27" customHeight="1">
      <c r="B27" s="20" t="s">
        <v>107</v>
      </c>
      <c r="D27" s="20"/>
      <c r="E27" s="20"/>
      <c r="F27" s="20"/>
      <c r="G27" s="20"/>
    </row>
    <row r="28" spans="1:11" s="3" customFormat="1" ht="57" customHeight="1">
      <c r="B28" s="57" t="s">
        <v>73</v>
      </c>
      <c r="C28" s="57" t="s">
        <v>189</v>
      </c>
      <c r="D28" s="57" t="s">
        <v>190</v>
      </c>
      <c r="E28" s="29" t="s">
        <v>191</v>
      </c>
      <c r="F28" s="174"/>
    </row>
    <row r="29" spans="1:11" ht="27" customHeight="1">
      <c r="B29" s="32">
        <v>1</v>
      </c>
      <c r="C29" s="188" t="str">
        <f>'1-5（地域生活費）※職員ごとに作成してください (1)'!G6</f>
        <v>埼玉アパート405</v>
      </c>
      <c r="D29" s="188" t="str">
        <f>'1-5（地域生活費）※職員ごとに作成してください (1)'!C9</f>
        <v>コバトン太郎</v>
      </c>
      <c r="E29" s="189">
        <f>'1-5（地域生活費）※職員ごとに作成してください (1)'!L30</f>
        <v>48000</v>
      </c>
      <c r="F29" s="190"/>
      <c r="G29" s="10"/>
      <c r="H29" s="10"/>
      <c r="I29" s="10"/>
      <c r="J29" s="10"/>
      <c r="K29" s="10"/>
    </row>
    <row r="30" spans="1:11" ht="27" customHeight="1">
      <c r="B30" s="32">
        <v>2</v>
      </c>
      <c r="C30" s="188" t="str">
        <f>'1-5（地域生活費）※職員ごとに作成してください (2)'!G6</f>
        <v>埼玉アパート405</v>
      </c>
      <c r="D30" s="188" t="str">
        <f>'1-5（地域生活費）※職員ごとに作成してください (2)'!C9</f>
        <v>コバトン次郎</v>
      </c>
      <c r="E30" s="189">
        <f>'1-5（地域生活費）※職員ごとに作成してください (2)'!L30</f>
        <v>72000</v>
      </c>
      <c r="F30" s="190"/>
      <c r="G30" s="10"/>
      <c r="H30" s="10"/>
      <c r="I30" s="10"/>
      <c r="J30" s="10"/>
      <c r="K30" s="10"/>
    </row>
    <row r="31" spans="1:11" ht="27" customHeight="1">
      <c r="B31" s="32">
        <v>3</v>
      </c>
      <c r="C31" s="188">
        <f>'1-5（地域生活費）※職員ごとに作成してください (3)'!G6</f>
        <v>0</v>
      </c>
      <c r="D31" s="188">
        <f>'1-5（地域生活費）※職員ごとに作成してください (3)'!C9</f>
        <v>0</v>
      </c>
      <c r="E31" s="189">
        <f>'1-5（地域生活費）※職員ごとに作成してください (3)'!L26</f>
        <v>0</v>
      </c>
      <c r="F31" s="175"/>
    </row>
    <row r="32" spans="1:11" ht="27" customHeight="1">
      <c r="B32" s="32">
        <v>4</v>
      </c>
      <c r="C32" s="188">
        <f>'1-5（地域生活費）※職員ごとに作成してください (4)'!G6</f>
        <v>0</v>
      </c>
      <c r="D32" s="188">
        <f>'1-5（地域生活費）※職員ごとに作成してください (4)'!C9</f>
        <v>0</v>
      </c>
      <c r="E32" s="189">
        <f>'1-5（地域生活費）※職員ごとに作成してください (4)'!L26</f>
        <v>0</v>
      </c>
      <c r="F32" s="175"/>
    </row>
    <row r="33" spans="1:9" ht="27" customHeight="1">
      <c r="B33" s="32">
        <v>5</v>
      </c>
      <c r="C33" s="188">
        <f>'1-5（地域生活費）※職員ごとに作成してください (5)'!G6</f>
        <v>0</v>
      </c>
      <c r="D33" s="188">
        <f>'1-5（地域生活費）※職員ごとに作成してください (5)'!C9</f>
        <v>0</v>
      </c>
      <c r="E33" s="189">
        <f>'1-5（地域生活費）※職員ごとに作成してください (5)'!L26</f>
        <v>0</v>
      </c>
      <c r="F33" s="175"/>
    </row>
    <row r="34" spans="1:9" ht="27" customHeight="1">
      <c r="B34" s="32">
        <v>6</v>
      </c>
      <c r="C34" s="188">
        <f>'1-5（地域生活費）※職員ごとに作成してください (6)'!G6</f>
        <v>0</v>
      </c>
      <c r="D34" s="188">
        <f>'1-5（地域生活費）※職員ごとに作成してください (6)'!C9</f>
        <v>0</v>
      </c>
      <c r="E34" s="189">
        <f>'1-5（地域生活費）※職員ごとに作成してください (6)'!L26</f>
        <v>0</v>
      </c>
      <c r="F34" s="175"/>
    </row>
    <row r="35" spans="1:9" ht="27" customHeight="1">
      <c r="B35" s="32">
        <v>7</v>
      </c>
      <c r="C35" s="188">
        <f>'1-5（地域生活費）※職員ごとに作成してください (7)'!G6</f>
        <v>0</v>
      </c>
      <c r="D35" s="188">
        <f>'1-5（地域生活費）※職員ごとに作成してください (7)'!C9</f>
        <v>0</v>
      </c>
      <c r="E35" s="189">
        <f>'1-5（地域生活費）※職員ごとに作成してください (7)'!L26</f>
        <v>0</v>
      </c>
      <c r="F35" s="175"/>
    </row>
    <row r="36" spans="1:9" ht="27" customHeight="1">
      <c r="B36" s="32">
        <v>8</v>
      </c>
      <c r="C36" s="188">
        <f>'1-5（地域生活費）※職員ごとに作成してください (8)'!G6</f>
        <v>0</v>
      </c>
      <c r="D36" s="188">
        <f>'1-5（地域生活費）※職員ごとに作成してください (8)'!C9</f>
        <v>0</v>
      </c>
      <c r="E36" s="189">
        <f>'1-5（地域生活費）※職員ごとに作成してください (8)'!L26</f>
        <v>0</v>
      </c>
      <c r="F36" s="175"/>
    </row>
    <row r="37" spans="1:9" ht="27" customHeight="1">
      <c r="B37" s="32">
        <v>9</v>
      </c>
      <c r="C37" s="188">
        <f>'1-5（地域生活費）※職員ごとに作成してください (9)'!G6</f>
        <v>0</v>
      </c>
      <c r="D37" s="188">
        <f>'1-5（地域生活費）※職員ごとに作成してください (9)'!C9</f>
        <v>0</v>
      </c>
      <c r="E37" s="189">
        <f>'1-5（地域生活費）※職員ごとに作成してください (9)'!L26</f>
        <v>0</v>
      </c>
      <c r="F37" s="175"/>
    </row>
    <row r="38" spans="1:9" ht="27" customHeight="1" thickBot="1">
      <c r="B38" s="32">
        <v>10</v>
      </c>
      <c r="C38" s="188">
        <f>'1-5（地域生活費）※職員ごとに作成してください (10)'!G6</f>
        <v>0</v>
      </c>
      <c r="D38" s="188">
        <f>'1-5（地域生活費）※職員ごとに作成してください (10)'!C9</f>
        <v>0</v>
      </c>
      <c r="E38" s="189">
        <f>'1-5（地域生活費）※職員ごとに作成してください (10)'!L26</f>
        <v>0</v>
      </c>
      <c r="F38" s="175"/>
    </row>
    <row r="39" spans="1:9" ht="27" customHeight="1" thickBot="1">
      <c r="B39" s="8"/>
      <c r="C39" s="99"/>
      <c r="D39" s="99"/>
      <c r="E39" s="31">
        <f>SUM(E29:E38)</f>
        <v>120000</v>
      </c>
      <c r="F39" s="176"/>
    </row>
    <row r="40" spans="1:9" ht="8" customHeight="1" thickBot="1">
      <c r="C40" s="56"/>
      <c r="D40" s="56"/>
      <c r="E40" s="56"/>
      <c r="F40" s="56"/>
      <c r="G40" s="56"/>
      <c r="H40" s="56"/>
      <c r="I40" s="98"/>
    </row>
    <row r="41" spans="1:9" ht="27" customHeight="1" thickBot="1">
      <c r="A41" s="16"/>
      <c r="B41" s="101" t="s">
        <v>105</v>
      </c>
      <c r="C41" s="4"/>
      <c r="D41" s="4"/>
      <c r="E41" s="31">
        <f>SUM(I13,I25,E39)</f>
        <v>365000</v>
      </c>
      <c r="F41" s="4" t="s">
        <v>61</v>
      </c>
      <c r="G41" s="4"/>
      <c r="H41" s="4"/>
      <c r="I41" s="4"/>
    </row>
    <row r="42" spans="1:9" ht="6.5" customHeight="1">
      <c r="A42" s="16"/>
      <c r="B42" s="10"/>
      <c r="C42" s="10"/>
      <c r="D42" s="10"/>
      <c r="E42" s="10"/>
      <c r="F42" s="4"/>
    </row>
    <row r="43" spans="1:9" ht="27" customHeight="1">
      <c r="A43" s="16"/>
    </row>
    <row r="44" spans="1:9">
      <c r="A44" s="16"/>
    </row>
    <row r="45" spans="1:9">
      <c r="A45" s="16"/>
    </row>
    <row r="47" spans="1:9">
      <c r="A47" s="10"/>
    </row>
  </sheetData>
  <mergeCells count="2">
    <mergeCell ref="I5:I12"/>
    <mergeCell ref="I17:I24"/>
  </mergeCells>
  <phoneticPr fontId="3"/>
  <pageMargins left="0.7" right="0.7" top="0.75" bottom="0.75" header="0.3" footer="0.3"/>
  <pageSetup paperSize="9" scale="67" fitToHeight="0" orientation="landscape" r:id="rId1"/>
  <rowBreaks count="1" manualBreakCount="1">
    <brk id="26"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40751-3108-4B82-8074-FC11AE33A018}">
  <sheetPr>
    <tabColor rgb="FFFFFF00"/>
    <pageSetUpPr fitToPage="1"/>
  </sheetPr>
  <dimension ref="A1:N41"/>
  <sheetViews>
    <sheetView view="pageBreakPreview" zoomScale="70" zoomScaleNormal="70" zoomScaleSheetLayoutView="70" workbookViewId="0">
      <selection activeCell="G6" sqref="G6"/>
    </sheetView>
  </sheetViews>
  <sheetFormatPr defaultColWidth="9" defaultRowHeight="20"/>
  <cols>
    <col min="1" max="1" width="3.58203125" style="2" customWidth="1"/>
    <col min="2" max="2" width="10.08203125" style="2" customWidth="1"/>
    <col min="3" max="3" width="30.33203125" style="2" customWidth="1"/>
    <col min="4" max="4" width="30.58203125" style="2" customWidth="1"/>
    <col min="5" max="8" width="18.25" style="2" customWidth="1"/>
    <col min="9" max="14" width="17.75" style="2" customWidth="1"/>
    <col min="15" max="15" width="4.08203125" style="2" customWidth="1"/>
    <col min="16" max="16384" width="9" style="2"/>
  </cols>
  <sheetData>
    <row r="1" spans="1:14" ht="27" customHeight="1">
      <c r="A1" s="2" t="s">
        <v>117</v>
      </c>
      <c r="C1" s="20"/>
      <c r="D1" s="20"/>
      <c r="E1" s="20"/>
      <c r="F1" s="20"/>
      <c r="G1" s="20"/>
      <c r="H1" s="20"/>
      <c r="I1" s="20"/>
      <c r="L1" s="20"/>
      <c r="M1" s="20"/>
      <c r="N1" s="20"/>
    </row>
    <row r="2" spans="1:14" ht="15" customHeight="1">
      <c r="A2" s="16"/>
      <c r="B2" s="16"/>
      <c r="C2" s="21"/>
      <c r="D2" s="21"/>
      <c r="E2" s="21"/>
      <c r="F2" s="21"/>
      <c r="G2" s="21"/>
      <c r="H2" s="21"/>
      <c r="I2" s="16"/>
      <c r="L2" s="21"/>
      <c r="M2" s="21"/>
      <c r="N2" s="21"/>
    </row>
    <row r="3" spans="1:14" ht="26.25" customHeight="1">
      <c r="A3" s="16"/>
      <c r="B3" s="249"/>
      <c r="C3" s="249" t="s">
        <v>52</v>
      </c>
      <c r="D3" s="249" t="s">
        <v>71</v>
      </c>
      <c r="E3" s="249" t="s">
        <v>51</v>
      </c>
      <c r="F3" s="249" t="s">
        <v>72</v>
      </c>
      <c r="G3" s="252" t="s">
        <v>185</v>
      </c>
      <c r="H3" s="252" t="s">
        <v>186</v>
      </c>
      <c r="I3" s="248" t="s">
        <v>139</v>
      </c>
      <c r="J3" s="248"/>
      <c r="K3" s="248"/>
      <c r="L3" s="248" t="s">
        <v>89</v>
      </c>
      <c r="M3" s="248"/>
      <c r="N3" s="248"/>
    </row>
    <row r="4" spans="1:14" ht="48" customHeight="1">
      <c r="A4" s="16"/>
      <c r="B4" s="250"/>
      <c r="C4" s="251"/>
      <c r="D4" s="251"/>
      <c r="E4" s="251"/>
      <c r="F4" s="251"/>
      <c r="G4" s="253"/>
      <c r="H4" s="253"/>
      <c r="I4" s="91" t="s">
        <v>90</v>
      </c>
      <c r="J4" s="93" t="s">
        <v>59</v>
      </c>
      <c r="K4" s="92" t="s">
        <v>60</v>
      </c>
      <c r="L4" s="91" t="s">
        <v>122</v>
      </c>
      <c r="M4" s="93" t="s">
        <v>123</v>
      </c>
      <c r="N4" s="92" t="s">
        <v>124</v>
      </c>
    </row>
    <row r="5" spans="1:14" ht="26.25" customHeight="1">
      <c r="A5" s="16"/>
      <c r="B5" s="53">
        <v>1</v>
      </c>
      <c r="C5" s="203" t="s">
        <v>212</v>
      </c>
      <c r="D5" s="203" t="s">
        <v>214</v>
      </c>
      <c r="E5" s="203" t="s">
        <v>215</v>
      </c>
      <c r="F5" s="204">
        <v>45047</v>
      </c>
      <c r="G5" s="209" t="s">
        <v>177</v>
      </c>
      <c r="H5" s="209" t="s">
        <v>179</v>
      </c>
      <c r="I5" s="94"/>
      <c r="J5" s="206"/>
      <c r="K5" s="207" t="s">
        <v>222</v>
      </c>
      <c r="L5" s="208" t="s">
        <v>222</v>
      </c>
      <c r="M5" s="96"/>
      <c r="N5" s="207" t="s">
        <v>222</v>
      </c>
    </row>
    <row r="6" spans="1:14" ht="26.25" customHeight="1">
      <c r="A6" s="16"/>
      <c r="B6" s="53">
        <v>2</v>
      </c>
      <c r="C6" s="203" t="s">
        <v>212</v>
      </c>
      <c r="D6" s="203" t="s">
        <v>216</v>
      </c>
      <c r="E6" s="203" t="s">
        <v>217</v>
      </c>
      <c r="F6" s="204">
        <v>45458</v>
      </c>
      <c r="G6" s="209" t="s">
        <v>181</v>
      </c>
      <c r="H6" s="209" t="s">
        <v>180</v>
      </c>
      <c r="I6" s="94"/>
      <c r="J6" s="206" t="s">
        <v>222</v>
      </c>
      <c r="K6" s="207"/>
      <c r="L6" s="208" t="s">
        <v>222</v>
      </c>
      <c r="M6" s="96"/>
      <c r="N6" s="207" t="s">
        <v>222</v>
      </c>
    </row>
    <row r="7" spans="1:14" ht="26.25" customHeight="1">
      <c r="A7" s="16"/>
      <c r="B7" s="53">
        <v>3</v>
      </c>
      <c r="C7" s="203" t="s">
        <v>213</v>
      </c>
      <c r="D7" s="203" t="s">
        <v>218</v>
      </c>
      <c r="E7" s="203" t="s">
        <v>219</v>
      </c>
      <c r="F7" s="204">
        <v>45392</v>
      </c>
      <c r="G7" s="209" t="s">
        <v>178</v>
      </c>
      <c r="H7" s="209" t="s">
        <v>179</v>
      </c>
      <c r="I7" s="208" t="s">
        <v>222</v>
      </c>
      <c r="J7" s="96"/>
      <c r="K7" s="95"/>
      <c r="L7" s="208" t="s">
        <v>222</v>
      </c>
      <c r="M7" s="206" t="s">
        <v>222</v>
      </c>
      <c r="N7" s="207"/>
    </row>
    <row r="8" spans="1:14" ht="26.25" customHeight="1">
      <c r="A8" s="16"/>
      <c r="B8" s="53">
        <v>4</v>
      </c>
      <c r="C8" s="203" t="s">
        <v>213</v>
      </c>
      <c r="D8" s="203" t="s">
        <v>220</v>
      </c>
      <c r="E8" s="203" t="s">
        <v>219</v>
      </c>
      <c r="F8" s="205" t="s">
        <v>221</v>
      </c>
      <c r="G8" s="209" t="s">
        <v>181</v>
      </c>
      <c r="H8" s="209" t="s">
        <v>182</v>
      </c>
      <c r="I8" s="94"/>
      <c r="J8" s="96"/>
      <c r="K8" s="207" t="s">
        <v>222</v>
      </c>
      <c r="L8" s="208" t="s">
        <v>222</v>
      </c>
      <c r="M8" s="96"/>
      <c r="N8" s="207"/>
    </row>
    <row r="9" spans="1:14" ht="26.25" customHeight="1">
      <c r="A9" s="16"/>
      <c r="B9" s="53">
        <v>5</v>
      </c>
      <c r="C9" s="54"/>
      <c r="D9" s="54"/>
      <c r="E9" s="54"/>
      <c r="F9" s="55"/>
      <c r="G9" s="173"/>
      <c r="H9" s="173"/>
      <c r="I9" s="94"/>
      <c r="J9" s="96"/>
      <c r="K9" s="95"/>
      <c r="L9" s="94"/>
      <c r="M9" s="96"/>
      <c r="N9" s="95"/>
    </row>
    <row r="10" spans="1:14" ht="26.25" customHeight="1">
      <c r="A10" s="16"/>
      <c r="B10" s="53">
        <v>6</v>
      </c>
      <c r="C10" s="54"/>
      <c r="D10" s="54"/>
      <c r="E10" s="54"/>
      <c r="F10" s="55"/>
      <c r="G10" s="173"/>
      <c r="H10" s="173"/>
      <c r="I10" s="94"/>
      <c r="J10" s="96"/>
      <c r="K10" s="95"/>
      <c r="L10" s="94"/>
      <c r="M10" s="96"/>
      <c r="N10" s="95"/>
    </row>
    <row r="11" spans="1:14" ht="26.25" customHeight="1">
      <c r="A11" s="16"/>
      <c r="B11" s="53">
        <v>7</v>
      </c>
      <c r="C11" s="54"/>
      <c r="D11" s="54"/>
      <c r="E11" s="54"/>
      <c r="F11" s="55"/>
      <c r="G11" s="173"/>
      <c r="H11" s="173"/>
      <c r="I11" s="94"/>
      <c r="J11" s="96"/>
      <c r="K11" s="95"/>
      <c r="L11" s="94"/>
      <c r="M11" s="96"/>
      <c r="N11" s="95"/>
    </row>
    <row r="12" spans="1:14" ht="26.25" customHeight="1">
      <c r="A12" s="16"/>
      <c r="B12" s="53">
        <v>8</v>
      </c>
      <c r="C12" s="54"/>
      <c r="D12" s="54"/>
      <c r="E12" s="54"/>
      <c r="F12" s="55"/>
      <c r="G12" s="173"/>
      <c r="H12" s="173"/>
      <c r="I12" s="94"/>
      <c r="J12" s="96"/>
      <c r="K12" s="95"/>
      <c r="L12" s="94"/>
      <c r="M12" s="96"/>
      <c r="N12" s="95"/>
    </row>
    <row r="13" spans="1:14" ht="26.25" customHeight="1">
      <c r="A13" s="16"/>
      <c r="B13" s="53">
        <v>9</v>
      </c>
      <c r="C13" s="54"/>
      <c r="D13" s="54"/>
      <c r="E13" s="54"/>
      <c r="F13" s="55"/>
      <c r="G13" s="173"/>
      <c r="H13" s="173"/>
      <c r="I13" s="94"/>
      <c r="J13" s="96"/>
      <c r="K13" s="95"/>
      <c r="L13" s="94"/>
      <c r="M13" s="96"/>
      <c r="N13" s="95"/>
    </row>
    <row r="14" spans="1:14" ht="26.25" customHeight="1">
      <c r="A14" s="16"/>
      <c r="B14" s="53">
        <v>10</v>
      </c>
      <c r="C14" s="54"/>
      <c r="D14" s="54"/>
      <c r="E14" s="54"/>
      <c r="F14" s="55"/>
      <c r="G14" s="173"/>
      <c r="H14" s="173"/>
      <c r="I14" s="94"/>
      <c r="J14" s="96"/>
      <c r="K14" s="95"/>
      <c r="L14" s="94"/>
      <c r="M14" s="96"/>
      <c r="N14" s="95"/>
    </row>
    <row r="15" spans="1:14" ht="26.25" customHeight="1">
      <c r="A15" s="16"/>
      <c r="B15" s="53">
        <v>11</v>
      </c>
      <c r="C15" s="54"/>
      <c r="D15" s="54"/>
      <c r="E15" s="54"/>
      <c r="F15" s="55"/>
      <c r="G15" s="173"/>
      <c r="H15" s="173"/>
      <c r="I15" s="94"/>
      <c r="J15" s="96"/>
      <c r="K15" s="95"/>
      <c r="L15" s="94"/>
      <c r="M15" s="96"/>
      <c r="N15" s="95"/>
    </row>
    <row r="16" spans="1:14" ht="26.25" customHeight="1">
      <c r="A16" s="16"/>
      <c r="B16" s="53">
        <v>12</v>
      </c>
      <c r="C16" s="54"/>
      <c r="D16" s="54"/>
      <c r="E16" s="54"/>
      <c r="F16" s="55"/>
      <c r="G16" s="173"/>
      <c r="H16" s="173"/>
      <c r="I16" s="94"/>
      <c r="J16" s="96"/>
      <c r="K16" s="95"/>
      <c r="L16" s="94"/>
      <c r="M16" s="96"/>
      <c r="N16" s="95"/>
    </row>
    <row r="17" spans="1:14" ht="26.25" customHeight="1">
      <c r="A17" s="16"/>
      <c r="B17" s="53">
        <v>13</v>
      </c>
      <c r="C17" s="54"/>
      <c r="D17" s="54"/>
      <c r="E17" s="54"/>
      <c r="F17" s="55"/>
      <c r="G17" s="173"/>
      <c r="H17" s="173"/>
      <c r="I17" s="94"/>
      <c r="J17" s="96"/>
      <c r="K17" s="95"/>
      <c r="L17" s="94"/>
      <c r="M17" s="96"/>
      <c r="N17" s="95"/>
    </row>
    <row r="18" spans="1:14" ht="26.25" customHeight="1">
      <c r="A18" s="16"/>
      <c r="B18" s="53">
        <v>14</v>
      </c>
      <c r="C18" s="54"/>
      <c r="D18" s="54"/>
      <c r="E18" s="54"/>
      <c r="F18" s="55"/>
      <c r="G18" s="173"/>
      <c r="H18" s="173"/>
      <c r="I18" s="94"/>
      <c r="J18" s="96"/>
      <c r="K18" s="95"/>
      <c r="L18" s="94"/>
      <c r="M18" s="96"/>
      <c r="N18" s="95"/>
    </row>
    <row r="19" spans="1:14" ht="26.25" customHeight="1">
      <c r="A19" s="16"/>
      <c r="B19" s="53">
        <v>15</v>
      </c>
      <c r="C19" s="54"/>
      <c r="D19" s="54"/>
      <c r="E19" s="54"/>
      <c r="F19" s="55"/>
      <c r="G19" s="173"/>
      <c r="H19" s="173"/>
      <c r="I19" s="94"/>
      <c r="J19" s="96"/>
      <c r="K19" s="95"/>
      <c r="L19" s="94"/>
      <c r="M19" s="96"/>
      <c r="N19" s="95"/>
    </row>
    <row r="20" spans="1:14" ht="26.25" customHeight="1">
      <c r="A20" s="16"/>
      <c r="B20" s="53">
        <v>16</v>
      </c>
      <c r="C20" s="54"/>
      <c r="D20" s="54"/>
      <c r="E20" s="54"/>
      <c r="F20" s="55"/>
      <c r="G20" s="173"/>
      <c r="H20" s="173"/>
      <c r="I20" s="94"/>
      <c r="J20" s="96"/>
      <c r="K20" s="95"/>
      <c r="L20" s="94"/>
      <c r="M20" s="96"/>
      <c r="N20" s="95"/>
    </row>
    <row r="21" spans="1:14" ht="26.25" customHeight="1">
      <c r="A21" s="16"/>
      <c r="B21" s="53">
        <v>17</v>
      </c>
      <c r="C21" s="54"/>
      <c r="D21" s="54"/>
      <c r="E21" s="54"/>
      <c r="F21" s="55"/>
      <c r="G21" s="173"/>
      <c r="H21" s="173"/>
      <c r="I21" s="94"/>
      <c r="J21" s="96"/>
      <c r="K21" s="95"/>
      <c r="L21" s="94"/>
      <c r="M21" s="96"/>
      <c r="N21" s="95"/>
    </row>
    <row r="22" spans="1:14" ht="26.25" customHeight="1">
      <c r="A22" s="16"/>
      <c r="B22" s="53">
        <v>18</v>
      </c>
      <c r="C22" s="54"/>
      <c r="D22" s="54"/>
      <c r="E22" s="54"/>
      <c r="F22" s="55"/>
      <c r="G22" s="173"/>
      <c r="H22" s="173"/>
      <c r="I22" s="94"/>
      <c r="J22" s="96"/>
      <c r="K22" s="95"/>
      <c r="L22" s="94"/>
      <c r="M22" s="96"/>
      <c r="N22" s="95"/>
    </row>
    <row r="23" spans="1:14" ht="26.25" customHeight="1">
      <c r="A23" s="16"/>
      <c r="B23" s="53">
        <v>19</v>
      </c>
      <c r="C23" s="54"/>
      <c r="D23" s="54"/>
      <c r="E23" s="54"/>
      <c r="F23" s="55"/>
      <c r="G23" s="173"/>
      <c r="H23" s="173"/>
      <c r="I23" s="94"/>
      <c r="J23" s="96"/>
      <c r="K23" s="95"/>
      <c r="L23" s="94"/>
      <c r="M23" s="96"/>
      <c r="N23" s="95"/>
    </row>
    <row r="24" spans="1:14" ht="26.25" customHeight="1">
      <c r="A24" s="16"/>
      <c r="B24" s="53">
        <v>20</v>
      </c>
      <c r="C24" s="54"/>
      <c r="D24" s="54"/>
      <c r="E24" s="54"/>
      <c r="F24" s="55"/>
      <c r="G24" s="173"/>
      <c r="H24" s="173"/>
      <c r="I24" s="94"/>
      <c r="J24" s="96"/>
      <c r="K24" s="95"/>
      <c r="L24" s="94"/>
      <c r="M24" s="96"/>
      <c r="N24" s="95"/>
    </row>
    <row r="25" spans="1:14" ht="26.25" customHeight="1">
      <c r="A25" s="16"/>
      <c r="B25" s="53">
        <v>21</v>
      </c>
      <c r="C25" s="54"/>
      <c r="D25" s="54"/>
      <c r="E25" s="54"/>
      <c r="F25" s="55"/>
      <c r="G25" s="173"/>
      <c r="H25" s="173"/>
      <c r="I25" s="94"/>
      <c r="J25" s="96"/>
      <c r="K25" s="95"/>
      <c r="L25" s="94"/>
      <c r="M25" s="96"/>
      <c r="N25" s="95"/>
    </row>
    <row r="26" spans="1:14" ht="26.25" customHeight="1">
      <c r="A26" s="16"/>
      <c r="B26" s="53">
        <v>22</v>
      </c>
      <c r="C26" s="54"/>
      <c r="D26" s="54"/>
      <c r="E26" s="54"/>
      <c r="F26" s="55"/>
      <c r="G26" s="173"/>
      <c r="H26" s="173"/>
      <c r="I26" s="94"/>
      <c r="J26" s="96"/>
      <c r="K26" s="95"/>
      <c r="L26" s="94"/>
      <c r="M26" s="96"/>
      <c r="N26" s="95"/>
    </row>
    <row r="27" spans="1:14" ht="26.25" customHeight="1">
      <c r="A27" s="16"/>
      <c r="B27" s="53">
        <v>23</v>
      </c>
      <c r="C27" s="54"/>
      <c r="D27" s="54"/>
      <c r="E27" s="54"/>
      <c r="F27" s="55"/>
      <c r="G27" s="173"/>
      <c r="H27" s="173"/>
      <c r="I27" s="94"/>
      <c r="J27" s="96"/>
      <c r="K27" s="95"/>
      <c r="L27" s="94"/>
      <c r="M27" s="96"/>
      <c r="N27" s="95"/>
    </row>
    <row r="28" spans="1:14" ht="26.25" customHeight="1">
      <c r="A28" s="16"/>
      <c r="B28" s="53">
        <v>24</v>
      </c>
      <c r="C28" s="54"/>
      <c r="D28" s="54"/>
      <c r="E28" s="54"/>
      <c r="F28" s="55"/>
      <c r="G28" s="173"/>
      <c r="H28" s="173"/>
      <c r="I28" s="94"/>
      <c r="J28" s="96"/>
      <c r="K28" s="95"/>
      <c r="L28" s="94"/>
      <c r="M28" s="96"/>
      <c r="N28" s="95"/>
    </row>
    <row r="29" spans="1:14" ht="26.25" customHeight="1">
      <c r="A29" s="16"/>
      <c r="B29" s="53">
        <v>25</v>
      </c>
      <c r="C29" s="54"/>
      <c r="D29" s="54"/>
      <c r="E29" s="54"/>
      <c r="F29" s="55"/>
      <c r="G29" s="173"/>
      <c r="H29" s="173"/>
      <c r="I29" s="94"/>
      <c r="J29" s="96"/>
      <c r="K29" s="95"/>
      <c r="L29" s="94"/>
      <c r="M29" s="96"/>
      <c r="N29" s="95"/>
    </row>
    <row r="30" spans="1:14" ht="26.25" customHeight="1">
      <c r="A30" s="16"/>
      <c r="B30" s="53">
        <v>26</v>
      </c>
      <c r="C30" s="54"/>
      <c r="D30" s="54"/>
      <c r="E30" s="54"/>
      <c r="F30" s="55"/>
      <c r="G30" s="173"/>
      <c r="H30" s="173"/>
      <c r="I30" s="94"/>
      <c r="J30" s="96"/>
      <c r="K30" s="95"/>
      <c r="L30" s="94"/>
      <c r="M30" s="96"/>
      <c r="N30" s="95"/>
    </row>
    <row r="31" spans="1:14" ht="26.25" customHeight="1">
      <c r="A31" s="16"/>
      <c r="B31" s="53">
        <v>27</v>
      </c>
      <c r="C31" s="54"/>
      <c r="D31" s="54"/>
      <c r="E31" s="54"/>
      <c r="F31" s="55"/>
      <c r="G31" s="173"/>
      <c r="H31" s="173"/>
      <c r="I31" s="94"/>
      <c r="J31" s="96"/>
      <c r="K31" s="95"/>
      <c r="L31" s="94"/>
      <c r="M31" s="96"/>
      <c r="N31" s="95"/>
    </row>
    <row r="32" spans="1:14" ht="26.25" customHeight="1">
      <c r="A32" s="16"/>
      <c r="B32" s="53">
        <v>28</v>
      </c>
      <c r="C32" s="54"/>
      <c r="D32" s="54"/>
      <c r="E32" s="54"/>
      <c r="F32" s="55"/>
      <c r="G32" s="173"/>
      <c r="H32" s="173"/>
      <c r="I32" s="94"/>
      <c r="J32" s="96"/>
      <c r="K32" s="95"/>
      <c r="L32" s="94"/>
      <c r="M32" s="96"/>
      <c r="N32" s="95"/>
    </row>
    <row r="33" spans="1:14" ht="26.25" customHeight="1">
      <c r="A33" s="16"/>
      <c r="B33" s="53">
        <v>29</v>
      </c>
      <c r="C33" s="54"/>
      <c r="D33" s="54"/>
      <c r="E33" s="54"/>
      <c r="F33" s="55"/>
      <c r="G33" s="173"/>
      <c r="H33" s="173"/>
      <c r="I33" s="94"/>
      <c r="J33" s="96"/>
      <c r="K33" s="95"/>
      <c r="L33" s="94"/>
      <c r="M33" s="96"/>
      <c r="N33" s="95"/>
    </row>
    <row r="34" spans="1:14" ht="26.25" customHeight="1">
      <c r="A34" s="16"/>
      <c r="B34" s="53">
        <v>30</v>
      </c>
      <c r="C34" s="54"/>
      <c r="D34" s="54"/>
      <c r="E34" s="54"/>
      <c r="F34" s="55"/>
      <c r="G34" s="173"/>
      <c r="H34" s="173"/>
      <c r="I34" s="94"/>
      <c r="J34" s="96"/>
      <c r="K34" s="95"/>
      <c r="L34" s="94"/>
      <c r="M34" s="96"/>
      <c r="N34" s="95"/>
    </row>
    <row r="35" spans="1:14" ht="27" customHeight="1">
      <c r="C35" s="56"/>
      <c r="D35" s="56"/>
      <c r="E35" s="56"/>
      <c r="F35" s="56"/>
      <c r="G35" s="56"/>
      <c r="H35" s="56"/>
      <c r="I35" s="56">
        <f t="shared" ref="I35:N35" si="0">COUNTA(I5:I14)</f>
        <v>1</v>
      </c>
      <c r="J35" s="56">
        <f t="shared" si="0"/>
        <v>1</v>
      </c>
      <c r="K35" s="56">
        <f t="shared" si="0"/>
        <v>2</v>
      </c>
      <c r="L35" s="56">
        <f t="shared" si="0"/>
        <v>4</v>
      </c>
      <c r="M35" s="56">
        <f t="shared" si="0"/>
        <v>1</v>
      </c>
      <c r="N35" s="56">
        <f t="shared" si="0"/>
        <v>2</v>
      </c>
    </row>
    <row r="36" spans="1:14" ht="27" customHeight="1">
      <c r="A36" s="10"/>
      <c r="B36" s="10"/>
      <c r="C36" s="210">
        <v>46296</v>
      </c>
      <c r="D36" s="143"/>
      <c r="E36" s="132"/>
      <c r="F36" s="132"/>
      <c r="G36" s="132"/>
      <c r="H36" s="132"/>
      <c r="I36" s="132"/>
      <c r="J36" s="132"/>
      <c r="K36" s="132"/>
      <c r="L36" s="132"/>
      <c r="M36" s="133"/>
    </row>
    <row r="37" spans="1:14" ht="27" customHeight="1">
      <c r="C37" s="134" t="s">
        <v>184</v>
      </c>
      <c r="D37" s="135"/>
      <c r="E37" s="136"/>
      <c r="F37" s="136"/>
      <c r="G37" s="136"/>
      <c r="H37" s="136"/>
      <c r="I37" s="136"/>
      <c r="J37" s="136"/>
      <c r="K37" s="136"/>
      <c r="L37" s="136"/>
      <c r="M37" s="137"/>
    </row>
    <row r="38" spans="1:14">
      <c r="C38" s="134" t="s">
        <v>148</v>
      </c>
      <c r="D38" s="135"/>
      <c r="E38" s="136"/>
      <c r="F38" s="136"/>
      <c r="G38" s="136"/>
      <c r="H38" s="136"/>
      <c r="I38" s="136"/>
      <c r="J38" s="136"/>
      <c r="K38" s="136"/>
      <c r="L38" s="136"/>
      <c r="M38" s="137"/>
    </row>
    <row r="39" spans="1:14">
      <c r="C39" s="134"/>
      <c r="D39" s="144" t="s">
        <v>149</v>
      </c>
      <c r="E39" s="144"/>
      <c r="F39" s="211" t="s">
        <v>223</v>
      </c>
      <c r="G39" s="145"/>
      <c r="H39" s="145"/>
      <c r="I39" s="145"/>
      <c r="J39" s="145"/>
      <c r="K39" s="145"/>
      <c r="L39" s="146"/>
      <c r="M39" s="138"/>
    </row>
    <row r="40" spans="1:14">
      <c r="C40" s="134" t="s">
        <v>150</v>
      </c>
      <c r="D40" s="144" t="s">
        <v>151</v>
      </c>
      <c r="E40" s="144"/>
      <c r="F40" s="211" t="s">
        <v>224</v>
      </c>
      <c r="G40" s="145"/>
      <c r="H40" s="145"/>
      <c r="I40" s="145"/>
      <c r="J40" s="145"/>
      <c r="K40" s="145"/>
      <c r="L40" s="146"/>
      <c r="M40" s="138"/>
    </row>
    <row r="41" spans="1:14">
      <c r="C41" s="139"/>
      <c r="D41" s="140"/>
      <c r="E41" s="141"/>
      <c r="F41" s="140"/>
      <c r="G41" s="140"/>
      <c r="H41" s="140"/>
      <c r="I41" s="140"/>
      <c r="J41" s="140"/>
      <c r="K41" s="140"/>
      <c r="L41" s="140"/>
      <c r="M41" s="142"/>
    </row>
  </sheetData>
  <mergeCells count="9">
    <mergeCell ref="I3:K3"/>
    <mergeCell ref="L3:N3"/>
    <mergeCell ref="B3:B4"/>
    <mergeCell ref="D3:D4"/>
    <mergeCell ref="C3:C4"/>
    <mergeCell ref="E3:E4"/>
    <mergeCell ref="F3:F4"/>
    <mergeCell ref="H3:H4"/>
    <mergeCell ref="G3:G4"/>
  </mergeCells>
  <phoneticPr fontId="3"/>
  <dataValidations count="1">
    <dataValidation type="list" allowBlank="1" showInputMessage="1" showErrorMessage="1" sqref="I5:N34" xr:uid="{0B2A5BD8-14B0-4F01-B09A-20EB5BC02F88}">
      <formula1>"○"</formula1>
    </dataValidation>
  </dataValidations>
  <pageMargins left="0.7" right="0.7" top="0.75" bottom="0.75" header="0.3" footer="0.3"/>
  <pageSetup paperSize="9" scale="43"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3C81861-337F-47C6-A5CB-5627FD208C5D}">
          <x14:formula1>
            <xm:f>Sheet1!$A$5:$A$7</xm:f>
          </x14:formula1>
          <xm:sqref>G5:G34</xm:sqref>
        </x14:dataValidation>
        <x14:dataValidation type="list" allowBlank="1" showInputMessage="1" showErrorMessage="1" xr:uid="{6BB1E700-7781-42C7-ACB6-FEFCE9BF4310}">
          <x14:formula1>
            <xm:f>Sheet1!$E$5:$E$7</xm:f>
          </x14:formula1>
          <xm:sqref>H5:H34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91674-9E8B-4D07-937E-E975468B99B9}">
  <dimension ref="A1:I12"/>
  <sheetViews>
    <sheetView zoomScale="130" zoomScaleNormal="130" workbookViewId="0">
      <selection activeCell="H8" sqref="H8"/>
    </sheetView>
  </sheetViews>
  <sheetFormatPr defaultRowHeight="18"/>
  <sheetData>
    <row r="1" spans="1:9" ht="18" customHeight="1">
      <c r="A1" s="177"/>
      <c r="B1" s="177"/>
    </row>
    <row r="2" spans="1:9" ht="18" customHeight="1">
      <c r="A2" s="254" t="s">
        <v>185</v>
      </c>
      <c r="B2" s="255"/>
      <c r="C2" s="255"/>
      <c r="D2" s="256"/>
      <c r="E2" s="254" t="s">
        <v>186</v>
      </c>
      <c r="F2" s="255"/>
      <c r="G2" s="255"/>
      <c r="H2" s="256"/>
    </row>
    <row r="3" spans="1:9">
      <c r="A3" s="257"/>
      <c r="B3" s="258"/>
      <c r="C3" s="258"/>
      <c r="D3" s="259"/>
      <c r="E3" s="257"/>
      <c r="F3" s="258"/>
      <c r="G3" s="258"/>
      <c r="H3" s="259"/>
    </row>
    <row r="4" spans="1:9">
      <c r="A4" s="178"/>
      <c r="D4" s="179"/>
      <c r="E4" s="178"/>
      <c r="H4" s="179"/>
    </row>
    <row r="5" spans="1:9">
      <c r="A5" s="180" t="s">
        <v>177</v>
      </c>
      <c r="D5" s="179"/>
      <c r="E5" s="180" t="s">
        <v>179</v>
      </c>
      <c r="H5" s="179"/>
      <c r="I5" s="149"/>
    </row>
    <row r="6" spans="1:9">
      <c r="A6" s="180" t="s">
        <v>178</v>
      </c>
      <c r="D6" s="179"/>
      <c r="E6" s="180" t="s">
        <v>180</v>
      </c>
      <c r="H6" s="179"/>
      <c r="I6" s="149"/>
    </row>
    <row r="7" spans="1:9">
      <c r="A7" s="181" t="s">
        <v>181</v>
      </c>
      <c r="B7" s="182"/>
      <c r="C7" s="182"/>
      <c r="D7" s="183"/>
      <c r="E7" s="181" t="s">
        <v>182</v>
      </c>
      <c r="F7" s="182"/>
      <c r="G7" s="182"/>
      <c r="H7" s="183"/>
    </row>
    <row r="8" spans="1:9">
      <c r="A8" s="149"/>
    </row>
    <row r="12" spans="1:9">
      <c r="A12" s="149"/>
    </row>
  </sheetData>
  <mergeCells count="2">
    <mergeCell ref="A2:D3"/>
    <mergeCell ref="E2:H3"/>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CCC66-2825-4691-B7F8-2FCFF5DD4C3C}">
  <sheetPr>
    <tabColor rgb="FF92D050"/>
    <pageSetUpPr fitToPage="1"/>
  </sheetPr>
  <dimension ref="A1:I71"/>
  <sheetViews>
    <sheetView view="pageBreakPreview" zoomScale="70" zoomScaleNormal="100" zoomScaleSheetLayoutView="70" workbookViewId="0">
      <selection activeCell="D6" sqref="D6:F6"/>
    </sheetView>
  </sheetViews>
  <sheetFormatPr defaultColWidth="9" defaultRowHeight="19.5" customHeight="1"/>
  <cols>
    <col min="1" max="1" width="3.58203125" style="2" customWidth="1"/>
    <col min="2" max="2" width="25.25" style="18" bestFit="1" customWidth="1"/>
    <col min="3" max="5" width="18" style="18" customWidth="1"/>
    <col min="6" max="6" width="97.08203125" style="19" customWidth="1"/>
    <col min="7" max="7" width="3.58203125" style="18" customWidth="1"/>
    <col min="8" max="23" width="10.58203125" style="18" customWidth="1"/>
    <col min="24" max="16384" width="9" style="18"/>
  </cols>
  <sheetData>
    <row r="1" spans="1:9" ht="27" customHeight="1">
      <c r="A1" s="2" t="s">
        <v>99</v>
      </c>
      <c r="B1" s="14"/>
      <c r="C1" s="17"/>
      <c r="D1" s="86"/>
      <c r="E1" s="86"/>
      <c r="F1" s="86"/>
      <c r="G1" s="24"/>
    </row>
    <row r="2" spans="1:9" ht="6.5" customHeight="1">
      <c r="A2" s="16"/>
      <c r="B2" s="14"/>
      <c r="C2" s="17"/>
      <c r="G2" s="24"/>
    </row>
    <row r="3" spans="1:9" ht="30" customHeight="1">
      <c r="A3" s="16"/>
      <c r="B3" s="25" t="s">
        <v>91</v>
      </c>
      <c r="C3" s="260"/>
      <c r="D3" s="260"/>
      <c r="E3" s="260"/>
      <c r="F3" s="260"/>
    </row>
    <row r="4" spans="1:9" ht="30" customHeight="1">
      <c r="A4" s="16"/>
      <c r="B4" s="26" t="s">
        <v>92</v>
      </c>
      <c r="C4" s="239" t="s">
        <v>212</v>
      </c>
      <c r="D4" s="239"/>
      <c r="E4" s="239"/>
      <c r="F4" s="239"/>
    </row>
    <row r="5" spans="1:9" ht="60" customHeight="1">
      <c r="A5" s="16"/>
      <c r="B5" s="26" t="s">
        <v>93</v>
      </c>
      <c r="C5" s="272" t="s">
        <v>225</v>
      </c>
      <c r="D5" s="272"/>
      <c r="E5" s="272"/>
      <c r="F5" s="272"/>
    </row>
    <row r="6" spans="1:9" ht="30" customHeight="1">
      <c r="A6" s="16"/>
      <c r="B6" s="26" t="s">
        <v>94</v>
      </c>
      <c r="C6" s="212">
        <v>88000</v>
      </c>
      <c r="D6" s="262" t="s">
        <v>47</v>
      </c>
      <c r="E6" s="262"/>
      <c r="F6" s="262"/>
      <c r="G6" s="27"/>
    </row>
    <row r="7" spans="1:9" ht="66" customHeight="1">
      <c r="A7" s="16"/>
      <c r="B7" s="26" t="s">
        <v>96</v>
      </c>
      <c r="C7" s="272" t="s">
        <v>226</v>
      </c>
      <c r="D7" s="272"/>
      <c r="E7" s="272"/>
      <c r="F7" s="272"/>
    </row>
    <row r="8" spans="1:9" ht="15" customHeight="1">
      <c r="A8" s="16"/>
      <c r="B8" s="33"/>
      <c r="C8" s="33"/>
      <c r="D8" s="33"/>
      <c r="E8" s="33"/>
      <c r="F8" s="33"/>
      <c r="G8" s="25"/>
      <c r="H8" s="25"/>
      <c r="I8" s="25"/>
    </row>
    <row r="9" spans="1:9" ht="30" customHeight="1">
      <c r="A9" s="16"/>
      <c r="B9" s="25" t="s">
        <v>95</v>
      </c>
      <c r="C9" s="260"/>
      <c r="D9" s="260"/>
      <c r="E9" s="260"/>
      <c r="F9" s="260"/>
    </row>
    <row r="10" spans="1:9" ht="30" customHeight="1">
      <c r="A10" s="16"/>
      <c r="B10" s="26" t="s">
        <v>92</v>
      </c>
      <c r="C10" s="239" t="s">
        <v>213</v>
      </c>
      <c r="D10" s="239"/>
      <c r="E10" s="239"/>
      <c r="F10" s="239"/>
    </row>
    <row r="11" spans="1:9" ht="60" customHeight="1">
      <c r="A11" s="16"/>
      <c r="B11" s="26" t="s">
        <v>93</v>
      </c>
      <c r="C11" s="272" t="s">
        <v>227</v>
      </c>
      <c r="D11" s="272"/>
      <c r="E11" s="272"/>
      <c r="F11" s="272"/>
    </row>
    <row r="12" spans="1:9" ht="30" customHeight="1">
      <c r="A12" s="16"/>
      <c r="B12" s="26" t="s">
        <v>94</v>
      </c>
      <c r="C12" s="212">
        <v>5500</v>
      </c>
      <c r="D12" s="262" t="s">
        <v>47</v>
      </c>
      <c r="E12" s="262"/>
      <c r="F12" s="262"/>
      <c r="G12" s="27"/>
    </row>
    <row r="13" spans="1:9" ht="66" customHeight="1">
      <c r="A13" s="16"/>
      <c r="B13" s="26" t="s">
        <v>96</v>
      </c>
      <c r="C13" s="272" t="s">
        <v>228</v>
      </c>
      <c r="D13" s="272"/>
      <c r="E13" s="272"/>
      <c r="F13" s="272"/>
    </row>
    <row r="14" spans="1:9" ht="15" customHeight="1">
      <c r="A14" s="16"/>
      <c r="B14" s="33"/>
      <c r="C14" s="33"/>
      <c r="D14" s="33"/>
      <c r="E14" s="33"/>
      <c r="F14" s="33"/>
      <c r="G14" s="25"/>
      <c r="H14" s="25"/>
      <c r="I14" s="25"/>
    </row>
    <row r="15" spans="1:9" ht="30" customHeight="1">
      <c r="A15" s="16"/>
      <c r="B15" s="25" t="s">
        <v>97</v>
      </c>
      <c r="C15" s="260"/>
      <c r="D15" s="260"/>
      <c r="E15" s="260"/>
      <c r="F15" s="260"/>
    </row>
    <row r="16" spans="1:9" ht="30" customHeight="1">
      <c r="A16" s="16"/>
      <c r="B16" s="26" t="s">
        <v>92</v>
      </c>
      <c r="C16" s="236"/>
      <c r="D16" s="236"/>
      <c r="E16" s="236"/>
      <c r="F16" s="236"/>
    </row>
    <row r="17" spans="1:9" ht="60" customHeight="1">
      <c r="A17" s="16"/>
      <c r="B17" s="26" t="s">
        <v>93</v>
      </c>
      <c r="C17" s="261"/>
      <c r="D17" s="261"/>
      <c r="E17" s="261"/>
      <c r="F17" s="261"/>
    </row>
    <row r="18" spans="1:9" ht="30" customHeight="1">
      <c r="A18" s="16"/>
      <c r="B18" s="26" t="s">
        <v>94</v>
      </c>
      <c r="C18" s="85"/>
      <c r="D18" s="262" t="s">
        <v>47</v>
      </c>
      <c r="E18" s="262"/>
      <c r="F18" s="262"/>
      <c r="G18" s="27"/>
    </row>
    <row r="19" spans="1:9" ht="66" customHeight="1">
      <c r="A19" s="16"/>
      <c r="B19" s="26" t="s">
        <v>96</v>
      </c>
      <c r="C19" s="261"/>
      <c r="D19" s="261"/>
      <c r="E19" s="261"/>
      <c r="F19" s="261"/>
    </row>
    <row r="20" spans="1:9" ht="15" customHeight="1">
      <c r="A20" s="16"/>
      <c r="B20" s="33"/>
      <c r="C20" s="33"/>
      <c r="D20" s="33"/>
      <c r="E20" s="33"/>
      <c r="F20" s="33"/>
      <c r="G20" s="25"/>
      <c r="H20" s="25"/>
      <c r="I20" s="25"/>
    </row>
    <row r="21" spans="1:9" ht="30" customHeight="1">
      <c r="A21" s="16"/>
      <c r="B21" s="25" t="s">
        <v>98</v>
      </c>
      <c r="C21" s="260"/>
      <c r="D21" s="260"/>
      <c r="E21" s="260"/>
      <c r="F21" s="260"/>
    </row>
    <row r="22" spans="1:9" ht="30" customHeight="1">
      <c r="A22" s="16"/>
      <c r="B22" s="26" t="s">
        <v>92</v>
      </c>
      <c r="C22" s="236"/>
      <c r="D22" s="236"/>
      <c r="E22" s="236"/>
      <c r="F22" s="236"/>
    </row>
    <row r="23" spans="1:9" ht="60" customHeight="1">
      <c r="A23" s="16"/>
      <c r="B23" s="26" t="s">
        <v>93</v>
      </c>
      <c r="C23" s="261"/>
      <c r="D23" s="261"/>
      <c r="E23" s="261"/>
      <c r="F23" s="261"/>
    </row>
    <row r="24" spans="1:9" ht="30" customHeight="1">
      <c r="A24" s="16"/>
      <c r="B24" s="26" t="s">
        <v>94</v>
      </c>
      <c r="C24" s="85"/>
      <c r="D24" s="262" t="s">
        <v>47</v>
      </c>
      <c r="E24" s="262"/>
      <c r="F24" s="262"/>
      <c r="G24" s="27"/>
    </row>
    <row r="25" spans="1:9" ht="66" customHeight="1">
      <c r="A25" s="16"/>
      <c r="B25" s="26" t="s">
        <v>96</v>
      </c>
      <c r="C25" s="261"/>
      <c r="D25" s="261"/>
      <c r="E25" s="261"/>
      <c r="F25" s="261"/>
    </row>
    <row r="26" spans="1:9" ht="15" customHeight="1">
      <c r="A26" s="16"/>
      <c r="B26" s="33"/>
      <c r="C26" s="33"/>
      <c r="D26" s="33"/>
      <c r="E26" s="33"/>
      <c r="F26" s="33"/>
      <c r="G26" s="25"/>
      <c r="H26" s="25"/>
      <c r="I26" s="25"/>
    </row>
    <row r="27" spans="1:9" ht="30" customHeight="1">
      <c r="A27" s="16"/>
      <c r="B27" s="25" t="s">
        <v>100</v>
      </c>
      <c r="C27" s="260"/>
      <c r="D27" s="260"/>
      <c r="E27" s="260"/>
      <c r="F27" s="260"/>
    </row>
    <row r="28" spans="1:9" ht="30" customHeight="1">
      <c r="A28" s="16"/>
      <c r="B28" s="26" t="s">
        <v>92</v>
      </c>
      <c r="C28" s="263"/>
      <c r="D28" s="264"/>
      <c r="E28" s="264"/>
      <c r="F28" s="265"/>
    </row>
    <row r="29" spans="1:9" ht="60" customHeight="1">
      <c r="A29" s="16"/>
      <c r="B29" s="26" t="s">
        <v>93</v>
      </c>
      <c r="C29" s="266"/>
      <c r="D29" s="267"/>
      <c r="E29" s="267"/>
      <c r="F29" s="268"/>
    </row>
    <row r="30" spans="1:9" ht="30" customHeight="1">
      <c r="A30" s="16"/>
      <c r="B30" s="26" t="s">
        <v>94</v>
      </c>
      <c r="C30" s="85"/>
      <c r="D30" s="269" t="s">
        <v>47</v>
      </c>
      <c r="E30" s="270"/>
      <c r="F30" s="271"/>
      <c r="G30" s="27"/>
    </row>
    <row r="31" spans="1:9" ht="66" customHeight="1">
      <c r="A31" s="16"/>
      <c r="B31" s="26" t="s">
        <v>96</v>
      </c>
      <c r="C31" s="266"/>
      <c r="D31" s="267"/>
      <c r="E31" s="267"/>
      <c r="F31" s="268"/>
    </row>
    <row r="32" spans="1:9" ht="15" customHeight="1">
      <c r="A32" s="16"/>
      <c r="B32" s="33"/>
      <c r="C32" s="33"/>
      <c r="D32" s="33"/>
      <c r="E32" s="33"/>
      <c r="F32" s="33"/>
      <c r="G32" s="25"/>
      <c r="H32" s="25"/>
      <c r="I32" s="25"/>
    </row>
    <row r="33" spans="1:9" ht="30" customHeight="1">
      <c r="A33" s="16"/>
      <c r="B33" s="25" t="s">
        <v>101</v>
      </c>
      <c r="C33" s="260"/>
      <c r="D33" s="260"/>
      <c r="E33" s="260"/>
      <c r="F33" s="260"/>
    </row>
    <row r="34" spans="1:9" ht="30" customHeight="1">
      <c r="A34" s="16"/>
      <c r="B34" s="26" t="s">
        <v>92</v>
      </c>
      <c r="C34" s="263"/>
      <c r="D34" s="264"/>
      <c r="E34" s="264"/>
      <c r="F34" s="265"/>
    </row>
    <row r="35" spans="1:9" ht="60" customHeight="1">
      <c r="A35" s="16"/>
      <c r="B35" s="26" t="s">
        <v>93</v>
      </c>
      <c r="C35" s="266"/>
      <c r="D35" s="267"/>
      <c r="E35" s="267"/>
      <c r="F35" s="268"/>
    </row>
    <row r="36" spans="1:9" ht="30" customHeight="1">
      <c r="A36" s="16"/>
      <c r="B36" s="26" t="s">
        <v>94</v>
      </c>
      <c r="C36" s="85"/>
      <c r="D36" s="269" t="s">
        <v>47</v>
      </c>
      <c r="E36" s="270"/>
      <c r="F36" s="271"/>
      <c r="G36" s="27"/>
    </row>
    <row r="37" spans="1:9" ht="66" customHeight="1">
      <c r="A37" s="16"/>
      <c r="B37" s="26" t="s">
        <v>96</v>
      </c>
      <c r="C37" s="266"/>
      <c r="D37" s="267"/>
      <c r="E37" s="267"/>
      <c r="F37" s="268"/>
    </row>
    <row r="38" spans="1:9" ht="15" customHeight="1">
      <c r="A38" s="16"/>
      <c r="B38" s="33"/>
      <c r="C38" s="33"/>
      <c r="D38" s="33"/>
      <c r="E38" s="33"/>
      <c r="F38" s="33"/>
      <c r="G38" s="25"/>
      <c r="H38" s="25"/>
      <c r="I38" s="25"/>
    </row>
    <row r="39" spans="1:9" ht="30" customHeight="1">
      <c r="A39" s="16"/>
      <c r="B39" s="25" t="s">
        <v>102</v>
      </c>
      <c r="C39" s="260"/>
      <c r="D39" s="260"/>
      <c r="E39" s="260"/>
      <c r="F39" s="260"/>
    </row>
    <row r="40" spans="1:9" ht="30" customHeight="1">
      <c r="A40" s="16"/>
      <c r="B40" s="26" t="s">
        <v>92</v>
      </c>
      <c r="C40" s="236"/>
      <c r="D40" s="236"/>
      <c r="E40" s="236"/>
      <c r="F40" s="236"/>
    </row>
    <row r="41" spans="1:9" ht="60" customHeight="1">
      <c r="A41" s="16"/>
      <c r="B41" s="26" t="s">
        <v>93</v>
      </c>
      <c r="C41" s="261"/>
      <c r="D41" s="261"/>
      <c r="E41" s="261"/>
      <c r="F41" s="261"/>
    </row>
    <row r="42" spans="1:9" ht="30" customHeight="1">
      <c r="A42" s="16"/>
      <c r="B42" s="26" t="s">
        <v>94</v>
      </c>
      <c r="C42" s="85"/>
      <c r="D42" s="262" t="s">
        <v>47</v>
      </c>
      <c r="E42" s="262"/>
      <c r="F42" s="262"/>
      <c r="G42" s="27"/>
    </row>
    <row r="43" spans="1:9" ht="66" customHeight="1">
      <c r="A43" s="16"/>
      <c r="B43" s="26" t="s">
        <v>96</v>
      </c>
      <c r="C43" s="261"/>
      <c r="D43" s="261"/>
      <c r="E43" s="261"/>
      <c r="F43" s="261"/>
    </row>
    <row r="44" spans="1:9" ht="15" customHeight="1">
      <c r="A44" s="16"/>
      <c r="B44" s="33"/>
      <c r="C44" s="33"/>
      <c r="D44" s="33"/>
      <c r="E44" s="33"/>
      <c r="F44" s="33"/>
      <c r="G44" s="25"/>
      <c r="H44" s="25"/>
      <c r="I44" s="25"/>
    </row>
    <row r="45" spans="1:9" ht="30" customHeight="1">
      <c r="A45" s="16"/>
      <c r="B45" s="25" t="s">
        <v>103</v>
      </c>
      <c r="C45" s="260"/>
      <c r="D45" s="260"/>
      <c r="E45" s="260"/>
      <c r="F45" s="260"/>
    </row>
    <row r="46" spans="1:9" ht="30" customHeight="1">
      <c r="A46" s="16"/>
      <c r="B46" s="26" t="s">
        <v>92</v>
      </c>
      <c r="C46" s="236"/>
      <c r="D46" s="236"/>
      <c r="E46" s="236"/>
      <c r="F46" s="236"/>
    </row>
    <row r="47" spans="1:9" ht="60" customHeight="1">
      <c r="A47" s="16"/>
      <c r="B47" s="26" t="s">
        <v>93</v>
      </c>
      <c r="C47" s="261"/>
      <c r="D47" s="261"/>
      <c r="E47" s="261"/>
      <c r="F47" s="261"/>
    </row>
    <row r="48" spans="1:9" ht="30" customHeight="1">
      <c r="A48" s="16"/>
      <c r="B48" s="26" t="s">
        <v>94</v>
      </c>
      <c r="C48" s="85"/>
      <c r="D48" s="262" t="s">
        <v>47</v>
      </c>
      <c r="E48" s="262"/>
      <c r="F48" s="262"/>
      <c r="G48" s="27"/>
    </row>
    <row r="49" spans="1:6" ht="66" customHeight="1">
      <c r="A49" s="16"/>
      <c r="B49" s="26" t="s">
        <v>96</v>
      </c>
      <c r="C49" s="261"/>
      <c r="D49" s="261"/>
      <c r="E49" s="261"/>
      <c r="F49" s="261"/>
    </row>
    <row r="50" spans="1:6" ht="23.25" customHeight="1">
      <c r="A50" s="16"/>
      <c r="D50" s="28"/>
      <c r="E50" s="28"/>
      <c r="F50" s="28"/>
    </row>
    <row r="51" spans="1:6" ht="19.5" customHeight="1">
      <c r="A51" s="16"/>
    </row>
    <row r="52" spans="1:6" ht="19.5" customHeight="1">
      <c r="A52" s="16"/>
    </row>
    <row r="53" spans="1:6" ht="19.5" customHeight="1">
      <c r="A53" s="16"/>
    </row>
    <row r="54" spans="1:6" ht="19.5" customHeight="1">
      <c r="A54" s="16"/>
    </row>
    <row r="55" spans="1:6" ht="19.5" customHeight="1">
      <c r="A55" s="16"/>
    </row>
    <row r="56" spans="1:6" ht="19.5" customHeight="1">
      <c r="A56" s="16"/>
    </row>
    <row r="57" spans="1:6" ht="19.5" customHeight="1">
      <c r="A57" s="16"/>
    </row>
    <row r="58" spans="1:6" ht="19.5" customHeight="1">
      <c r="A58" s="16"/>
    </row>
    <row r="59" spans="1:6" ht="19.5" customHeight="1">
      <c r="A59" s="16"/>
    </row>
    <row r="60" spans="1:6" ht="19.5" customHeight="1">
      <c r="A60" s="16"/>
    </row>
    <row r="61" spans="1:6" ht="19.5" customHeight="1">
      <c r="A61" s="16"/>
    </row>
    <row r="62" spans="1:6" ht="19.5" customHeight="1">
      <c r="A62" s="16"/>
    </row>
    <row r="63" spans="1:6" ht="19.5" customHeight="1">
      <c r="A63" s="16"/>
    </row>
    <row r="64" spans="1:6" ht="19.5" customHeight="1">
      <c r="A64" s="16"/>
    </row>
    <row r="65" spans="1:1" ht="19.5" customHeight="1">
      <c r="A65" s="16"/>
    </row>
    <row r="66" spans="1:1" ht="19.5" customHeight="1">
      <c r="A66" s="16"/>
    </row>
    <row r="67" spans="1:1" ht="19.5" customHeight="1">
      <c r="A67" s="16"/>
    </row>
    <row r="68" spans="1:1" ht="19.5" customHeight="1">
      <c r="A68" s="16"/>
    </row>
    <row r="69" spans="1:1" ht="19.5" customHeight="1">
      <c r="A69" s="16"/>
    </row>
    <row r="71" spans="1:1" ht="19.5" customHeight="1">
      <c r="A71" s="10"/>
    </row>
  </sheetData>
  <mergeCells count="40">
    <mergeCell ref="C10:F10"/>
    <mergeCell ref="C11:F11"/>
    <mergeCell ref="D12:F12"/>
    <mergeCell ref="C13:F13"/>
    <mergeCell ref="C3:F3"/>
    <mergeCell ref="C9:F9"/>
    <mergeCell ref="D6:F6"/>
    <mergeCell ref="C7:F7"/>
    <mergeCell ref="C4:F4"/>
    <mergeCell ref="C5:F5"/>
    <mergeCell ref="C15:F15"/>
    <mergeCell ref="C16:F16"/>
    <mergeCell ref="C17:F17"/>
    <mergeCell ref="D18:F18"/>
    <mergeCell ref="C19:F19"/>
    <mergeCell ref="C21:F21"/>
    <mergeCell ref="C22:F22"/>
    <mergeCell ref="C23:F23"/>
    <mergeCell ref="D24:F24"/>
    <mergeCell ref="C25:F25"/>
    <mergeCell ref="C27:F27"/>
    <mergeCell ref="C28:F28"/>
    <mergeCell ref="C29:F29"/>
    <mergeCell ref="D30:F30"/>
    <mergeCell ref="C31:F31"/>
    <mergeCell ref="C33:F33"/>
    <mergeCell ref="C34:F34"/>
    <mergeCell ref="C35:F35"/>
    <mergeCell ref="D36:F36"/>
    <mergeCell ref="C37:F37"/>
    <mergeCell ref="C39:F39"/>
    <mergeCell ref="C40:F40"/>
    <mergeCell ref="C41:F41"/>
    <mergeCell ref="D42:F42"/>
    <mergeCell ref="C43:F43"/>
    <mergeCell ref="C45:F45"/>
    <mergeCell ref="C46:F46"/>
    <mergeCell ref="C47:F47"/>
    <mergeCell ref="D48:F48"/>
    <mergeCell ref="C49:F49"/>
  </mergeCells>
  <phoneticPr fontId="3"/>
  <pageMargins left="0.7" right="0.7" top="0.75" bottom="0.75" header="0.3" footer="0.3"/>
  <pageSetup paperSize="9" scale="65" fitToHeight="0" orientation="landscape" r:id="rId1"/>
  <rowBreaks count="2" manualBreakCount="2">
    <brk id="20" max="6" man="1"/>
    <brk id="38"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6629-12F9-4D8F-9C63-2632CF0D6ADD}">
  <sheetPr>
    <tabColor rgb="FF92D050"/>
    <pageSetUpPr fitToPage="1"/>
  </sheetPr>
  <dimension ref="A1:I68"/>
  <sheetViews>
    <sheetView view="pageBreakPreview" zoomScale="70" zoomScaleNormal="70" zoomScaleSheetLayoutView="70" workbookViewId="0">
      <selection activeCell="C7" sqref="C7"/>
    </sheetView>
  </sheetViews>
  <sheetFormatPr defaultColWidth="9" defaultRowHeight="20"/>
  <cols>
    <col min="1" max="1" width="3.58203125" style="2" customWidth="1"/>
    <col min="2" max="2" width="6" style="2" customWidth="1"/>
    <col min="3" max="3" width="39.08203125" style="2" customWidth="1"/>
    <col min="4" max="4" width="36" style="2" customWidth="1"/>
    <col min="5" max="5" width="18.5" style="2" customWidth="1"/>
    <col min="6" max="6" width="12.08203125" style="2" customWidth="1"/>
    <col min="7" max="7" width="18.58203125" style="2" customWidth="1"/>
    <col min="8" max="8" width="71" style="2" customWidth="1"/>
    <col min="9" max="9" width="3.58203125" style="2" customWidth="1"/>
    <col min="10" max="16384" width="9" style="2"/>
  </cols>
  <sheetData>
    <row r="1" spans="1:9" ht="25" customHeight="1">
      <c r="A1" s="2" t="s">
        <v>104</v>
      </c>
      <c r="B1" s="27"/>
      <c r="C1" s="43"/>
      <c r="D1" s="43"/>
      <c r="E1" s="43"/>
      <c r="F1" s="43"/>
      <c r="G1" s="43"/>
      <c r="H1" s="87"/>
      <c r="I1" s="86"/>
    </row>
    <row r="2" spans="1:9" ht="15" customHeight="1">
      <c r="A2" s="16"/>
      <c r="B2" s="27"/>
      <c r="C2" s="43"/>
      <c r="D2" s="43"/>
      <c r="E2" s="43"/>
      <c r="F2" s="43"/>
      <c r="G2" s="43"/>
      <c r="H2" s="34"/>
      <c r="I2" s="27"/>
    </row>
    <row r="3" spans="1:9" s="3" customFormat="1" ht="60" customHeight="1">
      <c r="A3" s="16"/>
      <c r="B3" s="44"/>
      <c r="C3" s="44" t="s">
        <v>120</v>
      </c>
      <c r="D3" s="45" t="s">
        <v>62</v>
      </c>
      <c r="E3" s="44" t="s">
        <v>63</v>
      </c>
      <c r="F3" s="48" t="s">
        <v>10</v>
      </c>
      <c r="G3" s="44" t="s">
        <v>55</v>
      </c>
      <c r="H3" s="49" t="s">
        <v>64</v>
      </c>
      <c r="I3" s="46"/>
    </row>
    <row r="4" spans="1:9" ht="60" customHeight="1">
      <c r="A4" s="16"/>
      <c r="B4" s="47">
        <v>1</v>
      </c>
      <c r="C4" s="200" t="s">
        <v>218</v>
      </c>
      <c r="D4" s="200" t="s">
        <v>229</v>
      </c>
      <c r="E4" s="215">
        <v>45731</v>
      </c>
      <c r="F4" s="216" t="s">
        <v>230</v>
      </c>
      <c r="G4" s="217">
        <v>550000</v>
      </c>
      <c r="H4" s="218" t="s">
        <v>231</v>
      </c>
      <c r="I4" s="27"/>
    </row>
    <row r="5" spans="1:9" ht="60" customHeight="1">
      <c r="A5" s="16"/>
      <c r="B5" s="47">
        <v>2</v>
      </c>
      <c r="C5" s="97"/>
      <c r="D5" s="23"/>
      <c r="E5" s="117"/>
      <c r="F5" s="116"/>
      <c r="G5" s="100"/>
      <c r="H5" s="23"/>
      <c r="I5" s="27"/>
    </row>
    <row r="6" spans="1:9" ht="60" customHeight="1">
      <c r="A6" s="16"/>
      <c r="B6" s="47">
        <v>3</v>
      </c>
      <c r="C6" s="97"/>
      <c r="D6" s="23"/>
      <c r="E6" s="117"/>
      <c r="F6" s="116"/>
      <c r="G6" s="100"/>
      <c r="H6" s="23"/>
      <c r="I6" s="27"/>
    </row>
    <row r="7" spans="1:9" ht="60" customHeight="1">
      <c r="A7" s="16"/>
      <c r="B7" s="47">
        <v>4</v>
      </c>
      <c r="C7" s="97"/>
      <c r="D7" s="23"/>
      <c r="E7" s="117"/>
      <c r="F7" s="116"/>
      <c r="G7" s="100"/>
      <c r="H7" s="23"/>
      <c r="I7" s="27"/>
    </row>
    <row r="8" spans="1:9" ht="60" customHeight="1">
      <c r="A8" s="16"/>
      <c r="B8" s="47">
        <v>5</v>
      </c>
      <c r="C8" s="97"/>
      <c r="D8" s="23"/>
      <c r="E8" s="117"/>
      <c r="F8" s="116"/>
      <c r="G8" s="100"/>
      <c r="H8" s="23"/>
      <c r="I8" s="27"/>
    </row>
    <row r="9" spans="1:9" ht="60" customHeight="1">
      <c r="A9" s="16"/>
      <c r="B9" s="47">
        <v>6</v>
      </c>
      <c r="C9" s="97"/>
      <c r="D9" s="23"/>
      <c r="E9" s="117"/>
      <c r="F9" s="116"/>
      <c r="G9" s="100"/>
      <c r="H9" s="23"/>
      <c r="I9" s="27"/>
    </row>
    <row r="10" spans="1:9" ht="60" customHeight="1">
      <c r="A10" s="16"/>
      <c r="B10" s="47">
        <v>7</v>
      </c>
      <c r="C10" s="97"/>
      <c r="D10" s="23"/>
      <c r="E10" s="117"/>
      <c r="F10" s="116"/>
      <c r="G10" s="100"/>
      <c r="H10" s="23"/>
      <c r="I10" s="27"/>
    </row>
    <row r="11" spans="1:9" ht="60" customHeight="1">
      <c r="A11" s="16"/>
      <c r="B11" s="47">
        <v>8</v>
      </c>
      <c r="C11" s="97"/>
      <c r="D11" s="23"/>
      <c r="E11" s="117"/>
      <c r="F11" s="116"/>
      <c r="G11" s="100"/>
      <c r="H11" s="23"/>
      <c r="I11" s="27"/>
    </row>
    <row r="12" spans="1:9">
      <c r="A12" s="16"/>
      <c r="B12" s="27"/>
      <c r="C12" s="27"/>
      <c r="D12" s="27"/>
      <c r="E12" s="27"/>
      <c r="F12" s="27"/>
      <c r="G12" s="107">
        <f>SUM(G4:G11)</f>
        <v>550000</v>
      </c>
      <c r="H12" s="27"/>
      <c r="I12" s="27"/>
    </row>
    <row r="13" spans="1:9">
      <c r="A13" s="16"/>
    </row>
    <row r="14" spans="1:9">
      <c r="A14" s="16"/>
    </row>
    <row r="15" spans="1:9">
      <c r="A15" s="16"/>
    </row>
    <row r="16" spans="1:9">
      <c r="A16" s="16"/>
    </row>
    <row r="17" spans="1:1">
      <c r="A17" s="16"/>
    </row>
    <row r="18" spans="1:1">
      <c r="A18" s="16"/>
    </row>
    <row r="19" spans="1:1">
      <c r="A19" s="16"/>
    </row>
    <row r="20" spans="1:1">
      <c r="A20" s="16"/>
    </row>
    <row r="21" spans="1:1">
      <c r="A21" s="16"/>
    </row>
    <row r="22" spans="1:1">
      <c r="A22" s="16"/>
    </row>
    <row r="23" spans="1:1">
      <c r="A23" s="16"/>
    </row>
    <row r="24" spans="1:1">
      <c r="A24" s="16"/>
    </row>
    <row r="25" spans="1:1">
      <c r="A25" s="16"/>
    </row>
    <row r="26" spans="1:1">
      <c r="A26" s="16"/>
    </row>
    <row r="27" spans="1:1">
      <c r="A27" s="16"/>
    </row>
    <row r="28" spans="1:1">
      <c r="A28" s="16"/>
    </row>
    <row r="29" spans="1:1">
      <c r="A29" s="16"/>
    </row>
    <row r="30" spans="1:1">
      <c r="A30" s="16"/>
    </row>
    <row r="31" spans="1:1">
      <c r="A31" s="16"/>
    </row>
    <row r="32" spans="1:1">
      <c r="A32" s="16"/>
    </row>
    <row r="33" spans="1:1">
      <c r="A33" s="16"/>
    </row>
    <row r="34" spans="1:1">
      <c r="A34" s="16"/>
    </row>
    <row r="35" spans="1:1">
      <c r="A35" s="16"/>
    </row>
    <row r="36" spans="1:1">
      <c r="A36" s="16"/>
    </row>
    <row r="37" spans="1:1">
      <c r="A37" s="16"/>
    </row>
    <row r="38" spans="1:1">
      <c r="A38" s="16"/>
    </row>
    <row r="39" spans="1:1">
      <c r="A39" s="16"/>
    </row>
    <row r="40" spans="1:1">
      <c r="A40" s="16"/>
    </row>
    <row r="41" spans="1:1">
      <c r="A41" s="16"/>
    </row>
    <row r="42" spans="1:1">
      <c r="A42" s="16"/>
    </row>
    <row r="43" spans="1:1">
      <c r="A43" s="16"/>
    </row>
    <row r="44" spans="1:1">
      <c r="A44" s="16"/>
    </row>
    <row r="45" spans="1:1">
      <c r="A45" s="16"/>
    </row>
    <row r="46" spans="1:1">
      <c r="A46" s="16"/>
    </row>
    <row r="47" spans="1:1">
      <c r="A47" s="16"/>
    </row>
    <row r="48" spans="1:1">
      <c r="A48" s="16"/>
    </row>
    <row r="49" spans="1:1">
      <c r="A49" s="16"/>
    </row>
    <row r="50" spans="1:1">
      <c r="A50" s="16"/>
    </row>
    <row r="51" spans="1:1">
      <c r="A51" s="16"/>
    </row>
    <row r="52" spans="1:1">
      <c r="A52" s="16"/>
    </row>
    <row r="53" spans="1:1">
      <c r="A53" s="16"/>
    </row>
    <row r="54" spans="1:1">
      <c r="A54" s="16"/>
    </row>
    <row r="55" spans="1:1">
      <c r="A55" s="16"/>
    </row>
    <row r="56" spans="1:1">
      <c r="A56" s="16"/>
    </row>
    <row r="57" spans="1:1">
      <c r="A57" s="16"/>
    </row>
    <row r="58" spans="1:1">
      <c r="A58" s="16"/>
    </row>
    <row r="59" spans="1:1">
      <c r="A59" s="16"/>
    </row>
    <row r="60" spans="1:1">
      <c r="A60" s="16"/>
    </row>
    <row r="61" spans="1:1">
      <c r="A61" s="16"/>
    </row>
    <row r="62" spans="1:1">
      <c r="A62" s="16"/>
    </row>
    <row r="63" spans="1:1">
      <c r="A63" s="16"/>
    </row>
    <row r="64" spans="1:1">
      <c r="A64" s="16"/>
    </row>
    <row r="65" spans="1:1">
      <c r="A65" s="16"/>
    </row>
    <row r="66" spans="1:1">
      <c r="A66" s="16"/>
    </row>
    <row r="68" spans="1:1">
      <c r="A68" s="10"/>
    </row>
  </sheetData>
  <phoneticPr fontId="3"/>
  <dataValidations count="1">
    <dataValidation type="list" allowBlank="1" showInputMessage="1" showErrorMessage="1" sqref="F4:F11" xr:uid="{1BFB9CB6-DE42-41C1-B22A-3AB9435DFF8E}">
      <formula1>"給付,貸与"</formula1>
    </dataValidation>
  </dataValidations>
  <pageMargins left="0.7" right="0.7" top="0.75" bottom="0.75" header="0.3" footer="0.3"/>
  <pageSetup paperSize="9" scale="5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6CF0-90E8-4458-AA94-3876AE3B90CB}">
  <sheetPr>
    <tabColor rgb="FF92D050"/>
    <pageSetUpPr fitToPage="1"/>
  </sheetPr>
  <dimension ref="A1:L30"/>
  <sheetViews>
    <sheetView view="pageBreakPreview" topLeftCell="A14" zoomScale="85" zoomScaleNormal="85" zoomScaleSheetLayoutView="85" workbookViewId="0">
      <selection activeCell="L9" sqref="L9"/>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1</v>
      </c>
      <c r="E4" s="63"/>
      <c r="F4" s="63" t="s">
        <v>125</v>
      </c>
      <c r="G4" s="280" t="s">
        <v>234</v>
      </c>
      <c r="H4" s="281"/>
      <c r="I4" s="281"/>
      <c r="J4" s="281"/>
      <c r="K4" s="281"/>
      <c r="L4" s="282"/>
    </row>
    <row r="5" spans="1:12" ht="6" customHeight="1">
      <c r="D5" s="64"/>
      <c r="E5" s="64"/>
      <c r="F5" s="64"/>
      <c r="G5" s="64"/>
      <c r="H5" s="64"/>
    </row>
    <row r="6" spans="1:12" ht="30" customHeight="1">
      <c r="D6" s="64"/>
      <c r="E6" s="64"/>
      <c r="F6" s="64" t="s">
        <v>146</v>
      </c>
      <c r="G6" s="280" t="s">
        <v>235</v>
      </c>
      <c r="H6" s="281"/>
      <c r="I6" s="281"/>
      <c r="J6" s="281"/>
      <c r="K6" s="281"/>
      <c r="L6" s="282"/>
    </row>
    <row r="7" spans="1:12" ht="28.5" customHeight="1">
      <c r="B7" s="62" t="s">
        <v>126</v>
      </c>
    </row>
    <row r="8" spans="1:12" ht="39" customHeight="1">
      <c r="C8" s="288" t="s">
        <v>74</v>
      </c>
      <c r="D8" s="288"/>
      <c r="E8" s="289" t="s">
        <v>112</v>
      </c>
      <c r="F8" s="289"/>
      <c r="G8" s="290"/>
      <c r="H8" s="68" t="s">
        <v>129</v>
      </c>
      <c r="I8" s="283" t="s">
        <v>202</v>
      </c>
      <c r="J8" s="283"/>
      <c r="K8" s="283"/>
    </row>
    <row r="9" spans="1:12" ht="21" customHeight="1">
      <c r="B9" s="65"/>
      <c r="C9" s="284" t="s">
        <v>214</v>
      </c>
      <c r="D9" s="284"/>
      <c r="E9" s="219" t="s">
        <v>232</v>
      </c>
      <c r="F9" s="108" t="s">
        <v>111</v>
      </c>
      <c r="G9" s="220" t="s">
        <v>233</v>
      </c>
      <c r="H9" s="221">
        <v>8000</v>
      </c>
      <c r="I9" s="284" t="s">
        <v>236</v>
      </c>
      <c r="J9" s="284"/>
      <c r="K9" s="284"/>
    </row>
    <row r="10" spans="1:12" ht="15" customHeight="1">
      <c r="F10" s="64"/>
      <c r="G10" s="64"/>
    </row>
    <row r="11" spans="1:12" ht="15" customHeight="1">
      <c r="F11" s="64"/>
      <c r="G11" s="64"/>
    </row>
    <row r="12" spans="1:12" ht="15" customHeight="1">
      <c r="F12" s="64"/>
      <c r="G12" s="64"/>
    </row>
    <row r="13" spans="1:12" ht="15" customHeight="1">
      <c r="F13" s="64"/>
      <c r="G13" s="64"/>
    </row>
    <row r="14" spans="1:12" ht="15" customHeight="1">
      <c r="F14" s="64"/>
      <c r="G14" s="64"/>
    </row>
    <row r="15" spans="1:12" ht="28.5" customHeight="1" thickBot="1">
      <c r="B15" s="62" t="s">
        <v>127</v>
      </c>
    </row>
    <row r="16" spans="1:12" ht="18.75" customHeight="1">
      <c r="B16" s="291"/>
      <c r="C16" s="275" t="s">
        <v>133</v>
      </c>
      <c r="D16" s="293" t="s">
        <v>128</v>
      </c>
      <c r="E16" s="294"/>
      <c r="F16" s="295"/>
      <c r="G16" s="278" t="s">
        <v>134</v>
      </c>
      <c r="H16" s="278" t="s">
        <v>135</v>
      </c>
      <c r="I16" s="275" t="s">
        <v>138</v>
      </c>
      <c r="J16" s="277" t="s">
        <v>136</v>
      </c>
      <c r="K16" s="278" t="s">
        <v>137</v>
      </c>
      <c r="L16" s="297" t="s">
        <v>130</v>
      </c>
    </row>
    <row r="17" spans="2:12" ht="55.5" customHeight="1">
      <c r="B17" s="291"/>
      <c r="C17" s="292"/>
      <c r="D17" s="67" t="s">
        <v>75</v>
      </c>
      <c r="E17" s="68" t="s">
        <v>110</v>
      </c>
      <c r="F17" s="114" t="s">
        <v>121</v>
      </c>
      <c r="G17" s="296"/>
      <c r="H17" s="296"/>
      <c r="I17" s="276"/>
      <c r="J17" s="277"/>
      <c r="K17" s="279"/>
      <c r="L17" s="290"/>
    </row>
    <row r="18" spans="2:12" ht="20.149999999999999" customHeight="1">
      <c r="B18" s="69" t="s">
        <v>76</v>
      </c>
      <c r="C18" s="222">
        <v>50000</v>
      </c>
      <c r="D18" s="223">
        <v>1</v>
      </c>
      <c r="E18" s="224">
        <v>0</v>
      </c>
      <c r="F18" s="73">
        <f>SUM(D18:E18)</f>
        <v>1</v>
      </c>
      <c r="G18" s="74">
        <f>IFERROR(C18/F18*D18,0)</f>
        <v>50000</v>
      </c>
      <c r="H18" s="222">
        <v>8000</v>
      </c>
      <c r="I18" s="74">
        <f>IFERROR(G18-H18,0)</f>
        <v>42000</v>
      </c>
      <c r="J18" s="75">
        <f>30000*D18</f>
        <v>30000</v>
      </c>
      <c r="K18" s="74">
        <f>MIN(I18,J18)</f>
        <v>30000</v>
      </c>
      <c r="L18" s="273"/>
    </row>
    <row r="19" spans="2:12" ht="20.149999999999999" customHeight="1">
      <c r="B19" s="69" t="s">
        <v>77</v>
      </c>
      <c r="C19" s="222">
        <v>50000</v>
      </c>
      <c r="D19" s="223">
        <v>1</v>
      </c>
      <c r="E19" s="224">
        <v>0</v>
      </c>
      <c r="F19" s="73">
        <f t="shared" ref="F19:F29" si="0">SUM(D19:E19)</f>
        <v>1</v>
      </c>
      <c r="G19" s="74">
        <f t="shared" ref="G19:G29" si="1">IFERROR(C19/F19*D19,0)</f>
        <v>50000</v>
      </c>
      <c r="H19" s="222">
        <v>8000</v>
      </c>
      <c r="I19" s="74">
        <f t="shared" ref="I19:I29" si="2">IFERROR(G19-H19,0)</f>
        <v>42000</v>
      </c>
      <c r="J19" s="75">
        <f t="shared" ref="J19:J29" si="3">30000*D19</f>
        <v>30000</v>
      </c>
      <c r="K19" s="74">
        <f t="shared" ref="K19:K29" si="4">MIN(I19,J19)</f>
        <v>30000</v>
      </c>
      <c r="L19" s="273"/>
    </row>
    <row r="20" spans="2:12" ht="20.149999999999999" customHeight="1">
      <c r="B20" s="69" t="s">
        <v>78</v>
      </c>
      <c r="C20" s="222">
        <v>50000</v>
      </c>
      <c r="D20" s="223">
        <v>1</v>
      </c>
      <c r="E20" s="224">
        <v>1</v>
      </c>
      <c r="F20" s="73">
        <f t="shared" si="0"/>
        <v>2</v>
      </c>
      <c r="G20" s="74">
        <f t="shared" si="1"/>
        <v>25000</v>
      </c>
      <c r="H20" s="222">
        <v>8000</v>
      </c>
      <c r="I20" s="74">
        <f t="shared" si="2"/>
        <v>17000</v>
      </c>
      <c r="J20" s="75">
        <f t="shared" si="3"/>
        <v>30000</v>
      </c>
      <c r="K20" s="74">
        <f t="shared" si="4"/>
        <v>17000</v>
      </c>
      <c r="L20" s="273"/>
    </row>
    <row r="21" spans="2:12" ht="20.149999999999999" customHeight="1">
      <c r="B21" s="69" t="s">
        <v>79</v>
      </c>
      <c r="C21" s="222">
        <v>50000</v>
      </c>
      <c r="D21" s="223">
        <v>1</v>
      </c>
      <c r="E21" s="224">
        <v>1</v>
      </c>
      <c r="F21" s="73">
        <f t="shared" si="0"/>
        <v>2</v>
      </c>
      <c r="G21" s="74">
        <f t="shared" si="1"/>
        <v>25000</v>
      </c>
      <c r="H21" s="222">
        <v>8000</v>
      </c>
      <c r="I21" s="74">
        <f t="shared" si="2"/>
        <v>17000</v>
      </c>
      <c r="J21" s="75">
        <f t="shared" si="3"/>
        <v>30000</v>
      </c>
      <c r="K21" s="74">
        <f t="shared" si="4"/>
        <v>17000</v>
      </c>
      <c r="L21" s="273"/>
    </row>
    <row r="22" spans="2:12" ht="20.149999999999999" customHeight="1">
      <c r="B22" s="69" t="s">
        <v>80</v>
      </c>
      <c r="C22" s="222">
        <v>50000</v>
      </c>
      <c r="D22" s="223">
        <v>1</v>
      </c>
      <c r="E22" s="224">
        <v>1</v>
      </c>
      <c r="F22" s="73">
        <f t="shared" si="0"/>
        <v>2</v>
      </c>
      <c r="G22" s="74">
        <f t="shared" si="1"/>
        <v>25000</v>
      </c>
      <c r="H22" s="222">
        <v>8000</v>
      </c>
      <c r="I22" s="74">
        <f t="shared" si="2"/>
        <v>17000</v>
      </c>
      <c r="J22" s="75">
        <f t="shared" si="3"/>
        <v>30000</v>
      </c>
      <c r="K22" s="74">
        <f t="shared" si="4"/>
        <v>17000</v>
      </c>
      <c r="L22" s="273"/>
    </row>
    <row r="23" spans="2:12" ht="20.149999999999999" customHeight="1">
      <c r="B23" s="69" t="s">
        <v>81</v>
      </c>
      <c r="C23" s="222">
        <v>50000</v>
      </c>
      <c r="D23" s="223">
        <v>1</v>
      </c>
      <c r="E23" s="224">
        <v>1</v>
      </c>
      <c r="F23" s="73">
        <f t="shared" si="0"/>
        <v>2</v>
      </c>
      <c r="G23" s="74">
        <f t="shared" si="1"/>
        <v>25000</v>
      </c>
      <c r="H23" s="222">
        <v>8000</v>
      </c>
      <c r="I23" s="74">
        <f t="shared" si="2"/>
        <v>17000</v>
      </c>
      <c r="J23" s="75">
        <f t="shared" si="3"/>
        <v>30000</v>
      </c>
      <c r="K23" s="74">
        <f t="shared" si="4"/>
        <v>17000</v>
      </c>
      <c r="L23" s="273"/>
    </row>
    <row r="24" spans="2:12" ht="20.149999999999999" customHeight="1">
      <c r="B24" s="69" t="s">
        <v>82</v>
      </c>
      <c r="C24" s="222">
        <v>50000</v>
      </c>
      <c r="D24" s="223">
        <v>1</v>
      </c>
      <c r="E24" s="224">
        <v>1</v>
      </c>
      <c r="F24" s="73">
        <f t="shared" si="0"/>
        <v>2</v>
      </c>
      <c r="G24" s="74">
        <f t="shared" si="1"/>
        <v>25000</v>
      </c>
      <c r="H24" s="222">
        <v>8000</v>
      </c>
      <c r="I24" s="74">
        <f t="shared" si="2"/>
        <v>17000</v>
      </c>
      <c r="J24" s="75">
        <f t="shared" si="3"/>
        <v>30000</v>
      </c>
      <c r="K24" s="74">
        <f t="shared" si="4"/>
        <v>17000</v>
      </c>
      <c r="L24" s="273"/>
    </row>
    <row r="25" spans="2:12" ht="20.149999999999999" customHeight="1">
      <c r="B25" s="69" t="s">
        <v>83</v>
      </c>
      <c r="C25" s="222">
        <v>50000</v>
      </c>
      <c r="D25" s="223">
        <v>0</v>
      </c>
      <c r="E25" s="224">
        <v>1</v>
      </c>
      <c r="F25" s="73">
        <f t="shared" si="0"/>
        <v>1</v>
      </c>
      <c r="G25" s="74">
        <f t="shared" si="1"/>
        <v>0</v>
      </c>
      <c r="H25" s="222">
        <v>0</v>
      </c>
      <c r="I25" s="74">
        <f t="shared" si="2"/>
        <v>0</v>
      </c>
      <c r="J25" s="75">
        <f t="shared" si="3"/>
        <v>0</v>
      </c>
      <c r="K25" s="74">
        <f t="shared" si="4"/>
        <v>0</v>
      </c>
      <c r="L25" s="273"/>
    </row>
    <row r="26" spans="2:12" ht="20.149999999999999" customHeight="1">
      <c r="B26" s="69" t="s">
        <v>84</v>
      </c>
      <c r="C26" s="222">
        <v>50000</v>
      </c>
      <c r="D26" s="223">
        <v>0</v>
      </c>
      <c r="E26" s="224">
        <v>1</v>
      </c>
      <c r="F26" s="73">
        <f t="shared" si="0"/>
        <v>1</v>
      </c>
      <c r="G26" s="74">
        <f t="shared" si="1"/>
        <v>0</v>
      </c>
      <c r="H26" s="222">
        <v>0</v>
      </c>
      <c r="I26" s="74">
        <f t="shared" si="2"/>
        <v>0</v>
      </c>
      <c r="J26" s="75">
        <f t="shared" si="3"/>
        <v>0</v>
      </c>
      <c r="K26" s="74">
        <f t="shared" si="4"/>
        <v>0</v>
      </c>
      <c r="L26" s="273"/>
    </row>
    <row r="27" spans="2:12" ht="20.149999999999999" customHeight="1">
      <c r="B27" s="69" t="s">
        <v>85</v>
      </c>
      <c r="C27" s="222">
        <v>50000</v>
      </c>
      <c r="D27" s="223">
        <v>0</v>
      </c>
      <c r="E27" s="224">
        <v>1</v>
      </c>
      <c r="F27" s="73">
        <f t="shared" si="0"/>
        <v>1</v>
      </c>
      <c r="G27" s="74">
        <f t="shared" si="1"/>
        <v>0</v>
      </c>
      <c r="H27" s="222">
        <v>0</v>
      </c>
      <c r="I27" s="74">
        <f t="shared" si="2"/>
        <v>0</v>
      </c>
      <c r="J27" s="75">
        <f t="shared" si="3"/>
        <v>0</v>
      </c>
      <c r="K27" s="74">
        <f t="shared" si="4"/>
        <v>0</v>
      </c>
      <c r="L27" s="273"/>
    </row>
    <row r="28" spans="2:12" ht="20.149999999999999" customHeight="1">
      <c r="B28" s="69" t="s">
        <v>86</v>
      </c>
      <c r="C28" s="222">
        <v>50000</v>
      </c>
      <c r="D28" s="223">
        <v>0</v>
      </c>
      <c r="E28" s="224">
        <v>1</v>
      </c>
      <c r="F28" s="73">
        <f t="shared" si="0"/>
        <v>1</v>
      </c>
      <c r="G28" s="74">
        <f t="shared" si="1"/>
        <v>0</v>
      </c>
      <c r="H28" s="222">
        <v>0</v>
      </c>
      <c r="I28" s="74">
        <f t="shared" si="2"/>
        <v>0</v>
      </c>
      <c r="J28" s="75">
        <f t="shared" si="3"/>
        <v>0</v>
      </c>
      <c r="K28" s="74">
        <f t="shared" si="4"/>
        <v>0</v>
      </c>
      <c r="L28" s="273"/>
    </row>
    <row r="29" spans="2:12" ht="20.149999999999999" customHeight="1" thickBot="1">
      <c r="B29" s="76" t="s">
        <v>87</v>
      </c>
      <c r="C29" s="222">
        <v>50000</v>
      </c>
      <c r="D29" s="226">
        <v>0</v>
      </c>
      <c r="E29" s="227">
        <v>1</v>
      </c>
      <c r="F29" s="79">
        <f t="shared" si="0"/>
        <v>1</v>
      </c>
      <c r="G29" s="80">
        <f t="shared" si="1"/>
        <v>0</v>
      </c>
      <c r="H29" s="225">
        <v>0</v>
      </c>
      <c r="I29" s="80">
        <f t="shared" si="2"/>
        <v>0</v>
      </c>
      <c r="J29" s="81">
        <f t="shared" si="3"/>
        <v>0</v>
      </c>
      <c r="K29" s="80">
        <f t="shared" si="4"/>
        <v>0</v>
      </c>
      <c r="L29" s="274"/>
    </row>
    <row r="30" spans="2:12" ht="20.149999999999999" customHeight="1" thickBot="1">
      <c r="B30" s="82" t="s">
        <v>88</v>
      </c>
      <c r="C30" s="83">
        <f>SUM(C18:C29)</f>
        <v>600000</v>
      </c>
      <c r="D30" s="109"/>
      <c r="E30" s="110"/>
      <c r="F30" s="111"/>
      <c r="G30" s="83">
        <f>SUM(G18:G29)</f>
        <v>225000</v>
      </c>
      <c r="H30" s="83">
        <f>SUM(H18:H29)</f>
        <v>56000</v>
      </c>
      <c r="I30" s="83">
        <f>SUM(I18:I29)</f>
        <v>169000</v>
      </c>
      <c r="J30" s="84">
        <f>SUM(J18:J29)</f>
        <v>210000</v>
      </c>
      <c r="K30" s="83">
        <f>SUM(K18:K29)</f>
        <v>145000</v>
      </c>
      <c r="L30" s="115">
        <f>ROUNDDOWN(K30/3*1,-3)</f>
        <v>48000</v>
      </c>
    </row>
  </sheetData>
  <mergeCells count="18">
    <mergeCell ref="J1:L1"/>
    <mergeCell ref="C8:D8"/>
    <mergeCell ref="E8:G8"/>
    <mergeCell ref="B16:B17"/>
    <mergeCell ref="C16:C17"/>
    <mergeCell ref="D16:F16"/>
    <mergeCell ref="G16:G17"/>
    <mergeCell ref="H16:H17"/>
    <mergeCell ref="L16:L17"/>
    <mergeCell ref="C9:D9"/>
    <mergeCell ref="L18:L29"/>
    <mergeCell ref="I16:I17"/>
    <mergeCell ref="J16:J17"/>
    <mergeCell ref="K16:K17"/>
    <mergeCell ref="G4:L4"/>
    <mergeCell ref="I8:K8"/>
    <mergeCell ref="I9:K9"/>
    <mergeCell ref="G6:L6"/>
  </mergeCells>
  <phoneticPr fontId="3"/>
  <pageMargins left="0.25" right="0.25" top="0.75" bottom="0.75" header="0.3" footer="0.3"/>
  <pageSetup paperSize="9" scale="71"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051D-7D6E-42C3-8772-ECED22D72E11}">
  <sheetPr>
    <tabColor rgb="FF92D050"/>
    <pageSetUpPr fitToPage="1"/>
  </sheetPr>
  <dimension ref="A1:L30"/>
  <sheetViews>
    <sheetView view="pageBreakPreview" zoomScale="85" zoomScaleNormal="85" zoomScaleSheetLayoutView="85" workbookViewId="0">
      <selection activeCell="L7" sqref="L7"/>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2</v>
      </c>
      <c r="E4" s="63"/>
      <c r="F4" s="63" t="s">
        <v>125</v>
      </c>
      <c r="G4" s="280" t="s">
        <v>234</v>
      </c>
      <c r="H4" s="281"/>
      <c r="I4" s="281"/>
      <c r="J4" s="281"/>
      <c r="K4" s="281"/>
      <c r="L4" s="282"/>
    </row>
    <row r="5" spans="1:12" ht="6" customHeight="1">
      <c r="D5" s="64"/>
      <c r="E5" s="64"/>
      <c r="F5" s="64"/>
      <c r="G5" s="64"/>
      <c r="H5" s="64"/>
    </row>
    <row r="6" spans="1:12" ht="30" customHeight="1">
      <c r="D6" s="64"/>
      <c r="E6" s="64"/>
      <c r="F6" s="64" t="s">
        <v>146</v>
      </c>
      <c r="G6" s="280" t="s">
        <v>235</v>
      </c>
      <c r="H6" s="281"/>
      <c r="I6" s="281"/>
      <c r="J6" s="281"/>
      <c r="K6" s="281"/>
      <c r="L6" s="282"/>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284" t="s">
        <v>216</v>
      </c>
      <c r="D9" s="284"/>
      <c r="E9" s="219" t="s">
        <v>237</v>
      </c>
      <c r="F9" s="108" t="s">
        <v>111</v>
      </c>
      <c r="G9" s="220" t="s">
        <v>238</v>
      </c>
      <c r="H9" s="221">
        <v>8000</v>
      </c>
      <c r="I9" s="284" t="s">
        <v>239</v>
      </c>
      <c r="J9" s="284"/>
      <c r="K9" s="284"/>
    </row>
    <row r="10" spans="1:12" ht="15" customHeight="1">
      <c r="F10" s="64"/>
      <c r="G10" s="64"/>
    </row>
    <row r="11" spans="1:12" ht="15" customHeight="1">
      <c r="F11" s="64"/>
      <c r="G11" s="64"/>
    </row>
    <row r="12" spans="1:12" ht="15" customHeight="1">
      <c r="F12" s="64"/>
      <c r="G12" s="64"/>
    </row>
    <row r="13" spans="1:12" ht="15" customHeight="1">
      <c r="F13" s="64"/>
      <c r="G13" s="64"/>
    </row>
    <row r="14" spans="1:12" ht="15" customHeight="1">
      <c r="F14" s="64"/>
      <c r="G14" s="64"/>
    </row>
    <row r="15" spans="1:12" ht="28.5" customHeight="1" thickBot="1">
      <c r="B15" s="62" t="s">
        <v>127</v>
      </c>
    </row>
    <row r="16" spans="1:12" ht="18.75" customHeight="1">
      <c r="B16" s="291"/>
      <c r="C16" s="275" t="s">
        <v>133</v>
      </c>
      <c r="D16" s="293" t="s">
        <v>128</v>
      </c>
      <c r="E16" s="294"/>
      <c r="F16" s="295"/>
      <c r="G16" s="278" t="s">
        <v>134</v>
      </c>
      <c r="H16" s="278" t="s">
        <v>135</v>
      </c>
      <c r="I16" s="275" t="s">
        <v>138</v>
      </c>
      <c r="J16" s="277" t="s">
        <v>136</v>
      </c>
      <c r="K16" s="278" t="s">
        <v>137</v>
      </c>
      <c r="L16" s="297" t="s">
        <v>130</v>
      </c>
    </row>
    <row r="17" spans="2:12" ht="55.5" customHeight="1">
      <c r="B17" s="291"/>
      <c r="C17" s="292"/>
      <c r="D17" s="67" t="s">
        <v>75</v>
      </c>
      <c r="E17" s="68" t="s">
        <v>110</v>
      </c>
      <c r="F17" s="114" t="s">
        <v>121</v>
      </c>
      <c r="G17" s="296"/>
      <c r="H17" s="296"/>
      <c r="I17" s="276"/>
      <c r="J17" s="277"/>
      <c r="K17" s="279"/>
      <c r="L17" s="290"/>
    </row>
    <row r="18" spans="2:12" ht="20.149999999999999" customHeight="1">
      <c r="B18" s="69" t="s">
        <v>76</v>
      </c>
      <c r="C18" s="222">
        <v>50000</v>
      </c>
      <c r="D18" s="223">
        <v>0</v>
      </c>
      <c r="E18" s="224">
        <v>1</v>
      </c>
      <c r="F18" s="73">
        <f>SUM(D18:E18)</f>
        <v>1</v>
      </c>
      <c r="G18" s="74">
        <f>IFERROR(C18/F18*D18,0)</f>
        <v>0</v>
      </c>
      <c r="H18" s="222">
        <v>0</v>
      </c>
      <c r="I18" s="74">
        <f>IFERROR(G18-H18,0)</f>
        <v>0</v>
      </c>
      <c r="J18" s="75">
        <f>30000*D18</f>
        <v>0</v>
      </c>
      <c r="K18" s="74">
        <f>MIN(I18,J18)</f>
        <v>0</v>
      </c>
      <c r="L18" s="273"/>
    </row>
    <row r="19" spans="2:12" ht="20.149999999999999" customHeight="1">
      <c r="B19" s="69" t="s">
        <v>77</v>
      </c>
      <c r="C19" s="222">
        <v>50000</v>
      </c>
      <c r="D19" s="223">
        <v>0</v>
      </c>
      <c r="E19" s="224">
        <v>1</v>
      </c>
      <c r="F19" s="73">
        <f t="shared" ref="F19:F29" si="0">SUM(D19:E19)</f>
        <v>1</v>
      </c>
      <c r="G19" s="74">
        <f t="shared" ref="G19:G29" si="1">IFERROR(C19/F19*D19,0)</f>
        <v>0</v>
      </c>
      <c r="H19" s="222">
        <v>0</v>
      </c>
      <c r="I19" s="74">
        <f t="shared" ref="I19:I29" si="2">IFERROR(G19-H19,0)</f>
        <v>0</v>
      </c>
      <c r="J19" s="75">
        <f t="shared" ref="J19:J29" si="3">30000*D19</f>
        <v>0</v>
      </c>
      <c r="K19" s="74">
        <f t="shared" ref="K19:K29" si="4">MIN(I19,J19)</f>
        <v>0</v>
      </c>
      <c r="L19" s="273"/>
    </row>
    <row r="20" spans="2:12" ht="20.149999999999999" customHeight="1">
      <c r="B20" s="69" t="s">
        <v>78</v>
      </c>
      <c r="C20" s="222">
        <v>50000</v>
      </c>
      <c r="D20" s="223">
        <v>0</v>
      </c>
      <c r="E20" s="224">
        <v>2</v>
      </c>
      <c r="F20" s="73">
        <f t="shared" si="0"/>
        <v>2</v>
      </c>
      <c r="G20" s="74">
        <f t="shared" si="1"/>
        <v>0</v>
      </c>
      <c r="H20" s="222">
        <v>0</v>
      </c>
      <c r="I20" s="74">
        <f t="shared" si="2"/>
        <v>0</v>
      </c>
      <c r="J20" s="75">
        <f t="shared" si="3"/>
        <v>0</v>
      </c>
      <c r="K20" s="74">
        <f t="shared" si="4"/>
        <v>0</v>
      </c>
      <c r="L20" s="273"/>
    </row>
    <row r="21" spans="2:12" ht="20.149999999999999" customHeight="1">
      <c r="B21" s="69" t="s">
        <v>79</v>
      </c>
      <c r="C21" s="222">
        <v>50000</v>
      </c>
      <c r="D21" s="223">
        <v>1</v>
      </c>
      <c r="E21" s="224">
        <v>1</v>
      </c>
      <c r="F21" s="73">
        <f t="shared" si="0"/>
        <v>2</v>
      </c>
      <c r="G21" s="74">
        <f t="shared" si="1"/>
        <v>25000</v>
      </c>
      <c r="H21" s="222">
        <v>8000</v>
      </c>
      <c r="I21" s="74">
        <f t="shared" si="2"/>
        <v>17000</v>
      </c>
      <c r="J21" s="75">
        <f t="shared" si="3"/>
        <v>30000</v>
      </c>
      <c r="K21" s="74">
        <f t="shared" si="4"/>
        <v>17000</v>
      </c>
      <c r="L21" s="273"/>
    </row>
    <row r="22" spans="2:12" ht="20.149999999999999" customHeight="1">
      <c r="B22" s="69" t="s">
        <v>80</v>
      </c>
      <c r="C22" s="222">
        <v>50000</v>
      </c>
      <c r="D22" s="223">
        <v>1</v>
      </c>
      <c r="E22" s="224">
        <v>1</v>
      </c>
      <c r="F22" s="73">
        <f t="shared" si="0"/>
        <v>2</v>
      </c>
      <c r="G22" s="74">
        <f t="shared" si="1"/>
        <v>25000</v>
      </c>
      <c r="H22" s="222">
        <v>8000</v>
      </c>
      <c r="I22" s="74">
        <f t="shared" si="2"/>
        <v>17000</v>
      </c>
      <c r="J22" s="75">
        <f t="shared" si="3"/>
        <v>30000</v>
      </c>
      <c r="K22" s="74">
        <f t="shared" si="4"/>
        <v>17000</v>
      </c>
      <c r="L22" s="273"/>
    </row>
    <row r="23" spans="2:12" ht="20.149999999999999" customHeight="1">
      <c r="B23" s="69" t="s">
        <v>81</v>
      </c>
      <c r="C23" s="222">
        <v>50000</v>
      </c>
      <c r="D23" s="223">
        <v>1</v>
      </c>
      <c r="E23" s="224">
        <v>1</v>
      </c>
      <c r="F23" s="73">
        <f t="shared" si="0"/>
        <v>2</v>
      </c>
      <c r="G23" s="74">
        <f t="shared" si="1"/>
        <v>25000</v>
      </c>
      <c r="H23" s="222">
        <v>8000</v>
      </c>
      <c r="I23" s="74">
        <f t="shared" si="2"/>
        <v>17000</v>
      </c>
      <c r="J23" s="75">
        <f t="shared" si="3"/>
        <v>30000</v>
      </c>
      <c r="K23" s="74">
        <f t="shared" si="4"/>
        <v>17000</v>
      </c>
      <c r="L23" s="273"/>
    </row>
    <row r="24" spans="2:12" ht="20.149999999999999" customHeight="1">
      <c r="B24" s="69" t="s">
        <v>82</v>
      </c>
      <c r="C24" s="222">
        <v>50000</v>
      </c>
      <c r="D24" s="223">
        <v>1</v>
      </c>
      <c r="E24" s="224">
        <v>1</v>
      </c>
      <c r="F24" s="73">
        <f t="shared" si="0"/>
        <v>2</v>
      </c>
      <c r="G24" s="74">
        <f t="shared" si="1"/>
        <v>25000</v>
      </c>
      <c r="H24" s="222">
        <v>8000</v>
      </c>
      <c r="I24" s="74">
        <f t="shared" si="2"/>
        <v>17000</v>
      </c>
      <c r="J24" s="75">
        <f t="shared" si="3"/>
        <v>30000</v>
      </c>
      <c r="K24" s="74">
        <f t="shared" si="4"/>
        <v>17000</v>
      </c>
      <c r="L24" s="273"/>
    </row>
    <row r="25" spans="2:12" ht="20.149999999999999" customHeight="1">
      <c r="B25" s="69" t="s">
        <v>83</v>
      </c>
      <c r="C25" s="222">
        <v>50000</v>
      </c>
      <c r="D25" s="223">
        <v>1</v>
      </c>
      <c r="E25" s="224">
        <v>0</v>
      </c>
      <c r="F25" s="73">
        <f t="shared" si="0"/>
        <v>1</v>
      </c>
      <c r="G25" s="74">
        <f t="shared" si="1"/>
        <v>50000</v>
      </c>
      <c r="H25" s="222">
        <v>8000</v>
      </c>
      <c r="I25" s="74">
        <f t="shared" si="2"/>
        <v>42000</v>
      </c>
      <c r="J25" s="75">
        <f t="shared" si="3"/>
        <v>30000</v>
      </c>
      <c r="K25" s="74">
        <f t="shared" si="4"/>
        <v>30000</v>
      </c>
      <c r="L25" s="273"/>
    </row>
    <row r="26" spans="2:12" ht="20.149999999999999" customHeight="1">
      <c r="B26" s="69" t="s">
        <v>84</v>
      </c>
      <c r="C26" s="222">
        <v>50000</v>
      </c>
      <c r="D26" s="223">
        <v>1</v>
      </c>
      <c r="E26" s="224">
        <v>0</v>
      </c>
      <c r="F26" s="73">
        <f t="shared" si="0"/>
        <v>1</v>
      </c>
      <c r="G26" s="74">
        <f t="shared" si="1"/>
        <v>50000</v>
      </c>
      <c r="H26" s="222">
        <v>8000</v>
      </c>
      <c r="I26" s="74">
        <f t="shared" si="2"/>
        <v>42000</v>
      </c>
      <c r="J26" s="75">
        <f t="shared" si="3"/>
        <v>30000</v>
      </c>
      <c r="K26" s="74">
        <f t="shared" si="4"/>
        <v>30000</v>
      </c>
      <c r="L26" s="273"/>
    </row>
    <row r="27" spans="2:12" ht="20.149999999999999" customHeight="1">
      <c r="B27" s="69" t="s">
        <v>85</v>
      </c>
      <c r="C27" s="222">
        <v>50000</v>
      </c>
      <c r="D27" s="223">
        <v>1</v>
      </c>
      <c r="E27" s="224">
        <v>0</v>
      </c>
      <c r="F27" s="73">
        <f t="shared" si="0"/>
        <v>1</v>
      </c>
      <c r="G27" s="74">
        <f t="shared" si="1"/>
        <v>50000</v>
      </c>
      <c r="H27" s="222">
        <v>8000</v>
      </c>
      <c r="I27" s="74">
        <f t="shared" si="2"/>
        <v>42000</v>
      </c>
      <c r="J27" s="75">
        <f t="shared" si="3"/>
        <v>30000</v>
      </c>
      <c r="K27" s="74">
        <f t="shared" si="4"/>
        <v>30000</v>
      </c>
      <c r="L27" s="273"/>
    </row>
    <row r="28" spans="2:12" ht="20.149999999999999" customHeight="1">
      <c r="B28" s="69" t="s">
        <v>86</v>
      </c>
      <c r="C28" s="222">
        <v>50000</v>
      </c>
      <c r="D28" s="223">
        <v>1</v>
      </c>
      <c r="E28" s="224">
        <v>0</v>
      </c>
      <c r="F28" s="73">
        <f t="shared" si="0"/>
        <v>1</v>
      </c>
      <c r="G28" s="74">
        <f t="shared" si="1"/>
        <v>50000</v>
      </c>
      <c r="H28" s="222">
        <v>8000</v>
      </c>
      <c r="I28" s="74">
        <f t="shared" si="2"/>
        <v>42000</v>
      </c>
      <c r="J28" s="75">
        <f t="shared" si="3"/>
        <v>30000</v>
      </c>
      <c r="K28" s="74">
        <f t="shared" si="4"/>
        <v>30000</v>
      </c>
      <c r="L28" s="273"/>
    </row>
    <row r="29" spans="2:12" ht="20.149999999999999" customHeight="1" thickBot="1">
      <c r="B29" s="76" t="s">
        <v>87</v>
      </c>
      <c r="C29" s="225">
        <v>50000</v>
      </c>
      <c r="D29" s="223">
        <v>1</v>
      </c>
      <c r="E29" s="224">
        <v>0</v>
      </c>
      <c r="F29" s="79">
        <f t="shared" si="0"/>
        <v>1</v>
      </c>
      <c r="G29" s="80">
        <f t="shared" si="1"/>
        <v>50000</v>
      </c>
      <c r="H29" s="222">
        <v>8000</v>
      </c>
      <c r="I29" s="80">
        <f t="shared" si="2"/>
        <v>42000</v>
      </c>
      <c r="J29" s="81">
        <f t="shared" si="3"/>
        <v>30000</v>
      </c>
      <c r="K29" s="80">
        <f t="shared" si="4"/>
        <v>30000</v>
      </c>
      <c r="L29" s="274"/>
    </row>
    <row r="30" spans="2:12" ht="20.149999999999999" customHeight="1" thickBot="1">
      <c r="B30" s="82" t="s">
        <v>88</v>
      </c>
      <c r="C30" s="83">
        <f>SUM(C18:C29)</f>
        <v>600000</v>
      </c>
      <c r="D30" s="109"/>
      <c r="E30" s="110"/>
      <c r="F30" s="111"/>
      <c r="G30" s="83">
        <f>SUM(G18:G29)</f>
        <v>350000</v>
      </c>
      <c r="H30" s="83">
        <f>SUM(H18:H29)</f>
        <v>72000</v>
      </c>
      <c r="I30" s="83">
        <f>SUM(I18:I29)</f>
        <v>278000</v>
      </c>
      <c r="J30" s="84">
        <f>SUM(J18:J29)</f>
        <v>270000</v>
      </c>
      <c r="K30" s="83">
        <f>SUM(K18:K29)</f>
        <v>218000</v>
      </c>
      <c r="L30" s="115">
        <f>ROUNDDOWN(K30/3*1,-3)</f>
        <v>72000</v>
      </c>
    </row>
  </sheetData>
  <mergeCells count="18">
    <mergeCell ref="J16:J17"/>
    <mergeCell ref="K16:K17"/>
    <mergeCell ref="L16:L17"/>
    <mergeCell ref="L18:L29"/>
    <mergeCell ref="B16:B17"/>
    <mergeCell ref="C16:C17"/>
    <mergeCell ref="D16:F16"/>
    <mergeCell ref="G16:G17"/>
    <mergeCell ref="H16:H17"/>
    <mergeCell ref="I16:I17"/>
    <mergeCell ref="I9:K9"/>
    <mergeCell ref="J1:L1"/>
    <mergeCell ref="G4:L4"/>
    <mergeCell ref="C8:D8"/>
    <mergeCell ref="E8:G8"/>
    <mergeCell ref="I8:K8"/>
    <mergeCell ref="C9:D9"/>
    <mergeCell ref="G6:L6"/>
  </mergeCells>
  <phoneticPr fontId="3"/>
  <pageMargins left="0.25" right="0.25" top="0.75" bottom="0.75" header="0.3" footer="0.3"/>
  <pageSetup paperSize="9" scale="71"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9793D-6407-4C36-B13E-68D16A3463E2}">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3</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1"/>
      <c r="E25" s="72"/>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E1EB-F8E0-4480-B5EB-AEC50444D67C}">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4</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1"/>
      <c r="E25" s="72"/>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9BD9-01E7-458A-BE11-E2F9DFC8B276}">
  <sheetPr>
    <tabColor rgb="FF92D050"/>
    <pageSetUpPr fitToPage="1"/>
  </sheetPr>
  <dimension ref="A1:L26"/>
  <sheetViews>
    <sheetView view="pageBreakPreview" topLeftCell="B1"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5</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1"/>
      <c r="E25" s="72"/>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07FE-88B7-4321-8A80-6D006B22DB19}">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6</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4"/>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7"/>
      <c r="E25" s="78"/>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07ED0-735A-4A67-A8E6-FCEA2C3BFEF7}">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7</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7"/>
      <c r="E25" s="78"/>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5592-07B8-4BEA-9825-12DF5A42A8DC}">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8</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7"/>
      <c r="E25" s="78"/>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797E-BC24-46D6-940A-0E7C9C3F2774}">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9</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7"/>
      <c r="E25" s="78"/>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0A5EC-D553-444B-AF45-BCB394821D03}">
  <sheetPr>
    <tabColor rgb="FF92D050"/>
    <pageSetUpPr fitToPage="1"/>
  </sheetPr>
  <dimension ref="A1:L26"/>
  <sheetViews>
    <sheetView view="pageBreakPreview" zoomScale="85" zoomScaleNormal="85" zoomScaleSheetLayoutView="85" workbookViewId="0">
      <selection activeCell="H19" sqref="H19"/>
    </sheetView>
  </sheetViews>
  <sheetFormatPr defaultColWidth="9" defaultRowHeight="18"/>
  <cols>
    <col min="1" max="1" width="3.08203125" style="62" customWidth="1"/>
    <col min="2" max="2" width="11.83203125" style="62" customWidth="1"/>
    <col min="3" max="3" width="16.5" style="62" customWidth="1"/>
    <col min="4" max="6" width="12.58203125" style="62" customWidth="1"/>
    <col min="7" max="12" width="16.5" style="62" customWidth="1"/>
    <col min="13" max="13" width="3.08203125" style="62" customWidth="1"/>
    <col min="14" max="16384" width="9" style="62"/>
  </cols>
  <sheetData>
    <row r="1" spans="1:12" s="58" customFormat="1" ht="23.25" customHeight="1">
      <c r="A1" s="2" t="s">
        <v>119</v>
      </c>
      <c r="B1" s="59"/>
      <c r="F1" s="60"/>
      <c r="G1" s="61"/>
      <c r="H1" s="61"/>
      <c r="J1" s="285" t="s">
        <v>188</v>
      </c>
      <c r="K1" s="286"/>
      <c r="L1" s="287"/>
    </row>
    <row r="2" spans="1:12" s="58" customFormat="1" ht="15" customHeight="1">
      <c r="B2" s="59"/>
      <c r="F2" s="60"/>
      <c r="G2" s="61"/>
      <c r="H2" s="61"/>
    </row>
    <row r="3" spans="1:12" ht="15" customHeight="1"/>
    <row r="4" spans="1:12" ht="30" customHeight="1">
      <c r="B4" s="62" t="s">
        <v>118</v>
      </c>
      <c r="D4" s="191">
        <v>10</v>
      </c>
      <c r="E4" s="63"/>
      <c r="F4" s="63" t="s">
        <v>125</v>
      </c>
      <c r="G4" s="299"/>
      <c r="H4" s="300"/>
      <c r="I4" s="300"/>
      <c r="J4" s="300"/>
      <c r="K4" s="300"/>
      <c r="L4" s="301"/>
    </row>
    <row r="5" spans="1:12" ht="6" customHeight="1">
      <c r="D5" s="64"/>
      <c r="E5" s="64"/>
      <c r="F5" s="64"/>
      <c r="G5" s="64"/>
      <c r="H5" s="64"/>
    </row>
    <row r="6" spans="1:12" ht="30" customHeight="1">
      <c r="D6" s="64"/>
      <c r="E6" s="64"/>
      <c r="F6" s="64" t="s">
        <v>146</v>
      </c>
      <c r="G6" s="187"/>
      <c r="H6" s="185"/>
      <c r="I6" s="185"/>
      <c r="J6" s="185"/>
      <c r="K6" s="185"/>
      <c r="L6" s="186"/>
    </row>
    <row r="7" spans="1:12" ht="28.5" customHeight="1">
      <c r="B7" s="62" t="s">
        <v>126</v>
      </c>
    </row>
    <row r="8" spans="1:12" ht="39" customHeight="1">
      <c r="C8" s="288" t="s">
        <v>74</v>
      </c>
      <c r="D8" s="288"/>
      <c r="E8" s="289" t="s">
        <v>112</v>
      </c>
      <c r="F8" s="289"/>
      <c r="G8" s="290"/>
      <c r="H8" s="68" t="s">
        <v>129</v>
      </c>
      <c r="I8" s="283" t="s">
        <v>176</v>
      </c>
      <c r="J8" s="283"/>
      <c r="K8" s="283"/>
    </row>
    <row r="9" spans="1:12" ht="21" customHeight="1">
      <c r="B9" s="65"/>
      <c r="C9" s="187"/>
      <c r="D9" s="186"/>
      <c r="E9" s="112" t="s">
        <v>140</v>
      </c>
      <c r="F9" s="108" t="s">
        <v>111</v>
      </c>
      <c r="G9" s="113" t="s">
        <v>140</v>
      </c>
      <c r="H9" s="66"/>
      <c r="I9" s="298"/>
      <c r="J9" s="298"/>
      <c r="K9" s="298"/>
    </row>
    <row r="10" spans="1:12" ht="15" customHeight="1">
      <c r="F10" s="64"/>
      <c r="G10" s="64"/>
    </row>
    <row r="11" spans="1:12" ht="28.5" customHeight="1" thickBot="1">
      <c r="B11" s="62" t="s">
        <v>127</v>
      </c>
    </row>
    <row r="12" spans="1:12" ht="18.75" customHeight="1">
      <c r="B12" s="291"/>
      <c r="C12" s="275" t="s">
        <v>133</v>
      </c>
      <c r="D12" s="293" t="s">
        <v>128</v>
      </c>
      <c r="E12" s="294"/>
      <c r="F12" s="295"/>
      <c r="G12" s="278" t="s">
        <v>134</v>
      </c>
      <c r="H12" s="278" t="s">
        <v>135</v>
      </c>
      <c r="I12" s="275" t="s">
        <v>138</v>
      </c>
      <c r="J12" s="277" t="s">
        <v>136</v>
      </c>
      <c r="K12" s="278" t="s">
        <v>137</v>
      </c>
      <c r="L12" s="297" t="s">
        <v>130</v>
      </c>
    </row>
    <row r="13" spans="1:12" ht="55.5" customHeight="1">
      <c r="B13" s="291"/>
      <c r="C13" s="292"/>
      <c r="D13" s="67" t="s">
        <v>75</v>
      </c>
      <c r="E13" s="68" t="s">
        <v>110</v>
      </c>
      <c r="F13" s="114" t="s">
        <v>121</v>
      </c>
      <c r="G13" s="296"/>
      <c r="H13" s="296"/>
      <c r="I13" s="276"/>
      <c r="J13" s="277"/>
      <c r="K13" s="279"/>
      <c r="L13" s="290"/>
    </row>
    <row r="14" spans="1:12" ht="20.149999999999999" customHeight="1">
      <c r="B14" s="69" t="s">
        <v>76</v>
      </c>
      <c r="C14" s="70"/>
      <c r="D14" s="71"/>
      <c r="E14" s="72"/>
      <c r="F14" s="73">
        <f>SUM(D14:E14)</f>
        <v>0</v>
      </c>
      <c r="G14" s="74">
        <f>IFERROR(C14/F14*D14,0)</f>
        <v>0</v>
      </c>
      <c r="H14" s="70"/>
      <c r="I14" s="74">
        <f>IFERROR(G14-H14,0)</f>
        <v>0</v>
      </c>
      <c r="J14" s="75">
        <f>30000*D14</f>
        <v>0</v>
      </c>
      <c r="K14" s="74">
        <f>MIN(I14,J14)</f>
        <v>0</v>
      </c>
      <c r="L14" s="273"/>
    </row>
    <row r="15" spans="1:12" ht="20.149999999999999" customHeight="1">
      <c r="B15" s="69" t="s">
        <v>77</v>
      </c>
      <c r="C15" s="70"/>
      <c r="D15" s="71"/>
      <c r="E15" s="72"/>
      <c r="F15" s="73">
        <f t="shared" ref="F15:F25" si="0">SUM(D15:E15)</f>
        <v>0</v>
      </c>
      <c r="G15" s="74">
        <f t="shared" ref="G15:G25" si="1">IFERROR(C15/F15*D15,0)</f>
        <v>0</v>
      </c>
      <c r="H15" s="70"/>
      <c r="I15" s="74">
        <f t="shared" ref="I15:I25" si="2">IFERROR(G15-H15,0)</f>
        <v>0</v>
      </c>
      <c r="J15" s="75">
        <f t="shared" ref="J15:J25" si="3">30000*D15</f>
        <v>0</v>
      </c>
      <c r="K15" s="74">
        <f t="shared" ref="K15:K25" si="4">MIN(I15,J15)</f>
        <v>0</v>
      </c>
      <c r="L15" s="273"/>
    </row>
    <row r="16" spans="1:12" ht="20.149999999999999" customHeight="1">
      <c r="B16" s="69" t="s">
        <v>78</v>
      </c>
      <c r="C16" s="70"/>
      <c r="D16" s="71"/>
      <c r="E16" s="72"/>
      <c r="F16" s="73">
        <f t="shared" si="0"/>
        <v>0</v>
      </c>
      <c r="G16" s="74">
        <f t="shared" si="1"/>
        <v>0</v>
      </c>
      <c r="H16" s="70"/>
      <c r="I16" s="74">
        <f t="shared" si="2"/>
        <v>0</v>
      </c>
      <c r="J16" s="75">
        <f t="shared" si="3"/>
        <v>0</v>
      </c>
      <c r="K16" s="74">
        <f t="shared" si="4"/>
        <v>0</v>
      </c>
      <c r="L16" s="273"/>
    </row>
    <row r="17" spans="2:12" ht="20.149999999999999" customHeight="1">
      <c r="B17" s="69" t="s">
        <v>79</v>
      </c>
      <c r="C17" s="70"/>
      <c r="D17" s="71"/>
      <c r="E17" s="72"/>
      <c r="F17" s="73">
        <f t="shared" si="0"/>
        <v>0</v>
      </c>
      <c r="G17" s="74">
        <f t="shared" si="1"/>
        <v>0</v>
      </c>
      <c r="H17" s="70"/>
      <c r="I17" s="74">
        <f t="shared" si="2"/>
        <v>0</v>
      </c>
      <c r="J17" s="75">
        <f t="shared" si="3"/>
        <v>0</v>
      </c>
      <c r="K17" s="74">
        <f t="shared" si="4"/>
        <v>0</v>
      </c>
      <c r="L17" s="273"/>
    </row>
    <row r="18" spans="2:12" ht="20.149999999999999" customHeight="1">
      <c r="B18" s="69" t="s">
        <v>80</v>
      </c>
      <c r="C18" s="70"/>
      <c r="D18" s="71"/>
      <c r="E18" s="72"/>
      <c r="F18" s="73">
        <f t="shared" si="0"/>
        <v>0</v>
      </c>
      <c r="G18" s="74">
        <f t="shared" si="1"/>
        <v>0</v>
      </c>
      <c r="H18" s="70"/>
      <c r="I18" s="74">
        <f t="shared" si="2"/>
        <v>0</v>
      </c>
      <c r="J18" s="75">
        <f t="shared" si="3"/>
        <v>0</v>
      </c>
      <c r="K18" s="74">
        <f t="shared" si="4"/>
        <v>0</v>
      </c>
      <c r="L18" s="273"/>
    </row>
    <row r="19" spans="2:12" ht="20.149999999999999" customHeight="1">
      <c r="B19" s="69" t="s">
        <v>81</v>
      </c>
      <c r="C19" s="70"/>
      <c r="D19" s="71"/>
      <c r="E19" s="72"/>
      <c r="F19" s="73">
        <f t="shared" si="0"/>
        <v>0</v>
      </c>
      <c r="G19" s="74">
        <f t="shared" si="1"/>
        <v>0</v>
      </c>
      <c r="H19" s="70"/>
      <c r="I19" s="74">
        <f t="shared" si="2"/>
        <v>0</v>
      </c>
      <c r="J19" s="75">
        <f t="shared" si="3"/>
        <v>0</v>
      </c>
      <c r="K19" s="74">
        <f t="shared" si="4"/>
        <v>0</v>
      </c>
      <c r="L19" s="273"/>
    </row>
    <row r="20" spans="2:12" ht="20.149999999999999" customHeight="1">
      <c r="B20" s="69" t="s">
        <v>82</v>
      </c>
      <c r="C20" s="70"/>
      <c r="D20" s="71"/>
      <c r="E20" s="72"/>
      <c r="F20" s="73">
        <f t="shared" si="0"/>
        <v>0</v>
      </c>
      <c r="G20" s="74">
        <f t="shared" si="1"/>
        <v>0</v>
      </c>
      <c r="H20" s="70"/>
      <c r="I20" s="74">
        <f t="shared" si="2"/>
        <v>0</v>
      </c>
      <c r="J20" s="75">
        <f t="shared" si="3"/>
        <v>0</v>
      </c>
      <c r="K20" s="74">
        <f t="shared" si="4"/>
        <v>0</v>
      </c>
      <c r="L20" s="273"/>
    </row>
    <row r="21" spans="2:12" ht="20.149999999999999" customHeight="1">
      <c r="B21" s="69" t="s">
        <v>83</v>
      </c>
      <c r="C21" s="70"/>
      <c r="D21" s="71"/>
      <c r="E21" s="72"/>
      <c r="F21" s="73">
        <f t="shared" si="0"/>
        <v>0</v>
      </c>
      <c r="G21" s="74">
        <f t="shared" si="1"/>
        <v>0</v>
      </c>
      <c r="H21" s="70"/>
      <c r="I21" s="74">
        <f t="shared" si="2"/>
        <v>0</v>
      </c>
      <c r="J21" s="75">
        <f t="shared" si="3"/>
        <v>0</v>
      </c>
      <c r="K21" s="74">
        <f t="shared" si="4"/>
        <v>0</v>
      </c>
      <c r="L21" s="273"/>
    </row>
    <row r="22" spans="2:12" ht="20.149999999999999" customHeight="1">
      <c r="B22" s="69" t="s">
        <v>84</v>
      </c>
      <c r="C22" s="70"/>
      <c r="D22" s="71"/>
      <c r="E22" s="72"/>
      <c r="F22" s="73">
        <f t="shared" si="0"/>
        <v>0</v>
      </c>
      <c r="G22" s="74">
        <f t="shared" si="1"/>
        <v>0</v>
      </c>
      <c r="H22" s="70"/>
      <c r="I22" s="74">
        <f t="shared" si="2"/>
        <v>0</v>
      </c>
      <c r="J22" s="75">
        <f t="shared" si="3"/>
        <v>0</v>
      </c>
      <c r="K22" s="74">
        <f t="shared" si="4"/>
        <v>0</v>
      </c>
      <c r="L22" s="273"/>
    </row>
    <row r="23" spans="2:12" ht="20.149999999999999" customHeight="1">
      <c r="B23" s="69" t="s">
        <v>85</v>
      </c>
      <c r="C23" s="70"/>
      <c r="D23" s="71"/>
      <c r="E23" s="72"/>
      <c r="F23" s="73">
        <f t="shared" si="0"/>
        <v>0</v>
      </c>
      <c r="G23" s="74">
        <f t="shared" si="1"/>
        <v>0</v>
      </c>
      <c r="H23" s="70"/>
      <c r="I23" s="74">
        <f t="shared" si="2"/>
        <v>0</v>
      </c>
      <c r="J23" s="75">
        <f t="shared" si="3"/>
        <v>0</v>
      </c>
      <c r="K23" s="74">
        <f t="shared" si="4"/>
        <v>0</v>
      </c>
      <c r="L23" s="273"/>
    </row>
    <row r="24" spans="2:12" ht="20.149999999999999" customHeight="1">
      <c r="B24" s="69" t="s">
        <v>86</v>
      </c>
      <c r="C24" s="70"/>
      <c r="D24" s="71"/>
      <c r="E24" s="72"/>
      <c r="F24" s="73">
        <f t="shared" si="0"/>
        <v>0</v>
      </c>
      <c r="G24" s="74">
        <f t="shared" si="1"/>
        <v>0</v>
      </c>
      <c r="H24" s="70"/>
      <c r="I24" s="74">
        <f t="shared" si="2"/>
        <v>0</v>
      </c>
      <c r="J24" s="75">
        <f t="shared" si="3"/>
        <v>0</v>
      </c>
      <c r="K24" s="74">
        <f t="shared" si="4"/>
        <v>0</v>
      </c>
      <c r="L24" s="273"/>
    </row>
    <row r="25" spans="2:12" ht="20.149999999999999" customHeight="1" thickBot="1">
      <c r="B25" s="76" t="s">
        <v>87</v>
      </c>
      <c r="C25" s="70"/>
      <c r="D25" s="71"/>
      <c r="E25" s="72"/>
      <c r="F25" s="79">
        <f t="shared" si="0"/>
        <v>0</v>
      </c>
      <c r="G25" s="80">
        <f t="shared" si="1"/>
        <v>0</v>
      </c>
      <c r="H25" s="70"/>
      <c r="I25" s="80">
        <f t="shared" si="2"/>
        <v>0</v>
      </c>
      <c r="J25" s="81">
        <f t="shared" si="3"/>
        <v>0</v>
      </c>
      <c r="K25" s="80">
        <f t="shared" si="4"/>
        <v>0</v>
      </c>
      <c r="L25" s="274"/>
    </row>
    <row r="26" spans="2:12" ht="20.149999999999999" customHeight="1" thickBot="1">
      <c r="B26" s="82" t="s">
        <v>88</v>
      </c>
      <c r="C26" s="83">
        <f>SUM(C14:C25)</f>
        <v>0</v>
      </c>
      <c r="D26" s="109"/>
      <c r="E26" s="110"/>
      <c r="F26" s="111"/>
      <c r="G26" s="83">
        <f>SUM(G14:G25)</f>
        <v>0</v>
      </c>
      <c r="H26" s="83">
        <f>SUM(H14:H25)</f>
        <v>0</v>
      </c>
      <c r="I26" s="83">
        <f>SUM(I14:I25)</f>
        <v>0</v>
      </c>
      <c r="J26" s="84">
        <f>SUM(J14:J25)</f>
        <v>0</v>
      </c>
      <c r="K26" s="83">
        <f>SUM(K14:K25)</f>
        <v>0</v>
      </c>
      <c r="L26" s="115">
        <f>ROUNDDOWN(K26/3*1,-3)</f>
        <v>0</v>
      </c>
    </row>
  </sheetData>
  <mergeCells count="16">
    <mergeCell ref="J12:J13"/>
    <mergeCell ref="K12:K13"/>
    <mergeCell ref="L12:L13"/>
    <mergeCell ref="L14:L25"/>
    <mergeCell ref="B12:B13"/>
    <mergeCell ref="C12:C13"/>
    <mergeCell ref="D12:F12"/>
    <mergeCell ref="G12:G13"/>
    <mergeCell ref="H12:H13"/>
    <mergeCell ref="I12:I13"/>
    <mergeCell ref="I9:K9"/>
    <mergeCell ref="J1:L1"/>
    <mergeCell ref="G4:L4"/>
    <mergeCell ref="C8:D8"/>
    <mergeCell ref="E8:G8"/>
    <mergeCell ref="I8:K8"/>
  </mergeCells>
  <phoneticPr fontId="3"/>
  <pageMargins left="0.25" right="0.25" top="0.75" bottom="0.75" header="0.3" footer="0.3"/>
  <pageSetup paperSize="9" scale="76"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チェックシート（必ず御確認ください）</vt:lpstr>
      <vt:lpstr>様式第1号</vt:lpstr>
      <vt:lpstr>1-1（所要額調書）</vt:lpstr>
      <vt:lpstr>1-2（対象職員一覧）</vt:lpstr>
      <vt:lpstr>Sheet1</vt:lpstr>
      <vt:lpstr>1-3（資格取得・コミュニケーション）</vt:lpstr>
      <vt:lpstr>1-4（日本語学校学費）</vt:lpstr>
      <vt:lpstr>1-5（地域生活費）※職員ごとに作成してください (1)</vt:lpstr>
      <vt:lpstr>1-5（地域生活費）※職員ごとに作成してください (2)</vt:lpstr>
      <vt:lpstr>1-5（地域生活費）※職員ごとに作成してください (3)</vt:lpstr>
      <vt:lpstr>1-5（地域生活費）※職員ごとに作成してください (4)</vt:lpstr>
      <vt:lpstr>1-5（地域生活費）※職員ごとに作成してください (5)</vt:lpstr>
      <vt:lpstr>1-5（地域生活費）※職員ごとに作成してください (6)</vt:lpstr>
      <vt:lpstr>1-5（地域生活費）※職員ごとに作成してください (7)</vt:lpstr>
      <vt:lpstr>1-5（地域生活費）※職員ごとに作成してください (8)</vt:lpstr>
      <vt:lpstr>1-5（地域生活費）※職員ごとに作成してください (9)</vt:lpstr>
      <vt:lpstr>1-5（地域生活費）※職員ごとに作成してください (10)</vt:lpstr>
      <vt:lpstr>'1-1（所要額調書）'!Print_Area</vt:lpstr>
      <vt:lpstr>'1-2（対象職員一覧）'!Print_Area</vt:lpstr>
      <vt:lpstr>'1-3（資格取得・コミュニケーション）'!Print_Area</vt:lpstr>
      <vt:lpstr>'1-4（日本語学校学費）'!Print_Area</vt:lpstr>
      <vt:lpstr>'1-5（地域生活費）※職員ごとに作成してください (1)'!Print_Area</vt:lpstr>
      <vt:lpstr>'1-5（地域生活費）※職員ごとに作成してください (10)'!Print_Area</vt:lpstr>
      <vt:lpstr>'1-5（地域生活費）※職員ごとに作成してください (2)'!Print_Area</vt:lpstr>
      <vt:lpstr>'1-5（地域生活費）※職員ごとに作成してください (3)'!Print_Area</vt:lpstr>
      <vt:lpstr>'1-5（地域生活費）※職員ごとに作成してください (4)'!Print_Area</vt:lpstr>
      <vt:lpstr>'1-5（地域生活費）※職員ごとに作成してください (5)'!Print_Area</vt:lpstr>
      <vt:lpstr>'1-5（地域生活費）※職員ごとに作成してください (6)'!Print_Area</vt:lpstr>
      <vt:lpstr>'1-5（地域生活費）※職員ごとに作成してください (7)'!Print_Area</vt:lpstr>
      <vt:lpstr>'1-5（地域生活費）※職員ごとに作成してください (8)'!Print_Area</vt:lpstr>
      <vt:lpstr>'1-5（地域生活費）※職員ごとに作成してください (9)'!Print_Area</vt:lpstr>
      <vt:lpstr>'チェックシート（必ず御確認ください）'!Print_Area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2026-10-06T08:48:06Z</dcterms:modified>
</cp:coreProperties>
</file>