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Users\113201\Box\【02_課所共有】07_02_感染症対策課\R06年度\001総務補助金担当\08_補助金\08_01_補助金・検査全般\08_01_140_消費税仕入控除（補助金）\R5消費税報告\医療提供体制\計算様式\HP用（暫定）\"/>
    </mc:Choice>
  </mc:AlternateContent>
  <xr:revisionPtr revIDLastSave="0" documentId="13_ncr:1_{589AB4DB-A322-4B92-A4E1-DA4A4F6FF910}" xr6:coauthVersionLast="47" xr6:coauthVersionMax="47" xr10:uidLastSave="{00000000-0000-0000-0000-000000000000}"/>
  <bookViews>
    <workbookView xWindow="-110" yWindow="-110" windowWidth="19420" windowHeight="11500" tabRatio="686" xr2:uid="{00000000-000D-0000-FFFF-FFFF00000000}"/>
  </bookViews>
  <sheets>
    <sheet name="情報入力シート" sheetId="21" r:id="rId1"/>
    <sheet name="二期マタギについて" sheetId="26" r:id="rId2"/>
    <sheet name="様式第５号" sheetId="22" r:id="rId3"/>
    <sheet name="特殊勤務手当" sheetId="20" r:id="rId4"/>
    <sheet name="病床確保" sheetId="19" r:id="rId5"/>
    <sheet name="消毒経費" sheetId="23" r:id="rId6"/>
    <sheet name="宿泊支援" sheetId="18" r:id="rId7"/>
    <sheet name="入院受入" sheetId="17" r:id="rId8"/>
    <sheet name="税率10%（白地）" sheetId="14" r:id="rId9"/>
    <sheet name="集計シート" sheetId="25" state="hidden" r:id="rId10"/>
    <sheet name="Sheet1" sheetId="15" state="hidden" r:id="rId11"/>
    <sheet name="Sheet6" sheetId="13" state="hidden" r:id="rId12"/>
  </sheets>
  <definedNames>
    <definedName name="_xlnm.Print_Area" localSheetId="6">宿泊支援!$A$1:$H$48</definedName>
    <definedName name="_xlnm.Print_Area" localSheetId="5">消毒経費!$A$1:$H$48</definedName>
    <definedName name="_xlnm.Print_Area" localSheetId="0">情報入力シート!$A$1:$F$48</definedName>
    <definedName name="_xlnm.Print_Area" localSheetId="8">'税率10%（白地）'!$A$1:$H$48</definedName>
    <definedName name="_xlnm.Print_Area" localSheetId="3">特殊勤務手当!$A$1:$H$48</definedName>
    <definedName name="_xlnm.Print_Area" localSheetId="7">入院受入!$A$1:$H$48</definedName>
    <definedName name="_xlnm.Print_Area" localSheetId="4">病床確保!$A$1:$H$48</definedName>
    <definedName name="_xlnm.Print_Area" localSheetId="2">様式第５号!$A$1:$M$36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23" l="1"/>
  <c r="F44" i="23"/>
  <c r="C15" i="18" l="1"/>
  <c r="C14" i="25"/>
  <c r="C30" i="25"/>
  <c r="C37" i="25"/>
  <c r="C22" i="25"/>
  <c r="H14" i="25"/>
  <c r="H22" i="25"/>
  <c r="H30" i="25"/>
  <c r="H37" i="25"/>
  <c r="B37" i="25"/>
  <c r="B30" i="25"/>
  <c r="B14" i="25"/>
  <c r="B22" i="25"/>
  <c r="H6" i="25"/>
  <c r="C6" i="25"/>
  <c r="B6" i="25"/>
  <c r="B47" i="21" l="1"/>
  <c r="D47" i="21"/>
  <c r="C15" i="20" l="1"/>
  <c r="C11" i="20"/>
  <c r="C11" i="18" s="1"/>
  <c r="C9" i="20"/>
  <c r="C9" i="18" s="1"/>
  <c r="E7" i="20"/>
  <c r="E7" i="18" s="1"/>
  <c r="C5" i="20"/>
  <c r="C5" i="23" s="1"/>
  <c r="B22" i="22"/>
  <c r="B21" i="22"/>
  <c r="B14" i="22"/>
  <c r="F14" i="22"/>
  <c r="J2" i="22"/>
  <c r="I9" i="22"/>
  <c r="I8" i="22"/>
  <c r="I7" i="22"/>
  <c r="I15" i="23"/>
  <c r="C15" i="19"/>
  <c r="F46" i="23"/>
  <c r="C45" i="23"/>
  <c r="C44" i="23"/>
  <c r="F41" i="23"/>
  <c r="E41" i="23"/>
  <c r="D41" i="23"/>
  <c r="H40" i="23"/>
  <c r="H39" i="23"/>
  <c r="H38" i="23"/>
  <c r="H37" i="23"/>
  <c r="H36" i="23"/>
  <c r="H35" i="23"/>
  <c r="G41" i="23"/>
  <c r="L42" i="23" s="1"/>
  <c r="B29" i="23"/>
  <c r="B28" i="23"/>
  <c r="B24" i="23"/>
  <c r="B23" i="23"/>
  <c r="C52" i="23" s="1"/>
  <c r="B22" i="23"/>
  <c r="B21" i="23"/>
  <c r="F21" i="23" s="1"/>
  <c r="B20" i="23"/>
  <c r="F20" i="23" s="1"/>
  <c r="B19" i="23"/>
  <c r="B18" i="23"/>
  <c r="A22" i="25" l="1"/>
  <c r="C5" i="18"/>
  <c r="E7" i="17"/>
  <c r="C9" i="19"/>
  <c r="C9" i="23"/>
  <c r="C5" i="19"/>
  <c r="C9" i="17"/>
  <c r="C5" i="17"/>
  <c r="C11" i="17"/>
  <c r="K42" i="23"/>
  <c r="F22" i="25"/>
  <c r="E7" i="19"/>
  <c r="C11" i="19"/>
  <c r="E7" i="23"/>
  <c r="C11" i="23"/>
  <c r="J42" i="23"/>
  <c r="E22" i="25"/>
  <c r="E18" i="23"/>
  <c r="I42" i="23"/>
  <c r="D22" i="25"/>
  <c r="B31" i="23"/>
  <c r="H34" i="23"/>
  <c r="H41" i="23" s="1"/>
  <c r="G22" i="25" s="1"/>
  <c r="I41" i="23"/>
  <c r="C51" i="23"/>
  <c r="C50" i="23"/>
  <c r="C15" i="17"/>
  <c r="M42" i="23" l="1"/>
  <c r="I23" i="23"/>
  <c r="J23" i="23"/>
  <c r="M23" i="23" s="1"/>
  <c r="H42" i="23"/>
  <c r="I22" i="23"/>
  <c r="L22" i="23" s="1"/>
  <c r="I24" i="23"/>
  <c r="L24" i="23" l="1"/>
  <c r="C49" i="23" s="1"/>
  <c r="F47" i="23"/>
  <c r="L23" i="23"/>
  <c r="K23" i="23"/>
  <c r="N23" i="23" s="1"/>
  <c r="G34" i="19"/>
  <c r="G34" i="20" l="1"/>
  <c r="D19" i="21" l="1"/>
  <c r="C26" i="22" s="1"/>
  <c r="B29" i="17" l="1"/>
  <c r="B28" i="17"/>
  <c r="B29" i="18"/>
  <c r="B28" i="18"/>
  <c r="B29" i="19"/>
  <c r="B28" i="19"/>
  <c r="B29" i="20"/>
  <c r="B28" i="20"/>
  <c r="D43" i="21"/>
  <c r="B24" i="17"/>
  <c r="F46" i="17"/>
  <c r="F46" i="18"/>
  <c r="F46" i="19"/>
  <c r="B23" i="17"/>
  <c r="B22" i="17"/>
  <c r="B21" i="17"/>
  <c r="F21" i="17" s="1"/>
  <c r="B20" i="17"/>
  <c r="F20" i="17" s="1"/>
  <c r="B19" i="17"/>
  <c r="B18" i="17"/>
  <c r="E18" i="17" s="1"/>
  <c r="B24" i="18"/>
  <c r="B23" i="18"/>
  <c r="B22" i="18"/>
  <c r="B21" i="18"/>
  <c r="F21" i="18" s="1"/>
  <c r="B20" i="18"/>
  <c r="F20" i="18" s="1"/>
  <c r="B19" i="18"/>
  <c r="B18" i="18"/>
  <c r="E18" i="18" s="1"/>
  <c r="B24" i="19"/>
  <c r="B23" i="19"/>
  <c r="B22" i="19"/>
  <c r="B21" i="19"/>
  <c r="F21" i="19" s="1"/>
  <c r="B20" i="19"/>
  <c r="F20" i="19" s="1"/>
  <c r="B19" i="19"/>
  <c r="B18" i="19"/>
  <c r="E18" i="19" s="1"/>
  <c r="D37" i="21"/>
  <c r="B18" i="20"/>
  <c r="E18" i="20" s="1"/>
  <c r="B19" i="20"/>
  <c r="B20" i="20"/>
  <c r="F20" i="20" s="1"/>
  <c r="B21" i="20"/>
  <c r="F21" i="20" s="1"/>
  <c r="B22" i="20"/>
  <c r="B23" i="20"/>
  <c r="B24" i="20"/>
  <c r="F46" i="20"/>
  <c r="E48" i="21"/>
  <c r="C45" i="17" l="1"/>
  <c r="C44" i="17"/>
  <c r="C45" i="18"/>
  <c r="C44" i="18"/>
  <c r="C45" i="19"/>
  <c r="C44" i="19"/>
  <c r="I15" i="17"/>
  <c r="I15" i="18"/>
  <c r="C45" i="20"/>
  <c r="C44" i="20"/>
  <c r="I41" i="20"/>
  <c r="G41" i="20"/>
  <c r="L42" i="20" s="1"/>
  <c r="F41" i="20"/>
  <c r="E41" i="20"/>
  <c r="D41" i="20"/>
  <c r="H40" i="20"/>
  <c r="H39" i="20"/>
  <c r="H38" i="20"/>
  <c r="H37" i="20"/>
  <c r="H36" i="20"/>
  <c r="H35" i="20"/>
  <c r="H34" i="20"/>
  <c r="B31" i="20"/>
  <c r="I15" i="20"/>
  <c r="I41" i="19"/>
  <c r="G41" i="19"/>
  <c r="L42" i="19" s="1"/>
  <c r="F41" i="19"/>
  <c r="E41" i="19"/>
  <c r="D41" i="19"/>
  <c r="H40" i="19"/>
  <c r="H39" i="19"/>
  <c r="H38" i="19"/>
  <c r="H37" i="19"/>
  <c r="H36" i="19"/>
  <c r="H35" i="19"/>
  <c r="H34" i="19"/>
  <c r="B31" i="19"/>
  <c r="I41" i="18"/>
  <c r="G41" i="18"/>
  <c r="L42" i="18" s="1"/>
  <c r="F41" i="18"/>
  <c r="E41" i="18"/>
  <c r="J42" i="18" s="1"/>
  <c r="D41" i="18"/>
  <c r="H40" i="18"/>
  <c r="H39" i="18"/>
  <c r="H38" i="18"/>
  <c r="H37" i="18"/>
  <c r="H36" i="18"/>
  <c r="H35" i="18"/>
  <c r="H34" i="18"/>
  <c r="B31" i="18"/>
  <c r="I41" i="17"/>
  <c r="G41" i="17"/>
  <c r="L42" i="17" s="1"/>
  <c r="F41" i="17"/>
  <c r="E41" i="17"/>
  <c r="D41" i="17"/>
  <c r="H40" i="17"/>
  <c r="H39" i="17"/>
  <c r="H38" i="17"/>
  <c r="H37" i="17"/>
  <c r="H36" i="17"/>
  <c r="H35" i="17"/>
  <c r="H34" i="17"/>
  <c r="B31" i="17"/>
  <c r="K42" i="18" l="1"/>
  <c r="F30" i="25"/>
  <c r="I42" i="20"/>
  <c r="D6" i="25"/>
  <c r="H41" i="17"/>
  <c r="G37" i="25" s="1"/>
  <c r="J42" i="17"/>
  <c r="E37" i="25"/>
  <c r="K42" i="17"/>
  <c r="F37" i="25"/>
  <c r="I42" i="19"/>
  <c r="D14" i="25"/>
  <c r="K42" i="20"/>
  <c r="F6" i="25"/>
  <c r="J42" i="19"/>
  <c r="E14" i="25"/>
  <c r="I42" i="17"/>
  <c r="D37" i="25"/>
  <c r="J42" i="20"/>
  <c r="E6" i="25"/>
  <c r="K42" i="19"/>
  <c r="F14" i="25"/>
  <c r="I42" i="18"/>
  <c r="E30" i="25"/>
  <c r="D30" i="25"/>
  <c r="F44" i="20"/>
  <c r="A6" i="25" s="1"/>
  <c r="H41" i="18"/>
  <c r="I23" i="18" s="1"/>
  <c r="I15" i="19"/>
  <c r="F44" i="19"/>
  <c r="A14" i="25" s="1"/>
  <c r="F44" i="18"/>
  <c r="A30" i="25" s="1"/>
  <c r="F44" i="17"/>
  <c r="H41" i="19"/>
  <c r="H41" i="20"/>
  <c r="C51" i="14"/>
  <c r="C50" i="14"/>
  <c r="C52" i="14"/>
  <c r="F44" i="14"/>
  <c r="I41" i="14"/>
  <c r="G41" i="14"/>
  <c r="L42" i="14" s="1"/>
  <c r="F41" i="14"/>
  <c r="K42" i="14" s="1"/>
  <c r="E41" i="14"/>
  <c r="J42" i="14" s="1"/>
  <c r="D41" i="14"/>
  <c r="H40" i="14"/>
  <c r="H39" i="14"/>
  <c r="H38" i="14"/>
  <c r="H37" i="14"/>
  <c r="H36" i="14"/>
  <c r="H35" i="14"/>
  <c r="H34" i="14"/>
  <c r="B31" i="14"/>
  <c r="I15" i="14"/>
  <c r="C49" i="13"/>
  <c r="C48" i="13"/>
  <c r="C47" i="13"/>
  <c r="C46" i="13"/>
  <c r="F44" i="13"/>
  <c r="F41" i="13"/>
  <c r="I38" i="13"/>
  <c r="G38" i="13"/>
  <c r="L39" i="13" s="1"/>
  <c r="F38" i="13"/>
  <c r="K39" i="13" s="1"/>
  <c r="E38" i="13"/>
  <c r="J39" i="13"/>
  <c r="D38" i="13"/>
  <c r="I39" i="13" s="1"/>
  <c r="H37" i="13"/>
  <c r="H36" i="13"/>
  <c r="H35" i="13"/>
  <c r="H34" i="13"/>
  <c r="H33" i="13"/>
  <c r="H32" i="13"/>
  <c r="H31" i="13"/>
  <c r="B28" i="13"/>
  <c r="I12" i="13"/>
  <c r="F47" i="14"/>
  <c r="C49" i="14"/>
  <c r="I22" i="17" l="1"/>
  <c r="L22" i="17" s="1"/>
  <c r="H42" i="19"/>
  <c r="G14" i="25"/>
  <c r="I23" i="17"/>
  <c r="L23" i="17" s="1"/>
  <c r="C50" i="17" s="1"/>
  <c r="M42" i="17"/>
  <c r="J23" i="17"/>
  <c r="M23" i="17" s="1"/>
  <c r="A37" i="25"/>
  <c r="H42" i="17"/>
  <c r="H42" i="18"/>
  <c r="G30" i="25"/>
  <c r="H42" i="20"/>
  <c r="G6" i="25"/>
  <c r="I22" i="18"/>
  <c r="L22" i="18" s="1"/>
  <c r="M42" i="18"/>
  <c r="I24" i="18"/>
  <c r="L24" i="18" s="1"/>
  <c r="I22" i="19"/>
  <c r="L22" i="19" s="1"/>
  <c r="C51" i="17"/>
  <c r="I23" i="19"/>
  <c r="L23" i="19" s="1"/>
  <c r="M42" i="19"/>
  <c r="J23" i="19"/>
  <c r="M23" i="19" s="1"/>
  <c r="M42" i="20"/>
  <c r="I22" i="20"/>
  <c r="I24" i="19"/>
  <c r="L24" i="19" s="1"/>
  <c r="I24" i="20"/>
  <c r="L24" i="20" s="1"/>
  <c r="I24" i="17"/>
  <c r="J23" i="18"/>
  <c r="M23" i="18" s="1"/>
  <c r="C51" i="18" s="1"/>
  <c r="J23" i="20"/>
  <c r="M23" i="20" s="1"/>
  <c r="C51" i="20" s="1"/>
  <c r="I23" i="20"/>
  <c r="L23" i="20" s="1"/>
  <c r="L23" i="18"/>
  <c r="C50" i="18" s="1"/>
  <c r="H38" i="13"/>
  <c r="M39" i="13" s="1"/>
  <c r="I20" i="13"/>
  <c r="H41" i="14"/>
  <c r="J23" i="14" s="1"/>
  <c r="M23" i="14" s="1"/>
  <c r="I42" i="14"/>
  <c r="C49" i="18" l="1"/>
  <c r="K23" i="17"/>
  <c r="N23" i="17" s="1"/>
  <c r="C52" i="17" s="1"/>
  <c r="I19" i="13"/>
  <c r="L19" i="13" s="1"/>
  <c r="J20" i="13"/>
  <c r="M20" i="13" s="1"/>
  <c r="L22" i="20"/>
  <c r="F47" i="20"/>
  <c r="C49" i="19"/>
  <c r="C50" i="20"/>
  <c r="C51" i="19"/>
  <c r="C50" i="19"/>
  <c r="K23" i="18"/>
  <c r="K23" i="19"/>
  <c r="F47" i="19" s="1"/>
  <c r="C49" i="20"/>
  <c r="L24" i="17"/>
  <c r="C49" i="17" s="1"/>
  <c r="F47" i="17"/>
  <c r="N23" i="19"/>
  <c r="C52" i="19" s="1"/>
  <c r="K23" i="20"/>
  <c r="I21" i="13"/>
  <c r="L21" i="13" s="1"/>
  <c r="M42" i="14"/>
  <c r="I23" i="14"/>
  <c r="I22" i="14"/>
  <c r="L22" i="14" s="1"/>
  <c r="K23" i="14"/>
  <c r="N23" i="14" s="1"/>
  <c r="L23" i="14"/>
  <c r="I24" i="14"/>
  <c r="L24" i="14" s="1"/>
  <c r="L20" i="13"/>
  <c r="K20" i="13"/>
  <c r="N20" i="13" s="1"/>
  <c r="N23" i="18" l="1"/>
  <c r="C52" i="18" s="1"/>
  <c r="F47" i="18"/>
  <c r="C30" i="22" s="1"/>
  <c r="N23" i="20"/>
  <c r="C52"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1" authorId="0" shapeId="0" xr:uid="{00000000-0006-0000-0100-00000100000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sharedStrings.xml><?xml version="1.0" encoding="utf-8"?>
<sst xmlns="http://schemas.openxmlformats.org/spreadsheetml/2006/main" count="519" uniqueCount="173">
  <si>
    <t>１　施設名</t>
  </si>
  <si>
    <t>２　開設者氏名</t>
  </si>
  <si>
    <t>３　施設の所在地</t>
  </si>
  <si>
    <t>４  補助事業名</t>
  </si>
  <si>
    <t>（別紙概要）</t>
    <phoneticPr fontId="2"/>
  </si>
  <si>
    <t>共通対応分</t>
    <rPh sb="0" eb="2">
      <t>キョウツウ</t>
    </rPh>
    <rPh sb="2" eb="4">
      <t>タイオウ</t>
    </rPh>
    <rPh sb="4" eb="5">
      <t>ブン</t>
    </rPh>
    <phoneticPr fontId="2"/>
  </si>
  <si>
    <t>課税仕入</t>
    <rPh sb="0" eb="2">
      <t>カゼイ</t>
    </rPh>
    <rPh sb="2" eb="4">
      <t>シイ</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</si>
  <si>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</si>
  <si>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</si>
  <si>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</si>
  <si>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</si>
  <si>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</si>
  <si>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</si>
  <si>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</si>
  <si>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</si>
  <si>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</si>
  <si>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</si>
  <si>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Ｄ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</si>
  <si>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Ｃ　簡易課税方式</t>
    <rPh sb="2" eb="4">
      <t>カンイ</t>
    </rPh>
    <rPh sb="4" eb="6">
      <t>カゼイ</t>
    </rPh>
    <rPh sb="6" eb="8">
      <t>ホウシキ</t>
    </rPh>
    <phoneticPr fontId="2"/>
  </si>
  <si>
    <t>Ｂ　申告義務なし（一般会計）</t>
    <rPh sb="2" eb="4">
      <t>シンコク</t>
    </rPh>
    <rPh sb="4" eb="6">
      <t>ギム</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</si>
  <si>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</si>
  <si>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</si>
  <si>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t>
    <phoneticPr fontId="2"/>
  </si>
  <si>
    <t>③仕入控除税額</t>
    <rPh sb="1" eb="3">
      <t>シイ</t>
    </rPh>
    <rPh sb="3" eb="5">
      <t>コウジョ</t>
    </rPh>
    <rPh sb="5" eb="7">
      <t>ゼイガク</t>
    </rPh>
    <phoneticPr fontId="2"/>
  </si>
  <si>
    <t>非課税仕入
不課税仕入</t>
    <rPh sb="0" eb="3">
      <t>ヒカゼイ</t>
    </rPh>
    <rPh sb="3" eb="5">
      <t>シイ</t>
    </rPh>
    <rPh sb="6" eb="7">
      <t>フ</t>
    </rPh>
    <rPh sb="7" eb="9">
      <t>カゼイ</t>
    </rPh>
    <rPh sb="9" eb="11">
      <t>シイ</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</si>
  <si>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</si>
  <si>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</si>
  <si>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</si>
  <si>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</si>
  <si>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</si>
  <si>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</si>
  <si>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６　仕入控除税額の概要（仕入控除税額がない場合はその理由）</t>
    <phoneticPr fontId="2"/>
  </si>
  <si>
    <t>※ＡＢＣＤに該当する場合には以下は記入不要。</t>
    <rPh sb="6" eb="8">
      <t>ガイトウ</t>
    </rPh>
    <rPh sb="10" eb="12">
      <t>バアイ</t>
    </rPh>
    <rPh sb="14" eb="16">
      <t>イカ</t>
    </rPh>
    <rPh sb="17" eb="19">
      <t>キニュウ</t>
    </rPh>
    <rPh sb="19" eb="21">
      <t>フヨウ</t>
    </rPh>
    <phoneticPr fontId="2"/>
  </si>
  <si>
    <t>※ＥＦＧに該当する場合には、以下のいずれかに”○”を記入してください。</t>
    <phoneticPr fontId="2"/>
  </si>
  <si>
    <t>Ａ　申告義務なし（基準期間における税抜課税売上高　　　　　　　　　円）</t>
    <rPh sb="2" eb="4">
      <t>シンコク</t>
    </rPh>
    <rPh sb="4" eb="6">
      <t>ギム</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</si>
  <si>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</si>
  <si>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</si>
  <si>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 xml:space="preserve"> </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</si>
  <si>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</si>
  <si>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</si>
  <si>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</si>
  <si>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</si>
  <si>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</si>
  <si>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</si>
  <si>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</si>
  <si>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５　補助金確定額</t>
    <phoneticPr fontId="2"/>
  </si>
  <si>
    <t>１　施設名</t>
    <phoneticPr fontId="2"/>
  </si>
  <si>
    <t>（医療機関コード10桁）</t>
    <rPh sb="1" eb="3">
      <t>イリョウ</t>
    </rPh>
    <rPh sb="3" eb="5">
      <t>キカン</t>
    </rPh>
    <rPh sb="10" eb="11">
      <t>ケタ</t>
    </rPh>
    <phoneticPr fontId="2"/>
  </si>
  <si>
    <t>要返還相当額計算書【税率１０％】</t>
    <rPh sb="0" eb="1">
      <t>ヨウ</t>
    </rPh>
    <rPh sb="1" eb="3">
      <t>ヘンカン</t>
    </rPh>
    <rPh sb="3" eb="5">
      <t>ソウトウ</t>
    </rPh>
    <rPh sb="5" eb="6">
      <t>ガク</t>
    </rPh>
    <rPh sb="6" eb="9">
      <t>ケイサンショ</t>
    </rPh>
    <rPh sb="10" eb="12">
      <t>ゼイリツ</t>
    </rPh>
    <phoneticPr fontId="2"/>
  </si>
  <si>
    <t>（報告様式２）</t>
    <rPh sb="1" eb="5">
      <t>ホウコクヨウシキ</t>
    </rPh>
    <phoneticPr fontId="2"/>
  </si>
  <si>
    <t>（宛先）</t>
  </si>
  <si>
    <t>　埼 玉 県 知 事</t>
  </si>
  <si>
    <t>記</t>
  </si>
  <si>
    <t>　　３の消費税及び地方消費税に係る仕入控除税額の積算内訳等</t>
  </si>
  <si>
    <t>提出日</t>
    <rPh sb="0" eb="2">
      <t>テイシュツ</t>
    </rPh>
    <rPh sb="2" eb="3">
      <t>ニチ</t>
    </rPh>
    <phoneticPr fontId="2"/>
  </si>
  <si>
    <t>記入例</t>
    <rPh sb="0" eb="2">
      <t>キニュウ</t>
    </rPh>
    <rPh sb="2" eb="3">
      <t>レイ</t>
    </rPh>
    <phoneticPr fontId="2"/>
  </si>
  <si>
    <t>交付決定通知</t>
    <rPh sb="0" eb="2">
      <t>コウフ</t>
    </rPh>
    <rPh sb="2" eb="4">
      <t>ケッテイ</t>
    </rPh>
    <rPh sb="4" eb="6">
      <t>ツウチ</t>
    </rPh>
    <phoneticPr fontId="2"/>
  </si>
  <si>
    <t>代表者職・氏名</t>
    <rPh sb="0" eb="3">
      <t>ダイヒョウシャ</t>
    </rPh>
    <rPh sb="3" eb="4">
      <t>ショク</t>
    </rPh>
    <rPh sb="5" eb="7">
      <t>シメイ</t>
    </rPh>
    <phoneticPr fontId="2"/>
  </si>
  <si>
    <t>施設の名称</t>
    <rPh sb="0" eb="2">
      <t>シセツ</t>
    </rPh>
    <rPh sb="3" eb="5">
      <t>メイショウ</t>
    </rPh>
    <phoneticPr fontId="2"/>
  </si>
  <si>
    <t>補助金確定額</t>
    <rPh sb="0" eb="3">
      <t>ホジョキン</t>
    </rPh>
    <rPh sb="3" eb="5">
      <t>カクテイ</t>
    </rPh>
    <rPh sb="5" eb="6">
      <t>ガク</t>
    </rPh>
    <phoneticPr fontId="2"/>
  </si>
  <si>
    <t>　　（消費税に係る確定申告書は１部で結構です。）</t>
    <phoneticPr fontId="2"/>
  </si>
  <si>
    <t>課税売上割合</t>
    <rPh sb="0" eb="2">
      <t>カゼイ</t>
    </rPh>
    <rPh sb="2" eb="4">
      <t>ウリアゲ</t>
    </rPh>
    <rPh sb="4" eb="6">
      <t>ワリアイ</t>
    </rPh>
    <phoneticPr fontId="2"/>
  </si>
  <si>
    <t>課税資産の譲渡等の対価の額</t>
    <rPh sb="0" eb="2">
      <t>カゼイ</t>
    </rPh>
    <rPh sb="2" eb="4">
      <t>シサン</t>
    </rPh>
    <rPh sb="5" eb="7">
      <t>ジョウト</t>
    </rPh>
    <rPh sb="7" eb="8">
      <t>トウ</t>
    </rPh>
    <rPh sb="9" eb="11">
      <t>タイカ</t>
    </rPh>
    <rPh sb="12" eb="13">
      <t>ガク</t>
    </rPh>
    <phoneticPr fontId="2"/>
  </si>
  <si>
    <t>資産の譲渡等の対価の額</t>
    <rPh sb="0" eb="2">
      <t>シサン</t>
    </rPh>
    <rPh sb="3" eb="5">
      <t>ジョウト</t>
    </rPh>
    <rPh sb="5" eb="6">
      <t>トウ</t>
    </rPh>
    <rPh sb="7" eb="9">
      <t>タイカ</t>
    </rPh>
    <rPh sb="10" eb="11">
      <t>ガク</t>
    </rPh>
    <phoneticPr fontId="2"/>
  </si>
  <si>
    <t>（課税売上割合）</t>
    <rPh sb="1" eb="3">
      <t>カゼイ</t>
    </rPh>
    <rPh sb="3" eb="5">
      <t>ウリアゲ</t>
    </rPh>
    <rPh sb="5" eb="7">
      <t>ワリアイ</t>
    </rPh>
    <phoneticPr fontId="2"/>
  </si>
  <si>
    <t>医療機関コード</t>
    <rPh sb="0" eb="2">
      <t>イリョウ</t>
    </rPh>
    <rPh sb="2" eb="4">
      <t>キカン</t>
    </rPh>
    <phoneticPr fontId="2"/>
  </si>
  <si>
    <t>施設所在地</t>
    <rPh sb="0" eb="2">
      <t>シセツ</t>
    </rPh>
    <rPh sb="2" eb="5">
      <t>ショザイチ</t>
    </rPh>
    <phoneticPr fontId="2"/>
  </si>
  <si>
    <t>1234-56</t>
    <phoneticPr fontId="2"/>
  </si>
  <si>
    <t>税務申告上で課税売上割合の端数処理をしている場合の課税売上割合</t>
    <rPh sb="0" eb="2">
      <t>ゼイム</t>
    </rPh>
    <rPh sb="2" eb="4">
      <t>シンコク</t>
    </rPh>
    <rPh sb="4" eb="5">
      <t>ジョウ</t>
    </rPh>
    <rPh sb="6" eb="8">
      <t>カゼイ</t>
    </rPh>
    <rPh sb="8" eb="10">
      <t>ウリアゲ</t>
    </rPh>
    <rPh sb="10" eb="12">
      <t>ワリアイ</t>
    </rPh>
    <rPh sb="13" eb="15">
      <t>ハスウ</t>
    </rPh>
    <rPh sb="15" eb="17">
      <t>ショリ</t>
    </rPh>
    <rPh sb="22" eb="24">
      <t>バアイ</t>
    </rPh>
    <rPh sb="25" eb="27">
      <t>カゼイ</t>
    </rPh>
    <rPh sb="27" eb="29">
      <t>ウリアゲ</t>
    </rPh>
    <rPh sb="29" eb="31">
      <t>ワリアイ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</si>
  <si>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</si>
  <si>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</si>
  <si>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</si>
  <si>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</si>
  <si>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</si>
  <si>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</si>
  <si>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</si>
  <si>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</si>
  <si>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</si>
  <si>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</si>
  <si>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</si>
  <si>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</si>
  <si>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</si>
  <si>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</si>
  <si>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⑯</t>
    <phoneticPr fontId="2"/>
  </si>
  <si>
    <t>⑰</t>
    <phoneticPr fontId="2"/>
  </si>
  <si>
    <t>⑱</t>
    <phoneticPr fontId="2"/>
  </si>
  <si>
    <t>仕入控除の方法など</t>
    <rPh sb="0" eb="2">
      <t>シイレ</t>
    </rPh>
    <rPh sb="2" eb="4">
      <t>コウジョ</t>
    </rPh>
    <rPh sb="5" eb="7">
      <t>ホウホウ</t>
    </rPh>
    <phoneticPr fontId="2"/>
  </si>
  <si>
    <t>Ａ　申告義務なし</t>
    <rPh sb="2" eb="4">
      <t>シンコク</t>
    </rPh>
    <rPh sb="4" eb="6">
      <t>ギム</t>
    </rPh>
    <phoneticPr fontId="2"/>
  </si>
  <si>
    <t>Ｂ　簡易課税方式</t>
    <rPh sb="2" eb="4">
      <t>カンイ</t>
    </rPh>
    <rPh sb="4" eb="6">
      <t>カゼイ</t>
    </rPh>
    <rPh sb="6" eb="8">
      <t>ホウシキ</t>
    </rPh>
    <phoneticPr fontId="2"/>
  </si>
  <si>
    <t>Ｃ　特定収入割合５％超</t>
    <rPh sb="2" eb="4">
      <t>トクテイ</t>
    </rPh>
    <rPh sb="4" eb="6">
      <t>シュウニュウ</t>
    </rPh>
    <rPh sb="6" eb="8">
      <t>ワリアイ</t>
    </rPh>
    <rPh sb="10" eb="11">
      <t>チョウ</t>
    </rPh>
    <phoneticPr fontId="2"/>
  </si>
  <si>
    <t>Ｄ　その他</t>
    <rPh sb="4" eb="5">
      <t>ホカ</t>
    </rPh>
    <phoneticPr fontId="2"/>
  </si>
  <si>
    <t>Ｅ　全額控除</t>
    <rPh sb="2" eb="4">
      <t>ゼンガク</t>
    </rPh>
    <rPh sb="4" eb="6">
      <t>コウジョ</t>
    </rPh>
    <phoneticPr fontId="2"/>
  </si>
  <si>
    <t>Ｆ　個別対応方式</t>
    <rPh sb="2" eb="4">
      <t>コベツ</t>
    </rPh>
    <rPh sb="4" eb="6">
      <t>タイオウ</t>
    </rPh>
    <rPh sb="6" eb="8">
      <t>ホウシキ</t>
    </rPh>
    <phoneticPr fontId="2"/>
  </si>
  <si>
    <t>Ｇ　一括比例方式</t>
    <rPh sb="2" eb="4">
      <t>イッカツ</t>
    </rPh>
    <rPh sb="4" eb="6">
      <t>ヒレイ</t>
    </rPh>
    <rPh sb="6" eb="8">
      <t>ホウシキ</t>
    </rPh>
    <phoneticPr fontId="2"/>
  </si>
  <si>
    <t>入力欄</t>
    <rPh sb="0" eb="2">
      <t>ニュウリョク</t>
    </rPh>
    <rPh sb="2" eb="3">
      <t>ラン</t>
    </rPh>
    <phoneticPr fontId="2"/>
  </si>
  <si>
    <t>選択肢</t>
    <rPh sb="0" eb="3">
      <t>センタクシ</t>
    </rPh>
    <phoneticPr fontId="2"/>
  </si>
  <si>
    <t>○</t>
    <phoneticPr fontId="2"/>
  </si>
  <si>
    <t>Ａ　申告義務なし</t>
    <rPh sb="2" eb="4">
      <t>シンコク</t>
    </rPh>
    <rPh sb="4" eb="6">
      <t>ギム</t>
    </rPh>
    <phoneticPr fontId="2"/>
  </si>
  <si>
    <t>Ｃ　特定収入割合５％超</t>
    <rPh sb="2" eb="4">
      <t>トクテイ</t>
    </rPh>
    <rPh sb="4" eb="6">
      <t>シュウニュウ</t>
    </rPh>
    <rPh sb="6" eb="8">
      <t>ワリアイ</t>
    </rPh>
    <rPh sb="10" eb="11">
      <t>チョウ</t>
    </rPh>
    <phoneticPr fontId="2"/>
  </si>
  <si>
    <t>補助金の使途について</t>
    <rPh sb="0" eb="3">
      <t>ホジョキン</t>
    </rPh>
    <rPh sb="4" eb="6">
      <t>シト</t>
    </rPh>
    <phoneticPr fontId="2"/>
  </si>
  <si>
    <t>税務申告で明らかになっている</t>
    <rPh sb="0" eb="2">
      <t>ゼイム</t>
    </rPh>
    <rPh sb="2" eb="4">
      <t>シンコク</t>
    </rPh>
    <rPh sb="5" eb="6">
      <t>アキ</t>
    </rPh>
    <phoneticPr fontId="2"/>
  </si>
  <si>
    <t>税務申告で明らかになっていない</t>
    <rPh sb="0" eb="2">
      <t>ゼイム</t>
    </rPh>
    <rPh sb="2" eb="4">
      <t>シンコク</t>
    </rPh>
    <rPh sb="5" eb="6">
      <t>アキ</t>
    </rPh>
    <phoneticPr fontId="2"/>
  </si>
  <si>
    <t>さいたま市浦和区〇〇１－２－３</t>
    <rPh sb="4" eb="5">
      <t>シ</t>
    </rPh>
    <rPh sb="5" eb="7">
      <t>ウラワ</t>
    </rPh>
    <rPh sb="7" eb="8">
      <t>ク</t>
    </rPh>
    <phoneticPr fontId="2"/>
  </si>
  <si>
    <t>医療法人〇〇〇〇</t>
    <rPh sb="0" eb="2">
      <t>イリョウ</t>
    </rPh>
    <rPh sb="2" eb="4">
      <t>ホウジン</t>
    </rPh>
    <phoneticPr fontId="2"/>
  </si>
  <si>
    <t>理事長●●●●</t>
    <rPh sb="0" eb="3">
      <t>リジチョウ</t>
    </rPh>
    <phoneticPr fontId="2"/>
  </si>
  <si>
    <t>△△病院</t>
    <rPh sb="2" eb="4">
      <t>ビョウイン</t>
    </rPh>
    <phoneticPr fontId="2"/>
  </si>
  <si>
    <t>さいたま市大宮区〇〇１－２－３</t>
    <rPh sb="4" eb="5">
      <t>シ</t>
    </rPh>
    <rPh sb="5" eb="7">
      <t>オオミヤ</t>
    </rPh>
    <rPh sb="7" eb="8">
      <t>ク</t>
    </rPh>
    <phoneticPr fontId="2"/>
  </si>
  <si>
    <t>交付決定通知書の文書番号</t>
    <rPh sb="0" eb="2">
      <t>コウフ</t>
    </rPh>
    <rPh sb="2" eb="4">
      <t>ケッテイ</t>
    </rPh>
    <rPh sb="4" eb="6">
      <t>ツウチ</t>
    </rPh>
    <rPh sb="6" eb="7">
      <t>ショ</t>
    </rPh>
    <rPh sb="8" eb="10">
      <t>ブンショ</t>
    </rPh>
    <rPh sb="10" eb="12">
      <t>バンゴウ</t>
    </rPh>
    <phoneticPr fontId="2"/>
  </si>
  <si>
    <t>（特定収入割合）</t>
    <rPh sb="1" eb="3">
      <t>トクテイ</t>
    </rPh>
    <rPh sb="3" eb="5">
      <t>シュウニュウ</t>
    </rPh>
    <rPh sb="5" eb="7">
      <t>ワリアイ</t>
    </rPh>
    <phoneticPr fontId="2"/>
  </si>
  <si>
    <t>（具体的な理由）</t>
    <rPh sb="1" eb="4">
      <t>グタイテキ</t>
    </rPh>
    <rPh sb="5" eb="7">
      <t>リユウ</t>
    </rPh>
    <phoneticPr fontId="2"/>
  </si>
  <si>
    <t>（基準期間における課税売上高（税抜））</t>
    <rPh sb="1" eb="3">
      <t>キジュン</t>
    </rPh>
    <rPh sb="3" eb="5">
      <t>キカン</t>
    </rPh>
    <rPh sb="9" eb="11">
      <t>カゼイ</t>
    </rPh>
    <rPh sb="11" eb="12">
      <t>ウ</t>
    </rPh>
    <rPh sb="12" eb="13">
      <t>ウエ</t>
    </rPh>
    <rPh sb="13" eb="14">
      <t>ダカ</t>
    </rPh>
    <rPh sb="15" eb="16">
      <t>ゼイ</t>
    </rPh>
    <rPh sb="16" eb="17">
      <t>バツ</t>
    </rPh>
    <phoneticPr fontId="2"/>
  </si>
  <si>
    <t>自動計算</t>
    <rPh sb="0" eb="2">
      <t>ジドウ</t>
    </rPh>
    <rPh sb="2" eb="4">
      <t>ケイサン</t>
    </rPh>
    <phoneticPr fontId="2"/>
  </si>
  <si>
    <t>○</t>
  </si>
  <si>
    <t>※以下の欄は、上記でＡ～Ｄを選んだときは入力不要です。※</t>
    <rPh sb="1" eb="3">
      <t>イカ</t>
    </rPh>
    <rPh sb="4" eb="5">
      <t>ラン</t>
    </rPh>
    <rPh sb="7" eb="9">
      <t>ジョウキ</t>
    </rPh>
    <rPh sb="14" eb="15">
      <t>エラ</t>
    </rPh>
    <rPh sb="20" eb="22">
      <t>ニュウリョク</t>
    </rPh>
    <rPh sb="22" eb="24">
      <t>フヨウ</t>
    </rPh>
    <phoneticPr fontId="2"/>
  </si>
  <si>
    <t>医療従事者宿泊支援事業</t>
    <rPh sb="0" eb="2">
      <t>イリョウ</t>
    </rPh>
    <rPh sb="2" eb="5">
      <t>ジュウジシャ</t>
    </rPh>
    <rPh sb="5" eb="7">
      <t>シュクハク</t>
    </rPh>
    <rPh sb="7" eb="9">
      <t>シエン</t>
    </rPh>
    <rPh sb="9" eb="11">
      <t>ジギョウ</t>
    </rPh>
    <phoneticPr fontId="2"/>
  </si>
  <si>
    <t>様式第５号（第４条関係）</t>
    <rPh sb="6" eb="7">
      <t>ダイ</t>
    </rPh>
    <rPh sb="8" eb="9">
      <t>ジョウ</t>
    </rPh>
    <rPh sb="9" eb="11">
      <t>カンケイ</t>
    </rPh>
    <phoneticPr fontId="2"/>
  </si>
  <si>
    <t>（補助事業者）</t>
    <rPh sb="1" eb="3">
      <t>ホジョ</t>
    </rPh>
    <rPh sb="3" eb="5">
      <t>ジギョウ</t>
    </rPh>
    <rPh sb="5" eb="6">
      <t>シャ</t>
    </rPh>
    <phoneticPr fontId="2"/>
  </si>
  <si>
    <t>号により交付決定があった埼玉県新型コロナウイルス</t>
    <rPh sb="12" eb="14">
      <t>サイタマ</t>
    </rPh>
    <rPh sb="14" eb="15">
      <t>ケン</t>
    </rPh>
    <phoneticPr fontId="2"/>
  </si>
  <si>
    <t>感染症医療提供体制支援事業費補助金について、交付決定通知書により付された条件に基づき、</t>
    <rPh sb="3" eb="5">
      <t>イリョウ</t>
    </rPh>
    <rPh sb="5" eb="7">
      <t>テイキョウ</t>
    </rPh>
    <rPh sb="7" eb="9">
      <t>タイセイ</t>
    </rPh>
    <rPh sb="9" eb="11">
      <t>シエン</t>
    </rPh>
    <rPh sb="11" eb="14">
      <t>ジギョウヒ</t>
    </rPh>
    <rPh sb="14" eb="17">
      <t>ホジョキン</t>
    </rPh>
    <phoneticPr fontId="2"/>
  </si>
  <si>
    <t>下記のとおり報告する。</t>
    <phoneticPr fontId="2"/>
  </si>
  <si>
    <t>　又は事業実績報告による精算額</t>
    <phoneticPr fontId="2"/>
  </si>
  <si>
    <t>　控除税額（要県補助金返還相当額）</t>
    <phoneticPr fontId="2"/>
  </si>
  <si>
    <t>医療従事者特殊勤務手当支援事業</t>
    <rPh sb="0" eb="2">
      <t>イリョウ</t>
    </rPh>
    <rPh sb="2" eb="5">
      <t>ジュウジシャ</t>
    </rPh>
    <rPh sb="5" eb="7">
      <t>トクシュ</t>
    </rPh>
    <rPh sb="7" eb="9">
      <t>キンム</t>
    </rPh>
    <rPh sb="9" eb="11">
      <t>テアテ</t>
    </rPh>
    <rPh sb="11" eb="13">
      <t>シエン</t>
    </rPh>
    <rPh sb="13" eb="15">
      <t>ジギョウ</t>
    </rPh>
    <phoneticPr fontId="2"/>
  </si>
  <si>
    <t>感染症患者入院受入協力支援事業</t>
    <rPh sb="0" eb="3">
      <t>カンセンショウ</t>
    </rPh>
    <rPh sb="3" eb="5">
      <t>カンジャ</t>
    </rPh>
    <rPh sb="5" eb="7">
      <t>ニュウイン</t>
    </rPh>
    <rPh sb="7" eb="9">
      <t>ウケイレ</t>
    </rPh>
    <rPh sb="9" eb="11">
      <t>キョウリョク</t>
    </rPh>
    <rPh sb="11" eb="13">
      <t>シエン</t>
    </rPh>
    <rPh sb="13" eb="15">
      <t>ジギョウ</t>
    </rPh>
    <phoneticPr fontId="2"/>
  </si>
  <si>
    <t>⑮</t>
    <phoneticPr fontId="2"/>
  </si>
  <si>
    <t>病床確保支援事業（うち病床確保料）</t>
    <rPh sb="0" eb="2">
      <t>ビョウショウ</t>
    </rPh>
    <rPh sb="2" eb="4">
      <t>カクホ</t>
    </rPh>
    <rPh sb="4" eb="6">
      <t>シエン</t>
    </rPh>
    <rPh sb="6" eb="8">
      <t>ジギョウ</t>
    </rPh>
    <rPh sb="11" eb="13">
      <t>ビョウショウ</t>
    </rPh>
    <rPh sb="13" eb="15">
      <t>カクホ</t>
    </rPh>
    <rPh sb="15" eb="16">
      <t>リョウ</t>
    </rPh>
    <phoneticPr fontId="2"/>
  </si>
  <si>
    <t>開設者所在地</t>
    <rPh sb="0" eb="1">
      <t>カイ</t>
    </rPh>
    <rPh sb="1" eb="2">
      <t>セツ</t>
    </rPh>
    <rPh sb="2" eb="3">
      <t>シャ</t>
    </rPh>
    <rPh sb="3" eb="6">
      <t>ショザイチ</t>
    </rPh>
    <phoneticPr fontId="2"/>
  </si>
  <si>
    <t>代表者職氏名</t>
    <rPh sb="0" eb="3">
      <t>ダイヒョウシャ</t>
    </rPh>
    <rPh sb="3" eb="4">
      <t>ショク</t>
    </rPh>
    <rPh sb="4" eb="6">
      <t>シメイ</t>
    </rPh>
    <phoneticPr fontId="2"/>
  </si>
  <si>
    <t>開設者所在地</t>
    <rPh sb="0" eb="2">
      <t>カイセツ</t>
    </rPh>
    <rPh sb="2" eb="3">
      <t>シャ</t>
    </rPh>
    <rPh sb="3" eb="6">
      <t>ショザイチ</t>
    </rPh>
    <phoneticPr fontId="2"/>
  </si>
  <si>
    <t>開設者名称</t>
    <rPh sb="0" eb="2">
      <t>カイセツ</t>
    </rPh>
    <rPh sb="2" eb="3">
      <t>シャ</t>
    </rPh>
    <rPh sb="3" eb="5">
      <t>メイショウ</t>
    </rPh>
    <phoneticPr fontId="2"/>
  </si>
  <si>
    <t>開設者名称</t>
    <rPh sb="0" eb="1">
      <t>カイ</t>
    </rPh>
    <rPh sb="1" eb="2">
      <t>セツ</t>
    </rPh>
    <rPh sb="2" eb="3">
      <t>シャ</t>
    </rPh>
    <rPh sb="3" eb="5">
      <t>メイショウ</t>
    </rPh>
    <phoneticPr fontId="2"/>
  </si>
  <si>
    <t>１　施設の名称</t>
    <rPh sb="2" eb="4">
      <t>シセツ</t>
    </rPh>
    <rPh sb="5" eb="7">
      <t>メイショウ</t>
    </rPh>
    <phoneticPr fontId="2"/>
  </si>
  <si>
    <t>２　補助金等に係る予算の執行の適正化に関する法律第１５条の規定による確定額</t>
    <phoneticPr fontId="2"/>
  </si>
  <si>
    <t>３　消費税及び地方消費税の申告により確定した消費税及び地方消費税に係る仕入</t>
    <phoneticPr fontId="2"/>
  </si>
  <si>
    <t>４　添付書類</t>
    <phoneticPr fontId="2"/>
  </si>
  <si>
    <t>人件費</t>
    <rPh sb="0" eb="3">
      <t>ジンケンヒ</t>
    </rPh>
    <phoneticPr fontId="2"/>
  </si>
  <si>
    <r>
      <t>病床確保支援事業</t>
    </r>
    <r>
      <rPr>
        <sz val="7"/>
        <rFont val="ＭＳ 明朝"/>
        <family val="1"/>
        <charset val="128"/>
      </rPr>
      <t>（うち病床確保料）</t>
    </r>
    <rPh sb="0" eb="2">
      <t>ビョウショウ</t>
    </rPh>
    <rPh sb="2" eb="4">
      <t>カクホ</t>
    </rPh>
    <rPh sb="4" eb="6">
      <t>シエン</t>
    </rPh>
    <rPh sb="6" eb="8">
      <t>ジギョウ</t>
    </rPh>
    <rPh sb="11" eb="13">
      <t>ビョウショウ</t>
    </rPh>
    <rPh sb="13" eb="15">
      <t>カクホ</t>
    </rPh>
    <rPh sb="15" eb="16">
      <t>リョウ</t>
    </rPh>
    <phoneticPr fontId="2"/>
  </si>
  <si>
    <t>　　（要返還相当額計算書（報告様式第２）は補助事業区分（病床確保支援事業については</t>
    <phoneticPr fontId="2"/>
  </si>
  <si>
    <t>　　病床確保料と消毒経費とに区分）ごとに作成してください。）</t>
    <phoneticPr fontId="2"/>
  </si>
  <si>
    <t>病床確保支援事業（うち消毒経費）</t>
    <rPh sb="0" eb="2">
      <t>ビョウショウ</t>
    </rPh>
    <rPh sb="2" eb="4">
      <t>カクホ</t>
    </rPh>
    <rPh sb="4" eb="6">
      <t>シエン</t>
    </rPh>
    <rPh sb="6" eb="8">
      <t>ジギョウ</t>
    </rPh>
    <rPh sb="11" eb="13">
      <t>ショウドク</t>
    </rPh>
    <rPh sb="13" eb="15">
      <t>ケイヒ</t>
    </rPh>
    <phoneticPr fontId="2"/>
  </si>
  <si>
    <t>課税仕入（10%）</t>
    <rPh sb="0" eb="2">
      <t>カゼイ</t>
    </rPh>
    <rPh sb="2" eb="4">
      <t>シイレ</t>
    </rPh>
    <phoneticPr fontId="2"/>
  </si>
  <si>
    <t>課税仕入（10%）</t>
    <rPh sb="0" eb="4">
      <t>カゼイシイレ</t>
    </rPh>
    <phoneticPr fontId="2"/>
  </si>
  <si>
    <t>割合</t>
    <rPh sb="0" eb="2">
      <t>ワリアイ</t>
    </rPh>
    <phoneticPr fontId="2"/>
  </si>
  <si>
    <t>課税対象売上</t>
    <rPh sb="0" eb="2">
      <t>カゼイ</t>
    </rPh>
    <rPh sb="2" eb="4">
      <t>タイショウ</t>
    </rPh>
    <rPh sb="4" eb="6">
      <t>ウリアゲ</t>
    </rPh>
    <phoneticPr fontId="2"/>
  </si>
  <si>
    <t>総売上</t>
    <rPh sb="0" eb="1">
      <t>ソウ</t>
    </rPh>
    <rPh sb="1" eb="2">
      <t>ウ</t>
    </rPh>
    <rPh sb="2" eb="3">
      <t>ア</t>
    </rPh>
    <phoneticPr fontId="2"/>
  </si>
  <si>
    <t>課税売上分</t>
    <rPh sb="0" eb="2">
      <t>カゼイ</t>
    </rPh>
    <rPh sb="2" eb="4">
      <t>ウリアゲ</t>
    </rPh>
    <rPh sb="4" eb="5">
      <t>ブン</t>
    </rPh>
    <phoneticPr fontId="2"/>
  </si>
  <si>
    <t>非課税売上分</t>
    <rPh sb="0" eb="1">
      <t>ヒ</t>
    </rPh>
    <rPh sb="1" eb="3">
      <t>カゼイ</t>
    </rPh>
    <rPh sb="3" eb="5">
      <t>ウリアゲ</t>
    </rPh>
    <rPh sb="5" eb="6">
      <t>ブン</t>
    </rPh>
    <phoneticPr fontId="2"/>
  </si>
  <si>
    <t>対象経費総額</t>
    <rPh sb="0" eb="2">
      <t>タイショウ</t>
    </rPh>
    <rPh sb="2" eb="4">
      <t>ケイヒ</t>
    </rPh>
    <rPh sb="4" eb="6">
      <t>ソウガク</t>
    </rPh>
    <phoneticPr fontId="2"/>
  </si>
  <si>
    <t>端数処理をしている場合の課税売上割合</t>
    <rPh sb="0" eb="4">
      <t>ハスウショリ</t>
    </rPh>
    <rPh sb="9" eb="11">
      <t>バアイ</t>
    </rPh>
    <rPh sb="12" eb="18">
      <t>カゼイウリアゲワリアイ</t>
    </rPh>
    <phoneticPr fontId="2"/>
  </si>
  <si>
    <t>①特殊勤務手当</t>
    <rPh sb="1" eb="3">
      <t>トクシュ</t>
    </rPh>
    <rPh sb="3" eb="5">
      <t>キンム</t>
    </rPh>
    <rPh sb="5" eb="7">
      <t>テアテ</t>
    </rPh>
    <phoneticPr fontId="2"/>
  </si>
  <si>
    <t>②病床確保（うち病床確保）</t>
    <rPh sb="1" eb="3">
      <t>ビョウショウ</t>
    </rPh>
    <rPh sb="3" eb="5">
      <t>カクホ</t>
    </rPh>
    <rPh sb="8" eb="10">
      <t>ビョウショウ</t>
    </rPh>
    <rPh sb="10" eb="12">
      <t>カクホ</t>
    </rPh>
    <phoneticPr fontId="2"/>
  </si>
  <si>
    <t>③病床確保（うち消毒経費）</t>
    <rPh sb="1" eb="3">
      <t>ビョウショウ</t>
    </rPh>
    <rPh sb="3" eb="5">
      <t>カクホ</t>
    </rPh>
    <rPh sb="8" eb="10">
      <t>ショウドク</t>
    </rPh>
    <rPh sb="10" eb="12">
      <t>ケイヒ</t>
    </rPh>
    <phoneticPr fontId="2"/>
  </si>
  <si>
    <t>④従事者宿泊</t>
    <rPh sb="1" eb="4">
      <t>ジュウジシャ</t>
    </rPh>
    <rPh sb="4" eb="6">
      <t>シュクハク</t>
    </rPh>
    <phoneticPr fontId="2"/>
  </si>
  <si>
    <t>⑤入院受入</t>
    <rPh sb="1" eb="3">
      <t>ニュウイン</t>
    </rPh>
    <rPh sb="3" eb="5">
      <t>ウケイレ</t>
    </rPh>
    <phoneticPr fontId="2"/>
  </si>
  <si>
    <t>令和５年度埼玉県医療従事者特殊勤務手当支援事業</t>
    <rPh sb="8" eb="10">
      <t>イリョウ</t>
    </rPh>
    <rPh sb="10" eb="13">
      <t>ジュウジシャ</t>
    </rPh>
    <rPh sb="13" eb="15">
      <t>トクシュ</t>
    </rPh>
    <rPh sb="15" eb="17">
      <t>キンム</t>
    </rPh>
    <rPh sb="17" eb="19">
      <t>テアテ</t>
    </rPh>
    <rPh sb="19" eb="21">
      <t>シエン</t>
    </rPh>
    <rPh sb="21" eb="23">
      <t>ジギョウ</t>
    </rPh>
    <phoneticPr fontId="2"/>
  </si>
  <si>
    <t>令和５年度埼玉県病床確保支援事業（うち病床確保料）</t>
    <rPh sb="8" eb="10">
      <t>ビョウショウ</t>
    </rPh>
    <rPh sb="10" eb="12">
      <t>カクホ</t>
    </rPh>
    <rPh sb="12" eb="14">
      <t>シエン</t>
    </rPh>
    <rPh sb="14" eb="16">
      <t>ジギョウ</t>
    </rPh>
    <rPh sb="19" eb="21">
      <t>ビョウショウ</t>
    </rPh>
    <rPh sb="21" eb="23">
      <t>カクホ</t>
    </rPh>
    <rPh sb="23" eb="24">
      <t>リョウ</t>
    </rPh>
    <phoneticPr fontId="2"/>
  </si>
  <si>
    <t>令和５年度埼玉県病床確保支援事業（うち消毒経費）</t>
    <rPh sb="8" eb="10">
      <t>ビョウショウ</t>
    </rPh>
    <rPh sb="10" eb="12">
      <t>カクホ</t>
    </rPh>
    <rPh sb="12" eb="14">
      <t>シエン</t>
    </rPh>
    <rPh sb="14" eb="16">
      <t>ジギョウ</t>
    </rPh>
    <rPh sb="19" eb="21">
      <t>ショウドク</t>
    </rPh>
    <rPh sb="21" eb="23">
      <t>ケイヒ</t>
    </rPh>
    <phoneticPr fontId="2"/>
  </si>
  <si>
    <t>令和５年度埼玉県医療従事者宿泊支援事業</t>
    <rPh sb="8" eb="10">
      <t>イリョウ</t>
    </rPh>
    <rPh sb="10" eb="13">
      <t>ジュウジシャ</t>
    </rPh>
    <rPh sb="13" eb="15">
      <t>シュクハク</t>
    </rPh>
    <rPh sb="15" eb="17">
      <t>シエン</t>
    </rPh>
    <rPh sb="17" eb="19">
      <t>ジギョウ</t>
    </rPh>
    <phoneticPr fontId="2"/>
  </si>
  <si>
    <t>令和５年度埼玉県感染症患者入院受入協力支援事業</t>
    <rPh sb="8" eb="11">
      <t>カンセンショウ</t>
    </rPh>
    <rPh sb="11" eb="13">
      <t>カンジャ</t>
    </rPh>
    <rPh sb="13" eb="15">
      <t>ニュウイン</t>
    </rPh>
    <rPh sb="15" eb="17">
      <t>ウケイレ</t>
    </rPh>
    <rPh sb="17" eb="19">
      <t>キョウリョク</t>
    </rPh>
    <rPh sb="19" eb="21">
      <t>シエン</t>
    </rPh>
    <rPh sb="21" eb="23">
      <t>ジギョウ</t>
    </rPh>
    <phoneticPr fontId="2"/>
  </si>
  <si>
    <t>担当者（所属）</t>
    <rPh sb="0" eb="2">
      <t>タントウ</t>
    </rPh>
    <rPh sb="2" eb="3">
      <t>モノ</t>
    </rPh>
    <rPh sb="4" eb="6">
      <t>ショゾク</t>
    </rPh>
    <phoneticPr fontId="2"/>
  </si>
  <si>
    <t>事務長</t>
    <rPh sb="0" eb="3">
      <t>ジムチョウ</t>
    </rPh>
    <phoneticPr fontId="2"/>
  </si>
  <si>
    <t>担当者</t>
    <rPh sb="0" eb="3">
      <t>タントウシャ</t>
    </rPh>
    <phoneticPr fontId="2"/>
  </si>
  <si>
    <t>□□□□</t>
  </si>
  <si>
    <t>連絡先</t>
    <rPh sb="0" eb="3">
      <t>レンラクサキ</t>
    </rPh>
    <phoneticPr fontId="2"/>
  </si>
  <si>
    <t>０００－１２３－４５６７</t>
  </si>
  <si>
    <t>経理処理した決算月</t>
    <rPh sb="0" eb="4">
      <t>ケイリショリ</t>
    </rPh>
    <rPh sb="6" eb="9">
      <t>ケッサンツキ</t>
    </rPh>
    <phoneticPr fontId="2"/>
  </si>
  <si>
    <t>令和5年12月期</t>
    <rPh sb="0" eb="2">
      <t>レイワ</t>
    </rPh>
    <rPh sb="3" eb="4">
      <t>ネン</t>
    </rPh>
    <rPh sb="6" eb="8">
      <t>ガツキ</t>
    </rPh>
    <phoneticPr fontId="2"/>
  </si>
  <si>
    <t>決算月が二期にまたがり経理処理をしている場合は、二期マタギ用の計算シートをご使用ください。</t>
    <rPh sb="0" eb="3">
      <t>ケッサンツキ</t>
    </rPh>
    <rPh sb="4" eb="6">
      <t>ニキ</t>
    </rPh>
    <rPh sb="11" eb="15">
      <t>ケイリショリ</t>
    </rPh>
    <rPh sb="20" eb="22">
      <t>バアイ</t>
    </rPh>
    <rPh sb="24" eb="25">
      <t>フタ</t>
    </rPh>
    <rPh sb="25" eb="26">
      <t>キ</t>
    </rPh>
    <rPh sb="29" eb="30">
      <t>ヨウ</t>
    </rPh>
    <rPh sb="31" eb="33">
      <t>ケイサン</t>
    </rPh>
    <rPh sb="38" eb="40">
      <t>シヨウ</t>
    </rPh>
    <phoneticPr fontId="2"/>
  </si>
  <si>
    <t>入力必須</t>
    <rPh sb="0" eb="2">
      <t>ニュウリョク</t>
    </rPh>
    <rPh sb="2" eb="4">
      <t>ヒッス</t>
    </rPh>
    <phoneticPr fontId="2"/>
  </si>
  <si>
    <t>令和５年度消費税及び地方消費税に係る仕入控除税額報告書</t>
    <rPh sb="0" eb="2">
      <t>レイワ</t>
    </rPh>
    <phoneticPr fontId="2"/>
  </si>
  <si>
    <t>付け感対第</t>
    <rPh sb="0" eb="1">
      <t>ツ</t>
    </rPh>
    <rPh sb="2" eb="3">
      <t>カン</t>
    </rPh>
    <rPh sb="3" eb="4">
      <t>タイ</t>
    </rPh>
    <rPh sb="4" eb="5">
      <t>ダイ</t>
    </rPh>
    <phoneticPr fontId="2"/>
  </si>
  <si>
    <t>選択</t>
    <rPh sb="0" eb="2">
      <t>センタク</t>
    </rPh>
    <phoneticPr fontId="2"/>
  </si>
  <si>
    <t>該当のみ</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</si>
</sst>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000%"/>
    <numFmt numFmtId="177" formatCode="0_);[Red]\(0\)"/>
    <numFmt numFmtId="178" formatCode="[$-411]ggge&quot;年&quot;m&quot;月&quot;d&quot;日&quot;;@"/>
    <numFmt numFmtId="179" formatCode="&quot;　&quot;[$-411]ggge&quot;年&quot;m&quot;月&quot;d&quot;日&quot;"/>
    <numFmt numFmtId="180" formatCode="&quot;金&quot;#,##0&quot;円&quot;"/>
    <numFmt numFmtId="181" formatCode="#,##0_);[Red]\(#,##0\)"/>
  </numFmts>
  <fonts count="23">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b/>
      <sz val="12"/>
      <color indexed="81"/>
      <name val="ＭＳ Ｐゴシック"/>
      <family val="3"/>
      <charset val="128"/>
    </font>
    <font>
      <b/>
      <sz val="12"/>
      <color indexed="10"/>
      <name val="ＭＳ Ｐゴシック"/>
      <family val="3"/>
      <charset val="128"/>
    </font>
    <font>
      <b/>
      <sz val="12"/>
      <color indexed="10"/>
      <name val="ＭＳ 明朝"/>
      <family val="1"/>
      <charset val="128"/>
    </font>
    <font>
      <sz val="12"/>
      <color indexed="8"/>
      <name val="ＭＳ ゴシック"/>
      <family val="3"/>
      <charset val="128"/>
    </font>
    <font>
      <sz val="11"/>
      <name val="ＭＳ 明朝"/>
      <family val="1"/>
      <charset val="128"/>
    </font>
    <font>
      <sz val="12"/>
      <name val="ＭＳ Ｐゴシック"/>
      <family val="3"/>
      <charset val="128"/>
    </font>
    <font>
      <sz val="16"/>
      <name val="ＭＳ Ｐゴシック"/>
      <family val="3"/>
      <charset val="128"/>
    </font>
    <font>
      <sz val="12"/>
      <name val="ＭＳ Ｐ明朝"/>
      <family val="1"/>
      <charset val="128"/>
    </font>
    <font>
      <sz val="11"/>
      <color rgb="FFFF0000"/>
      <name val="ＭＳ Ｐゴシック"/>
      <family val="3"/>
      <charset val="128"/>
    </font>
    <font>
      <sz val="12"/>
      <color rgb="FFFF0000"/>
      <name val="ＭＳ 明朝"/>
      <family val="1"/>
      <charset val="128"/>
    </font>
    <font>
      <sz val="14"/>
      <name val="ＭＳ Ｐゴシック"/>
      <family val="3"/>
      <charset val="128"/>
    </font>
    <font>
      <sz val="8"/>
      <name val="ＭＳ 明朝"/>
      <family val="1"/>
      <charset val="128"/>
    </font>
    <font>
      <sz val="7"/>
      <name val="ＭＳ 明朝"/>
      <family val="1"/>
      <charset val="128"/>
    </font>
    <font>
      <b/>
      <sz val="11"/>
      <color rgb="FFFF0000"/>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cellStyleXfs>
  <cellXfs count="209">
    <xf numFmtId="0" fontId="0" fillId="0" borderId="0" xfId="0"/>
    <xf numFmtId="0" fontId="4" fillId="0" borderId="0" xfId="0" applyFont="1"/>
    <xf numFmtId="0" fontId="3" fillId="0" borderId="0" xfId="0" applyFo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xf numFmtId="0" fontId="4" fillId="0" borderId="3" xfId="0" applyFont="1" applyBorder="1"/>
    <xf numFmtId="0" fontId="4" fillId="0" borderId="0" xfId="0" applyFont="1" applyAlignment="1">
      <alignment horizontal="center" vertical="center" textRotation="255"/>
    </xf>
    <xf numFmtId="0" fontId="4" fillId="0" borderId="0" xfId="0" applyFont="1" applyAlignment="1">
      <alignment horizontal="center"/>
    </xf>
    <xf numFmtId="0" fontId="4" fillId="0" borderId="4" xfId="0" applyFont="1" applyBorder="1"/>
    <xf numFmtId="0" fontId="4" fillId="0" borderId="5" xfId="0" applyFont="1" applyBorder="1"/>
    <xf numFmtId="38" fontId="4" fillId="0" borderId="1" xfId="1" applyFont="1" applyBorder="1"/>
    <xf numFmtId="0" fontId="5" fillId="0" borderId="0" xfId="0" applyFont="1"/>
    <xf numFmtId="38" fontId="4" fillId="0" borderId="6" xfId="1" applyFont="1" applyBorder="1"/>
    <xf numFmtId="0" fontId="4" fillId="2" borderId="1" xfId="0" applyFont="1" applyFill="1" applyBorder="1"/>
    <xf numFmtId="38" fontId="4" fillId="2" borderId="0" xfId="1" applyFont="1" applyFill="1"/>
    <xf numFmtId="0" fontId="4" fillId="2" borderId="0" xfId="0" applyFont="1" applyFill="1"/>
    <xf numFmtId="0" fontId="7" fillId="3" borderId="0" xfId="0" applyFont="1" applyFill="1" applyAlignment="1">
      <alignment horizontal="center" vertical="center"/>
    </xf>
    <xf numFmtId="38" fontId="0" fillId="2" borderId="1" xfId="1" applyFont="1" applyFill="1" applyBorder="1"/>
    <xf numFmtId="38" fontId="4" fillId="2" borderId="1" xfId="1" applyFont="1" applyFill="1" applyBorder="1"/>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Alignment="1">
      <alignment horizontal="center" vertical="center"/>
    </xf>
    <xf numFmtId="0" fontId="5" fillId="3" borderId="7" xfId="0" applyFont="1" applyFill="1" applyBorder="1"/>
    <xf numFmtId="0" fontId="6" fillId="3" borderId="0" xfId="0" applyFont="1" applyFill="1"/>
    <xf numFmtId="0" fontId="5" fillId="3" borderId="0" xfId="0" applyFont="1" applyFill="1" applyAlignment="1">
      <alignment vertical="center"/>
    </xf>
    <xf numFmtId="0" fontId="10" fillId="3" borderId="0" xfId="0" applyFont="1" applyFill="1" applyAlignment="1">
      <alignment horizontal="left" vertical="top"/>
    </xf>
    <xf numFmtId="0" fontId="10" fillId="3" borderId="0" xfId="0" applyFont="1" applyFill="1"/>
    <xf numFmtId="0" fontId="13" fillId="0" borderId="0" xfId="0" applyFont="1"/>
    <xf numFmtId="38" fontId="0" fillId="5" borderId="1" xfId="1" applyFont="1" applyFill="1" applyBorder="1" applyAlignment="1" applyProtection="1">
      <protection locked="0"/>
    </xf>
    <xf numFmtId="0" fontId="4" fillId="2" borderId="1" xfId="0" applyFont="1" applyFill="1" applyBorder="1" applyProtection="1">
      <protection locked="0"/>
    </xf>
    <xf numFmtId="38" fontId="0" fillId="0" borderId="1" xfId="1" applyFont="1" applyFill="1" applyBorder="1" applyAlignment="1" applyProtection="1"/>
    <xf numFmtId="0" fontId="4" fillId="0" borderId="1" xfId="0" applyFont="1" applyBorder="1"/>
    <xf numFmtId="0" fontId="6" fillId="3" borderId="0" xfId="0" applyFont="1" applyFill="1" applyAlignment="1">
      <alignment horizontal="right" vertical="center"/>
    </xf>
    <xf numFmtId="38" fontId="0" fillId="5" borderId="1" xfId="0" applyNumberFormat="1" applyFill="1" applyBorder="1" applyAlignment="1" applyProtection="1">
      <alignment horizontal="right" vertical="center"/>
      <protection locked="0"/>
    </xf>
    <xf numFmtId="10" fontId="0" fillId="5" borderId="1" xfId="2" applyNumberFormat="1" applyFont="1" applyFill="1" applyBorder="1" applyAlignment="1" applyProtection="1">
      <alignment horizontal="right" vertical="center"/>
      <protection locked="0"/>
    </xf>
    <xf numFmtId="0" fontId="15" fillId="0" borderId="0" xfId="0" applyFont="1"/>
    <xf numFmtId="0" fontId="15" fillId="0" borderId="0" xfId="0" applyFont="1" applyAlignment="1">
      <alignment horizontal="right" vertical="center"/>
    </xf>
    <xf numFmtId="0" fontId="13" fillId="0" borderId="0" xfId="0" applyFont="1" applyAlignment="1">
      <alignment horizontal="center" vertical="center" shrinkToFit="1"/>
    </xf>
    <xf numFmtId="0" fontId="13" fillId="0" borderId="0" xfId="0" applyFont="1" applyAlignment="1">
      <alignment horizontal="left" wrapText="1"/>
    </xf>
    <xf numFmtId="38" fontId="13" fillId="0" borderId="0" xfId="1" applyFont="1" applyAlignment="1" applyProtection="1">
      <alignment vertical="center"/>
    </xf>
    <xf numFmtId="38" fontId="0" fillId="0" borderId="1" xfId="0" applyNumberFormat="1" applyBorder="1"/>
    <xf numFmtId="10" fontId="0" fillId="5" borderId="16" xfId="2" applyNumberFormat="1" applyFont="1" applyFill="1" applyBorder="1" applyAlignment="1" applyProtection="1">
      <protection locked="0"/>
    </xf>
    <xf numFmtId="31" fontId="15" fillId="0" borderId="0" xfId="0" applyNumberFormat="1" applyFont="1" applyAlignment="1">
      <alignment horizontal="left" vertical="center"/>
    </xf>
    <xf numFmtId="0" fontId="4" fillId="2" borderId="0" xfId="0" applyFont="1" applyFill="1" applyProtection="1">
      <protection locked="0"/>
    </xf>
    <xf numFmtId="0" fontId="4" fillId="4" borderId="0" xfId="0" applyFont="1" applyFill="1" applyProtection="1">
      <protection locked="0"/>
    </xf>
    <xf numFmtId="0" fontId="13" fillId="0" borderId="0" xfId="0" applyFont="1" applyAlignment="1">
      <alignment horizontal="right" vertical="center"/>
    </xf>
    <xf numFmtId="0" fontId="13" fillId="0" borderId="0" xfId="0" applyFont="1" applyAlignment="1">
      <alignment horizontal="justify"/>
    </xf>
    <xf numFmtId="0" fontId="13" fillId="0" borderId="0" xfId="0" applyFont="1" applyAlignment="1">
      <alignment vertical="center" wrapText="1"/>
    </xf>
    <xf numFmtId="0" fontId="4" fillId="0" borderId="1" xfId="0" applyFont="1" applyBorder="1" applyAlignment="1">
      <alignment vertical="center" shrinkToFit="1"/>
    </xf>
    <xf numFmtId="38" fontId="4" fillId="0" borderId="1" xfId="1" applyFont="1" applyFill="1" applyBorder="1" applyProtection="1"/>
    <xf numFmtId="0" fontId="4" fillId="2" borderId="1" xfId="0" applyFont="1" applyFill="1" applyBorder="1" applyAlignment="1" applyProtection="1">
      <alignment vertical="center" shrinkToFit="1"/>
      <protection locked="0"/>
    </xf>
    <xf numFmtId="0" fontId="4" fillId="4" borderId="1" xfId="0" applyFont="1" applyFill="1" applyBorder="1" applyAlignment="1" applyProtection="1">
      <alignment vertical="center" shrinkToFit="1"/>
      <protection locked="0"/>
    </xf>
    <xf numFmtId="0" fontId="4" fillId="4" borderId="1" xfId="0" applyFont="1" applyFill="1" applyBorder="1" applyProtection="1">
      <protection locked="0"/>
    </xf>
    <xf numFmtId="0" fontId="19" fillId="0" borderId="1" xfId="0" applyFont="1" applyBorder="1" applyAlignment="1">
      <alignment vertical="center" wrapText="1"/>
    </xf>
    <xf numFmtId="0" fontId="19" fillId="2" borderId="1" xfId="0" applyFont="1" applyFill="1" applyBorder="1" applyAlignment="1" applyProtection="1">
      <alignment vertical="center" wrapText="1"/>
      <protection locked="0"/>
    </xf>
    <xf numFmtId="38" fontId="4" fillId="0" borderId="0" xfId="1" applyFont="1" applyFill="1" applyAlignment="1">
      <alignment shrinkToFit="1"/>
    </xf>
    <xf numFmtId="38" fontId="4" fillId="0" borderId="1" xfId="1" applyFont="1" applyFill="1" applyBorder="1" applyAlignment="1" applyProtection="1">
      <alignment shrinkToFit="1"/>
    </xf>
    <xf numFmtId="38" fontId="4" fillId="0" borderId="1" xfId="1" applyFont="1" applyBorder="1" applyAlignment="1">
      <alignment shrinkToFit="1"/>
    </xf>
    <xf numFmtId="38" fontId="4" fillId="0" borderId="6" xfId="1" applyFont="1" applyBorder="1" applyAlignment="1">
      <alignment shrinkToFit="1"/>
    </xf>
    <xf numFmtId="38" fontId="4" fillId="4" borderId="1" xfId="1" applyFont="1" applyFill="1" applyBorder="1" applyAlignment="1" applyProtection="1">
      <alignment shrinkToFit="1"/>
      <protection locked="0"/>
    </xf>
    <xf numFmtId="38" fontId="4" fillId="2" borderId="1" xfId="1" applyFont="1" applyFill="1" applyBorder="1" applyAlignment="1" applyProtection="1">
      <alignment shrinkToFit="1"/>
      <protection locked="0"/>
    </xf>
    <xf numFmtId="38" fontId="4" fillId="2" borderId="0" xfId="1" applyFont="1" applyFill="1" applyAlignment="1" applyProtection="1">
      <alignment shrinkToFit="1"/>
      <protection locked="0"/>
    </xf>
    <xf numFmtId="0" fontId="4" fillId="0" borderId="4" xfId="0" applyFont="1" applyBorder="1" applyProtection="1">
      <protection locked="0"/>
    </xf>
    <xf numFmtId="0" fontId="0" fillId="7" borderId="17" xfId="0" applyFill="1" applyBorder="1"/>
    <xf numFmtId="0" fontId="0" fillId="7" borderId="13" xfId="0" applyFill="1" applyBorder="1"/>
    <xf numFmtId="0" fontId="0" fillId="7" borderId="18" xfId="0" applyFill="1" applyBorder="1"/>
    <xf numFmtId="0" fontId="0" fillId="7" borderId="14" xfId="0" applyFill="1" applyBorder="1"/>
    <xf numFmtId="10" fontId="0" fillId="0" borderId="1" xfId="0" applyNumberFormat="1" applyBorder="1"/>
    <xf numFmtId="178" fontId="0" fillId="0" borderId="1" xfId="0" applyNumberFormat="1" applyBorder="1" applyProtection="1">
      <protection locked="0"/>
    </xf>
    <xf numFmtId="0" fontId="0" fillId="0" borderId="1" xfId="0" applyBorder="1" applyProtection="1">
      <protection locked="0"/>
    </xf>
    <xf numFmtId="177" fontId="0" fillId="0" borderId="1" xfId="0" applyNumberFormat="1" applyBorder="1" applyProtection="1">
      <protection locked="0"/>
    </xf>
    <xf numFmtId="181" fontId="0" fillId="0" borderId="14" xfId="0" applyNumberFormat="1" applyBorder="1" applyProtection="1">
      <protection locked="0"/>
    </xf>
    <xf numFmtId="181" fontId="0" fillId="0" borderId="1" xfId="0" applyNumberFormat="1" applyBorder="1" applyProtection="1">
      <protection locked="0"/>
    </xf>
    <xf numFmtId="0" fontId="4" fillId="0" borderId="1" xfId="0" applyFont="1" applyBorder="1" applyAlignment="1">
      <alignment horizontal="center"/>
    </xf>
    <xf numFmtId="0" fontId="4" fillId="0" borderId="1" xfId="0" applyFont="1" applyBorder="1" applyAlignment="1">
      <alignment horizontal="center" vertical="center" wrapText="1"/>
    </xf>
    <xf numFmtId="0" fontId="0" fillId="0" borderId="0" xfId="0" applyProtection="1"/>
    <xf numFmtId="0" fontId="0" fillId="0" borderId="0" xfId="0" applyAlignment="1" applyProtection="1">
      <alignment horizontal="center"/>
    </xf>
    <xf numFmtId="0" fontId="0" fillId="0" borderId="1" xfId="0" applyBorder="1" applyProtection="1"/>
    <xf numFmtId="0" fontId="0" fillId="0" borderId="1" xfId="0" applyBorder="1" applyAlignment="1" applyProtection="1">
      <alignment horizontal="center"/>
    </xf>
    <xf numFmtId="0" fontId="0" fillId="0" borderId="1" xfId="0" applyBorder="1" applyAlignment="1" applyProtection="1">
      <alignment vertical="center" wrapText="1"/>
    </xf>
    <xf numFmtId="178" fontId="0" fillId="0" borderId="1" xfId="0" applyNumberFormat="1" applyBorder="1" applyAlignment="1" applyProtection="1">
      <alignment horizontal="right"/>
    </xf>
    <xf numFmtId="178" fontId="0" fillId="0" borderId="0" xfId="0" applyNumberFormat="1" applyAlignment="1" applyProtection="1">
      <alignment horizontal="center"/>
    </xf>
    <xf numFmtId="58" fontId="0" fillId="0" borderId="1" xfId="0" applyNumberFormat="1" applyBorder="1" applyAlignment="1" applyProtection="1">
      <alignment horizontal="right"/>
    </xf>
    <xf numFmtId="58" fontId="0" fillId="0" borderId="0" xfId="0" applyNumberFormat="1" applyAlignment="1" applyProtection="1">
      <alignment horizontal="center"/>
    </xf>
    <xf numFmtId="0" fontId="0" fillId="0" borderId="1" xfId="0" applyBorder="1" applyAlignment="1" applyProtection="1">
      <alignment horizontal="left" vertical="center" wrapText="1"/>
    </xf>
    <xf numFmtId="0" fontId="0" fillId="0" borderId="1" xfId="0" applyBorder="1" applyAlignment="1" applyProtection="1">
      <alignment horizontal="right"/>
    </xf>
    <xf numFmtId="177" fontId="0" fillId="0" borderId="1" xfId="0" applyNumberFormat="1" applyBorder="1" applyAlignment="1" applyProtection="1">
      <alignment horizontal="right"/>
    </xf>
    <xf numFmtId="177" fontId="0" fillId="0" borderId="0" xfId="0" applyNumberFormat="1" applyAlignment="1" applyProtection="1">
      <alignment horizontal="center"/>
    </xf>
    <xf numFmtId="58" fontId="0" fillId="0" borderId="0" xfId="0" applyNumberFormat="1" applyAlignment="1" applyProtection="1">
      <alignment horizontal="right"/>
    </xf>
    <xf numFmtId="0" fontId="0" fillId="0" borderId="0" xfId="0" applyAlignment="1" applyProtection="1">
      <alignment vertical="center" wrapText="1"/>
    </xf>
    <xf numFmtId="38" fontId="0" fillId="0" borderId="1" xfId="1" applyFont="1" applyBorder="1" applyAlignment="1" applyProtection="1">
      <alignment horizontal="right"/>
    </xf>
    <xf numFmtId="58" fontId="0" fillId="0" borderId="1" xfId="0" applyNumberFormat="1" applyBorder="1" applyAlignment="1" applyProtection="1">
      <alignment horizontal="center"/>
    </xf>
    <xf numFmtId="0" fontId="0" fillId="0" borderId="14" xfId="0" applyBorder="1" applyAlignment="1" applyProtection="1">
      <alignment horizontal="right" vertical="center" wrapText="1"/>
    </xf>
    <xf numFmtId="38" fontId="0" fillId="0" borderId="14" xfId="1" applyFont="1" applyBorder="1" applyAlignment="1" applyProtection="1">
      <alignment horizontal="right"/>
    </xf>
    <xf numFmtId="0" fontId="0" fillId="0" borderId="1" xfId="0" applyBorder="1" applyAlignment="1" applyProtection="1">
      <alignment horizontal="right" vertical="center" wrapText="1"/>
    </xf>
    <xf numFmtId="0" fontId="0" fillId="0" borderId="0" xfId="0" applyAlignment="1" applyProtection="1">
      <alignment vertical="center"/>
    </xf>
    <xf numFmtId="38" fontId="0" fillId="0" borderId="0" xfId="0" applyNumberFormat="1" applyAlignment="1" applyProtection="1">
      <alignment vertical="center"/>
    </xf>
    <xf numFmtId="38" fontId="0" fillId="0" borderId="0" xfId="0" applyNumberFormat="1" applyAlignment="1" applyProtection="1">
      <alignment horizontal="center" vertical="center"/>
    </xf>
    <xf numFmtId="0" fontId="0" fillId="0" borderId="1" xfId="0" applyBorder="1" applyAlignment="1" applyProtection="1">
      <alignment horizontal="left" vertical="center"/>
    </xf>
    <xf numFmtId="38" fontId="0" fillId="0" borderId="1" xfId="0" applyNumberFormat="1" applyBorder="1" applyAlignment="1" applyProtection="1">
      <alignment horizontal="right" vertical="center"/>
    </xf>
    <xf numFmtId="0" fontId="22" fillId="0" borderId="0" xfId="0" applyFont="1" applyAlignment="1" applyProtection="1">
      <alignment vertical="center"/>
    </xf>
    <xf numFmtId="0" fontId="0" fillId="0" borderId="1" xfId="0" applyBorder="1" applyAlignment="1" applyProtection="1">
      <alignment horizontal="right" vertical="center"/>
    </xf>
    <xf numFmtId="10" fontId="0" fillId="0" borderId="1" xfId="2" applyNumberFormat="1" applyFont="1" applyBorder="1" applyAlignment="1" applyProtection="1">
      <alignment horizontal="right" vertical="center"/>
    </xf>
    <xf numFmtId="38" fontId="16" fillId="0" borderId="0" xfId="0" applyNumberFormat="1" applyFont="1" applyAlignment="1" applyProtection="1">
      <alignment vertical="center"/>
    </xf>
    <xf numFmtId="0" fontId="0" fillId="0" borderId="1" xfId="0" applyBorder="1" applyAlignment="1" applyProtection="1">
      <alignment vertical="center"/>
    </xf>
    <xf numFmtId="38" fontId="0" fillId="0" borderId="0" xfId="0" applyNumberFormat="1" applyAlignment="1" applyProtection="1">
      <alignment horizontal="right" vertical="center"/>
    </xf>
    <xf numFmtId="0" fontId="0" fillId="0" borderId="0" xfId="0" applyAlignment="1" applyProtection="1">
      <alignment horizontal="left" vertical="center" wrapText="1"/>
    </xf>
    <xf numFmtId="0" fontId="0" fillId="0" borderId="0" xfId="0" applyAlignment="1" applyProtection="1">
      <alignment horizontal="center" vertical="center"/>
    </xf>
    <xf numFmtId="38" fontId="0" fillId="0" borderId="1" xfId="0" applyNumberFormat="1" applyBorder="1" applyProtection="1"/>
    <xf numFmtId="38" fontId="0" fillId="0" borderId="0" xfId="0" applyNumberFormat="1" applyAlignment="1" applyProtection="1">
      <alignment horizontal="center"/>
    </xf>
    <xf numFmtId="0" fontId="0" fillId="0" borderId="13" xfId="0" applyBorder="1" applyAlignment="1" applyProtection="1">
      <alignment horizontal="right" vertical="center" wrapText="1"/>
    </xf>
    <xf numFmtId="176" fontId="0" fillId="0" borderId="13" xfId="2" applyNumberFormat="1" applyFont="1" applyBorder="1" applyAlignment="1" applyProtection="1"/>
    <xf numFmtId="176" fontId="0" fillId="0" borderId="0" xfId="2" applyNumberFormat="1" applyFont="1" applyAlignment="1" applyProtection="1">
      <alignment horizontal="center"/>
    </xf>
    <xf numFmtId="0" fontId="0" fillId="0" borderId="16" xfId="0" applyBorder="1" applyAlignment="1" applyProtection="1">
      <alignment horizontal="left" vertical="center" wrapText="1"/>
    </xf>
    <xf numFmtId="0" fontId="0" fillId="0" borderId="16" xfId="0" applyBorder="1" applyProtection="1"/>
    <xf numFmtId="0" fontId="16" fillId="0" borderId="0" xfId="0" applyFont="1" applyProtection="1"/>
    <xf numFmtId="0" fontId="4" fillId="3" borderId="0" xfId="0" applyFont="1" applyFill="1" applyProtection="1"/>
    <xf numFmtId="0" fontId="4" fillId="0" borderId="0" xfId="0" applyFont="1" applyProtection="1"/>
    <xf numFmtId="0" fontId="10" fillId="3" borderId="0" xfId="0" applyFont="1" applyFill="1" applyAlignment="1" applyProtection="1">
      <alignment horizontal="left" vertical="top"/>
    </xf>
    <xf numFmtId="0" fontId="3" fillId="0" borderId="0" xfId="0" applyFont="1" applyProtection="1"/>
    <xf numFmtId="0" fontId="10" fillId="3" borderId="0" xfId="0" applyFont="1" applyFill="1" applyProtection="1"/>
    <xf numFmtId="0" fontId="5" fillId="3" borderId="0" xfId="0" applyFont="1" applyFill="1" applyProtection="1"/>
    <xf numFmtId="0" fontId="5" fillId="0" borderId="0" xfId="0" applyFont="1" applyProtection="1"/>
    <xf numFmtId="0" fontId="7" fillId="3" borderId="0" xfId="0" applyFont="1" applyFill="1" applyProtection="1"/>
    <xf numFmtId="38" fontId="4" fillId="0" borderId="0" xfId="1" applyFont="1" applyFill="1" applyAlignment="1" applyProtection="1">
      <alignment shrinkToFit="1"/>
    </xf>
    <xf numFmtId="0" fontId="4" fillId="0" borderId="1" xfId="0" applyFont="1" applyBorder="1" applyProtection="1"/>
    <xf numFmtId="0" fontId="4" fillId="0" borderId="4" xfId="0" applyFont="1" applyBorder="1" applyProtection="1"/>
    <xf numFmtId="0" fontId="4" fillId="0" borderId="5" xfId="0" applyFont="1" applyBorder="1" applyProtection="1"/>
    <xf numFmtId="0" fontId="7" fillId="3" borderId="0" xfId="0" applyFont="1" applyFill="1" applyAlignment="1" applyProtection="1">
      <alignment horizontal="right"/>
    </xf>
    <xf numFmtId="0" fontId="4" fillId="0" borderId="2" xfId="0" applyFont="1" applyBorder="1" applyProtection="1"/>
    <xf numFmtId="0" fontId="7" fillId="3" borderId="0" xfId="0" applyFont="1" applyFill="1" applyAlignment="1" applyProtection="1">
      <alignment horizontal="center" vertical="center"/>
    </xf>
    <xf numFmtId="0" fontId="4" fillId="0" borderId="3" xfId="0" applyFont="1" applyBorder="1" applyProtection="1"/>
    <xf numFmtId="0" fontId="4" fillId="0" borderId="1" xfId="0" applyFont="1" applyBorder="1" applyAlignment="1" applyProtection="1">
      <alignment horizontal="center" vertical="center" wrapText="1"/>
    </xf>
    <xf numFmtId="0" fontId="5" fillId="3" borderId="0" xfId="0" applyFont="1" applyFill="1" applyAlignment="1" applyProtection="1">
      <alignment horizontal="center" vertical="center"/>
    </xf>
    <xf numFmtId="38" fontId="4" fillId="0" borderId="1" xfId="1" applyFont="1" applyBorder="1" applyAlignment="1" applyProtection="1">
      <alignment shrinkToFit="1"/>
    </xf>
    <xf numFmtId="0" fontId="4" fillId="0" borderId="1" xfId="0" applyFont="1" applyBorder="1" applyAlignment="1" applyProtection="1">
      <alignment horizontal="center"/>
    </xf>
    <xf numFmtId="0" fontId="4" fillId="0" borderId="0" xfId="0" applyFont="1" applyAlignment="1" applyProtection="1">
      <alignment horizontal="center" vertical="center" textRotation="255"/>
    </xf>
    <xf numFmtId="0" fontId="4" fillId="0" borderId="0" xfId="0" applyFont="1" applyAlignment="1" applyProtection="1">
      <alignment horizontal="center"/>
    </xf>
    <xf numFmtId="0" fontId="6" fillId="3" borderId="0" xfId="0" applyFont="1" applyFill="1" applyAlignment="1" applyProtection="1">
      <alignment horizontal="right" vertical="center"/>
    </xf>
    <xf numFmtId="0" fontId="5" fillId="3" borderId="7" xfId="0" applyFont="1" applyFill="1" applyBorder="1" applyProtection="1"/>
    <xf numFmtId="0" fontId="6" fillId="3" borderId="0" xfId="0" applyFont="1" applyFill="1" applyProtection="1"/>
    <xf numFmtId="38" fontId="4" fillId="0" borderId="6" xfId="1" applyFont="1" applyBorder="1" applyAlignment="1" applyProtection="1">
      <alignment shrinkToFit="1"/>
    </xf>
    <xf numFmtId="0" fontId="5" fillId="3" borderId="0" xfId="0" applyFont="1" applyFill="1" applyAlignment="1" applyProtection="1">
      <alignment vertical="center"/>
    </xf>
    <xf numFmtId="0" fontId="4" fillId="0" borderId="5" xfId="0" applyFont="1" applyBorder="1" applyProtection="1">
      <protection locked="0"/>
    </xf>
    <xf numFmtId="0" fontId="18" fillId="6" borderId="0" xfId="0" applyFont="1" applyFill="1" applyAlignment="1" applyProtection="1">
      <alignment horizontal="center" vertical="center"/>
    </xf>
    <xf numFmtId="0" fontId="21" fillId="0" borderId="0" xfId="0" applyFont="1" applyAlignment="1" applyProtection="1">
      <alignment horizontal="left" vertical="center" wrapText="1"/>
    </xf>
    <xf numFmtId="0" fontId="15" fillId="0" borderId="0" xfId="0" applyFont="1" applyAlignment="1">
      <alignment horizontal="left" vertical="center"/>
    </xf>
    <xf numFmtId="180" fontId="14" fillId="0" borderId="0" xfId="1" applyNumberFormat="1" applyFont="1" applyAlignment="1" applyProtection="1">
      <alignment horizontal="center" vertical="center"/>
    </xf>
    <xf numFmtId="0" fontId="13" fillId="0" borderId="0" xfId="0" applyFont="1" applyAlignment="1">
      <alignment horizontal="left" vertical="center" shrinkToFit="1"/>
    </xf>
    <xf numFmtId="31" fontId="15" fillId="0" borderId="0" xfId="0" applyNumberFormat="1" applyFont="1" applyAlignment="1">
      <alignment horizontal="left" vertical="center"/>
    </xf>
    <xf numFmtId="0" fontId="15" fillId="0" borderId="0" xfId="0" applyFont="1" applyAlignment="1">
      <alignment horizontal="center"/>
    </xf>
    <xf numFmtId="178" fontId="13" fillId="0" borderId="0" xfId="0" applyNumberFormat="1" applyFont="1" applyAlignment="1">
      <alignment horizontal="right"/>
    </xf>
    <xf numFmtId="179" fontId="13" fillId="0" borderId="0" xfId="0" applyNumberFormat="1" applyFont="1" applyAlignment="1">
      <alignment horizontal="right" vertical="center" shrinkToFit="1"/>
    </xf>
    <xf numFmtId="0" fontId="15" fillId="0" borderId="0" xfId="0" applyFont="1" applyAlignment="1">
      <alignment horizontal="left" vertical="center" wrapText="1"/>
    </xf>
    <xf numFmtId="0" fontId="4" fillId="0" borderId="0" xfId="0" applyFont="1" applyAlignment="1">
      <alignment horizontal="left" vertical="top" wrapText="1"/>
    </xf>
    <xf numFmtId="176" fontId="17" fillId="0" borderId="15" xfId="2" applyNumberFormat="1" applyFont="1" applyBorder="1" applyAlignment="1">
      <alignment horizontal="center" shrinkToFit="1"/>
    </xf>
    <xf numFmtId="177" fontId="4" fillId="0" borderId="0" xfId="0" applyNumberFormat="1" applyFont="1" applyAlignment="1">
      <alignment horizontal="left"/>
    </xf>
    <xf numFmtId="0" fontId="4" fillId="0" borderId="1" xfId="0" applyFont="1" applyBorder="1" applyAlignment="1">
      <alignment horizontal="center" vertical="center" textRotation="255"/>
    </xf>
    <xf numFmtId="38" fontId="4" fillId="0" borderId="8" xfId="1" applyFont="1" applyFill="1" applyBorder="1" applyAlignment="1">
      <alignment horizontal="center"/>
    </xf>
    <xf numFmtId="0" fontId="4" fillId="0" borderId="0" xfId="0" applyFont="1" applyAlignment="1">
      <alignment horizontal="center" vertical="center"/>
    </xf>
    <xf numFmtId="176" fontId="4" fillId="0" borderId="9" xfId="0" applyNumberFormat="1" applyFont="1" applyBorder="1" applyAlignment="1">
      <alignment horizontal="center" vertical="center"/>
    </xf>
    <xf numFmtId="176" fontId="4" fillId="0" borderId="10"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12" xfId="0" applyNumberFormat="1" applyFont="1" applyBorder="1" applyAlignment="1">
      <alignment horizontal="center" vertical="center"/>
    </xf>
    <xf numFmtId="38" fontId="4" fillId="0" borderId="0" xfId="1" applyFont="1" applyFill="1" applyAlignment="1">
      <alignment horizontal="center"/>
    </xf>
    <xf numFmtId="38" fontId="4" fillId="0" borderId="0" xfId="1" applyFont="1" applyAlignment="1">
      <alignment horizontal="left" vertical="top" wrapTex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11" fillId="0" borderId="0" xfId="0" applyFont="1" applyAlignment="1">
      <alignment horizontal="left" vertical="top" wrapText="1"/>
    </xf>
    <xf numFmtId="0" fontId="4" fillId="0" borderId="0" xfId="0" applyFont="1" applyAlignment="1">
      <alignment horizontal="left" vertical="center" wrapText="1" shrinkToFi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4" fillId="0" borderId="1" xfId="0" applyFont="1" applyBorder="1" applyAlignment="1">
      <alignment horizontal="center" vertical="center"/>
    </xf>
    <xf numFmtId="38" fontId="4" fillId="0" borderId="0" xfId="1" applyFont="1" applyAlignment="1" applyProtection="1">
      <alignment horizontal="left" vertical="top" wrapText="1"/>
    </xf>
    <xf numFmtId="0" fontId="4" fillId="0" borderId="0" xfId="0" applyFont="1" applyAlignment="1" applyProtection="1">
      <alignment horizontal="left" vertical="top" wrapText="1"/>
    </xf>
    <xf numFmtId="0" fontId="4" fillId="0" borderId="1" xfId="0" applyFont="1" applyBorder="1" applyAlignment="1" applyProtection="1">
      <alignment horizontal="center" vertical="center" textRotation="255"/>
    </xf>
    <xf numFmtId="38" fontId="4" fillId="0" borderId="8" xfId="1" applyFont="1" applyFill="1" applyBorder="1" applyAlignment="1" applyProtection="1">
      <alignment horizontal="center"/>
    </xf>
    <xf numFmtId="0" fontId="4" fillId="0" borderId="0" xfId="0" applyFont="1" applyAlignment="1" applyProtection="1">
      <alignment horizontal="center" vertical="center"/>
    </xf>
    <xf numFmtId="176" fontId="4" fillId="0" borderId="9" xfId="0" applyNumberFormat="1" applyFont="1" applyBorder="1" applyAlignment="1" applyProtection="1">
      <alignment horizontal="center" vertical="center"/>
      <protection locked="0"/>
    </xf>
    <xf numFmtId="176" fontId="4" fillId="0" borderId="10" xfId="0" applyNumberFormat="1" applyFont="1" applyBorder="1" applyAlignment="1" applyProtection="1">
      <alignment horizontal="center" vertical="center"/>
      <protection locked="0"/>
    </xf>
    <xf numFmtId="176" fontId="4" fillId="0" borderId="11" xfId="0" applyNumberFormat="1" applyFont="1" applyBorder="1" applyAlignment="1" applyProtection="1">
      <alignment horizontal="center" vertical="center"/>
      <protection locked="0"/>
    </xf>
    <xf numFmtId="176" fontId="4" fillId="0" borderId="12" xfId="0" applyNumberFormat="1" applyFont="1" applyBorder="1" applyAlignment="1" applyProtection="1">
      <alignment horizontal="center" vertical="center"/>
      <protection locked="0"/>
    </xf>
    <xf numFmtId="38" fontId="4" fillId="0" borderId="0" xfId="1" applyFont="1" applyFill="1" applyAlignment="1" applyProtection="1">
      <alignment horizontal="center"/>
    </xf>
    <xf numFmtId="176" fontId="17" fillId="0" borderId="15" xfId="2" applyNumberFormat="1" applyFont="1" applyBorder="1" applyAlignment="1" applyProtection="1">
      <alignment horizontal="center" shrinkToFit="1"/>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 xfId="0" applyFont="1" applyBorder="1" applyAlignment="1" applyProtection="1">
      <alignment horizontal="center"/>
    </xf>
    <xf numFmtId="0" fontId="12"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11" fillId="0" borderId="0" xfId="0" applyFont="1" applyAlignment="1" applyProtection="1">
      <alignment horizontal="left" vertical="top" wrapText="1"/>
    </xf>
    <xf numFmtId="177" fontId="4" fillId="0" borderId="0" xfId="0" applyNumberFormat="1" applyFont="1" applyAlignment="1" applyProtection="1">
      <alignment horizontal="left"/>
    </xf>
    <xf numFmtId="0" fontId="4" fillId="0" borderId="0" xfId="0" applyFont="1" applyAlignment="1" applyProtection="1">
      <alignment horizontal="left" vertical="center" wrapText="1" shrinkToFit="1"/>
    </xf>
    <xf numFmtId="0" fontId="4" fillId="0" borderId="4" xfId="0" applyFont="1" applyBorder="1" applyAlignment="1" applyProtection="1">
      <alignment horizontal="left" vertical="center" shrinkToFit="1"/>
    </xf>
    <xf numFmtId="0" fontId="4" fillId="0" borderId="5" xfId="0" applyFont="1" applyBorder="1" applyAlignment="1" applyProtection="1">
      <alignment horizontal="left" vertical="center" shrinkToFit="1"/>
    </xf>
    <xf numFmtId="38" fontId="4" fillId="2" borderId="8" xfId="1" applyFont="1" applyFill="1" applyBorder="1" applyAlignment="1" applyProtection="1">
      <alignment horizontal="center"/>
      <protection locked="0"/>
    </xf>
    <xf numFmtId="38" fontId="4" fillId="2" borderId="0" xfId="1" applyFont="1" applyFill="1" applyAlignment="1" applyProtection="1">
      <alignment horizontal="center"/>
      <protection locked="0"/>
    </xf>
    <xf numFmtId="0" fontId="4" fillId="2" borderId="0" xfId="0" applyFont="1" applyFill="1" applyAlignment="1" applyProtection="1">
      <alignment horizontal="left" vertical="center" wrapText="1" shrinkToFit="1"/>
      <protection locked="0"/>
    </xf>
    <xf numFmtId="38" fontId="4" fillId="2" borderId="8" xfId="1" applyFont="1" applyFill="1" applyBorder="1" applyAlignment="1">
      <alignment horizontal="center"/>
    </xf>
    <xf numFmtId="38" fontId="4" fillId="2" borderId="0" xfId="1" applyFont="1" applyFill="1" applyAlignment="1">
      <alignment horizontal="center"/>
    </xf>
    <xf numFmtId="0" fontId="3" fillId="0" borderId="0" xfId="0" applyFont="1" applyAlignment="1">
      <alignment horizontal="left" vertical="top" wrapText="1"/>
    </xf>
    <xf numFmtId="0" fontId="4" fillId="0" borderId="1" xfId="0" applyFont="1" applyBorder="1" applyAlignment="1">
      <alignment horizontal="center" vertical="center" wrapText="1"/>
    </xf>
  </cellXfs>
  <cellStyles count="3">
    <cellStyle name="パーセント" xfId="2" builtinId="5"/>
    <cellStyle name="桁区切り" xfId="1" builtinId="6"/>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89836</xdr:colOff>
      <xdr:row>0</xdr:row>
      <xdr:rowOff>85724</xdr:rowOff>
    </xdr:from>
    <xdr:to>
      <xdr:col>3</xdr:col>
      <xdr:colOff>3316942</xdr:colOff>
      <xdr:row>1</xdr:row>
      <xdr:rowOff>1142999</xdr:rowOff>
    </xdr:to>
    <xdr:sp macro="" textlink="">
      <xdr:nvSpPr>
        <xdr:cNvPr id="2" name="テキスト ボックス 1">
          <a:extLst>
            <a:ext uri="{FF2B5EF4-FFF2-40B4-BE49-F238E27FC236}">
              <a16:creationId xmlns:a16="http://schemas.microsoft.com/office/drawing/2014/main" id="{4EC12D88-F448-4D58-8D4D-04092F76EAFD}"/>
            </a:ext>
          </a:extLst>
        </xdr:cNvPr>
        <xdr:cNvSpPr txBox="1"/>
      </xdr:nvSpPr>
      <xdr:spPr>
        <a:xfrm>
          <a:off x="89836" y="85724"/>
          <a:ext cx="8605930" cy="2334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仕入控除税額報告書及び要返還相当額計算書作成ツール</a:t>
          </a:r>
          <a:r>
            <a:rPr kumimoji="1" lang="en-US" altLang="ja-JP" sz="1200" b="1" u="sng">
              <a:solidFill>
                <a:srgbClr val="00B050"/>
              </a:solidFill>
              <a:latin typeface="+mj-ea"/>
              <a:ea typeface="+mj-ea"/>
            </a:rPr>
            <a:t>【</a:t>
          </a:r>
          <a:r>
            <a:rPr kumimoji="1" lang="ja-JP" altLang="en-US" sz="1200" b="1" u="sng">
              <a:solidFill>
                <a:srgbClr val="00B050"/>
              </a:solidFill>
              <a:latin typeface="+mj-ea"/>
              <a:ea typeface="+mj-ea"/>
            </a:rPr>
            <a:t>令和</a:t>
          </a:r>
          <a:r>
            <a:rPr kumimoji="1" lang="en-US" altLang="ja-JP" sz="1200" b="1" u="sng">
              <a:solidFill>
                <a:srgbClr val="00B050"/>
              </a:solidFill>
              <a:latin typeface="+mj-ea"/>
              <a:ea typeface="+mj-ea"/>
            </a:rPr>
            <a:t>5</a:t>
          </a:r>
          <a:r>
            <a:rPr kumimoji="1" lang="ja-JP" altLang="en-US" sz="1200" b="1" u="sng">
              <a:solidFill>
                <a:srgbClr val="00B050"/>
              </a:solidFill>
              <a:latin typeface="+mj-ea"/>
              <a:ea typeface="+mj-ea"/>
            </a:rPr>
            <a:t>年度医療提供体制支援補助金用</a:t>
          </a:r>
          <a:r>
            <a:rPr kumimoji="1" lang="en-US" altLang="ja-JP" sz="1200" b="1" u="sng">
              <a:solidFill>
                <a:srgbClr val="00B050"/>
              </a:solidFill>
              <a:latin typeface="+mj-ea"/>
              <a:ea typeface="+mj-ea"/>
            </a:rPr>
            <a:t>】</a:t>
          </a:r>
        </a:p>
        <a:p>
          <a:endParaRPr kumimoji="1" lang="en-US" altLang="ja-JP" sz="1200" u="sng">
            <a:solidFill>
              <a:srgbClr val="FF0000"/>
            </a:solidFill>
            <a:latin typeface="+mj-ea"/>
            <a:ea typeface="+mj-ea"/>
          </a:endParaRPr>
        </a:p>
        <a:p>
          <a:r>
            <a:rPr kumimoji="1" lang="ja-JP" altLang="en-US" sz="1200">
              <a:latin typeface="+mj-ea"/>
              <a:ea typeface="+mj-ea"/>
            </a:rPr>
            <a:t>　提出資料に共通な項目をあらかじめまとめて入力することで、作成誤りを防止するため作成しました。</a:t>
          </a:r>
          <a:endParaRPr kumimoji="1" lang="en-US" altLang="ja-JP" sz="1200">
            <a:latin typeface="+mj-ea"/>
            <a:ea typeface="+mj-ea"/>
          </a:endParaRPr>
        </a:p>
        <a:p>
          <a:r>
            <a:rPr kumimoji="1" lang="ja-JP" altLang="en-US" sz="1200">
              <a:latin typeface="+mj-ea"/>
              <a:ea typeface="+mj-ea"/>
            </a:rPr>
            <a:t>　下記注意事項を確認のうえ利用してください。</a:t>
          </a:r>
          <a:endParaRPr kumimoji="1" lang="en-US" altLang="ja-JP" sz="1200">
            <a:latin typeface="+mj-ea"/>
            <a:ea typeface="+mj-ea"/>
          </a:endParaRPr>
        </a:p>
        <a:p>
          <a:r>
            <a:rPr kumimoji="1" lang="ja-JP" altLang="en-US" sz="1200">
              <a:latin typeface="+mj-ea"/>
              <a:ea typeface="+mj-ea"/>
            </a:rPr>
            <a:t>・</a:t>
          </a:r>
          <a:r>
            <a:rPr kumimoji="1" lang="ja-JP" altLang="en-US" sz="1200" u="sng">
              <a:solidFill>
                <a:srgbClr val="FF0000"/>
              </a:solidFill>
              <a:latin typeface="+mj-ea"/>
              <a:ea typeface="+mj-ea"/>
            </a:rPr>
            <a:t>補助対象経費が２つの課税期間で経理処理されている場合</a:t>
          </a:r>
          <a:r>
            <a:rPr kumimoji="1" lang="ja-JP" altLang="en-US" sz="1200">
              <a:latin typeface="+mj-ea"/>
              <a:ea typeface="+mj-ea"/>
            </a:rPr>
            <a:t>や</a:t>
          </a:r>
          <a:r>
            <a:rPr kumimoji="1" lang="ja-JP" altLang="en-US" sz="1200" u="sng">
              <a:solidFill>
                <a:srgbClr val="FF0000"/>
              </a:solidFill>
              <a:latin typeface="+mj-ea"/>
              <a:ea typeface="+mj-ea"/>
            </a:rPr>
            <a:t>税率１０％以外の支出がある場合</a:t>
          </a:r>
          <a:r>
            <a:rPr kumimoji="1" lang="ja-JP" altLang="en-US" sz="1200">
              <a:latin typeface="+mj-ea"/>
              <a:ea typeface="+mj-ea"/>
            </a:rPr>
            <a:t>、このツールは</a:t>
          </a:r>
          <a:r>
            <a:rPr kumimoji="1" lang="ja-JP" altLang="en-US" sz="1200" u="sng">
              <a:latin typeface="+mj-ea"/>
              <a:ea typeface="+mj-ea"/>
            </a:rPr>
            <a:t>使用できません。</a:t>
          </a:r>
          <a:endParaRPr kumimoji="1" lang="en-US" altLang="ja-JP" sz="1200" u="sng">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j-ea"/>
              <a:ea typeface="+mj-ea"/>
              <a:cs typeface="+mn-cs"/>
            </a:rPr>
            <a:t>・</a:t>
          </a:r>
          <a:r>
            <a:rPr kumimoji="1" lang="ja-JP" altLang="en-US" sz="1200" u="sng">
              <a:solidFill>
                <a:srgbClr val="FF0000"/>
              </a:solidFill>
              <a:effectLst/>
              <a:latin typeface="+mj-ea"/>
              <a:ea typeface="+mj-ea"/>
              <a:cs typeface="+mn-cs"/>
            </a:rPr>
            <a:t>最初に</a:t>
          </a:r>
          <a:r>
            <a:rPr kumimoji="1" lang="ja-JP" altLang="en-US" sz="1200">
              <a:solidFill>
                <a:schemeClr val="dk1"/>
              </a:solidFill>
              <a:effectLst/>
              <a:latin typeface="+mj-ea"/>
              <a:ea typeface="+mj-ea"/>
              <a:cs typeface="+mn-cs"/>
            </a:rPr>
            <a:t>下記「入力欄」に必要事項を入力したうえで、</a:t>
          </a:r>
          <a:r>
            <a:rPr kumimoji="1" lang="ja-JP" altLang="en-US" sz="1200" u="sng">
              <a:solidFill>
                <a:srgbClr val="FF0000"/>
              </a:solidFill>
              <a:effectLst/>
              <a:latin typeface="+mj-ea"/>
              <a:ea typeface="+mj-ea"/>
              <a:cs typeface="+mn-cs"/>
            </a:rPr>
            <a:t>次に</a:t>
          </a:r>
          <a:r>
            <a:rPr kumimoji="1" lang="ja-JP" altLang="en-US" sz="1200">
              <a:solidFill>
                <a:schemeClr val="dk1"/>
              </a:solidFill>
              <a:effectLst/>
              <a:latin typeface="+mj-ea"/>
              <a:ea typeface="+mj-ea"/>
              <a:cs typeface="+mn-cs"/>
            </a:rPr>
            <a:t>各シートの</a:t>
          </a:r>
          <a:r>
            <a:rPr kumimoji="1" lang="ja-JP" altLang="en-US" sz="1200" u="sng">
              <a:solidFill>
                <a:srgbClr val="FF0000"/>
              </a:solidFill>
              <a:effectLst/>
              <a:latin typeface="+mj-ea"/>
              <a:ea typeface="+mj-ea"/>
              <a:cs typeface="+mn-cs"/>
            </a:rPr>
            <a:t>黄色に着色されたセルに必要事項を入力</a:t>
          </a:r>
          <a:r>
            <a:rPr kumimoji="1" lang="ja-JP" altLang="en-US" sz="1200">
              <a:solidFill>
                <a:schemeClr val="dk1"/>
              </a:solidFill>
              <a:effectLst/>
              <a:latin typeface="+mj-ea"/>
              <a:ea typeface="+mj-ea"/>
              <a:cs typeface="+mn-cs"/>
            </a:rPr>
            <a:t>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j-ea"/>
              <a:ea typeface="+mj-ea"/>
              <a:cs typeface="+mn-cs"/>
            </a:rPr>
            <a:t>　</a:t>
          </a:r>
          <a:r>
            <a:rPr kumimoji="1" lang="ja-JP" altLang="ja-JP" sz="1200">
              <a:solidFill>
                <a:schemeClr val="dk1"/>
              </a:solidFill>
              <a:effectLst/>
              <a:latin typeface="+mj-ea"/>
              <a:ea typeface="+mj-ea"/>
              <a:cs typeface="+mn-cs"/>
            </a:rPr>
            <a:t>このツールで作成した各シートの内容について、誤りがないか必ず確認してください。</a:t>
          </a:r>
          <a:endParaRPr lang="ja-JP" altLang="ja-JP" sz="1200">
            <a:effectLst/>
            <a:latin typeface="+mj-ea"/>
            <a:ea typeface="+mj-ea"/>
          </a:endParaRPr>
        </a:p>
        <a:p>
          <a:r>
            <a:rPr kumimoji="1" lang="ja-JP" altLang="en-US" sz="1200">
              <a:latin typeface="+mj-ea"/>
              <a:ea typeface="+mj-ea"/>
            </a:rPr>
            <a:t>・このツールで提出資料を作成した場合は、各シートを印刷せずに、</a:t>
          </a:r>
          <a:r>
            <a:rPr kumimoji="1" lang="ja-JP" altLang="en-US" sz="1200" u="sng">
              <a:solidFill>
                <a:srgbClr val="FF0000"/>
              </a:solidFill>
              <a:latin typeface="+mj-ea"/>
              <a:ea typeface="+mj-ea"/>
            </a:rPr>
            <a:t>このファイルをそのまま提出</a:t>
          </a:r>
          <a:r>
            <a:rPr kumimoji="1" lang="ja-JP" altLang="en-US" sz="1200">
              <a:latin typeface="+mj-ea"/>
              <a:ea typeface="+mj-ea"/>
            </a:rPr>
            <a:t>してください。</a:t>
          </a:r>
          <a:endParaRPr kumimoji="1" lang="en-US" altLang="ja-JP" sz="1200">
            <a:latin typeface="+mj-ea"/>
            <a:ea typeface="+mj-ea"/>
          </a:endParaRPr>
        </a:p>
      </xdr:txBody>
    </xdr:sp>
    <xdr:clientData/>
  </xdr:twoCellAnchor>
  <xdr:twoCellAnchor editAs="oneCell">
    <xdr:from>
      <xdr:col>6</xdr:col>
      <xdr:colOff>200254</xdr:colOff>
      <xdr:row>1</xdr:row>
      <xdr:rowOff>1210809</xdr:rowOff>
    </xdr:from>
    <xdr:to>
      <xdr:col>16</xdr:col>
      <xdr:colOff>246208</xdr:colOff>
      <xdr:row>16</xdr:row>
      <xdr:rowOff>1</xdr:rowOff>
    </xdr:to>
    <xdr:pic>
      <xdr:nvPicPr>
        <xdr:cNvPr id="4" name="図 3">
          <a:extLst>
            <a:ext uri="{FF2B5EF4-FFF2-40B4-BE49-F238E27FC236}">
              <a16:creationId xmlns:a16="http://schemas.microsoft.com/office/drawing/2014/main" id="{2E240673-F4F1-EDA5-4319-0A28A57C7036}"/>
            </a:ext>
          </a:extLst>
        </xdr:cNvPr>
        <xdr:cNvPicPr>
          <a:picLocks noChangeAspect="1"/>
        </xdr:cNvPicPr>
      </xdr:nvPicPr>
      <xdr:blipFill>
        <a:blip xmlns:r="http://schemas.openxmlformats.org/officeDocument/2006/relationships" r:embed="rId1"/>
        <a:stretch>
          <a:fillRect/>
        </a:stretch>
      </xdr:blipFill>
      <xdr:spPr>
        <a:xfrm>
          <a:off x="9487129" y="2487159"/>
          <a:ext cx="6332454" cy="5266192"/>
        </a:xfrm>
        <a:prstGeom prst="rect">
          <a:avLst/>
        </a:prstGeom>
      </xdr:spPr>
    </xdr:pic>
    <xdr:clientData/>
  </xdr:twoCellAnchor>
  <xdr:twoCellAnchor editAs="oneCell">
    <xdr:from>
      <xdr:col>6</xdr:col>
      <xdr:colOff>153761</xdr:colOff>
      <xdr:row>18</xdr:row>
      <xdr:rowOff>85271</xdr:rowOff>
    </xdr:from>
    <xdr:to>
      <xdr:col>18</xdr:col>
      <xdr:colOff>95250</xdr:colOff>
      <xdr:row>29</xdr:row>
      <xdr:rowOff>428944</xdr:rowOff>
    </xdr:to>
    <xdr:pic>
      <xdr:nvPicPr>
        <xdr:cNvPr id="6" name="図 5">
          <a:extLst>
            <a:ext uri="{FF2B5EF4-FFF2-40B4-BE49-F238E27FC236}">
              <a16:creationId xmlns:a16="http://schemas.microsoft.com/office/drawing/2014/main" id="{8AC928B8-C79B-57AC-75E1-09BC9B57EACE}"/>
            </a:ext>
          </a:extLst>
        </xdr:cNvPr>
        <xdr:cNvPicPr>
          <a:picLocks noChangeAspect="1"/>
        </xdr:cNvPicPr>
      </xdr:nvPicPr>
      <xdr:blipFill>
        <a:blip xmlns:r="http://schemas.openxmlformats.org/officeDocument/2006/relationships" r:embed="rId2"/>
        <a:stretch>
          <a:fillRect/>
        </a:stretch>
      </xdr:blipFill>
      <xdr:spPr>
        <a:xfrm>
          <a:off x="9440636" y="8838746"/>
          <a:ext cx="7485289" cy="5014098"/>
        </a:xfrm>
        <a:prstGeom prst="rect">
          <a:avLst/>
        </a:prstGeom>
      </xdr:spPr>
    </xdr:pic>
    <xdr:clientData/>
  </xdr:twoCellAnchor>
  <xdr:twoCellAnchor>
    <xdr:from>
      <xdr:col>10</xdr:col>
      <xdr:colOff>257628</xdr:colOff>
      <xdr:row>26</xdr:row>
      <xdr:rowOff>458106</xdr:rowOff>
    </xdr:from>
    <xdr:to>
      <xdr:col>15</xdr:col>
      <xdr:colOff>210457</xdr:colOff>
      <xdr:row>27</xdr:row>
      <xdr:rowOff>428625</xdr:rowOff>
    </xdr:to>
    <xdr:sp macro="" textlink="">
      <xdr:nvSpPr>
        <xdr:cNvPr id="7" name="テキスト ボックス 6">
          <a:extLst>
            <a:ext uri="{FF2B5EF4-FFF2-40B4-BE49-F238E27FC236}">
              <a16:creationId xmlns:a16="http://schemas.microsoft.com/office/drawing/2014/main" id="{D02F33A3-626B-455F-8F5E-CFD0612D35F6}"/>
            </a:ext>
          </a:extLst>
        </xdr:cNvPr>
        <xdr:cNvSpPr txBox="1"/>
      </xdr:nvSpPr>
      <xdr:spPr>
        <a:xfrm>
          <a:off x="12059103" y="12431031"/>
          <a:ext cx="3096079" cy="45629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⑪～⑮各事業の補助金確定金額</a:t>
          </a:r>
        </a:p>
      </xdr:txBody>
    </xdr:sp>
    <xdr:clientData/>
  </xdr:twoCellAnchor>
  <xdr:twoCellAnchor>
    <xdr:from>
      <xdr:col>13</xdr:col>
      <xdr:colOff>210457</xdr:colOff>
      <xdr:row>22</xdr:row>
      <xdr:rowOff>206375</xdr:rowOff>
    </xdr:from>
    <xdr:to>
      <xdr:col>15</xdr:col>
      <xdr:colOff>589509</xdr:colOff>
      <xdr:row>26</xdr:row>
      <xdr:rowOff>296182</xdr:rowOff>
    </xdr:to>
    <xdr:cxnSp macro="">
      <xdr:nvCxnSpPr>
        <xdr:cNvPr id="8" name="直線矢印コネクタ 7">
          <a:extLst>
            <a:ext uri="{FF2B5EF4-FFF2-40B4-BE49-F238E27FC236}">
              <a16:creationId xmlns:a16="http://schemas.microsoft.com/office/drawing/2014/main" id="{F0F217E9-2735-4F9C-A96F-9F6A874FB473}"/>
            </a:ext>
          </a:extLst>
        </xdr:cNvPr>
        <xdr:cNvCxnSpPr/>
      </xdr:nvCxnSpPr>
      <xdr:spPr>
        <a:xfrm flipV="1">
          <a:off x="13897882" y="10845800"/>
          <a:ext cx="1636352" cy="142330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0</xdr:rowOff>
    </xdr:from>
    <xdr:to>
      <xdr:col>10</xdr:col>
      <xdr:colOff>114300</xdr:colOff>
      <xdr:row>45</xdr:row>
      <xdr:rowOff>88899</xdr:rowOff>
    </xdr:to>
    <xdr:pic>
      <xdr:nvPicPr>
        <xdr:cNvPr id="2" name="図 1">
          <a:extLst>
            <a:ext uri="{FF2B5EF4-FFF2-40B4-BE49-F238E27FC236}">
              <a16:creationId xmlns:a16="http://schemas.microsoft.com/office/drawing/2014/main" id="{D9BDA62A-2760-41BC-8EDD-BD9CB0864EAA}"/>
            </a:ext>
          </a:extLst>
        </xdr:cNvPr>
        <xdr:cNvPicPr>
          <a:picLocks noChangeAspect="1"/>
        </xdr:cNvPicPr>
      </xdr:nvPicPr>
      <xdr:blipFill rotWithShape="1">
        <a:blip xmlns:r="http://schemas.openxmlformats.org/officeDocument/2006/relationships" r:embed="rId1"/>
        <a:srcRect l="1462"/>
        <a:stretch/>
      </xdr:blipFill>
      <xdr:spPr>
        <a:xfrm>
          <a:off x="171450" y="0"/>
          <a:ext cx="6038850" cy="7375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447675</xdr:colOff>
      <xdr:row>38</xdr:row>
      <xdr:rowOff>28575</xdr:rowOff>
    </xdr:from>
    <xdr:to>
      <xdr:col>12</xdr:col>
      <xdr:colOff>187325</xdr:colOff>
      <xdr:row>40</xdr:row>
      <xdr:rowOff>209550</xdr:rowOff>
    </xdr:to>
    <xdr:sp macro="" textlink="">
      <xdr:nvSpPr>
        <xdr:cNvPr id="2" name="吹き出し: 四角形 1">
          <a:extLst>
            <a:ext uri="{FF2B5EF4-FFF2-40B4-BE49-F238E27FC236}">
              <a16:creationId xmlns:a16="http://schemas.microsoft.com/office/drawing/2014/main" id="{EBF1CD95-4D9B-45EE-B8CC-C4E8E6DC03A2}"/>
            </a:ext>
          </a:extLst>
        </xdr:cNvPr>
        <xdr:cNvSpPr/>
      </xdr:nvSpPr>
      <xdr:spPr>
        <a:xfrm>
          <a:off x="6372225" y="7705725"/>
          <a:ext cx="2987675" cy="676275"/>
        </a:xfrm>
        <a:prstGeom prst="wedgeRectCallout">
          <a:avLst>
            <a:gd name="adj1" fmla="val -92535"/>
            <a:gd name="adj2" fmla="val 120290"/>
          </a:avLst>
        </a:prstGeom>
        <a:solidFill>
          <a:schemeClr val="accent6">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課税売上割合を端数処理している場合には、</a:t>
          </a:r>
          <a:endParaRPr lang="en-US"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情報入力シートの⑱に入力してください。</a:t>
          </a:r>
          <a:endParaRPr lang="ja-JP" altLang="ja-JP">
            <a:solidFill>
              <a:schemeClr val="tx1"/>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476250</xdr:colOff>
      <xdr:row>38</xdr:row>
      <xdr:rowOff>28575</xdr:rowOff>
    </xdr:from>
    <xdr:to>
      <xdr:col>12</xdr:col>
      <xdr:colOff>215900</xdr:colOff>
      <xdr:row>40</xdr:row>
      <xdr:rowOff>206375</xdr:rowOff>
    </xdr:to>
    <xdr:sp macro="" textlink="">
      <xdr:nvSpPr>
        <xdr:cNvPr id="2" name="吹き出し: 四角形 1">
          <a:extLst>
            <a:ext uri="{FF2B5EF4-FFF2-40B4-BE49-F238E27FC236}">
              <a16:creationId xmlns:a16="http://schemas.microsoft.com/office/drawing/2014/main" id="{9B93738B-D41C-45DE-B3E9-D6B728C0E406}"/>
            </a:ext>
          </a:extLst>
        </xdr:cNvPr>
        <xdr:cNvSpPr/>
      </xdr:nvSpPr>
      <xdr:spPr>
        <a:xfrm>
          <a:off x="6400800" y="7705725"/>
          <a:ext cx="2987675" cy="673100"/>
        </a:xfrm>
        <a:prstGeom prst="wedgeRectCallout">
          <a:avLst>
            <a:gd name="adj1" fmla="val -92535"/>
            <a:gd name="adj2" fmla="val 120290"/>
          </a:avLst>
        </a:prstGeom>
        <a:solidFill>
          <a:schemeClr val="accent6">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ja-JP" sz="1100">
              <a:solidFill>
                <a:schemeClr val="tx1"/>
              </a:solidFill>
              <a:effectLst/>
              <a:latin typeface="+mn-lt"/>
              <a:ea typeface="+mn-ea"/>
              <a:cs typeface="+mn-cs"/>
            </a:rPr>
            <a:t>課税売上割合を端数処理している場合には、</a:t>
          </a:r>
          <a:endParaRPr lang="ja-JP" altLang="ja-JP">
            <a:solidFill>
              <a:schemeClr val="tx1"/>
            </a:solidFill>
            <a:effectLst/>
          </a:endParaRPr>
        </a:p>
        <a:p>
          <a:pPr eaLnBrk="1" fontAlgn="auto" latinLnBrk="0" hangingPunct="1"/>
          <a:r>
            <a:rPr lang="ja-JP" altLang="ja-JP" sz="1100">
              <a:solidFill>
                <a:schemeClr val="tx1"/>
              </a:solidFill>
              <a:effectLst/>
              <a:latin typeface="+mn-lt"/>
              <a:ea typeface="+mn-ea"/>
              <a:cs typeface="+mn-cs"/>
            </a:rPr>
            <a:t>情報入力シートの⑱に入力してください。</a:t>
          </a:r>
          <a:endParaRPr lang="ja-JP" altLang="ja-JP">
            <a:solidFill>
              <a:schemeClr val="tx1"/>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552450</xdr:colOff>
      <xdr:row>38</xdr:row>
      <xdr:rowOff>38100</xdr:rowOff>
    </xdr:from>
    <xdr:to>
      <xdr:col>12</xdr:col>
      <xdr:colOff>292100</xdr:colOff>
      <xdr:row>40</xdr:row>
      <xdr:rowOff>215900</xdr:rowOff>
    </xdr:to>
    <xdr:sp macro="" textlink="">
      <xdr:nvSpPr>
        <xdr:cNvPr id="2" name="吹き出し: 四角形 1">
          <a:extLst>
            <a:ext uri="{FF2B5EF4-FFF2-40B4-BE49-F238E27FC236}">
              <a16:creationId xmlns:a16="http://schemas.microsoft.com/office/drawing/2014/main" id="{1B282AB5-7D1B-4F31-9FDB-D8D2EE409BB2}"/>
            </a:ext>
          </a:extLst>
        </xdr:cNvPr>
        <xdr:cNvSpPr/>
      </xdr:nvSpPr>
      <xdr:spPr>
        <a:xfrm>
          <a:off x="6477000" y="7715250"/>
          <a:ext cx="2987675" cy="673100"/>
        </a:xfrm>
        <a:prstGeom prst="wedgeRectCallout">
          <a:avLst>
            <a:gd name="adj1" fmla="val -92535"/>
            <a:gd name="adj2" fmla="val 120290"/>
          </a:avLst>
        </a:prstGeom>
        <a:solidFill>
          <a:schemeClr val="accent6">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ja-JP" sz="1100">
              <a:solidFill>
                <a:schemeClr val="tx1"/>
              </a:solidFill>
              <a:effectLst/>
              <a:latin typeface="+mn-lt"/>
              <a:ea typeface="+mn-ea"/>
              <a:cs typeface="+mn-cs"/>
            </a:rPr>
            <a:t>課税売上割合を端数処理している場合には、</a:t>
          </a:r>
          <a:endParaRPr lang="ja-JP" altLang="ja-JP">
            <a:solidFill>
              <a:schemeClr val="tx1"/>
            </a:solidFill>
            <a:effectLst/>
          </a:endParaRPr>
        </a:p>
        <a:p>
          <a:pPr eaLnBrk="1" fontAlgn="auto" latinLnBrk="0" hangingPunct="1"/>
          <a:r>
            <a:rPr lang="ja-JP" altLang="ja-JP" sz="1100">
              <a:solidFill>
                <a:schemeClr val="tx1"/>
              </a:solidFill>
              <a:effectLst/>
              <a:latin typeface="+mn-lt"/>
              <a:ea typeface="+mn-ea"/>
              <a:cs typeface="+mn-cs"/>
            </a:rPr>
            <a:t>情報入力シートの⑱に入力してください。</a:t>
          </a:r>
          <a:endParaRPr lang="ja-JP" altLang="ja-JP">
            <a:solidFill>
              <a:schemeClr val="tx1"/>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476250</xdr:colOff>
      <xdr:row>38</xdr:row>
      <xdr:rowOff>47625</xdr:rowOff>
    </xdr:from>
    <xdr:to>
      <xdr:col>12</xdr:col>
      <xdr:colOff>215900</xdr:colOff>
      <xdr:row>40</xdr:row>
      <xdr:rowOff>225425</xdr:rowOff>
    </xdr:to>
    <xdr:sp macro="" textlink="">
      <xdr:nvSpPr>
        <xdr:cNvPr id="2" name="吹き出し: 四角形 1">
          <a:extLst>
            <a:ext uri="{FF2B5EF4-FFF2-40B4-BE49-F238E27FC236}">
              <a16:creationId xmlns:a16="http://schemas.microsoft.com/office/drawing/2014/main" id="{5F9AC1F4-3F65-492B-846A-AE376B542A45}"/>
            </a:ext>
          </a:extLst>
        </xdr:cNvPr>
        <xdr:cNvSpPr/>
      </xdr:nvSpPr>
      <xdr:spPr>
        <a:xfrm>
          <a:off x="6400800" y="7724775"/>
          <a:ext cx="2987675" cy="673100"/>
        </a:xfrm>
        <a:prstGeom prst="wedgeRectCallout">
          <a:avLst>
            <a:gd name="adj1" fmla="val -92535"/>
            <a:gd name="adj2" fmla="val 120290"/>
          </a:avLst>
        </a:prstGeom>
        <a:solidFill>
          <a:schemeClr val="accent6">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課税売上割合を端数処理している場合には、手入力で修正してください。</a:t>
          </a:r>
          <a:endParaRPr lang="ja-JP" altLang="ja-JP">
            <a:solidFill>
              <a:schemeClr val="tx1"/>
            </a:solidFill>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E9A5B-D591-4E42-A752-CFC33BA38A94}">
  <sheetPr codeName="Sheet1">
    <tabColor rgb="FFFFFF00"/>
  </sheetPr>
  <dimension ref="A1:J48"/>
  <sheetViews>
    <sheetView tabSelected="1" view="pageBreakPreview" zoomScaleNormal="100" zoomScaleSheetLayoutView="100" workbookViewId="0">
      <selection activeCell="D22" sqref="D22"/>
    </sheetView>
  </sheetViews>
  <sheetFormatPr defaultColWidth="9" defaultRowHeight="13"/>
  <cols>
    <col min="1" max="1" width="37" style="79" customWidth="1"/>
    <col min="2" max="2" width="30" style="79" bestFit="1" customWidth="1"/>
    <col min="3" max="3" width="3.453125" style="80" customWidth="1"/>
    <col min="4" max="4" width="44.6328125" style="79" customWidth="1"/>
    <col min="5" max="16384" width="9" style="79"/>
  </cols>
  <sheetData>
    <row r="1" spans="1:10" ht="100.5" customHeight="1">
      <c r="J1" s="79" t="s">
        <v>95</v>
      </c>
    </row>
    <row r="2" spans="1:10" ht="100.5" customHeight="1"/>
    <row r="3" spans="1:10" ht="29.25" customHeight="1">
      <c r="A3" s="81"/>
      <c r="B3" s="82" t="s">
        <v>55</v>
      </c>
      <c r="D3" s="82" t="s">
        <v>94</v>
      </c>
      <c r="J3" s="79" t="s">
        <v>96</v>
      </c>
    </row>
    <row r="4" spans="1:10" ht="29.25" customHeight="1">
      <c r="A4" s="83" t="s">
        <v>54</v>
      </c>
      <c r="B4" s="84">
        <v>45838</v>
      </c>
      <c r="C4" s="85" t="s">
        <v>69</v>
      </c>
      <c r="D4" s="72"/>
      <c r="E4" s="79" t="s">
        <v>168</v>
      </c>
    </row>
    <row r="5" spans="1:10" ht="29.25" customHeight="1">
      <c r="A5" s="83" t="s">
        <v>128</v>
      </c>
      <c r="B5" s="86" t="s">
        <v>106</v>
      </c>
      <c r="C5" s="87" t="s">
        <v>70</v>
      </c>
      <c r="D5" s="73"/>
      <c r="E5" s="79" t="s">
        <v>168</v>
      </c>
    </row>
    <row r="6" spans="1:10" ht="29.25" customHeight="1">
      <c r="A6" s="83" t="s">
        <v>129</v>
      </c>
      <c r="B6" s="86" t="s">
        <v>103</v>
      </c>
      <c r="C6" s="87" t="s">
        <v>71</v>
      </c>
      <c r="D6" s="72"/>
      <c r="E6" s="79" t="s">
        <v>168</v>
      </c>
    </row>
    <row r="7" spans="1:10" ht="29.25" customHeight="1">
      <c r="A7" s="83" t="s">
        <v>57</v>
      </c>
      <c r="B7" s="86" t="s">
        <v>104</v>
      </c>
      <c r="C7" s="87" t="s">
        <v>72</v>
      </c>
      <c r="D7" s="73"/>
      <c r="E7" s="79" t="s">
        <v>168</v>
      </c>
    </row>
    <row r="8" spans="1:10" ht="29.25" customHeight="1">
      <c r="A8" s="83" t="s">
        <v>56</v>
      </c>
      <c r="B8" s="86">
        <v>44989</v>
      </c>
      <c r="C8" s="87" t="s">
        <v>73</v>
      </c>
      <c r="D8" s="72"/>
      <c r="E8" s="79" t="s">
        <v>168</v>
      </c>
    </row>
    <row r="9" spans="1:10" ht="29.25" customHeight="1">
      <c r="A9" s="88" t="s">
        <v>107</v>
      </c>
      <c r="B9" s="89" t="s">
        <v>67</v>
      </c>
      <c r="C9" s="80" t="s">
        <v>74</v>
      </c>
      <c r="D9" s="73"/>
      <c r="E9" s="79" t="s">
        <v>168</v>
      </c>
    </row>
    <row r="10" spans="1:10" ht="29.25" customHeight="1">
      <c r="A10" s="83" t="s">
        <v>58</v>
      </c>
      <c r="B10" s="86" t="s">
        <v>105</v>
      </c>
      <c r="C10" s="87" t="s">
        <v>75</v>
      </c>
      <c r="D10" s="73"/>
      <c r="E10" s="79" t="s">
        <v>168</v>
      </c>
    </row>
    <row r="11" spans="1:10" ht="29.25" customHeight="1">
      <c r="A11" s="83" t="s">
        <v>65</v>
      </c>
      <c r="B11" s="90">
        <v>1234567890</v>
      </c>
      <c r="C11" s="91" t="s">
        <v>76</v>
      </c>
      <c r="D11" s="74"/>
      <c r="E11" s="79" t="s">
        <v>168</v>
      </c>
    </row>
    <row r="12" spans="1:10" ht="29.25" customHeight="1">
      <c r="A12" s="83" t="s">
        <v>66</v>
      </c>
      <c r="B12" s="86" t="s">
        <v>102</v>
      </c>
      <c r="C12" s="80" t="s">
        <v>77</v>
      </c>
      <c r="D12" s="73"/>
      <c r="E12" s="79" t="s">
        <v>168</v>
      </c>
    </row>
    <row r="13" spans="1:10" ht="29.25" customHeight="1">
      <c r="A13" s="83" t="s">
        <v>159</v>
      </c>
      <c r="B13" s="86" t="s">
        <v>160</v>
      </c>
      <c r="D13" s="73"/>
      <c r="E13" s="79" t="s">
        <v>168</v>
      </c>
    </row>
    <row r="14" spans="1:10" ht="29.25" customHeight="1">
      <c r="A14" s="83" t="s">
        <v>161</v>
      </c>
      <c r="B14" s="86" t="s">
        <v>162</v>
      </c>
      <c r="D14" s="73"/>
      <c r="E14" s="79" t="s">
        <v>168</v>
      </c>
    </row>
    <row r="15" spans="1:10" ht="29.25" customHeight="1">
      <c r="A15" s="83" t="s">
        <v>163</v>
      </c>
      <c r="B15" s="86" t="s">
        <v>164</v>
      </c>
      <c r="D15" s="73"/>
      <c r="E15" s="79" t="s">
        <v>168</v>
      </c>
    </row>
    <row r="16" spans="1:10" ht="29.25" customHeight="1">
      <c r="A16" s="83" t="s">
        <v>165</v>
      </c>
      <c r="B16" s="86" t="s">
        <v>166</v>
      </c>
      <c r="D16" s="73"/>
      <c r="E16" s="79" t="s">
        <v>168</v>
      </c>
    </row>
    <row r="17" spans="1:5" ht="49.5" customHeight="1">
      <c r="A17" s="149" t="s">
        <v>167</v>
      </c>
      <c r="B17" s="149"/>
      <c r="D17" s="92"/>
    </row>
    <row r="18" spans="1:5" ht="29.25" customHeight="1">
      <c r="A18" s="93"/>
      <c r="B18" s="92"/>
      <c r="D18" s="92"/>
    </row>
    <row r="19" spans="1:5" ht="29.25" customHeight="1">
      <c r="A19" s="83" t="s">
        <v>59</v>
      </c>
      <c r="B19" s="94">
        <v>43552000</v>
      </c>
      <c r="C19" s="95" t="s">
        <v>78</v>
      </c>
      <c r="D19" s="34">
        <f>SUM(D20:D24)</f>
        <v>0</v>
      </c>
      <c r="E19" s="79" t="s">
        <v>111</v>
      </c>
    </row>
    <row r="20" spans="1:5" ht="39.75" customHeight="1">
      <c r="A20" s="96" t="s">
        <v>122</v>
      </c>
      <c r="B20" s="97">
        <v>4000000</v>
      </c>
      <c r="C20" s="91" t="s">
        <v>79</v>
      </c>
      <c r="D20" s="75"/>
    </row>
    <row r="21" spans="1:5" ht="39.75" customHeight="1">
      <c r="A21" s="98" t="s">
        <v>125</v>
      </c>
      <c r="B21" s="94">
        <v>12780000</v>
      </c>
      <c r="C21" s="80" t="s">
        <v>80</v>
      </c>
      <c r="D21" s="75"/>
    </row>
    <row r="22" spans="1:5" ht="39.75" customHeight="1">
      <c r="A22" s="98" t="s">
        <v>139</v>
      </c>
      <c r="B22" s="94">
        <v>200000</v>
      </c>
      <c r="C22" s="87" t="s">
        <v>81</v>
      </c>
      <c r="D22" s="75"/>
    </row>
    <row r="23" spans="1:5" ht="39.75" customHeight="1">
      <c r="A23" s="98" t="s">
        <v>114</v>
      </c>
      <c r="B23" s="94">
        <v>1572000</v>
      </c>
      <c r="C23" s="91" t="s">
        <v>82</v>
      </c>
      <c r="D23" s="75"/>
    </row>
    <row r="24" spans="1:5" ht="39.75" customHeight="1">
      <c r="A24" s="98" t="s">
        <v>123</v>
      </c>
      <c r="B24" s="94">
        <v>25000000</v>
      </c>
      <c r="C24" s="91" t="s">
        <v>124</v>
      </c>
      <c r="D24" s="75"/>
    </row>
    <row r="25" spans="1:5" s="99" customFormat="1">
      <c r="B25" s="100"/>
      <c r="C25" s="101"/>
      <c r="D25" s="100"/>
    </row>
    <row r="26" spans="1:5" s="99" customFormat="1">
      <c r="A26" s="99" t="s">
        <v>86</v>
      </c>
      <c r="B26" s="100"/>
      <c r="C26" s="101"/>
      <c r="D26" s="100"/>
    </row>
    <row r="27" spans="1:5" s="99" customFormat="1" ht="38.25" customHeight="1">
      <c r="A27" s="102" t="s">
        <v>87</v>
      </c>
      <c r="B27" s="103" t="s">
        <v>112</v>
      </c>
      <c r="C27" s="101"/>
      <c r="D27" s="37"/>
      <c r="E27" s="104" t="s">
        <v>171</v>
      </c>
    </row>
    <row r="28" spans="1:5" s="99" customFormat="1" ht="38.25" customHeight="1">
      <c r="A28" s="105" t="s">
        <v>110</v>
      </c>
      <c r="B28" s="103">
        <v>1234567</v>
      </c>
      <c r="C28" s="101"/>
      <c r="D28" s="76"/>
      <c r="E28" s="104" t="s">
        <v>172</v>
      </c>
    </row>
    <row r="29" spans="1:5" s="99" customFormat="1" ht="38.25" customHeight="1">
      <c r="A29" s="102" t="s">
        <v>88</v>
      </c>
      <c r="B29" s="103" t="s">
        <v>112</v>
      </c>
      <c r="C29" s="101"/>
      <c r="D29" s="37"/>
      <c r="E29" s="104" t="s">
        <v>171</v>
      </c>
    </row>
    <row r="30" spans="1:5" s="99" customFormat="1" ht="38.25" customHeight="1">
      <c r="A30" s="102" t="s">
        <v>89</v>
      </c>
      <c r="B30" s="103" t="s">
        <v>112</v>
      </c>
      <c r="C30" s="101"/>
      <c r="D30" s="37"/>
      <c r="E30" s="104" t="s">
        <v>171</v>
      </c>
    </row>
    <row r="31" spans="1:5" s="99" customFormat="1" ht="38.25" customHeight="1">
      <c r="A31" s="105" t="s">
        <v>108</v>
      </c>
      <c r="B31" s="106">
        <v>0.1234</v>
      </c>
      <c r="C31" s="101"/>
      <c r="D31" s="38"/>
      <c r="E31" s="104" t="s">
        <v>172</v>
      </c>
    </row>
    <row r="32" spans="1:5" s="99" customFormat="1" ht="38.25" customHeight="1">
      <c r="A32" s="102" t="s">
        <v>90</v>
      </c>
      <c r="B32" s="103" t="s">
        <v>112</v>
      </c>
      <c r="C32" s="101"/>
      <c r="D32" s="37"/>
      <c r="E32" s="104" t="s">
        <v>171</v>
      </c>
    </row>
    <row r="33" spans="1:5" s="99" customFormat="1" ht="38.25" customHeight="1">
      <c r="A33" s="105" t="s">
        <v>109</v>
      </c>
      <c r="B33" s="103"/>
      <c r="C33" s="101"/>
      <c r="D33" s="37"/>
      <c r="E33" s="104" t="s">
        <v>172</v>
      </c>
    </row>
    <row r="34" spans="1:5" s="99" customFormat="1" ht="38.25" customHeight="1">
      <c r="A34" s="102" t="s">
        <v>91</v>
      </c>
      <c r="B34" s="103" t="s">
        <v>112</v>
      </c>
      <c r="C34" s="101"/>
      <c r="D34" s="37"/>
      <c r="E34" s="104" t="s">
        <v>171</v>
      </c>
    </row>
    <row r="35" spans="1:5" s="99" customFormat="1" ht="38.25" customHeight="1">
      <c r="A35" s="102" t="s">
        <v>92</v>
      </c>
      <c r="B35" s="103" t="s">
        <v>112</v>
      </c>
      <c r="C35" s="101"/>
      <c r="D35" s="37"/>
      <c r="E35" s="104" t="s">
        <v>171</v>
      </c>
    </row>
    <row r="36" spans="1:5" s="99" customFormat="1" ht="38.25" customHeight="1">
      <c r="A36" s="102" t="s">
        <v>93</v>
      </c>
      <c r="B36" s="103" t="s">
        <v>112</v>
      </c>
      <c r="C36" s="101"/>
      <c r="D36" s="37"/>
      <c r="E36" s="104" t="s">
        <v>171</v>
      </c>
    </row>
    <row r="37" spans="1:5" s="99" customFormat="1">
      <c r="B37" s="100"/>
      <c r="C37" s="101"/>
      <c r="D37" s="107" t="str">
        <f>IF((D27="○")+(D29="○")+(D30="○")+(D32="○")+(D34="○")+(D35="○")+(D36="○")&lt;&gt;1,"どれか一つを選んでください。","")</f>
        <v>どれか一つを選んでください。</v>
      </c>
    </row>
    <row r="38" spans="1:5" s="99" customFormat="1">
      <c r="B38" s="100"/>
      <c r="C38" s="101"/>
      <c r="D38" s="107"/>
    </row>
    <row r="39" spans="1:5" s="99" customFormat="1" ht="16.5">
      <c r="A39" s="148" t="s">
        <v>113</v>
      </c>
      <c r="B39" s="148"/>
      <c r="C39" s="148"/>
      <c r="D39" s="148"/>
    </row>
    <row r="40" spans="1:5" s="99" customFormat="1">
      <c r="A40" s="99" t="s">
        <v>99</v>
      </c>
      <c r="B40" s="100"/>
      <c r="C40" s="101"/>
      <c r="D40" s="107"/>
    </row>
    <row r="41" spans="1:5" s="99" customFormat="1" ht="38.25" customHeight="1">
      <c r="A41" s="108" t="s">
        <v>100</v>
      </c>
      <c r="B41" s="103" t="s">
        <v>112</v>
      </c>
      <c r="C41" s="101"/>
      <c r="D41" s="37"/>
    </row>
    <row r="42" spans="1:5" s="99" customFormat="1" ht="38.25" customHeight="1">
      <c r="A42" s="108" t="s">
        <v>101</v>
      </c>
      <c r="B42" s="103" t="s">
        <v>112</v>
      </c>
      <c r="C42" s="101"/>
      <c r="D42" s="37"/>
    </row>
    <row r="43" spans="1:5" s="99" customFormat="1">
      <c r="B43" s="109"/>
      <c r="C43" s="101"/>
      <c r="D43" s="107" t="str">
        <f>IF((D41="○")+(D42="○")&lt;&gt;1,"どれか一つを選んでください。","")</f>
        <v>どれか一つを選んでください。</v>
      </c>
    </row>
    <row r="44" spans="1:5" s="99" customFormat="1">
      <c r="A44" s="110" t="s">
        <v>61</v>
      </c>
      <c r="C44" s="111"/>
    </row>
    <row r="45" spans="1:5" ht="40.5" customHeight="1">
      <c r="A45" s="88" t="s">
        <v>62</v>
      </c>
      <c r="B45" s="112">
        <v>255501682</v>
      </c>
      <c r="C45" s="113" t="s">
        <v>83</v>
      </c>
      <c r="D45" s="32"/>
    </row>
    <row r="46" spans="1:5" ht="40.5" customHeight="1">
      <c r="A46" s="88" t="s">
        <v>63</v>
      </c>
      <c r="B46" s="112">
        <v>287501682</v>
      </c>
      <c r="C46" s="113" t="s">
        <v>84</v>
      </c>
      <c r="D46" s="32"/>
    </row>
    <row r="47" spans="1:5" ht="27.75" customHeight="1" thickBot="1">
      <c r="A47" s="114" t="s">
        <v>64</v>
      </c>
      <c r="B47" s="115">
        <f>B45/B46</f>
        <v>0.88869630334893135</v>
      </c>
      <c r="C47" s="116"/>
      <c r="D47" s="115" t="e">
        <f>D45/D46</f>
        <v>#DIV/0!</v>
      </c>
      <c r="E47" s="79" t="s">
        <v>111</v>
      </c>
    </row>
    <row r="48" spans="1:5" ht="27.75" customHeight="1" thickTop="1">
      <c r="A48" s="117" t="s">
        <v>68</v>
      </c>
      <c r="B48" s="118"/>
      <c r="C48" s="80" t="s">
        <v>85</v>
      </c>
      <c r="D48" s="45"/>
      <c r="E48" s="119" t="str">
        <f>IF((D45="")*(D46="")*(D48&lt;&gt;""),"税務申告上端数処理をしている。",IF(D48&lt;&gt;"","税務申告上端数処理をしているときは⑯及び⑰を入力しないでください",""))</f>
        <v/>
      </c>
    </row>
  </sheetData>
  <sheetProtection sheet="1" objects="1" scenarios="1"/>
  <mergeCells count="2">
    <mergeCell ref="A39:D39"/>
    <mergeCell ref="A17:B17"/>
  </mergeCells>
  <phoneticPr fontId="2"/>
  <conditionalFormatting sqref="D4:D16 D20:D24">
    <cfRule type="containsBlanks" dxfId="1" priority="3">
      <formula>LEN(TRIM(D4))=0</formula>
    </cfRule>
  </conditionalFormatting>
  <conditionalFormatting sqref="D28">
    <cfRule type="containsBlanks" dxfId="0" priority="1">
      <formula>LEN(TRIM(D28))=0</formula>
    </cfRule>
  </conditionalFormatting>
  <dataValidations count="1">
    <dataValidation type="list" allowBlank="1" showInputMessage="1" showErrorMessage="1" sqref="D27 D29:D30 D32 D34:D36 D41:D42" xr:uid="{86B97006-1D78-41C3-BD72-F6FA7A307074}">
      <formula1>$J$2:$J$3</formula1>
    </dataValidation>
  </dataValidations>
  <printOptions horizontalCentered="1"/>
  <pageMargins left="0.70866141732283472" right="0.70866141732283472" top="0.35433070866141736" bottom="0.35433070866141736" header="0.31496062992125984" footer="0.31496062992125984"/>
  <pageSetup paperSize="9" scale="51" orientation="portrait" r:id="rId1"/>
  <colBreaks count="1" manualBreakCount="1">
    <brk id="6" max="47"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603B-238D-47BD-A5A1-C8608C4D2E3C}">
  <sheetPr codeName="Sheet9"/>
  <dimension ref="A3:H37"/>
  <sheetViews>
    <sheetView workbookViewId="0">
      <selection activeCell="F41" sqref="F41"/>
    </sheetView>
  </sheetViews>
  <sheetFormatPr defaultRowHeight="13"/>
  <cols>
    <col min="1" max="2" width="17.6328125" customWidth="1"/>
    <col min="3" max="3" width="11.90625" customWidth="1"/>
    <col min="4" max="4" width="11.453125" customWidth="1"/>
    <col min="5" max="5" width="16" customWidth="1"/>
    <col min="6" max="6" width="16.08984375" customWidth="1"/>
    <col min="7" max="7" width="12.453125" customWidth="1"/>
    <col min="8" max="8" width="33" customWidth="1"/>
  </cols>
  <sheetData>
    <row r="3" spans="1:8">
      <c r="A3" t="s">
        <v>149</v>
      </c>
    </row>
    <row r="4" spans="1:8">
      <c r="A4" s="67"/>
      <c r="B4" s="67"/>
      <c r="C4" s="67"/>
      <c r="D4" s="67" t="s">
        <v>140</v>
      </c>
      <c r="E4" s="67" t="s">
        <v>140</v>
      </c>
      <c r="F4" s="67" t="s">
        <v>141</v>
      </c>
      <c r="G4" s="67" t="s">
        <v>141</v>
      </c>
      <c r="H4" s="68"/>
    </row>
    <row r="5" spans="1:8">
      <c r="A5" s="69" t="s">
        <v>142</v>
      </c>
      <c r="B5" s="69" t="s">
        <v>143</v>
      </c>
      <c r="C5" s="69" t="s">
        <v>144</v>
      </c>
      <c r="D5" s="69" t="s">
        <v>145</v>
      </c>
      <c r="E5" s="69" t="s">
        <v>146</v>
      </c>
      <c r="F5" s="69" t="s">
        <v>5</v>
      </c>
      <c r="G5" s="69" t="s">
        <v>147</v>
      </c>
      <c r="H5" s="70" t="s">
        <v>148</v>
      </c>
    </row>
    <row r="6" spans="1:8">
      <c r="A6" s="44" t="e">
        <f>特殊勤務手当!F44</f>
        <v>#DIV/0!</v>
      </c>
      <c r="B6" s="44">
        <f>情報入力シート!D45</f>
        <v>0</v>
      </c>
      <c r="C6" s="44">
        <f>情報入力シート!D46</f>
        <v>0</v>
      </c>
      <c r="D6" s="44">
        <f>特殊勤務手当!D41</f>
        <v>0</v>
      </c>
      <c r="E6" s="44">
        <f>特殊勤務手当!E41</f>
        <v>0</v>
      </c>
      <c r="F6" s="44">
        <f>特殊勤務手当!F41</f>
        <v>0</v>
      </c>
      <c r="G6" s="44">
        <f>特殊勤務手当!H41</f>
        <v>0</v>
      </c>
      <c r="H6" s="71">
        <f>情報入力シート!D48</f>
        <v>0</v>
      </c>
    </row>
    <row r="11" spans="1:8">
      <c r="A11" t="s">
        <v>150</v>
      </c>
    </row>
    <row r="12" spans="1:8">
      <c r="A12" s="67"/>
      <c r="B12" s="67"/>
      <c r="C12" s="67"/>
      <c r="D12" s="67" t="s">
        <v>140</v>
      </c>
      <c r="E12" s="67" t="s">
        <v>140</v>
      </c>
      <c r="F12" s="67" t="s">
        <v>141</v>
      </c>
      <c r="G12" s="67" t="s">
        <v>141</v>
      </c>
      <c r="H12" s="68"/>
    </row>
    <row r="13" spans="1:8">
      <c r="A13" s="69" t="s">
        <v>142</v>
      </c>
      <c r="B13" s="69" t="s">
        <v>143</v>
      </c>
      <c r="C13" s="69" t="s">
        <v>144</v>
      </c>
      <c r="D13" s="69" t="s">
        <v>145</v>
      </c>
      <c r="E13" s="69" t="s">
        <v>146</v>
      </c>
      <c r="F13" s="69" t="s">
        <v>5</v>
      </c>
      <c r="G13" s="69" t="s">
        <v>147</v>
      </c>
      <c r="H13" s="70" t="s">
        <v>148</v>
      </c>
    </row>
    <row r="14" spans="1:8">
      <c r="A14" s="44" t="e">
        <f>病床確保!F44</f>
        <v>#DIV/0!</v>
      </c>
      <c r="B14" s="44">
        <f>情報入力シート!D45</f>
        <v>0</v>
      </c>
      <c r="C14" s="44">
        <f>情報入力シート!D46</f>
        <v>0</v>
      </c>
      <c r="D14" s="44">
        <f>病床確保!D41</f>
        <v>0</v>
      </c>
      <c r="E14" s="44">
        <f>病床確保!E41</f>
        <v>0</v>
      </c>
      <c r="F14" s="44">
        <f>病床確保!F41</f>
        <v>0</v>
      </c>
      <c r="G14" s="44">
        <f>病床確保!H41</f>
        <v>0</v>
      </c>
      <c r="H14" s="71">
        <f>情報入力シート!D48</f>
        <v>0</v>
      </c>
    </row>
    <row r="19" spans="1:8">
      <c r="A19" t="s">
        <v>151</v>
      </c>
    </row>
    <row r="20" spans="1:8">
      <c r="A20" s="67"/>
      <c r="B20" s="67"/>
      <c r="C20" s="67"/>
      <c r="D20" s="67" t="s">
        <v>140</v>
      </c>
      <c r="E20" s="67" t="s">
        <v>140</v>
      </c>
      <c r="F20" s="67" t="s">
        <v>141</v>
      </c>
      <c r="G20" s="67" t="s">
        <v>141</v>
      </c>
      <c r="H20" s="68"/>
    </row>
    <row r="21" spans="1:8">
      <c r="A21" s="69" t="s">
        <v>142</v>
      </c>
      <c r="B21" s="69" t="s">
        <v>143</v>
      </c>
      <c r="C21" s="69" t="s">
        <v>144</v>
      </c>
      <c r="D21" s="69" t="s">
        <v>145</v>
      </c>
      <c r="E21" s="69" t="s">
        <v>146</v>
      </c>
      <c r="F21" s="69" t="s">
        <v>5</v>
      </c>
      <c r="G21" s="69" t="s">
        <v>147</v>
      </c>
      <c r="H21" s="70" t="s">
        <v>148</v>
      </c>
    </row>
    <row r="22" spans="1:8">
      <c r="A22" s="44" t="e">
        <f>消毒経費!F44</f>
        <v>#DIV/0!</v>
      </c>
      <c r="B22" s="44">
        <f>情報入力シート!D45</f>
        <v>0</v>
      </c>
      <c r="C22" s="44">
        <f>情報入力シート!D46</f>
        <v>0</v>
      </c>
      <c r="D22" s="44">
        <f>消毒経費!D41</f>
        <v>0</v>
      </c>
      <c r="E22" s="44">
        <f>消毒経費!E41</f>
        <v>0</v>
      </c>
      <c r="F22" s="44">
        <f>消毒経費!F41</f>
        <v>0</v>
      </c>
      <c r="G22" s="44">
        <f>消毒経費!H41</f>
        <v>0</v>
      </c>
      <c r="H22" s="71">
        <f>情報入力シート!D48</f>
        <v>0</v>
      </c>
    </row>
    <row r="27" spans="1:8">
      <c r="A27" t="s">
        <v>152</v>
      </c>
    </row>
    <row r="28" spans="1:8">
      <c r="A28" s="67"/>
      <c r="B28" s="67"/>
      <c r="C28" s="67"/>
      <c r="D28" s="67" t="s">
        <v>140</v>
      </c>
      <c r="E28" s="67" t="s">
        <v>140</v>
      </c>
      <c r="F28" s="67" t="s">
        <v>141</v>
      </c>
      <c r="G28" s="67" t="s">
        <v>141</v>
      </c>
      <c r="H28" s="68"/>
    </row>
    <row r="29" spans="1:8">
      <c r="A29" s="69" t="s">
        <v>142</v>
      </c>
      <c r="B29" s="69" t="s">
        <v>143</v>
      </c>
      <c r="C29" s="69" t="s">
        <v>144</v>
      </c>
      <c r="D29" s="69" t="s">
        <v>145</v>
      </c>
      <c r="E29" s="69" t="s">
        <v>146</v>
      </c>
      <c r="F29" s="69" t="s">
        <v>5</v>
      </c>
      <c r="G29" s="69" t="s">
        <v>147</v>
      </c>
      <c r="H29" s="70" t="s">
        <v>148</v>
      </c>
    </row>
    <row r="30" spans="1:8">
      <c r="A30" s="44" t="e">
        <f>宿泊支援!F44</f>
        <v>#DIV/0!</v>
      </c>
      <c r="B30" s="44">
        <f>情報入力シート!D45</f>
        <v>0</v>
      </c>
      <c r="C30" s="44">
        <f>情報入力シート!D46</f>
        <v>0</v>
      </c>
      <c r="D30" s="44">
        <f>宿泊支援!D41</f>
        <v>0</v>
      </c>
      <c r="E30" s="44">
        <f>宿泊支援!D41</f>
        <v>0</v>
      </c>
      <c r="F30" s="44">
        <f>宿泊支援!F41</f>
        <v>0</v>
      </c>
      <c r="G30" s="44">
        <f>宿泊支援!H41</f>
        <v>0</v>
      </c>
      <c r="H30" s="71">
        <f>情報入力シート!D48</f>
        <v>0</v>
      </c>
    </row>
    <row r="34" spans="1:8">
      <c r="A34" t="s">
        <v>153</v>
      </c>
    </row>
    <row r="35" spans="1:8">
      <c r="A35" s="67"/>
      <c r="B35" s="67"/>
      <c r="C35" s="67"/>
      <c r="D35" s="67" t="s">
        <v>140</v>
      </c>
      <c r="E35" s="67" t="s">
        <v>140</v>
      </c>
      <c r="F35" s="67" t="s">
        <v>141</v>
      </c>
      <c r="G35" s="67" t="s">
        <v>141</v>
      </c>
      <c r="H35" s="68"/>
    </row>
    <row r="36" spans="1:8">
      <c r="A36" s="69" t="s">
        <v>142</v>
      </c>
      <c r="B36" s="69" t="s">
        <v>143</v>
      </c>
      <c r="C36" s="69" t="s">
        <v>144</v>
      </c>
      <c r="D36" s="69" t="s">
        <v>145</v>
      </c>
      <c r="E36" s="69" t="s">
        <v>146</v>
      </c>
      <c r="F36" s="69" t="s">
        <v>5</v>
      </c>
      <c r="G36" s="69" t="s">
        <v>147</v>
      </c>
      <c r="H36" s="70" t="s">
        <v>148</v>
      </c>
    </row>
    <row r="37" spans="1:8">
      <c r="A37" s="44" t="e">
        <f>入院受入!F44</f>
        <v>#DIV/0!</v>
      </c>
      <c r="B37" s="44">
        <f>情報入力シート!D45</f>
        <v>0</v>
      </c>
      <c r="C37" s="44">
        <f>情報入力シート!D46</f>
        <v>0</v>
      </c>
      <c r="D37" s="44">
        <f>入院受入!D41</f>
        <v>0</v>
      </c>
      <c r="E37" s="44">
        <f>入院受入!E41</f>
        <v>0</v>
      </c>
      <c r="F37" s="44">
        <f>入院受入!F41</f>
        <v>0</v>
      </c>
      <c r="G37" s="44">
        <f>入院受入!H41</f>
        <v>0</v>
      </c>
      <c r="H37" s="71">
        <f>情報入力シート!D48</f>
        <v>0</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DFC1E-371E-4313-BECC-ABD2AC6E1B07}">
  <sheetPr codeName="Sheet10"/>
  <dimension ref="A1:A5"/>
  <sheetViews>
    <sheetView workbookViewId="0">
      <selection activeCell="B11" sqref="B11"/>
    </sheetView>
  </sheetViews>
  <sheetFormatPr defaultRowHeight="13"/>
  <sheetData>
    <row r="1" spans="1:1">
      <c r="A1" t="s">
        <v>154</v>
      </c>
    </row>
    <row r="2" spans="1:1">
      <c r="A2" t="s">
        <v>155</v>
      </c>
    </row>
    <row r="3" spans="1:1">
      <c r="A3" t="s">
        <v>156</v>
      </c>
    </row>
    <row r="4" spans="1:1">
      <c r="A4" t="s">
        <v>157</v>
      </c>
    </row>
    <row r="5" spans="1:1">
      <c r="A5" t="s">
        <v>158</v>
      </c>
    </row>
  </sheetData>
  <sheetProtection selectLockedCells="1"/>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R62"/>
  <sheetViews>
    <sheetView view="pageLayout" zoomScaleNormal="100" workbookViewId="0">
      <selection sqref="A1:H1"/>
    </sheetView>
  </sheetViews>
  <sheetFormatPr defaultColWidth="9" defaultRowHeight="14"/>
  <cols>
    <col min="1" max="2" width="3.08984375" style="1" customWidth="1"/>
    <col min="3" max="8" width="13.08984375" style="1" customWidth="1"/>
    <col min="9" max="9" width="13.08984375" style="21" customWidth="1"/>
    <col min="10" max="16" width="9" style="21"/>
    <col min="17" max="16384" width="9" style="1"/>
  </cols>
  <sheetData>
    <row r="1" spans="1:18" ht="18.75" customHeight="1">
      <c r="A1" s="207" t="s">
        <v>4</v>
      </c>
      <c r="B1" s="207"/>
      <c r="C1" s="207"/>
      <c r="D1" s="207"/>
      <c r="E1" s="207"/>
      <c r="F1" s="207"/>
      <c r="G1" s="207"/>
      <c r="H1" s="207"/>
      <c r="I1" s="20" t="s">
        <v>27</v>
      </c>
    </row>
    <row r="2" spans="1:18">
      <c r="A2" s="2"/>
      <c r="B2" s="2"/>
      <c r="I2" s="22" t="s">
        <v>29</v>
      </c>
    </row>
    <row r="3" spans="1:18">
      <c r="A3" s="2" t="s">
        <v>0</v>
      </c>
      <c r="B3" s="2"/>
      <c r="I3" s="22"/>
      <c r="J3" s="22"/>
      <c r="K3" s="22"/>
      <c r="L3" s="22"/>
      <c r="M3" s="22"/>
      <c r="N3" s="22"/>
      <c r="O3" s="22"/>
      <c r="P3" s="22"/>
      <c r="Q3" s="12"/>
      <c r="R3" s="12"/>
    </row>
    <row r="4" spans="1:18">
      <c r="A4" s="2"/>
      <c r="B4" s="2"/>
      <c r="C4" s="16"/>
      <c r="I4" s="22"/>
      <c r="J4" s="22"/>
      <c r="K4" s="22"/>
      <c r="L4" s="22"/>
      <c r="M4" s="22"/>
      <c r="N4" s="22"/>
      <c r="O4" s="22"/>
      <c r="P4" s="22"/>
      <c r="Q4" s="12"/>
      <c r="R4" s="12"/>
    </row>
    <row r="5" spans="1:18">
      <c r="A5" s="2" t="s">
        <v>1</v>
      </c>
      <c r="B5" s="2"/>
      <c r="I5" s="22"/>
      <c r="J5" s="22"/>
      <c r="K5" s="22"/>
      <c r="L5" s="22"/>
      <c r="M5" s="22"/>
      <c r="N5" s="22"/>
      <c r="O5" s="22"/>
      <c r="P5" s="22"/>
      <c r="Q5" s="12"/>
      <c r="R5" s="12"/>
    </row>
    <row r="6" spans="1:18">
      <c r="A6" s="2"/>
      <c r="B6" s="2"/>
      <c r="C6" s="16"/>
      <c r="I6" s="22"/>
      <c r="J6" s="22"/>
      <c r="K6" s="22"/>
      <c r="L6" s="22"/>
      <c r="M6" s="22"/>
      <c r="N6" s="22"/>
      <c r="O6" s="22"/>
      <c r="P6" s="22"/>
      <c r="Q6" s="12"/>
      <c r="R6" s="12"/>
    </row>
    <row r="7" spans="1:18">
      <c r="A7" s="2" t="s">
        <v>2</v>
      </c>
      <c r="B7" s="2"/>
      <c r="I7" s="22"/>
      <c r="J7" s="22"/>
      <c r="K7" s="22"/>
      <c r="L7" s="22"/>
      <c r="M7" s="22"/>
      <c r="N7" s="22"/>
      <c r="O7" s="22"/>
      <c r="P7" s="22"/>
      <c r="Q7" s="12"/>
      <c r="R7" s="12"/>
    </row>
    <row r="8" spans="1:18">
      <c r="A8" s="2"/>
      <c r="B8" s="2"/>
      <c r="C8" s="16"/>
      <c r="I8" s="22"/>
      <c r="J8" s="22"/>
      <c r="K8" s="22"/>
      <c r="L8" s="22"/>
      <c r="M8" s="22"/>
      <c r="N8" s="22"/>
      <c r="O8" s="22"/>
      <c r="P8" s="22"/>
      <c r="Q8" s="12"/>
      <c r="R8" s="12"/>
    </row>
    <row r="9" spans="1:18">
      <c r="A9" s="2" t="s">
        <v>3</v>
      </c>
      <c r="B9" s="2"/>
      <c r="I9" s="23"/>
      <c r="J9" s="23"/>
      <c r="K9" s="23"/>
      <c r="L9" s="23"/>
      <c r="M9" s="23"/>
      <c r="N9" s="23"/>
      <c r="O9" s="22"/>
      <c r="P9" s="22"/>
      <c r="Q9" s="12"/>
      <c r="R9" s="12"/>
    </row>
    <row r="10" spans="1:18">
      <c r="A10" s="2"/>
      <c r="B10" s="2"/>
      <c r="C10" s="16"/>
      <c r="I10" s="23"/>
      <c r="J10" s="23"/>
      <c r="K10" s="23"/>
      <c r="L10" s="23"/>
      <c r="M10" s="23"/>
      <c r="N10" s="23"/>
      <c r="O10" s="22"/>
      <c r="P10" s="22"/>
      <c r="Q10" s="12"/>
      <c r="R10" s="12"/>
    </row>
    <row r="11" spans="1:18">
      <c r="A11" s="2" t="s">
        <v>45</v>
      </c>
      <c r="B11" s="2"/>
      <c r="I11" s="23"/>
      <c r="J11" s="23"/>
      <c r="K11" s="23"/>
      <c r="L11" s="23"/>
      <c r="M11" s="23"/>
      <c r="N11" s="23"/>
      <c r="O11" s="22"/>
      <c r="P11" s="22"/>
      <c r="Q11" s="12"/>
      <c r="R11" s="12"/>
    </row>
    <row r="12" spans="1:18">
      <c r="A12" s="2"/>
      <c r="B12" s="2"/>
      <c r="C12" s="15"/>
      <c r="D12" s="1" t="s">
        <v>13</v>
      </c>
      <c r="I12" s="23" t="str">
        <f>TEXT(C12,"#,###")</f>
        <v/>
      </c>
      <c r="J12" s="23"/>
      <c r="K12" s="23"/>
      <c r="L12" s="23"/>
      <c r="M12" s="23"/>
      <c r="N12" s="23"/>
      <c r="O12" s="22"/>
      <c r="P12" s="22"/>
      <c r="Q12" s="12"/>
      <c r="R12" s="12"/>
    </row>
    <row r="13" spans="1:18">
      <c r="A13" s="2" t="s">
        <v>31</v>
      </c>
      <c r="B13" s="2"/>
      <c r="I13" s="23"/>
      <c r="J13" s="23"/>
      <c r="K13" s="23"/>
      <c r="L13" s="23"/>
      <c r="M13" s="23"/>
      <c r="N13" s="23"/>
      <c r="O13" s="22"/>
      <c r="P13" s="22"/>
      <c r="Q13" s="12"/>
      <c r="R13" s="12"/>
    </row>
    <row r="14" spans="1:18">
      <c r="B14" s="1" t="s">
        <v>30</v>
      </c>
      <c r="I14" s="23"/>
      <c r="J14" s="23"/>
      <c r="K14" s="23"/>
      <c r="L14" s="23"/>
      <c r="M14" s="23"/>
      <c r="N14" s="23"/>
      <c r="O14" s="22"/>
      <c r="P14" s="22"/>
      <c r="Q14" s="12"/>
      <c r="R14" s="12"/>
    </row>
    <row r="15" spans="1:18">
      <c r="B15" s="14"/>
      <c r="C15" s="9" t="s">
        <v>34</v>
      </c>
      <c r="D15" s="9"/>
      <c r="E15" s="9"/>
      <c r="F15" s="9"/>
      <c r="G15" s="9"/>
      <c r="H15" s="10"/>
      <c r="I15" s="23"/>
      <c r="J15" s="23"/>
      <c r="K15" s="23"/>
      <c r="L15" s="23"/>
      <c r="M15" s="23"/>
      <c r="N15" s="23"/>
      <c r="O15" s="22"/>
      <c r="P15" s="22"/>
      <c r="Q15" s="12"/>
      <c r="R15" s="12"/>
    </row>
    <row r="16" spans="1:18">
      <c r="B16" s="14"/>
      <c r="C16" s="9" t="s">
        <v>19</v>
      </c>
      <c r="D16" s="9"/>
      <c r="E16" s="9"/>
      <c r="F16" s="9"/>
      <c r="G16" s="9"/>
      <c r="H16" s="10"/>
      <c r="I16" s="23"/>
      <c r="J16" s="23"/>
      <c r="K16" s="23"/>
      <c r="L16" s="23"/>
      <c r="M16" s="23"/>
      <c r="N16" s="23"/>
      <c r="O16" s="22"/>
      <c r="P16" s="22"/>
      <c r="Q16" s="12"/>
      <c r="R16" s="12"/>
    </row>
    <row r="17" spans="2:18">
      <c r="B17" s="14"/>
      <c r="C17" s="9" t="s">
        <v>18</v>
      </c>
      <c r="D17" s="9"/>
      <c r="E17" s="9"/>
      <c r="F17" s="9"/>
      <c r="G17" s="9"/>
      <c r="H17" s="10"/>
      <c r="I17" s="23"/>
      <c r="J17" s="23"/>
      <c r="K17" s="23"/>
      <c r="L17" s="23"/>
      <c r="M17" s="23"/>
      <c r="N17" s="23"/>
      <c r="O17" s="22"/>
      <c r="P17" s="22"/>
      <c r="Q17" s="12"/>
      <c r="R17" s="12"/>
    </row>
    <row r="18" spans="2:18">
      <c r="B18" s="14"/>
      <c r="C18" s="9" t="s">
        <v>17</v>
      </c>
      <c r="D18" s="9"/>
      <c r="E18" s="9"/>
      <c r="F18" s="9"/>
      <c r="G18" s="9"/>
      <c r="H18" s="10"/>
      <c r="I18" s="23"/>
      <c r="J18" s="23"/>
      <c r="K18" s="23"/>
      <c r="L18" s="23"/>
      <c r="M18" s="23"/>
      <c r="N18" s="23"/>
      <c r="O18" s="22"/>
      <c r="P18" s="22"/>
      <c r="Q18" s="12"/>
      <c r="R18" s="12"/>
    </row>
    <row r="19" spans="2:18">
      <c r="B19" s="14"/>
      <c r="C19" s="9" t="s">
        <v>16</v>
      </c>
      <c r="D19" s="9"/>
      <c r="E19" s="9"/>
      <c r="F19" s="9"/>
      <c r="G19" s="9"/>
      <c r="H19" s="10"/>
      <c r="I19" s="24">
        <f>INT(C12*5/105*SUM(D38:F38)/H38)</f>
        <v>0</v>
      </c>
      <c r="J19" s="24"/>
      <c r="K19" s="24"/>
      <c r="L19" s="24" t="str">
        <f>TEXT(I19,"#,##0")</f>
        <v>0</v>
      </c>
      <c r="M19" s="24"/>
      <c r="N19" s="24"/>
      <c r="O19" s="22"/>
      <c r="P19" s="22"/>
      <c r="Q19" s="12"/>
      <c r="R19" s="12"/>
    </row>
    <row r="20" spans="2:18">
      <c r="B20" s="14"/>
      <c r="C20" s="9" t="s">
        <v>15</v>
      </c>
      <c r="D20" s="9"/>
      <c r="E20" s="9"/>
      <c r="F20" s="9"/>
      <c r="G20" s="9"/>
      <c r="H20" s="10"/>
      <c r="I20" s="24">
        <f>INT(C12*5/105*D38/H38)</f>
        <v>0</v>
      </c>
      <c r="J20" s="24" t="e">
        <f>INT(C12*5/105*F38/H38*F41)</f>
        <v>#VALUE!</v>
      </c>
      <c r="K20" s="24" t="e">
        <f>I20+J20</f>
        <v>#VALUE!</v>
      </c>
      <c r="L20" s="24" t="str">
        <f>TEXT(I20,"#,##0")</f>
        <v>0</v>
      </c>
      <c r="M20" s="24" t="e">
        <f>TEXT(J20,"#,##0")</f>
        <v>#VALUE!</v>
      </c>
      <c r="N20" s="24" t="e">
        <f>TEXT(K20,"#,##0")</f>
        <v>#VALUE!</v>
      </c>
      <c r="O20" s="22"/>
      <c r="P20" s="22"/>
      <c r="Q20" s="12"/>
      <c r="R20" s="12"/>
    </row>
    <row r="21" spans="2:18">
      <c r="B21" s="14"/>
      <c r="C21" s="9" t="s">
        <v>14</v>
      </c>
      <c r="D21" s="9"/>
      <c r="E21" s="9"/>
      <c r="F21" s="9"/>
      <c r="G21" s="9"/>
      <c r="H21" s="10"/>
      <c r="I21" s="24" t="e">
        <f>INT(C12*5/105*SUM(D38:F38)/H38*F41)</f>
        <v>#VALUE!</v>
      </c>
      <c r="J21" s="24"/>
      <c r="K21" s="24"/>
      <c r="L21" s="24" t="e">
        <f>TEXT(I21,"#,##0")</f>
        <v>#VALUE!</v>
      </c>
      <c r="M21" s="24"/>
      <c r="N21" s="24"/>
      <c r="O21" s="22"/>
      <c r="P21" s="22"/>
      <c r="Q21" s="12"/>
      <c r="R21" s="12"/>
    </row>
    <row r="22" spans="2:18">
      <c r="B22" s="1" t="s">
        <v>32</v>
      </c>
      <c r="I22" s="23"/>
      <c r="J22" s="23"/>
      <c r="K22" s="23"/>
      <c r="L22" s="23"/>
      <c r="M22" s="23"/>
      <c r="N22" s="23"/>
      <c r="O22" s="22"/>
      <c r="P22" s="22"/>
      <c r="Q22" s="12"/>
      <c r="R22" s="12"/>
    </row>
    <row r="23" spans="2:18">
      <c r="I23" s="23"/>
      <c r="J23" s="23"/>
      <c r="K23" s="23"/>
      <c r="L23" s="23"/>
      <c r="M23" s="23"/>
      <c r="N23" s="23"/>
      <c r="O23" s="22"/>
      <c r="P23" s="22"/>
      <c r="Q23" s="12"/>
      <c r="R23" s="12"/>
    </row>
    <row r="24" spans="2:18">
      <c r="B24" s="1" t="s">
        <v>33</v>
      </c>
      <c r="I24" s="23"/>
      <c r="J24" s="23"/>
      <c r="K24" s="23"/>
      <c r="L24" s="23"/>
      <c r="M24" s="23"/>
      <c r="N24" s="23"/>
      <c r="O24" s="22"/>
      <c r="P24" s="22"/>
      <c r="Q24" s="12"/>
      <c r="R24" s="12"/>
    </row>
    <row r="25" spans="2:18">
      <c r="B25" s="14"/>
      <c r="C25" s="9" t="s">
        <v>20</v>
      </c>
      <c r="D25" s="9"/>
      <c r="E25" s="9"/>
      <c r="F25" s="9"/>
      <c r="G25" s="9"/>
      <c r="H25" s="10"/>
      <c r="I25" s="23"/>
      <c r="J25" s="23"/>
      <c r="K25" s="23"/>
      <c r="L25" s="23"/>
      <c r="M25" s="23"/>
      <c r="N25" s="23"/>
      <c r="O25" s="22"/>
      <c r="P25" s="22"/>
      <c r="Q25" s="12"/>
      <c r="R25" s="12"/>
    </row>
    <row r="26" spans="2:18">
      <c r="B26" s="14"/>
      <c r="C26" s="9" t="s">
        <v>21</v>
      </c>
      <c r="D26" s="9"/>
      <c r="E26" s="9"/>
      <c r="F26" s="9"/>
      <c r="G26" s="9"/>
      <c r="H26" s="10"/>
      <c r="I26" s="23"/>
      <c r="J26" s="23"/>
      <c r="K26" s="23"/>
      <c r="L26" s="23"/>
      <c r="M26" s="23"/>
      <c r="N26" s="23"/>
      <c r="O26" s="22"/>
      <c r="P26" s="22"/>
      <c r="Q26" s="12"/>
      <c r="R26" s="12"/>
    </row>
    <row r="27" spans="2:18">
      <c r="I27" s="23"/>
      <c r="J27" s="23"/>
      <c r="K27" s="23"/>
      <c r="L27" s="23"/>
      <c r="M27" s="23"/>
      <c r="N27" s="23"/>
      <c r="O27" s="22"/>
      <c r="P27" s="22"/>
      <c r="Q27" s="12"/>
      <c r="R27" s="12"/>
    </row>
    <row r="28" spans="2:18">
      <c r="B28" s="1" t="str">
        <f>"①"&amp;IF(B25="○","補助金の使途の内訳",IF(B26="○","補助対象経費の内訳",""))</f>
        <v>①</v>
      </c>
      <c r="I28" s="23"/>
      <c r="J28" s="23"/>
      <c r="K28" s="23"/>
      <c r="L28" s="23"/>
      <c r="M28" s="23"/>
      <c r="N28" s="23"/>
      <c r="O28" s="22"/>
      <c r="P28" s="22"/>
      <c r="Q28" s="12"/>
      <c r="R28" s="12"/>
    </row>
    <row r="29" spans="2:18">
      <c r="B29" s="5"/>
      <c r="C29" s="174" t="s">
        <v>12</v>
      </c>
      <c r="D29" s="176" t="s">
        <v>6</v>
      </c>
      <c r="E29" s="176"/>
      <c r="F29" s="176"/>
      <c r="G29" s="208" t="s">
        <v>24</v>
      </c>
      <c r="H29" s="179" t="s">
        <v>9</v>
      </c>
      <c r="I29" s="17"/>
      <c r="J29" s="23"/>
      <c r="K29" s="23"/>
      <c r="L29" s="23"/>
      <c r="M29" s="23"/>
      <c r="N29" s="23"/>
      <c r="O29" s="22"/>
      <c r="P29" s="22"/>
      <c r="Q29" s="12"/>
      <c r="R29" s="12"/>
    </row>
    <row r="30" spans="2:18" ht="28">
      <c r="B30" s="6"/>
      <c r="C30" s="175"/>
      <c r="D30" s="4" t="s">
        <v>7</v>
      </c>
      <c r="E30" s="4" t="s">
        <v>8</v>
      </c>
      <c r="F30" s="4" t="s">
        <v>5</v>
      </c>
      <c r="G30" s="179"/>
      <c r="H30" s="179"/>
      <c r="I30" s="25"/>
      <c r="J30" s="22"/>
      <c r="K30" s="22"/>
      <c r="L30" s="22"/>
      <c r="M30" s="22"/>
      <c r="N30" s="22"/>
      <c r="O30" s="22"/>
      <c r="P30" s="22"/>
      <c r="Q30" s="12"/>
      <c r="R30" s="12"/>
    </row>
    <row r="31" spans="2:18" ht="19.5" customHeight="1">
      <c r="B31" s="161" t="s">
        <v>11</v>
      </c>
      <c r="C31" s="14"/>
      <c r="D31" s="18"/>
      <c r="E31" s="19"/>
      <c r="F31" s="19"/>
      <c r="G31" s="19"/>
      <c r="H31" s="11">
        <f t="shared" ref="H31:H37" si="0">SUM(D31:G31)</f>
        <v>0</v>
      </c>
      <c r="I31" s="22"/>
      <c r="J31" s="22"/>
      <c r="K31" s="22"/>
      <c r="L31" s="22"/>
      <c r="M31" s="22"/>
      <c r="N31" s="22"/>
      <c r="O31" s="22"/>
      <c r="P31" s="22"/>
      <c r="Q31" s="12"/>
      <c r="R31" s="12"/>
    </row>
    <row r="32" spans="2:18" ht="19.5" customHeight="1">
      <c r="B32" s="161"/>
      <c r="C32" s="14"/>
      <c r="D32" s="19"/>
      <c r="E32" s="19"/>
      <c r="F32" s="19"/>
      <c r="G32" s="19"/>
      <c r="H32" s="11">
        <f t="shared" si="0"/>
        <v>0</v>
      </c>
      <c r="I32" s="22"/>
      <c r="J32" s="22"/>
      <c r="K32" s="22"/>
      <c r="L32" s="22"/>
      <c r="M32" s="22"/>
      <c r="N32" s="22"/>
      <c r="O32" s="22"/>
      <c r="P32" s="22"/>
      <c r="Q32" s="12"/>
      <c r="R32" s="12"/>
    </row>
    <row r="33" spans="2:18" ht="19.5" customHeight="1">
      <c r="B33" s="161"/>
      <c r="C33" s="14"/>
      <c r="D33" s="19"/>
      <c r="E33" s="19"/>
      <c r="F33" s="19"/>
      <c r="G33" s="19"/>
      <c r="H33" s="11">
        <f t="shared" si="0"/>
        <v>0</v>
      </c>
      <c r="I33" s="22"/>
      <c r="J33" s="22"/>
      <c r="K33" s="22"/>
      <c r="L33" s="22"/>
      <c r="M33" s="22"/>
      <c r="N33" s="22"/>
      <c r="O33" s="22"/>
      <c r="P33" s="22"/>
      <c r="Q33" s="12"/>
      <c r="R33" s="12"/>
    </row>
    <row r="34" spans="2:18" ht="19.5" customHeight="1">
      <c r="B34" s="161"/>
      <c r="C34" s="14"/>
      <c r="D34" s="19"/>
      <c r="E34" s="19"/>
      <c r="F34" s="19"/>
      <c r="G34" s="19"/>
      <c r="H34" s="11">
        <f t="shared" si="0"/>
        <v>0</v>
      </c>
      <c r="I34" s="22"/>
      <c r="J34" s="22"/>
      <c r="K34" s="22"/>
      <c r="L34" s="22"/>
      <c r="M34" s="22"/>
      <c r="N34" s="22"/>
      <c r="O34" s="22"/>
      <c r="P34" s="22"/>
      <c r="Q34" s="12"/>
      <c r="R34" s="12"/>
    </row>
    <row r="35" spans="2:18" ht="19.5" customHeight="1">
      <c r="B35" s="161"/>
      <c r="C35" s="14"/>
      <c r="D35" s="19"/>
      <c r="E35" s="19"/>
      <c r="F35" s="19"/>
      <c r="G35" s="19"/>
      <c r="H35" s="11">
        <f t="shared" si="0"/>
        <v>0</v>
      </c>
      <c r="I35" s="22"/>
      <c r="J35" s="22"/>
      <c r="K35" s="22"/>
      <c r="L35" s="22"/>
      <c r="M35" s="22"/>
      <c r="N35" s="22"/>
      <c r="O35" s="22"/>
      <c r="P35" s="22"/>
      <c r="Q35" s="12"/>
      <c r="R35" s="12"/>
    </row>
    <row r="36" spans="2:18" ht="19.5" customHeight="1">
      <c r="B36" s="161"/>
      <c r="C36" s="14"/>
      <c r="D36" s="19"/>
      <c r="E36" s="19"/>
      <c r="F36" s="19"/>
      <c r="G36" s="19"/>
      <c r="H36" s="11">
        <f t="shared" si="0"/>
        <v>0</v>
      </c>
      <c r="I36" s="22"/>
      <c r="J36" s="22"/>
      <c r="K36" s="22"/>
      <c r="L36" s="22"/>
      <c r="M36" s="22"/>
      <c r="N36" s="22"/>
      <c r="O36" s="22"/>
      <c r="P36" s="22"/>
      <c r="Q36" s="12"/>
      <c r="R36" s="12"/>
    </row>
    <row r="37" spans="2:18" ht="19.5" customHeight="1">
      <c r="B37" s="161"/>
      <c r="C37" s="14"/>
      <c r="D37" s="19"/>
      <c r="E37" s="19"/>
      <c r="F37" s="19"/>
      <c r="G37" s="19">
        <v>10</v>
      </c>
      <c r="H37" s="11">
        <f t="shared" si="0"/>
        <v>10</v>
      </c>
      <c r="I37" s="22"/>
      <c r="J37" s="22"/>
      <c r="K37" s="22"/>
      <c r="L37" s="22"/>
      <c r="M37" s="22"/>
      <c r="N37" s="22"/>
      <c r="O37" s="22"/>
      <c r="P37" s="22"/>
      <c r="Q37" s="12"/>
      <c r="R37" s="12"/>
    </row>
    <row r="38" spans="2:18" ht="19.5" customHeight="1">
      <c r="B38" s="161"/>
      <c r="C38" s="3" t="s">
        <v>9</v>
      </c>
      <c r="D38" s="11">
        <f>SUM(D31:D37)</f>
        <v>0</v>
      </c>
      <c r="E38" s="11">
        <f>SUM(E31:E37)</f>
        <v>0</v>
      </c>
      <c r="F38" s="11">
        <f>SUM(F31:F37)</f>
        <v>0</v>
      </c>
      <c r="G38" s="11">
        <f>SUM(G31:G37)</f>
        <v>10</v>
      </c>
      <c r="H38" s="11">
        <f>SUM(H31:H37)</f>
        <v>10</v>
      </c>
      <c r="I38" s="22" t="str">
        <f>IF(B25="○","←５　国庫補助金確定額と一致させてください。",IF(B26="○","←実績報告の対象経費の支出済額と一致させてください",""))</f>
        <v/>
      </c>
      <c r="J38" s="22"/>
      <c r="K38" s="22"/>
      <c r="L38" s="22"/>
      <c r="M38" s="22"/>
      <c r="N38" s="22"/>
      <c r="O38" s="22"/>
      <c r="P38" s="22"/>
      <c r="Q38" s="12"/>
      <c r="R38" s="12"/>
    </row>
    <row r="39" spans="2:18" ht="19.5" customHeight="1">
      <c r="B39" s="7"/>
      <c r="C39" s="8"/>
      <c r="I39" s="23" t="str">
        <f>TEXT(D38,"#,##0")</f>
        <v>0</v>
      </c>
      <c r="J39" s="23" t="str">
        <f>TEXT(E38,"#,##0")</f>
        <v>0</v>
      </c>
      <c r="K39" s="23" t="str">
        <f>TEXT(F38,"#,##0")</f>
        <v>0</v>
      </c>
      <c r="L39" s="23" t="str">
        <f>TEXT(G38,"#,##0")</f>
        <v>10</v>
      </c>
      <c r="M39" s="23" t="str">
        <f>TEXT(H38,"#,##0")</f>
        <v>10</v>
      </c>
    </row>
    <row r="40" spans="2:18" ht="14.5" thickBot="1">
      <c r="B40" s="1" t="s">
        <v>10</v>
      </c>
      <c r="I40" s="22"/>
      <c r="J40" s="22"/>
      <c r="K40" s="22"/>
      <c r="L40" s="22"/>
      <c r="M40" s="22"/>
      <c r="N40" s="22"/>
      <c r="O40" s="22"/>
      <c r="P40" s="22"/>
      <c r="Q40" s="12"/>
      <c r="R40" s="12"/>
    </row>
    <row r="41" spans="2:18" ht="14.5" thickBot="1">
      <c r="C41" s="205"/>
      <c r="D41" s="205"/>
      <c r="E41" s="163" t="s">
        <v>22</v>
      </c>
      <c r="F41" s="164" t="str">
        <f>IF(C42="","",C41/C42)</f>
        <v/>
      </c>
      <c r="G41" s="165"/>
      <c r="I41" s="22"/>
      <c r="J41" s="26" t="s">
        <v>35</v>
      </c>
      <c r="K41" s="26"/>
      <c r="L41" s="26"/>
      <c r="M41" s="26"/>
      <c r="N41" s="22"/>
      <c r="O41" s="22"/>
      <c r="P41" s="22"/>
      <c r="Q41" s="12"/>
      <c r="R41" s="12"/>
    </row>
    <row r="42" spans="2:18" ht="15" thickTop="1" thickBot="1">
      <c r="C42" s="206"/>
      <c r="D42" s="206"/>
      <c r="E42" s="163"/>
      <c r="F42" s="166"/>
      <c r="G42" s="167"/>
      <c r="I42" s="22"/>
      <c r="J42" s="22" t="s">
        <v>36</v>
      </c>
      <c r="K42" s="22"/>
      <c r="L42" s="22"/>
      <c r="M42" s="22"/>
      <c r="N42" s="22"/>
      <c r="O42" s="22"/>
      <c r="P42" s="22"/>
      <c r="Q42" s="12"/>
      <c r="R42" s="12"/>
    </row>
    <row r="43" spans="2:18" ht="14.5" thickBot="1">
      <c r="B43" s="1" t="s">
        <v>23</v>
      </c>
      <c r="I43" s="22" t="s">
        <v>28</v>
      </c>
      <c r="K43" s="27"/>
      <c r="L43" s="22"/>
      <c r="M43" s="22"/>
      <c r="N43" s="22"/>
      <c r="O43" s="22"/>
      <c r="P43" s="22"/>
      <c r="Q43" s="12"/>
      <c r="R43" s="12"/>
    </row>
    <row r="44" spans="2:18" ht="14.5" thickBot="1">
      <c r="F44" s="13" t="str">
        <f>IF(B15&amp;B16&amp;B17&amp;B18="○",0,IF(B19="○",I19,IF(B20="○",K20,IF(B21="○",I21,""))))</f>
        <v/>
      </c>
      <c r="G44" s="1" t="s">
        <v>13</v>
      </c>
      <c r="I44" s="22"/>
      <c r="J44" s="22"/>
      <c r="K44" s="22"/>
      <c r="L44" s="22"/>
      <c r="M44" s="22"/>
      <c r="N44" s="22"/>
      <c r="O44" s="22"/>
      <c r="P44" s="22"/>
      <c r="Q44" s="12"/>
      <c r="R44" s="12"/>
    </row>
    <row r="45" spans="2:18">
      <c r="I45" s="22"/>
      <c r="J45" s="22"/>
      <c r="K45" s="22"/>
      <c r="L45" s="22"/>
      <c r="M45" s="22"/>
      <c r="N45" s="22"/>
      <c r="O45" s="22"/>
      <c r="P45" s="22"/>
      <c r="Q45" s="12"/>
      <c r="R45" s="12"/>
    </row>
    <row r="46" spans="2:18" ht="28.5" customHeight="1">
      <c r="C46" s="169" t="str">
        <f>IF(B19="○",I12&amp;"×8／108×（"&amp;I39&amp;"＋"&amp;J39&amp;"＋"&amp;K39&amp;"）／"&amp;M39&amp;"＝"&amp;L19,IF(B21="○",I12&amp;"×8／108×("&amp;I39&amp;"＋"&amp;J39&amp;"＋"&amp;K39&amp;"）／"&amp;M39&amp;"×②＝"&amp;L21,""))</f>
        <v/>
      </c>
      <c r="D46" s="169"/>
      <c r="E46" s="169"/>
      <c r="F46" s="169"/>
      <c r="G46" s="169"/>
      <c r="H46" s="169"/>
      <c r="I46" s="28" t="s">
        <v>25</v>
      </c>
    </row>
    <row r="47" spans="2:18" ht="28.5" customHeight="1">
      <c r="C47" s="158" t="str">
        <f>IF(B20="○",I12&amp;"×8／108×"&amp;I39&amp;"／"&amp;M39&amp;"＝"&amp;L20&amp;"・・・ａ","")</f>
        <v/>
      </c>
      <c r="D47" s="158"/>
      <c r="E47" s="158"/>
      <c r="F47" s="158"/>
      <c r="G47" s="158"/>
      <c r="H47" s="158"/>
      <c r="I47" s="28" t="s">
        <v>25</v>
      </c>
    </row>
    <row r="48" spans="2:18" ht="28.5" customHeight="1">
      <c r="C48" s="158" t="str">
        <f>IF(B20="○",I12&amp;"×8/108×"&amp;K39&amp;"／"&amp;M39&amp;"×②＝"&amp;M20&amp;"・・・ｂ","")</f>
        <v/>
      </c>
      <c r="D48" s="158"/>
      <c r="E48" s="158"/>
      <c r="F48" s="158"/>
      <c r="G48" s="158"/>
      <c r="H48" s="158"/>
      <c r="I48" s="28" t="s">
        <v>25</v>
      </c>
    </row>
    <row r="49" spans="1:9">
      <c r="C49" s="1" t="str">
        <f>IF(B20="○","ａ＋ｂ＝"&amp;N20,"")</f>
        <v/>
      </c>
      <c r="I49" s="22" t="s">
        <v>25</v>
      </c>
    </row>
    <row r="50" spans="1:9">
      <c r="A50" s="21"/>
      <c r="B50" s="21"/>
      <c r="C50" s="21"/>
      <c r="D50" s="21"/>
      <c r="E50" s="21"/>
      <c r="F50" s="21"/>
      <c r="G50" s="21"/>
      <c r="H50" s="21"/>
      <c r="I50" s="22" t="s">
        <v>26</v>
      </c>
    </row>
    <row r="51" spans="1:9">
      <c r="A51" s="21"/>
      <c r="B51" s="21"/>
      <c r="C51" s="21"/>
      <c r="D51" s="21"/>
      <c r="E51" s="21"/>
      <c r="F51" s="21"/>
      <c r="G51" s="21"/>
      <c r="H51" s="21"/>
    </row>
    <row r="52" spans="1:9">
      <c r="A52" s="21"/>
      <c r="B52" s="21"/>
      <c r="C52" s="21"/>
      <c r="D52" s="21"/>
      <c r="E52" s="21"/>
      <c r="F52" s="21"/>
      <c r="G52" s="21"/>
      <c r="H52" s="21"/>
    </row>
    <row r="53" spans="1:9">
      <c r="A53" s="21"/>
      <c r="B53" s="21"/>
      <c r="C53" s="21"/>
      <c r="D53" s="21"/>
      <c r="E53" s="21"/>
      <c r="F53" s="21"/>
      <c r="G53" s="21"/>
      <c r="H53" s="21"/>
    </row>
    <row r="54" spans="1:9">
      <c r="A54" s="21"/>
      <c r="B54" s="21"/>
      <c r="C54" s="21"/>
      <c r="D54" s="21"/>
      <c r="E54" s="21"/>
      <c r="F54" s="21"/>
      <c r="G54" s="21"/>
      <c r="H54" s="21"/>
    </row>
    <row r="55" spans="1:9">
      <c r="A55" s="21"/>
      <c r="B55" s="21"/>
      <c r="C55" s="21"/>
      <c r="D55" s="21"/>
      <c r="E55" s="21"/>
      <c r="F55" s="21"/>
      <c r="G55" s="21"/>
      <c r="H55" s="21"/>
    </row>
    <row r="56" spans="1:9">
      <c r="A56" s="21"/>
      <c r="B56" s="21"/>
      <c r="C56" s="21"/>
      <c r="D56" s="21"/>
      <c r="E56" s="21"/>
      <c r="F56" s="21"/>
      <c r="G56" s="21"/>
      <c r="H56" s="21"/>
    </row>
    <row r="57" spans="1:9">
      <c r="A57" s="21"/>
      <c r="B57" s="21"/>
      <c r="C57" s="21"/>
      <c r="D57" s="21"/>
      <c r="E57" s="21"/>
      <c r="F57" s="21"/>
      <c r="G57" s="21"/>
      <c r="H57" s="21"/>
    </row>
    <row r="58" spans="1:9">
      <c r="A58" s="21"/>
      <c r="B58" s="21"/>
      <c r="C58" s="21"/>
      <c r="D58" s="21"/>
      <c r="E58" s="21"/>
      <c r="F58" s="21"/>
      <c r="G58" s="21"/>
      <c r="H58" s="21"/>
    </row>
    <row r="59" spans="1:9">
      <c r="A59" s="21"/>
      <c r="B59" s="21"/>
      <c r="C59" s="21"/>
      <c r="D59" s="21"/>
      <c r="E59" s="21"/>
      <c r="F59" s="21"/>
      <c r="G59" s="21"/>
      <c r="H59" s="21"/>
    </row>
    <row r="60" spans="1:9">
      <c r="A60" s="21"/>
      <c r="B60" s="21"/>
      <c r="C60" s="21"/>
      <c r="D60" s="21"/>
      <c r="E60" s="21"/>
      <c r="F60" s="21"/>
      <c r="G60" s="21"/>
      <c r="H60" s="21"/>
    </row>
    <row r="61" spans="1:9">
      <c r="A61" s="21"/>
      <c r="B61" s="21"/>
      <c r="C61" s="21"/>
      <c r="D61" s="21"/>
      <c r="E61" s="21"/>
      <c r="F61" s="21"/>
      <c r="G61" s="21"/>
      <c r="H61" s="21"/>
    </row>
    <row r="62" spans="1:9">
      <c r="A62" s="21"/>
      <c r="B62" s="21"/>
      <c r="C62" s="21"/>
      <c r="D62" s="21"/>
      <c r="E62" s="21"/>
      <c r="F62" s="21"/>
      <c r="G62" s="21"/>
      <c r="H62" s="21"/>
    </row>
  </sheetData>
  <mergeCells count="13">
    <mergeCell ref="A1:H1"/>
    <mergeCell ref="C29:C30"/>
    <mergeCell ref="D29:F29"/>
    <mergeCell ref="G29:G30"/>
    <mergeCell ref="H29:H30"/>
    <mergeCell ref="B31:B38"/>
    <mergeCell ref="C48:H48"/>
    <mergeCell ref="C41:D41"/>
    <mergeCell ref="E41:E42"/>
    <mergeCell ref="F41:G42"/>
    <mergeCell ref="C42:D42"/>
    <mergeCell ref="C46:H46"/>
    <mergeCell ref="C47:H47"/>
  </mergeCells>
  <phoneticPr fontId="2"/>
  <dataValidations count="1">
    <dataValidation type="list" allowBlank="1" showInputMessage="1" showErrorMessage="1" sqref="B15:B21 B25:B26" xr:uid="{00000000-0002-0000-0100-000000000000}">
      <formula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1932F-072F-4F88-B3F0-6F9E7DC340C5}">
  <sheetPr codeName="Sheet12"/>
  <dimension ref="A1"/>
  <sheetViews>
    <sheetView workbookViewId="0">
      <selection activeCell="F17" sqref="F17"/>
    </sheetView>
  </sheetViews>
  <sheetFormatPr defaultRowHeight="13"/>
  <sheetData/>
  <sheetProtection sheet="1" objects="1" scenarios="1"/>
  <phoneticPr fontId="2"/>
  <pageMargins left="0.7" right="0.7" top="0.75" bottom="0.75" header="0.3" footer="0.3"/>
  <pageSetup paperSize="9" orientation="portrait"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1B305-3293-41F6-83B3-F8170A5F68AC}">
  <sheetPr codeName="Sheet2"/>
  <dimension ref="B1:M36"/>
  <sheetViews>
    <sheetView view="pageBreakPreview" zoomScaleNormal="100" zoomScaleSheetLayoutView="100" workbookViewId="0">
      <selection activeCell="F17" sqref="F17"/>
    </sheetView>
  </sheetViews>
  <sheetFormatPr defaultColWidth="9" defaultRowHeight="17.25" customHeight="1"/>
  <cols>
    <col min="1" max="1" width="3.7265625" style="31" customWidth="1"/>
    <col min="2" max="2" width="9" style="31"/>
    <col min="3" max="3" width="9" style="31" customWidth="1"/>
    <col min="4" max="4" width="9" style="31"/>
    <col min="5" max="5" width="2.7265625" style="31" customWidth="1"/>
    <col min="6" max="6" width="9.36328125" style="31" customWidth="1"/>
    <col min="7" max="7" width="4.26953125" style="31" customWidth="1"/>
    <col min="8" max="12" width="9" style="31"/>
    <col min="13" max="13" width="2.90625" style="31" customWidth="1"/>
    <col min="14" max="16384" width="9" style="31"/>
  </cols>
  <sheetData>
    <row r="1" spans="2:13" ht="17.25" customHeight="1">
      <c r="B1" s="39" t="s">
        <v>115</v>
      </c>
    </row>
    <row r="2" spans="2:13" ht="17.25" customHeight="1">
      <c r="B2" s="39"/>
      <c r="J2" s="155" t="str">
        <f>IF(情報入力シート!$D$4="","",情報入力シート!$D$4)</f>
        <v/>
      </c>
      <c r="K2" s="155"/>
      <c r="L2" s="155"/>
    </row>
    <row r="3" spans="2:13" ht="17.25" customHeight="1">
      <c r="B3" s="39" t="s">
        <v>50</v>
      </c>
    </row>
    <row r="4" spans="2:13" ht="17.25" customHeight="1">
      <c r="B4" s="39" t="s">
        <v>51</v>
      </c>
    </row>
    <row r="6" spans="2:13" ht="17.25" customHeight="1">
      <c r="G6" s="50"/>
      <c r="H6" s="49" t="s">
        <v>116</v>
      </c>
    </row>
    <row r="7" spans="2:13" ht="17.25" customHeight="1">
      <c r="H7" s="40" t="s">
        <v>126</v>
      </c>
      <c r="I7" s="152" t="str">
        <f>IF(情報入力シート!$D$5="","",情報入力シート!$D$5)</f>
        <v/>
      </c>
      <c r="J7" s="152"/>
      <c r="K7" s="152"/>
      <c r="L7" s="152"/>
      <c r="M7" s="152"/>
    </row>
    <row r="8" spans="2:13" ht="17.25" customHeight="1">
      <c r="H8" s="40" t="s">
        <v>130</v>
      </c>
      <c r="I8" s="152" t="str">
        <f>IF(情報入力シート!$D$6="","",情報入力シート!$D$6)</f>
        <v/>
      </c>
      <c r="J8" s="152"/>
      <c r="K8" s="152"/>
      <c r="L8" s="152"/>
      <c r="M8" s="152"/>
    </row>
    <row r="9" spans="2:13" ht="17.25" customHeight="1">
      <c r="H9" s="40" t="s">
        <v>127</v>
      </c>
      <c r="I9" s="152" t="str">
        <f>IF(情報入力シート!$D$7="","",情報入力シート!$D$7)</f>
        <v/>
      </c>
      <c r="J9" s="152"/>
      <c r="K9" s="152"/>
      <c r="L9" s="152"/>
      <c r="M9" s="152"/>
    </row>
    <row r="10" spans="2:13" ht="17.25" customHeight="1">
      <c r="H10" s="40"/>
      <c r="I10" s="152"/>
      <c r="J10" s="152"/>
      <c r="K10" s="152"/>
      <c r="L10" s="152"/>
      <c r="M10" s="152"/>
    </row>
    <row r="12" spans="2:13" ht="17.25" customHeight="1">
      <c r="B12" s="154" t="s">
        <v>169</v>
      </c>
      <c r="C12" s="154"/>
      <c r="D12" s="154"/>
      <c r="E12" s="154"/>
      <c r="F12" s="154"/>
      <c r="G12" s="154"/>
      <c r="H12" s="154"/>
      <c r="I12" s="154"/>
      <c r="J12" s="154"/>
      <c r="K12" s="154"/>
      <c r="L12" s="154"/>
      <c r="M12" s="154"/>
    </row>
    <row r="14" spans="2:13" ht="17.25" customHeight="1">
      <c r="B14" s="156">
        <f>情報入力シート!$D$8</f>
        <v>0</v>
      </c>
      <c r="C14" s="156"/>
      <c r="D14" s="157" t="s">
        <v>170</v>
      </c>
      <c r="E14" s="157"/>
      <c r="F14" s="41">
        <f>情報入力シート!$D$9</f>
        <v>0</v>
      </c>
      <c r="G14" s="150" t="s">
        <v>117</v>
      </c>
      <c r="H14" s="150"/>
      <c r="I14" s="150"/>
      <c r="J14" s="150"/>
      <c r="K14" s="150"/>
      <c r="L14" s="150"/>
      <c r="M14" s="150"/>
    </row>
    <row r="15" spans="2:13" ht="17.25" customHeight="1">
      <c r="B15" s="153" t="s">
        <v>118</v>
      </c>
      <c r="C15" s="153"/>
      <c r="D15" s="153"/>
      <c r="E15" s="153"/>
      <c r="F15" s="153"/>
      <c r="G15" s="153"/>
      <c r="H15" s="153"/>
      <c r="I15" s="153"/>
      <c r="J15" s="153"/>
      <c r="K15" s="153"/>
      <c r="L15" s="153"/>
      <c r="M15" s="153"/>
    </row>
    <row r="16" spans="2:13" ht="17.25" customHeight="1">
      <c r="B16" s="46" t="s">
        <v>119</v>
      </c>
      <c r="C16" s="46"/>
      <c r="D16" s="46"/>
      <c r="E16" s="46"/>
      <c r="F16" s="46"/>
      <c r="G16" s="46"/>
      <c r="H16" s="46"/>
      <c r="I16" s="46"/>
      <c r="J16" s="46"/>
      <c r="K16" s="46"/>
      <c r="L16" s="46"/>
      <c r="M16" s="46"/>
    </row>
    <row r="17" spans="2:12" ht="17.25" customHeight="1">
      <c r="B17" s="42"/>
      <c r="C17" s="42"/>
      <c r="D17" s="42"/>
      <c r="E17" s="42"/>
      <c r="F17" s="42"/>
      <c r="G17" s="42"/>
      <c r="H17" s="42"/>
      <c r="I17" s="42"/>
      <c r="J17" s="42"/>
      <c r="K17" s="42"/>
      <c r="L17" s="42"/>
    </row>
    <row r="18" spans="2:12" ht="17.25" customHeight="1">
      <c r="B18" s="154" t="s">
        <v>52</v>
      </c>
      <c r="C18" s="154"/>
      <c r="D18" s="154"/>
      <c r="E18" s="154"/>
      <c r="F18" s="154"/>
      <c r="G18" s="154"/>
      <c r="H18" s="154"/>
      <c r="I18" s="154"/>
      <c r="J18" s="154"/>
      <c r="K18" s="154"/>
      <c r="L18" s="154"/>
    </row>
    <row r="19" spans="2:12" ht="17.25" customHeight="1">
      <c r="B19" s="39"/>
      <c r="C19" s="39"/>
      <c r="D19" s="39"/>
      <c r="E19" s="39"/>
      <c r="F19" s="39"/>
      <c r="G19" s="39"/>
      <c r="H19" s="39"/>
      <c r="I19" s="39"/>
      <c r="J19" s="39"/>
      <c r="K19" s="39"/>
      <c r="L19" s="39"/>
    </row>
    <row r="20" spans="2:12" ht="17.25" customHeight="1">
      <c r="B20" s="39" t="s">
        <v>131</v>
      </c>
      <c r="C20" s="39"/>
      <c r="D20" s="39"/>
      <c r="E20" s="39"/>
      <c r="F20" s="39"/>
      <c r="G20" s="39"/>
      <c r="H20" s="39"/>
      <c r="I20" s="39"/>
      <c r="J20" s="39"/>
      <c r="K20" s="39"/>
      <c r="L20" s="39"/>
    </row>
    <row r="21" spans="2:12" ht="25" customHeight="1">
      <c r="B21" s="150" t="str">
        <f>"　　"&amp;情報入力シート!$D$10</f>
        <v>　　</v>
      </c>
      <c r="C21" s="150"/>
      <c r="D21" s="150"/>
      <c r="E21" s="150"/>
      <c r="F21" s="150"/>
      <c r="G21" s="150"/>
      <c r="H21" s="150"/>
      <c r="I21" s="150"/>
      <c r="J21" s="150"/>
      <c r="K21" s="150"/>
      <c r="L21" s="150"/>
    </row>
    <row r="22" spans="2:12" ht="25" customHeight="1">
      <c r="B22" s="150" t="str">
        <f>"　　("&amp;情報入力シート!$D$12&amp;")"</f>
        <v>　　()</v>
      </c>
      <c r="C22" s="150"/>
      <c r="D22" s="150"/>
      <c r="E22" s="150"/>
      <c r="F22" s="150"/>
      <c r="G22" s="150"/>
      <c r="H22" s="150"/>
      <c r="I22" s="150"/>
      <c r="J22" s="150"/>
      <c r="K22" s="150"/>
      <c r="L22" s="150"/>
    </row>
    <row r="23" spans="2:12" ht="17.25" customHeight="1">
      <c r="B23" s="39"/>
      <c r="C23" s="39"/>
      <c r="D23" s="39"/>
      <c r="E23" s="39"/>
      <c r="F23" s="39"/>
      <c r="G23" s="39"/>
      <c r="H23" s="39"/>
      <c r="I23" s="39"/>
      <c r="J23" s="39"/>
      <c r="K23" s="39"/>
      <c r="L23" s="39"/>
    </row>
    <row r="24" spans="2:12" ht="17.25" customHeight="1">
      <c r="B24" s="39" t="s">
        <v>132</v>
      </c>
      <c r="C24" s="39"/>
      <c r="D24" s="39"/>
      <c r="E24" s="39"/>
      <c r="F24" s="39"/>
      <c r="G24" s="39"/>
      <c r="H24" s="39"/>
      <c r="I24" s="39"/>
      <c r="J24" s="39"/>
      <c r="K24" s="39"/>
      <c r="L24" s="39"/>
    </row>
    <row r="25" spans="2:12" ht="17.25" customHeight="1">
      <c r="B25" s="39" t="s">
        <v>120</v>
      </c>
      <c r="C25" s="39"/>
      <c r="D25" s="39"/>
      <c r="E25" s="39"/>
      <c r="F25" s="39"/>
      <c r="G25" s="39"/>
      <c r="H25" s="39"/>
      <c r="I25" s="39"/>
      <c r="J25" s="39"/>
      <c r="K25" s="39"/>
      <c r="L25" s="39"/>
    </row>
    <row r="26" spans="2:12" ht="35.25" customHeight="1">
      <c r="B26" s="51"/>
      <c r="C26" s="151">
        <f>情報入力シート!$D$19</f>
        <v>0</v>
      </c>
      <c r="D26" s="151"/>
      <c r="E26" s="151"/>
      <c r="F26" s="151"/>
      <c r="G26" s="51"/>
      <c r="H26" s="51"/>
      <c r="I26" s="51"/>
      <c r="J26" s="51"/>
      <c r="K26" s="51"/>
      <c r="L26" s="51"/>
    </row>
    <row r="28" spans="2:12" ht="17.25" customHeight="1">
      <c r="B28" s="39" t="s">
        <v>133</v>
      </c>
    </row>
    <row r="29" spans="2:12" ht="17.25" customHeight="1">
      <c r="B29" s="39" t="s">
        <v>121</v>
      </c>
    </row>
    <row r="30" spans="2:12" ht="35.25" customHeight="1">
      <c r="B30" s="43"/>
      <c r="C30" s="151">
        <f>_xlfn.AGGREGATE(9,6,特殊勤務手当!$F$47,病床確保!$F$47,消毒経費!$F$47,宿泊支援!$F$47,入院受入!$F$47)</f>
        <v>0</v>
      </c>
      <c r="D30" s="151"/>
      <c r="E30" s="151"/>
      <c r="F30" s="151"/>
      <c r="G30" s="43"/>
      <c r="H30" s="43"/>
      <c r="I30" s="43"/>
      <c r="J30" s="43"/>
      <c r="K30" s="43"/>
      <c r="L30" s="43"/>
    </row>
    <row r="32" spans="2:12" ht="17.25" customHeight="1">
      <c r="B32" s="39" t="s">
        <v>134</v>
      </c>
    </row>
    <row r="33" spans="2:2" ht="17.25" customHeight="1">
      <c r="B33" s="39" t="s">
        <v>53</v>
      </c>
    </row>
    <row r="34" spans="2:2" ht="17.25" customHeight="1">
      <c r="B34" s="39" t="s">
        <v>137</v>
      </c>
    </row>
    <row r="35" spans="2:2" ht="17.25" customHeight="1">
      <c r="B35" s="39" t="s">
        <v>138</v>
      </c>
    </row>
    <row r="36" spans="2:2" ht="17.25" customHeight="1">
      <c r="B36" s="39" t="s">
        <v>60</v>
      </c>
    </row>
  </sheetData>
  <sheetProtection sheet="1" objects="1" scenarios="1"/>
  <mergeCells count="15">
    <mergeCell ref="J2:L2"/>
    <mergeCell ref="B14:C14"/>
    <mergeCell ref="D14:E14"/>
    <mergeCell ref="G14:M14"/>
    <mergeCell ref="B12:M12"/>
    <mergeCell ref="I7:M7"/>
    <mergeCell ref="I8:M8"/>
    <mergeCell ref="I9:M9"/>
    <mergeCell ref="B21:L21"/>
    <mergeCell ref="B22:L22"/>
    <mergeCell ref="C30:F30"/>
    <mergeCell ref="C26:F26"/>
    <mergeCell ref="I10:M10"/>
    <mergeCell ref="B15:M15"/>
    <mergeCell ref="B18:L18"/>
  </mergeCells>
  <phoneticPr fontId="2"/>
  <pageMargins left="0.51181102362204722" right="0.5118110236220472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F2A1A-611D-43DF-920C-BEA4C473B3FB}">
  <sheetPr codeName="Sheet3"/>
  <dimension ref="A1:R65"/>
  <sheetViews>
    <sheetView view="pageBreakPreview" topLeftCell="A34" zoomScaleNormal="80" zoomScaleSheetLayoutView="100" workbookViewId="0">
      <selection activeCell="F17" sqref="F17"/>
    </sheetView>
  </sheetViews>
  <sheetFormatPr defaultColWidth="9" defaultRowHeight="14"/>
  <cols>
    <col min="1" max="2" width="3.08984375" style="1" customWidth="1"/>
    <col min="3" max="8" width="13.08984375" style="1" customWidth="1"/>
    <col min="9" max="9" width="13.08984375" style="21" customWidth="1"/>
    <col min="10" max="10" width="15.36328125" style="21" bestFit="1" customWidth="1"/>
    <col min="11" max="16" width="9" style="21"/>
    <col min="17" max="16384" width="9" style="1"/>
  </cols>
  <sheetData>
    <row r="1" spans="1:18">
      <c r="A1" s="172" t="s">
        <v>49</v>
      </c>
      <c r="B1" s="172"/>
      <c r="C1" s="172"/>
      <c r="D1" s="172"/>
      <c r="E1" s="172"/>
      <c r="F1" s="172"/>
      <c r="G1" s="172"/>
      <c r="H1" s="172"/>
    </row>
    <row r="2" spans="1:18" ht="18.75" customHeight="1">
      <c r="A2" s="172" t="s">
        <v>48</v>
      </c>
      <c r="B2" s="172"/>
      <c r="C2" s="172"/>
      <c r="D2" s="172"/>
      <c r="E2" s="172"/>
      <c r="F2" s="172"/>
      <c r="G2" s="172"/>
      <c r="H2" s="172"/>
      <c r="I2" s="29" t="s">
        <v>27</v>
      </c>
    </row>
    <row r="3" spans="1:18">
      <c r="A3" s="2"/>
      <c r="B3" s="2"/>
      <c r="I3" s="30" t="s">
        <v>29</v>
      </c>
    </row>
    <row r="4" spans="1:18">
      <c r="A4" s="2" t="s">
        <v>46</v>
      </c>
      <c r="B4" s="2"/>
      <c r="I4" s="22"/>
      <c r="J4" s="22"/>
      <c r="K4" s="22"/>
      <c r="L4" s="22"/>
      <c r="M4" s="22"/>
      <c r="N4" s="22"/>
      <c r="O4" s="22"/>
      <c r="P4" s="22"/>
      <c r="Q4" s="12"/>
      <c r="R4" s="12"/>
    </row>
    <row r="5" spans="1:18">
      <c r="A5" s="2"/>
      <c r="B5" s="2"/>
      <c r="C5" s="1" t="str">
        <f>IF(情報入力シート!$D$10="","",情報入力シート!$D$10)</f>
        <v/>
      </c>
      <c r="I5" s="22"/>
      <c r="J5" s="22"/>
      <c r="K5" s="22"/>
      <c r="L5" s="22"/>
      <c r="M5" s="22"/>
      <c r="N5" s="22"/>
      <c r="O5" s="22"/>
      <c r="P5" s="22"/>
      <c r="Q5" s="12"/>
      <c r="R5" s="12"/>
    </row>
    <row r="6" spans="1:18">
      <c r="A6" s="2"/>
      <c r="B6" s="2"/>
      <c r="I6" s="22"/>
      <c r="J6" s="22"/>
      <c r="K6" s="22"/>
      <c r="L6" s="22"/>
      <c r="M6" s="22"/>
      <c r="N6" s="22"/>
      <c r="O6" s="22"/>
      <c r="P6" s="22"/>
      <c r="Q6" s="12"/>
      <c r="R6" s="12"/>
    </row>
    <row r="7" spans="1:18">
      <c r="A7" s="2"/>
      <c r="B7" s="2"/>
      <c r="C7" s="1" t="s">
        <v>47</v>
      </c>
      <c r="E7" s="160" t="str">
        <f>IF(情報入力シート!$D$11="","",情報入力シート!$D$11)</f>
        <v/>
      </c>
      <c r="F7" s="160"/>
      <c r="I7" s="22"/>
      <c r="J7" s="22"/>
      <c r="K7" s="22"/>
      <c r="L7" s="22"/>
      <c r="M7" s="22"/>
      <c r="N7" s="22"/>
      <c r="O7" s="22"/>
      <c r="P7" s="22"/>
      <c r="Q7" s="12"/>
      <c r="R7" s="12"/>
    </row>
    <row r="8" spans="1:18">
      <c r="A8" s="2" t="s">
        <v>1</v>
      </c>
      <c r="B8" s="2"/>
      <c r="I8" s="22"/>
      <c r="J8" s="22"/>
      <c r="K8" s="22"/>
      <c r="L8" s="22"/>
      <c r="M8" s="22"/>
      <c r="N8" s="22"/>
      <c r="O8" s="22"/>
      <c r="P8" s="22"/>
      <c r="Q8" s="12"/>
      <c r="R8" s="12"/>
    </row>
    <row r="9" spans="1:18">
      <c r="A9" s="2"/>
      <c r="B9" s="2"/>
      <c r="C9" s="1" t="str">
        <f>IF(情報入力シート!$D$6="","",情報入力シート!$D$6)</f>
        <v/>
      </c>
      <c r="I9" s="22"/>
      <c r="J9" s="22"/>
      <c r="K9" s="22"/>
      <c r="L9" s="22"/>
      <c r="M9" s="22"/>
      <c r="N9" s="22"/>
      <c r="O9" s="22"/>
      <c r="P9" s="22"/>
      <c r="Q9" s="12"/>
      <c r="R9" s="12"/>
    </row>
    <row r="10" spans="1:18">
      <c r="A10" s="2" t="s">
        <v>2</v>
      </c>
      <c r="B10" s="2"/>
      <c r="I10" s="22"/>
      <c r="J10" s="22"/>
      <c r="K10" s="22"/>
      <c r="L10" s="22"/>
      <c r="M10" s="22"/>
      <c r="N10" s="22"/>
      <c r="O10" s="22"/>
      <c r="P10" s="22"/>
      <c r="Q10" s="12"/>
      <c r="R10" s="12"/>
    </row>
    <row r="11" spans="1:18">
      <c r="A11" s="2"/>
      <c r="B11" s="2"/>
      <c r="C11" s="1" t="str">
        <f>IF(情報入力シート!$D$12="","",情報入力シート!$D$12)</f>
        <v/>
      </c>
      <c r="I11" s="22"/>
      <c r="J11" s="22"/>
      <c r="K11" s="22"/>
      <c r="L11" s="22"/>
      <c r="M11" s="22"/>
      <c r="N11" s="22"/>
      <c r="O11" s="22"/>
      <c r="P11" s="22"/>
      <c r="Q11" s="12"/>
      <c r="R11" s="12"/>
    </row>
    <row r="12" spans="1:18">
      <c r="A12" s="2" t="s">
        <v>3</v>
      </c>
      <c r="B12" s="2"/>
      <c r="I12" s="23"/>
      <c r="J12" s="23"/>
      <c r="K12" s="23"/>
      <c r="L12" s="23"/>
      <c r="M12" s="23"/>
      <c r="N12" s="23"/>
      <c r="O12" s="22"/>
      <c r="P12" s="22"/>
      <c r="Q12" s="12"/>
      <c r="R12" s="12"/>
    </row>
    <row r="13" spans="1:18" ht="33" customHeight="1">
      <c r="A13" s="2"/>
      <c r="B13" s="2"/>
      <c r="C13" s="173" t="s">
        <v>154</v>
      </c>
      <c r="D13" s="173"/>
      <c r="E13" s="173"/>
      <c r="F13" s="173"/>
      <c r="G13" s="173"/>
      <c r="H13" s="173"/>
      <c r="I13" s="23"/>
      <c r="J13" s="23"/>
      <c r="K13" s="23"/>
      <c r="L13" s="23"/>
      <c r="M13" s="23"/>
      <c r="N13" s="23"/>
      <c r="O13" s="22"/>
      <c r="P13" s="22"/>
      <c r="Q13" s="12"/>
      <c r="R13" s="12"/>
    </row>
    <row r="14" spans="1:18">
      <c r="A14" s="2" t="s">
        <v>44</v>
      </c>
      <c r="B14" s="2"/>
      <c r="I14" s="23"/>
      <c r="J14" s="23"/>
      <c r="K14" s="23"/>
      <c r="L14" s="23"/>
      <c r="M14" s="23"/>
      <c r="N14" s="23"/>
      <c r="O14" s="22"/>
      <c r="P14" s="22"/>
      <c r="Q14" s="12"/>
      <c r="R14" s="12"/>
    </row>
    <row r="15" spans="1:18">
      <c r="A15" s="2"/>
      <c r="B15" s="2"/>
      <c r="C15" s="59" t="str">
        <f>IF(情報入力シート!$D$20="","",情報入力シート!$D$20)</f>
        <v/>
      </c>
      <c r="D15" s="1" t="s">
        <v>13</v>
      </c>
      <c r="I15" s="23" t="str">
        <f>TEXT(C15,"#,###")</f>
        <v/>
      </c>
      <c r="J15" s="23"/>
      <c r="K15" s="23"/>
      <c r="L15" s="23"/>
      <c r="M15" s="23"/>
      <c r="N15" s="23"/>
      <c r="O15" s="22"/>
      <c r="P15" s="22"/>
      <c r="Q15" s="12"/>
      <c r="R15" s="12"/>
    </row>
    <row r="16" spans="1:18">
      <c r="A16" s="2" t="s">
        <v>31</v>
      </c>
      <c r="B16" s="2"/>
      <c r="I16" s="23"/>
      <c r="J16" s="23"/>
      <c r="K16" s="23"/>
      <c r="L16" s="23"/>
      <c r="M16" s="23"/>
      <c r="N16" s="23"/>
      <c r="O16" s="22"/>
      <c r="P16" s="22"/>
      <c r="Q16" s="12"/>
      <c r="R16" s="12"/>
    </row>
    <row r="17" spans="2:18">
      <c r="B17" s="1" t="s">
        <v>30</v>
      </c>
      <c r="I17" s="23"/>
      <c r="J17" s="23"/>
      <c r="K17" s="23"/>
      <c r="L17" s="23"/>
      <c r="M17" s="23"/>
      <c r="N17" s="23"/>
      <c r="O17" s="22"/>
      <c r="P17" s="22"/>
      <c r="Q17" s="12"/>
      <c r="R17" s="12"/>
    </row>
    <row r="18" spans="2:18">
      <c r="B18" s="35" t="str">
        <f>IF(情報入力シート!D27="○","○","")</f>
        <v/>
      </c>
      <c r="C18" s="9" t="s">
        <v>97</v>
      </c>
      <c r="D18" s="9"/>
      <c r="E18" s="9" t="str">
        <f>IF(B18="○","（基準期間における税抜課税売上高"&amp;情報入力シート!D28&amp;"円）","")</f>
        <v/>
      </c>
      <c r="F18" s="9"/>
      <c r="G18" s="9"/>
      <c r="H18" s="10"/>
      <c r="I18" s="23"/>
      <c r="J18" s="23"/>
      <c r="K18" s="23"/>
      <c r="L18" s="23"/>
      <c r="M18" s="23"/>
      <c r="N18" s="23"/>
      <c r="O18" s="22"/>
      <c r="P18" s="22"/>
      <c r="Q18" s="12"/>
      <c r="R18" s="12"/>
    </row>
    <row r="19" spans="2:18">
      <c r="B19" s="35" t="str">
        <f>IF(情報入力シート!D29="○","○","")</f>
        <v/>
      </c>
      <c r="C19" s="9" t="s">
        <v>39</v>
      </c>
      <c r="D19" s="9"/>
      <c r="E19" s="9"/>
      <c r="F19" s="9"/>
      <c r="G19" s="9"/>
      <c r="H19" s="10"/>
      <c r="I19" s="23"/>
      <c r="J19" s="23"/>
      <c r="K19" s="23"/>
      <c r="L19" s="23"/>
      <c r="M19" s="23"/>
      <c r="N19" s="23"/>
      <c r="O19" s="22"/>
      <c r="P19" s="22"/>
      <c r="Q19" s="12"/>
      <c r="R19" s="12"/>
    </row>
    <row r="20" spans="2:18">
      <c r="B20" s="35" t="str">
        <f>IF(情報入力シート!D30="○","○","")</f>
        <v/>
      </c>
      <c r="C20" s="9" t="s">
        <v>98</v>
      </c>
      <c r="D20" s="9"/>
      <c r="E20" s="9"/>
      <c r="F20" s="9" t="str">
        <f>IF(B20="○","（特定収入割合"&amp;情報入力シート!D31*100&amp;"％）","")</f>
        <v/>
      </c>
      <c r="G20" s="9"/>
      <c r="H20" s="10"/>
      <c r="I20" s="23"/>
      <c r="J20" s="23"/>
      <c r="K20" s="23"/>
      <c r="L20" s="23"/>
      <c r="M20" s="23"/>
      <c r="N20" s="23"/>
      <c r="O20" s="22"/>
      <c r="P20" s="22"/>
      <c r="Q20" s="12"/>
      <c r="R20" s="12"/>
    </row>
    <row r="21" spans="2:18">
      <c r="B21" s="35" t="str">
        <f>IF(情報入力シート!D32="○","○","")</f>
        <v/>
      </c>
      <c r="C21" s="9" t="s">
        <v>41</v>
      </c>
      <c r="D21" s="9"/>
      <c r="E21" s="9"/>
      <c r="F21" s="170" t="str">
        <f>IF(B21="○",情報入力シート!D33,"")</f>
        <v/>
      </c>
      <c r="G21" s="170"/>
      <c r="H21" s="171"/>
      <c r="I21" s="23"/>
      <c r="J21" s="23"/>
      <c r="K21" s="23"/>
      <c r="L21" s="23"/>
      <c r="M21" s="23"/>
      <c r="N21" s="23"/>
      <c r="O21" s="22"/>
      <c r="P21" s="22"/>
      <c r="Q21" s="12"/>
      <c r="R21" s="12"/>
    </row>
    <row r="22" spans="2:18">
      <c r="B22" s="35" t="str">
        <f>IF(情報入力シート!D34="○","○","")</f>
        <v/>
      </c>
      <c r="C22" s="9" t="s">
        <v>16</v>
      </c>
      <c r="D22" s="9"/>
      <c r="E22" s="9"/>
      <c r="F22" s="9"/>
      <c r="G22" s="9"/>
      <c r="H22" s="10"/>
      <c r="I22" s="24" t="e">
        <f>INT(C15*10/110*SUM(D41:F41)/H41)</f>
        <v>#VALUE!</v>
      </c>
      <c r="J22" s="24"/>
      <c r="K22" s="24"/>
      <c r="L22" s="24" t="e">
        <f>TEXT(I22,"#,##0")</f>
        <v>#VALUE!</v>
      </c>
      <c r="M22" s="24"/>
      <c r="N22" s="24"/>
      <c r="O22" s="22"/>
      <c r="P22" s="22"/>
      <c r="Q22" s="12"/>
      <c r="R22" s="12"/>
    </row>
    <row r="23" spans="2:18">
      <c r="B23" s="35" t="str">
        <f>IF(情報入力シート!D35="○","○","")</f>
        <v/>
      </c>
      <c r="C23" s="9" t="s">
        <v>15</v>
      </c>
      <c r="D23" s="9"/>
      <c r="E23" s="9"/>
      <c r="F23" s="9"/>
      <c r="G23" s="9"/>
      <c r="H23" s="10"/>
      <c r="I23" s="24" t="e">
        <f>INT(C15*10/110*D41/H41)</f>
        <v>#VALUE!</v>
      </c>
      <c r="J23" s="24" t="e">
        <f>INT(C15*10/110*F41/H41*F44)</f>
        <v>#VALUE!</v>
      </c>
      <c r="K23" s="24" t="e">
        <f>I23+J23</f>
        <v>#VALUE!</v>
      </c>
      <c r="L23" s="24" t="e">
        <f>TEXT(I23,"#,##0")</f>
        <v>#VALUE!</v>
      </c>
      <c r="M23" s="24" t="e">
        <f>TEXT(J23,"#,##0")</f>
        <v>#VALUE!</v>
      </c>
      <c r="N23" s="24" t="e">
        <f>TEXT(K23,"#,##0")</f>
        <v>#VALUE!</v>
      </c>
      <c r="O23" s="22"/>
      <c r="P23" s="22"/>
      <c r="Q23" s="12"/>
      <c r="R23" s="12"/>
    </row>
    <row r="24" spans="2:18">
      <c r="B24" s="35" t="str">
        <f>IF(情報入力シート!D36="○","○","")</f>
        <v/>
      </c>
      <c r="C24" s="9" t="s">
        <v>14</v>
      </c>
      <c r="D24" s="9"/>
      <c r="E24" s="9"/>
      <c r="F24" s="9"/>
      <c r="G24" s="9"/>
      <c r="H24" s="10"/>
      <c r="I24" s="24" t="e">
        <f>INT(C15*10/110*SUM(D41:F41)/H41*F44)</f>
        <v>#VALUE!</v>
      </c>
      <c r="J24" s="24"/>
      <c r="K24" s="24"/>
      <c r="L24" s="24" t="e">
        <f>TEXT(I24,"#,##0")</f>
        <v>#VALUE!</v>
      </c>
      <c r="M24" s="24"/>
      <c r="N24" s="24"/>
      <c r="O24" s="22"/>
      <c r="P24" s="22"/>
      <c r="Q24" s="12"/>
      <c r="R24" s="12"/>
    </row>
    <row r="25" spans="2:18">
      <c r="B25" s="1" t="s">
        <v>32</v>
      </c>
      <c r="I25" s="23"/>
      <c r="J25" s="23"/>
      <c r="K25" s="23"/>
      <c r="L25" s="23"/>
      <c r="M25" s="23"/>
      <c r="N25" s="23"/>
      <c r="O25" s="22"/>
      <c r="P25" s="22"/>
      <c r="Q25" s="12"/>
      <c r="R25" s="12"/>
    </row>
    <row r="26" spans="2:18">
      <c r="I26" s="23"/>
      <c r="J26" s="23"/>
      <c r="K26" s="23"/>
      <c r="L26" s="23"/>
      <c r="M26" s="23"/>
      <c r="N26" s="23"/>
      <c r="O26" s="22"/>
      <c r="P26" s="22"/>
      <c r="Q26" s="12"/>
      <c r="R26" s="12"/>
    </row>
    <row r="27" spans="2:18">
      <c r="B27" s="1" t="s">
        <v>33</v>
      </c>
      <c r="I27" s="23"/>
      <c r="J27" s="23"/>
      <c r="K27" s="23"/>
      <c r="L27" s="23"/>
      <c r="M27" s="23"/>
      <c r="N27" s="23"/>
      <c r="O27" s="22"/>
      <c r="P27" s="22"/>
      <c r="Q27" s="12"/>
      <c r="R27" s="12"/>
    </row>
    <row r="28" spans="2:18">
      <c r="B28" s="35" t="str">
        <f>IF(情報入力シート!D41="○","○","")</f>
        <v/>
      </c>
      <c r="C28" s="9" t="s">
        <v>20</v>
      </c>
      <c r="D28" s="9"/>
      <c r="E28" s="9"/>
      <c r="F28" s="9"/>
      <c r="G28" s="9"/>
      <c r="H28" s="10"/>
      <c r="I28" s="23"/>
      <c r="J28" s="23"/>
      <c r="K28" s="23"/>
      <c r="L28" s="23"/>
      <c r="M28" s="23"/>
      <c r="N28" s="23"/>
      <c r="O28" s="22"/>
      <c r="P28" s="22"/>
      <c r="Q28" s="12"/>
      <c r="R28" s="12"/>
    </row>
    <row r="29" spans="2:18">
      <c r="B29" s="35" t="str">
        <f>IF(情報入力シート!D42="○","○","")</f>
        <v/>
      </c>
      <c r="C29" s="9" t="s">
        <v>21</v>
      </c>
      <c r="D29" s="9"/>
      <c r="E29" s="9"/>
      <c r="F29" s="9"/>
      <c r="G29" s="9"/>
      <c r="H29" s="10"/>
      <c r="I29" s="23"/>
      <c r="J29" s="23"/>
      <c r="K29" s="23"/>
      <c r="L29" s="23"/>
      <c r="M29" s="23"/>
      <c r="N29" s="23"/>
      <c r="O29" s="22"/>
      <c r="P29" s="22"/>
      <c r="Q29" s="12"/>
      <c r="R29" s="12"/>
    </row>
    <row r="30" spans="2:18">
      <c r="I30" s="23"/>
      <c r="J30" s="23"/>
      <c r="K30" s="23"/>
      <c r="L30" s="23"/>
      <c r="M30" s="23"/>
      <c r="N30" s="23"/>
      <c r="O30" s="22"/>
      <c r="P30" s="22"/>
      <c r="Q30" s="12"/>
      <c r="R30" s="12"/>
    </row>
    <row r="31" spans="2:18">
      <c r="B31" s="1" t="str">
        <f>"①"&amp;IF(B28="○","補助金の使途の内訳",IF(B29="○","補助対象経費の内訳",""))</f>
        <v>①</v>
      </c>
      <c r="I31" s="23"/>
      <c r="J31" s="23"/>
      <c r="K31" s="23"/>
      <c r="L31" s="23"/>
      <c r="M31" s="23"/>
      <c r="N31" s="23"/>
      <c r="O31" s="22"/>
      <c r="P31" s="22"/>
      <c r="Q31" s="12"/>
      <c r="R31" s="12"/>
    </row>
    <row r="32" spans="2:18">
      <c r="B32" s="5"/>
      <c r="C32" s="174" t="s">
        <v>12</v>
      </c>
      <c r="D32" s="176" t="s">
        <v>42</v>
      </c>
      <c r="E32" s="176"/>
      <c r="F32" s="176"/>
      <c r="G32" s="177" t="s">
        <v>43</v>
      </c>
      <c r="H32" s="179" t="s">
        <v>9</v>
      </c>
      <c r="I32" s="17"/>
      <c r="J32" s="23"/>
      <c r="K32" s="23"/>
      <c r="L32" s="23"/>
      <c r="M32" s="23"/>
      <c r="N32" s="23"/>
      <c r="O32" s="22"/>
      <c r="P32" s="22"/>
      <c r="Q32" s="12"/>
      <c r="R32" s="12"/>
    </row>
    <row r="33" spans="2:18" ht="28">
      <c r="B33" s="6"/>
      <c r="C33" s="175"/>
      <c r="D33" s="78" t="s">
        <v>7</v>
      </c>
      <c r="E33" s="78" t="s">
        <v>8</v>
      </c>
      <c r="F33" s="78" t="s">
        <v>5</v>
      </c>
      <c r="G33" s="178"/>
      <c r="H33" s="179"/>
      <c r="I33" s="25"/>
      <c r="J33" s="22"/>
      <c r="K33" s="22"/>
      <c r="L33" s="22"/>
      <c r="M33" s="22"/>
      <c r="N33" s="22"/>
      <c r="O33" s="22"/>
      <c r="P33" s="22"/>
      <c r="Q33" s="12"/>
      <c r="R33" s="12"/>
    </row>
    <row r="34" spans="2:18" ht="19.5" customHeight="1">
      <c r="B34" s="161" t="s">
        <v>11</v>
      </c>
      <c r="C34" s="52" t="s">
        <v>135</v>
      </c>
      <c r="D34" s="53"/>
      <c r="E34" s="53"/>
      <c r="F34" s="53"/>
      <c r="G34" s="60">
        <f>情報入力シート!D20</f>
        <v>0</v>
      </c>
      <c r="H34" s="61">
        <f t="shared" ref="H34:H40" si="0">SUM(D34:G34)</f>
        <v>0</v>
      </c>
      <c r="I34" s="22"/>
      <c r="J34" s="22"/>
      <c r="K34" s="22"/>
      <c r="L34" s="22"/>
      <c r="M34" s="22"/>
      <c r="N34" s="22"/>
      <c r="O34" s="22"/>
      <c r="P34" s="22"/>
      <c r="Q34" s="12"/>
      <c r="R34" s="12"/>
    </row>
    <row r="35" spans="2:18" ht="19.5" customHeight="1">
      <c r="B35" s="161"/>
      <c r="C35" s="35"/>
      <c r="D35" s="53"/>
      <c r="E35" s="53"/>
      <c r="F35" s="53"/>
      <c r="G35" s="53"/>
      <c r="H35" s="11">
        <f t="shared" si="0"/>
        <v>0</v>
      </c>
      <c r="I35" s="22"/>
      <c r="J35" s="22"/>
      <c r="K35" s="22"/>
      <c r="L35" s="22"/>
      <c r="M35" s="22"/>
      <c r="N35" s="22"/>
      <c r="O35" s="22"/>
      <c r="P35" s="22"/>
      <c r="Q35" s="12"/>
      <c r="R35" s="12"/>
    </row>
    <row r="36" spans="2:18" ht="19.5" customHeight="1">
      <c r="B36" s="161"/>
      <c r="C36" s="35"/>
      <c r="D36" s="53"/>
      <c r="E36" s="53"/>
      <c r="F36" s="53"/>
      <c r="G36" s="53"/>
      <c r="H36" s="11">
        <f t="shared" si="0"/>
        <v>0</v>
      </c>
      <c r="I36" s="22"/>
      <c r="J36" s="22"/>
      <c r="K36" s="22"/>
      <c r="L36" s="22"/>
      <c r="M36" s="22"/>
      <c r="N36" s="22"/>
      <c r="O36" s="22"/>
      <c r="P36" s="22"/>
      <c r="Q36" s="12"/>
      <c r="R36" s="12"/>
    </row>
    <row r="37" spans="2:18" ht="19.5" customHeight="1">
      <c r="B37" s="161"/>
      <c r="C37" s="35"/>
      <c r="D37" s="53"/>
      <c r="E37" s="53"/>
      <c r="F37" s="53"/>
      <c r="G37" s="53"/>
      <c r="H37" s="11">
        <f t="shared" si="0"/>
        <v>0</v>
      </c>
      <c r="I37" s="22"/>
      <c r="J37" s="22"/>
      <c r="K37" s="22"/>
      <c r="L37" s="22"/>
      <c r="M37" s="22"/>
      <c r="N37" s="22"/>
      <c r="O37" s="22"/>
      <c r="P37" s="22"/>
      <c r="Q37" s="12"/>
      <c r="R37" s="12"/>
    </row>
    <row r="38" spans="2:18" ht="19.5" customHeight="1">
      <c r="B38" s="161"/>
      <c r="C38" s="35"/>
      <c r="D38" s="53"/>
      <c r="E38" s="53"/>
      <c r="F38" s="53"/>
      <c r="G38" s="53"/>
      <c r="H38" s="11">
        <f t="shared" si="0"/>
        <v>0</v>
      </c>
      <c r="I38" s="22"/>
      <c r="J38" s="22"/>
      <c r="K38" s="22"/>
      <c r="L38" s="22"/>
      <c r="M38" s="22"/>
      <c r="N38" s="22"/>
      <c r="O38" s="22"/>
      <c r="P38" s="22"/>
      <c r="Q38" s="12"/>
      <c r="R38" s="12"/>
    </row>
    <row r="39" spans="2:18" ht="19.5" customHeight="1">
      <c r="B39" s="161"/>
      <c r="C39" s="35"/>
      <c r="D39" s="53"/>
      <c r="E39" s="53"/>
      <c r="F39" s="53"/>
      <c r="G39" s="53"/>
      <c r="H39" s="11">
        <f t="shared" si="0"/>
        <v>0</v>
      </c>
      <c r="I39" s="22"/>
      <c r="J39" s="22"/>
      <c r="K39" s="22"/>
      <c r="L39" s="22"/>
      <c r="M39" s="22"/>
      <c r="N39" s="22"/>
      <c r="O39" s="22"/>
      <c r="P39" s="22"/>
      <c r="Q39" s="12"/>
      <c r="R39" s="12"/>
    </row>
    <row r="40" spans="2:18" ht="19.5" customHeight="1">
      <c r="B40" s="161"/>
      <c r="C40" s="35"/>
      <c r="D40" s="53"/>
      <c r="E40" s="53"/>
      <c r="F40" s="53"/>
      <c r="G40" s="53" t="s">
        <v>37</v>
      </c>
      <c r="H40" s="11">
        <f t="shared" si="0"/>
        <v>0</v>
      </c>
      <c r="I40" s="22"/>
      <c r="J40" s="22"/>
      <c r="K40" s="22"/>
      <c r="L40" s="22"/>
      <c r="M40" s="22"/>
      <c r="N40" s="22"/>
      <c r="O40" s="22"/>
      <c r="P40" s="22"/>
      <c r="Q40" s="12"/>
      <c r="R40" s="12"/>
    </row>
    <row r="41" spans="2:18" ht="19.5" customHeight="1">
      <c r="B41" s="161"/>
      <c r="C41" s="77" t="s">
        <v>9</v>
      </c>
      <c r="D41" s="11">
        <f>SUM(D34:D40)</f>
        <v>0</v>
      </c>
      <c r="E41" s="11">
        <f>SUM(E34:E40)</f>
        <v>0</v>
      </c>
      <c r="F41" s="11">
        <f>SUM(F34:F40)</f>
        <v>0</v>
      </c>
      <c r="G41" s="61">
        <f>SUM(G34:G40)</f>
        <v>0</v>
      </c>
      <c r="H41" s="61">
        <f>SUM(H34:H40)</f>
        <v>0</v>
      </c>
      <c r="I41" s="22" t="str">
        <f>IF(B28="○","←５　国庫補助金確定額と一致させてください。",IF(B29="○","←実績報告の対象経費の支出済額と一致させてください",""))</f>
        <v/>
      </c>
      <c r="J41" s="22"/>
      <c r="K41" s="22"/>
      <c r="L41" s="22"/>
      <c r="M41" s="22"/>
      <c r="N41" s="22"/>
      <c r="O41" s="22"/>
      <c r="P41" s="22"/>
      <c r="Q41" s="12"/>
      <c r="R41" s="12"/>
    </row>
    <row r="42" spans="2:18" ht="19.5" customHeight="1">
      <c r="B42" s="7"/>
      <c r="C42" s="8"/>
      <c r="H42" s="36" t="str">
        <f>IF((B28="○")*(H41&lt;&gt;C15),"補助金確定額と一致させてください↑",IF((B29="○")*(H41&lt;=C15),"実績報告書の対象経費支出済額と一致しているか念のため確認してください。",""))</f>
        <v/>
      </c>
      <c r="I42" s="23" t="str">
        <f>TEXT(D41,"#,##0")</f>
        <v>0</v>
      </c>
      <c r="J42" s="23" t="str">
        <f>TEXT(E41,"#,##0")</f>
        <v>0</v>
      </c>
      <c r="K42" s="23" t="str">
        <f>TEXT(F41,"#,##0")</f>
        <v>0</v>
      </c>
      <c r="L42" s="23" t="str">
        <f>TEXT(G41,"#,##0")</f>
        <v>0</v>
      </c>
      <c r="M42" s="23" t="str">
        <f>TEXT(H41,"#,##0")</f>
        <v>0</v>
      </c>
    </row>
    <row r="43" spans="2:18" ht="14.5" thickBot="1">
      <c r="B43" s="1" t="s">
        <v>10</v>
      </c>
      <c r="I43" s="22"/>
      <c r="J43" s="22"/>
      <c r="K43" s="22"/>
      <c r="L43" s="22"/>
      <c r="M43" s="22"/>
      <c r="N43" s="22"/>
      <c r="O43" s="22"/>
      <c r="P43" s="22"/>
      <c r="Q43" s="12"/>
      <c r="R43" s="12"/>
    </row>
    <row r="44" spans="2:18" ht="14.5" thickBot="1">
      <c r="C44" s="162">
        <f>情報入力シート!D45</f>
        <v>0</v>
      </c>
      <c r="D44" s="162"/>
      <c r="E44" s="163" t="s">
        <v>22</v>
      </c>
      <c r="F44" s="164" t="e">
        <f>IF(情報入力シート!D48="",IF(C45="","",C44/C45),情報入力シート!D48)</f>
        <v>#DIV/0!</v>
      </c>
      <c r="G44" s="165"/>
      <c r="I44" s="22"/>
      <c r="J44" s="26" t="s">
        <v>35</v>
      </c>
      <c r="K44" s="26"/>
      <c r="L44" s="26"/>
      <c r="M44" s="26"/>
      <c r="N44" s="22"/>
      <c r="O44" s="22"/>
      <c r="P44" s="22"/>
      <c r="Q44" s="12"/>
      <c r="R44" s="12"/>
    </row>
    <row r="45" spans="2:18" ht="15" thickTop="1" thickBot="1">
      <c r="C45" s="168">
        <f>情報入力シート!D46</f>
        <v>0</v>
      </c>
      <c r="D45" s="168"/>
      <c r="E45" s="163"/>
      <c r="F45" s="166"/>
      <c r="G45" s="167"/>
      <c r="I45" s="22"/>
      <c r="J45" s="22" t="s">
        <v>36</v>
      </c>
      <c r="K45" s="22"/>
      <c r="L45" s="22"/>
      <c r="M45" s="22"/>
      <c r="N45" s="22"/>
      <c r="O45" s="22"/>
      <c r="P45" s="22"/>
      <c r="Q45" s="12"/>
      <c r="R45" s="12"/>
    </row>
    <row r="46" spans="2:18" ht="14.5" thickBot="1">
      <c r="B46" s="1" t="s">
        <v>23</v>
      </c>
      <c r="F46" s="159" t="str">
        <f>IF(情報入力シート!D48&lt;&gt;"","税務申告上端数処理している。","")</f>
        <v/>
      </c>
      <c r="G46" s="159"/>
      <c r="I46" s="22"/>
      <c r="K46" s="27"/>
      <c r="L46" s="22"/>
      <c r="M46" s="22"/>
      <c r="N46" s="22"/>
      <c r="O46" s="22"/>
      <c r="P46" s="22"/>
      <c r="Q46" s="12"/>
      <c r="R46" s="12"/>
    </row>
    <row r="47" spans="2:18" ht="14.5" thickBot="1">
      <c r="F47" s="62" t="str">
        <f>IF(B18&amp;B19&amp;B20&amp;B21="○",0,IF(B22="○",I22,IF(B23="○",K23,IF(B24="○",I24,""))))</f>
        <v/>
      </c>
      <c r="G47" s="1" t="s">
        <v>13</v>
      </c>
      <c r="I47" s="22"/>
      <c r="J47" s="22"/>
      <c r="K47" s="22"/>
      <c r="L47" s="22"/>
      <c r="M47" s="22"/>
      <c r="N47" s="22"/>
      <c r="O47" s="22"/>
      <c r="P47" s="22"/>
      <c r="Q47" s="12"/>
      <c r="R47" s="12"/>
    </row>
    <row r="48" spans="2:18">
      <c r="I48" s="22"/>
      <c r="J48" s="22"/>
      <c r="K48" s="22"/>
      <c r="L48" s="22"/>
      <c r="M48" s="22"/>
      <c r="N48" s="22"/>
      <c r="O48" s="22"/>
      <c r="P48" s="22"/>
      <c r="Q48" s="12"/>
      <c r="R48" s="12"/>
    </row>
    <row r="49" spans="1:9" ht="28.5" customHeight="1">
      <c r="C49" s="169" t="str">
        <f>IF(B22="○",I15&amp;"×10/110×（"&amp;I42&amp;"＋"&amp;J42&amp;"＋"&amp;K42&amp;"）/"&amp;M42&amp;"＝"&amp;L22,IF(B24="○",I15&amp;"×10/110×("&amp;I42&amp;"＋"&amp;J42&amp;"＋"&amp;K42&amp;"）/"&amp;M42&amp;"×②＝"&amp;L24,""))</f>
        <v/>
      </c>
      <c r="D49" s="169"/>
      <c r="E49" s="169"/>
      <c r="F49" s="169"/>
      <c r="G49" s="169"/>
      <c r="H49" s="169"/>
      <c r="I49" s="28" t="s">
        <v>25</v>
      </c>
    </row>
    <row r="50" spans="1:9" ht="28.5" customHeight="1">
      <c r="C50" s="158" t="str">
        <f>IF(B23="○",I15&amp;"×10/110×"&amp;I42&amp;"/"&amp;M42&amp;"＝"&amp;L23&amp;"・・・ａ","")</f>
        <v/>
      </c>
      <c r="D50" s="158"/>
      <c r="E50" s="158"/>
      <c r="F50" s="158"/>
      <c r="G50" s="158"/>
      <c r="H50" s="158"/>
      <c r="I50" s="28" t="s">
        <v>25</v>
      </c>
    </row>
    <row r="51" spans="1:9" ht="28.5" customHeight="1">
      <c r="C51" s="158" t="str">
        <f>IF(B23="○",I15&amp;"×10/110×"&amp;K42&amp;"/"&amp;M42&amp;"×②＝"&amp;M23&amp;"・・・ｂ","")</f>
        <v/>
      </c>
      <c r="D51" s="158"/>
      <c r="E51" s="158"/>
      <c r="F51" s="158"/>
      <c r="G51" s="158"/>
      <c r="H51" s="158"/>
      <c r="I51" s="28" t="s">
        <v>25</v>
      </c>
    </row>
    <row r="52" spans="1:9">
      <c r="C52" s="1" t="str">
        <f>IF(B23="○","ａ＋ｂ＝"&amp;N23,"")</f>
        <v/>
      </c>
      <c r="I52" s="22" t="s">
        <v>25</v>
      </c>
    </row>
    <row r="53" spans="1:9">
      <c r="A53" s="21"/>
      <c r="B53" s="21"/>
      <c r="C53" s="21"/>
      <c r="D53" s="21"/>
      <c r="E53" s="21"/>
      <c r="F53" s="21"/>
      <c r="G53" s="21"/>
      <c r="H53" s="21"/>
      <c r="I53" s="22" t="s">
        <v>26</v>
      </c>
    </row>
    <row r="54" spans="1:9">
      <c r="A54" s="21"/>
      <c r="B54" s="21"/>
      <c r="C54" s="21"/>
      <c r="D54" s="21"/>
      <c r="E54" s="21"/>
      <c r="F54" s="21"/>
      <c r="G54" s="21"/>
      <c r="H54" s="21"/>
    </row>
    <row r="55" spans="1:9">
      <c r="A55" s="21"/>
      <c r="B55" s="21"/>
      <c r="C55" s="21"/>
      <c r="D55" s="21"/>
      <c r="E55" s="21"/>
      <c r="F55" s="21"/>
      <c r="G55" s="21"/>
      <c r="H55" s="21"/>
    </row>
    <row r="56" spans="1:9">
      <c r="A56" s="21"/>
      <c r="B56" s="21"/>
      <c r="C56" s="21"/>
      <c r="D56" s="21"/>
      <c r="E56" s="21"/>
      <c r="F56" s="21"/>
      <c r="G56" s="21"/>
      <c r="H56" s="21"/>
    </row>
    <row r="57" spans="1:9">
      <c r="A57" s="21"/>
      <c r="B57" s="21"/>
      <c r="C57" s="21"/>
      <c r="D57" s="21"/>
      <c r="E57" s="21"/>
      <c r="F57" s="21"/>
      <c r="G57" s="21"/>
      <c r="H57" s="21"/>
    </row>
    <row r="58" spans="1:9">
      <c r="A58" s="21"/>
      <c r="B58" s="21"/>
      <c r="C58" s="21"/>
      <c r="D58" s="21"/>
      <c r="E58" s="21"/>
      <c r="F58" s="21"/>
      <c r="G58" s="21"/>
      <c r="H58" s="21"/>
    </row>
    <row r="59" spans="1:9">
      <c r="A59" s="21"/>
      <c r="B59" s="21"/>
      <c r="C59" s="21"/>
      <c r="D59" s="21"/>
      <c r="E59" s="21"/>
      <c r="F59" s="21"/>
      <c r="G59" s="21"/>
      <c r="H59" s="21"/>
    </row>
    <row r="60" spans="1:9">
      <c r="A60" s="21"/>
      <c r="B60" s="21"/>
      <c r="C60" s="21"/>
      <c r="D60" s="21"/>
      <c r="E60" s="21"/>
      <c r="F60" s="21"/>
      <c r="G60" s="21"/>
      <c r="H60" s="21"/>
    </row>
    <row r="61" spans="1:9">
      <c r="A61" s="21"/>
      <c r="B61" s="21"/>
      <c r="C61" s="21"/>
      <c r="D61" s="21"/>
      <c r="E61" s="21"/>
      <c r="F61" s="21"/>
      <c r="G61" s="21"/>
      <c r="H61" s="21"/>
    </row>
    <row r="62" spans="1:9">
      <c r="A62" s="21"/>
      <c r="B62" s="21"/>
      <c r="C62" s="21"/>
      <c r="D62" s="21"/>
      <c r="E62" s="21"/>
      <c r="F62" s="21"/>
      <c r="G62" s="21"/>
      <c r="H62" s="21"/>
    </row>
    <row r="63" spans="1:9">
      <c r="A63" s="21"/>
      <c r="B63" s="21"/>
      <c r="C63" s="21"/>
      <c r="D63" s="21"/>
      <c r="E63" s="21"/>
      <c r="F63" s="21"/>
      <c r="G63" s="21"/>
      <c r="H63" s="21"/>
    </row>
    <row r="64" spans="1:9">
      <c r="A64" s="21"/>
      <c r="B64" s="21"/>
      <c r="C64" s="21"/>
      <c r="D64" s="21"/>
      <c r="E64" s="21"/>
      <c r="F64" s="21"/>
      <c r="G64" s="21"/>
      <c r="H64" s="21"/>
    </row>
    <row r="65" spans="1:8">
      <c r="A65" s="21"/>
      <c r="B65" s="21"/>
      <c r="C65" s="21"/>
      <c r="D65" s="21"/>
      <c r="E65" s="21"/>
      <c r="F65" s="21"/>
      <c r="G65" s="21"/>
      <c r="H65" s="21"/>
    </row>
  </sheetData>
  <sheetProtection sheet="1" objects="1" scenarios="1"/>
  <mergeCells count="18">
    <mergeCell ref="A1:H1"/>
    <mergeCell ref="A2:H2"/>
    <mergeCell ref="C13:H13"/>
    <mergeCell ref="C32:C33"/>
    <mergeCell ref="D32:F32"/>
    <mergeCell ref="G32:G33"/>
    <mergeCell ref="H32:H33"/>
    <mergeCell ref="C50:H50"/>
    <mergeCell ref="C51:H51"/>
    <mergeCell ref="F46:G46"/>
    <mergeCell ref="E7:F7"/>
    <mergeCell ref="B34:B41"/>
    <mergeCell ref="C44:D44"/>
    <mergeCell ref="E44:E45"/>
    <mergeCell ref="F44:G45"/>
    <mergeCell ref="C45:D45"/>
    <mergeCell ref="C49:H49"/>
    <mergeCell ref="F21:H21"/>
  </mergeCells>
  <phoneticPr fontId="2"/>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9561D69-D30D-4769-9BA5-5AA06FC30E8F}">
          <x14:formula1>
            <xm:f>Sheet1!$A$1:$A$5</xm:f>
          </x14:formula1>
          <xm:sqref>C13:H13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6F4D9-757A-43B2-BAFE-CE9546CA067B}">
  <sheetPr codeName="Sheet4"/>
  <dimension ref="A1:R65"/>
  <sheetViews>
    <sheetView view="pageBreakPreview" zoomScaleNormal="80" zoomScaleSheetLayoutView="100" workbookViewId="0">
      <selection activeCell="F17" sqref="F17"/>
    </sheetView>
  </sheetViews>
  <sheetFormatPr defaultColWidth="9" defaultRowHeight="14"/>
  <cols>
    <col min="1" max="2" width="3.08984375" style="1" customWidth="1"/>
    <col min="3" max="8" width="13.08984375" style="1" customWidth="1"/>
    <col min="9" max="9" width="13.08984375" style="21" customWidth="1"/>
    <col min="10" max="10" width="15.36328125" style="21" bestFit="1" customWidth="1"/>
    <col min="11" max="16" width="9" style="21"/>
    <col min="17" max="16384" width="9" style="1"/>
  </cols>
  <sheetData>
    <row r="1" spans="1:18">
      <c r="A1" s="172" t="s">
        <v>49</v>
      </c>
      <c r="B1" s="172"/>
      <c r="C1" s="172"/>
      <c r="D1" s="172"/>
      <c r="E1" s="172"/>
      <c r="F1" s="172"/>
      <c r="G1" s="172"/>
      <c r="H1" s="172"/>
    </row>
    <row r="2" spans="1:18" ht="18.75" customHeight="1">
      <c r="A2" s="172" t="s">
        <v>48</v>
      </c>
      <c r="B2" s="172"/>
      <c r="C2" s="172"/>
      <c r="D2" s="172"/>
      <c r="E2" s="172"/>
      <c r="F2" s="172"/>
      <c r="G2" s="172"/>
      <c r="H2" s="172"/>
      <c r="I2" s="29" t="s">
        <v>27</v>
      </c>
    </row>
    <row r="3" spans="1:18">
      <c r="A3" s="2"/>
      <c r="B3" s="2"/>
      <c r="I3" s="30" t="s">
        <v>29</v>
      </c>
    </row>
    <row r="4" spans="1:18">
      <c r="A4" s="2" t="s">
        <v>46</v>
      </c>
      <c r="B4" s="2"/>
      <c r="I4" s="22"/>
      <c r="J4" s="22"/>
      <c r="K4" s="22"/>
      <c r="L4" s="22"/>
      <c r="M4" s="22"/>
      <c r="N4" s="22"/>
      <c r="O4" s="22"/>
      <c r="P4" s="22"/>
      <c r="Q4" s="12"/>
      <c r="R4" s="12"/>
    </row>
    <row r="5" spans="1:18">
      <c r="A5" s="2"/>
      <c r="B5" s="2"/>
      <c r="C5" s="1" t="str">
        <f>特殊勤務手当!$C$5</f>
        <v/>
      </c>
      <c r="I5" s="22"/>
      <c r="J5" s="22"/>
      <c r="K5" s="22"/>
      <c r="L5" s="22"/>
      <c r="M5" s="22"/>
      <c r="N5" s="22"/>
      <c r="O5" s="22"/>
      <c r="P5" s="22"/>
      <c r="Q5" s="12"/>
      <c r="R5" s="12"/>
    </row>
    <row r="6" spans="1:18">
      <c r="A6" s="2"/>
      <c r="B6" s="2"/>
      <c r="I6" s="22"/>
      <c r="J6" s="22"/>
      <c r="K6" s="22"/>
      <c r="L6" s="22"/>
      <c r="M6" s="22"/>
      <c r="N6" s="22"/>
      <c r="O6" s="22"/>
      <c r="P6" s="22"/>
      <c r="Q6" s="12"/>
      <c r="R6" s="12"/>
    </row>
    <row r="7" spans="1:18">
      <c r="A7" s="2"/>
      <c r="B7" s="2"/>
      <c r="C7" s="1" t="s">
        <v>47</v>
      </c>
      <c r="E7" s="160" t="str">
        <f>特殊勤務手当!$E$7</f>
        <v/>
      </c>
      <c r="F7" s="160"/>
      <c r="I7" s="22"/>
      <c r="J7" s="22"/>
      <c r="K7" s="22"/>
      <c r="L7" s="22"/>
      <c r="M7" s="22"/>
      <c r="N7" s="22"/>
      <c r="O7" s="22"/>
      <c r="P7" s="22"/>
      <c r="Q7" s="12"/>
      <c r="R7" s="12"/>
    </row>
    <row r="8" spans="1:18">
      <c r="A8" s="2" t="s">
        <v>1</v>
      </c>
      <c r="B8" s="2"/>
      <c r="I8" s="22"/>
      <c r="J8" s="22"/>
      <c r="K8" s="22"/>
      <c r="L8" s="22"/>
      <c r="M8" s="22"/>
      <c r="N8" s="22"/>
      <c r="O8" s="22"/>
      <c r="P8" s="22"/>
      <c r="Q8" s="12"/>
      <c r="R8" s="12"/>
    </row>
    <row r="9" spans="1:18">
      <c r="A9" s="2"/>
      <c r="B9" s="2"/>
      <c r="C9" s="1" t="str">
        <f>特殊勤務手当!$C$9</f>
        <v/>
      </c>
      <c r="I9" s="22"/>
      <c r="J9" s="22"/>
      <c r="K9" s="22"/>
      <c r="L9" s="22"/>
      <c r="M9" s="22"/>
      <c r="N9" s="22"/>
      <c r="O9" s="22"/>
      <c r="P9" s="22"/>
      <c r="Q9" s="12"/>
      <c r="R9" s="12"/>
    </row>
    <row r="10" spans="1:18">
      <c r="A10" s="2" t="s">
        <v>2</v>
      </c>
      <c r="B10" s="2"/>
      <c r="I10" s="22"/>
      <c r="J10" s="22"/>
      <c r="K10" s="22"/>
      <c r="L10" s="22"/>
      <c r="M10" s="22"/>
      <c r="N10" s="22"/>
      <c r="O10" s="22"/>
      <c r="P10" s="22"/>
      <c r="Q10" s="12"/>
      <c r="R10" s="12"/>
    </row>
    <row r="11" spans="1:18">
      <c r="A11" s="2"/>
      <c r="B11" s="2"/>
      <c r="C11" s="1" t="str">
        <f>特殊勤務手当!$C$11</f>
        <v/>
      </c>
      <c r="I11" s="22"/>
      <c r="J11" s="22"/>
      <c r="K11" s="22"/>
      <c r="L11" s="22"/>
      <c r="M11" s="22"/>
      <c r="N11" s="22"/>
      <c r="O11" s="22"/>
      <c r="P11" s="22"/>
      <c r="Q11" s="12"/>
      <c r="R11" s="12"/>
    </row>
    <row r="12" spans="1:18">
      <c r="A12" s="2" t="s">
        <v>3</v>
      </c>
      <c r="B12" s="2"/>
      <c r="I12" s="23"/>
      <c r="J12" s="23"/>
      <c r="K12" s="23"/>
      <c r="L12" s="23"/>
      <c r="M12" s="23"/>
      <c r="N12" s="23"/>
      <c r="O12" s="22"/>
      <c r="P12" s="22"/>
      <c r="Q12" s="12"/>
      <c r="R12" s="12"/>
    </row>
    <row r="13" spans="1:18" ht="33" customHeight="1">
      <c r="A13" s="2"/>
      <c r="B13" s="2"/>
      <c r="C13" s="173" t="s">
        <v>155</v>
      </c>
      <c r="D13" s="173"/>
      <c r="E13" s="173"/>
      <c r="F13" s="173"/>
      <c r="G13" s="173"/>
      <c r="H13" s="173"/>
      <c r="I13" s="23"/>
      <c r="J13" s="23"/>
      <c r="K13" s="23"/>
      <c r="L13" s="23"/>
      <c r="M13" s="23"/>
      <c r="N13" s="23"/>
      <c r="O13" s="22"/>
      <c r="P13" s="22"/>
      <c r="Q13" s="12"/>
      <c r="R13" s="12"/>
    </row>
    <row r="14" spans="1:18">
      <c r="A14" s="2" t="s">
        <v>44</v>
      </c>
      <c r="B14" s="2"/>
      <c r="I14" s="23"/>
      <c r="J14" s="23"/>
      <c r="K14" s="23"/>
      <c r="L14" s="23"/>
      <c r="M14" s="23"/>
      <c r="N14" s="23"/>
      <c r="O14" s="22"/>
      <c r="P14" s="22"/>
      <c r="Q14" s="12"/>
      <c r="R14" s="12"/>
    </row>
    <row r="15" spans="1:18">
      <c r="A15" s="2"/>
      <c r="B15" s="2"/>
      <c r="C15" s="59">
        <f>情報入力シート!D21</f>
        <v>0</v>
      </c>
      <c r="D15" s="1" t="s">
        <v>13</v>
      </c>
      <c r="I15" s="23" t="str">
        <f>TEXT(C15,"#,###")</f>
        <v/>
      </c>
      <c r="J15" s="23"/>
      <c r="K15" s="23"/>
      <c r="L15" s="23"/>
      <c r="M15" s="23"/>
      <c r="N15" s="23"/>
      <c r="O15" s="22"/>
      <c r="P15" s="22"/>
      <c r="Q15" s="12"/>
      <c r="R15" s="12"/>
    </row>
    <row r="16" spans="1:18">
      <c r="A16" s="2" t="s">
        <v>31</v>
      </c>
      <c r="B16" s="2"/>
      <c r="I16" s="23"/>
      <c r="J16" s="23"/>
      <c r="K16" s="23"/>
      <c r="L16" s="23"/>
      <c r="M16" s="23"/>
      <c r="N16" s="23"/>
      <c r="O16" s="22"/>
      <c r="P16" s="22"/>
      <c r="Q16" s="12"/>
      <c r="R16" s="12"/>
    </row>
    <row r="17" spans="2:18">
      <c r="B17" s="1" t="s">
        <v>30</v>
      </c>
      <c r="I17" s="23"/>
      <c r="J17" s="23"/>
      <c r="K17" s="23"/>
      <c r="L17" s="23"/>
      <c r="M17" s="23"/>
      <c r="N17" s="23"/>
      <c r="O17" s="22"/>
      <c r="P17" s="22"/>
      <c r="Q17" s="12"/>
      <c r="R17" s="12"/>
    </row>
    <row r="18" spans="2:18">
      <c r="B18" s="35" t="str">
        <f>IF(情報入力シート!D27="○","○","")</f>
        <v/>
      </c>
      <c r="C18" s="9" t="s">
        <v>87</v>
      </c>
      <c r="D18" s="9"/>
      <c r="E18" s="9" t="str">
        <f>IF(B18="○","（基準期間における税抜課税売上高"&amp;情報入力シート!D28&amp;"円）","")</f>
        <v/>
      </c>
      <c r="F18" s="9"/>
      <c r="G18" s="9"/>
      <c r="H18" s="10"/>
      <c r="I18" s="23"/>
      <c r="J18" s="23"/>
      <c r="K18" s="23"/>
      <c r="L18" s="23"/>
      <c r="M18" s="23"/>
      <c r="N18" s="23"/>
      <c r="O18" s="22"/>
      <c r="P18" s="22"/>
      <c r="Q18" s="12"/>
      <c r="R18" s="12"/>
    </row>
    <row r="19" spans="2:18">
      <c r="B19" s="35" t="str">
        <f>IF(情報入力シート!D29="○","○","")</f>
        <v/>
      </c>
      <c r="C19" s="9" t="s">
        <v>39</v>
      </c>
      <c r="D19" s="9"/>
      <c r="E19" s="9"/>
      <c r="F19" s="9"/>
      <c r="G19" s="9"/>
      <c r="H19" s="10"/>
      <c r="I19" s="23"/>
      <c r="J19" s="23"/>
      <c r="K19" s="23"/>
      <c r="L19" s="23"/>
      <c r="M19" s="23"/>
      <c r="N19" s="23"/>
      <c r="O19" s="22"/>
      <c r="P19" s="22"/>
      <c r="Q19" s="12"/>
      <c r="R19" s="12"/>
    </row>
    <row r="20" spans="2:18">
      <c r="B20" s="35" t="str">
        <f>IF(情報入力シート!D30="○","○","")</f>
        <v/>
      </c>
      <c r="C20" s="9" t="s">
        <v>89</v>
      </c>
      <c r="D20" s="9"/>
      <c r="E20" s="9"/>
      <c r="F20" s="9" t="str">
        <f>IF(B20="○","（特定収入割合"&amp;情報入力シート!D31*100&amp;"％）","")</f>
        <v/>
      </c>
      <c r="G20" s="9"/>
      <c r="H20" s="10"/>
      <c r="I20" s="23"/>
      <c r="J20" s="23"/>
      <c r="K20" s="23"/>
      <c r="L20" s="23"/>
      <c r="M20" s="23"/>
      <c r="N20" s="23"/>
      <c r="O20" s="22"/>
      <c r="P20" s="22"/>
      <c r="Q20" s="12"/>
      <c r="R20" s="12"/>
    </row>
    <row r="21" spans="2:18">
      <c r="B21" s="35" t="str">
        <f>IF(情報入力シート!D32="○","○","")</f>
        <v/>
      </c>
      <c r="C21" s="9" t="s">
        <v>41</v>
      </c>
      <c r="D21" s="9"/>
      <c r="E21" s="9"/>
      <c r="F21" s="170" t="str">
        <f>IF(B21="○",情報入力シート!D33,"")</f>
        <v/>
      </c>
      <c r="G21" s="170"/>
      <c r="H21" s="171"/>
      <c r="I21" s="23"/>
      <c r="J21" s="23"/>
      <c r="K21" s="23"/>
      <c r="L21" s="23"/>
      <c r="M21" s="23"/>
      <c r="N21" s="23"/>
      <c r="O21" s="22"/>
      <c r="P21" s="22"/>
      <c r="Q21" s="12"/>
      <c r="R21" s="12"/>
    </row>
    <row r="22" spans="2:18">
      <c r="B22" s="35" t="str">
        <f>IF(情報入力シート!D34="○","○","")</f>
        <v/>
      </c>
      <c r="C22" s="9" t="s">
        <v>16</v>
      </c>
      <c r="D22" s="9"/>
      <c r="E22" s="9"/>
      <c r="F22" s="9"/>
      <c r="G22" s="9"/>
      <c r="H22" s="10"/>
      <c r="I22" s="24" t="e">
        <f>INT(C15*10/110*SUM(D41:F41)/H41)</f>
        <v>#DIV/0!</v>
      </c>
      <c r="J22" s="24"/>
      <c r="K22" s="24"/>
      <c r="L22" s="24" t="e">
        <f>TEXT(I22,"#,##0")</f>
        <v>#DIV/0!</v>
      </c>
      <c r="M22" s="24"/>
      <c r="N22" s="24"/>
      <c r="O22" s="22"/>
      <c r="P22" s="22"/>
      <c r="Q22" s="12"/>
      <c r="R22" s="12"/>
    </row>
    <row r="23" spans="2:18">
      <c r="B23" s="35" t="str">
        <f>IF(情報入力シート!D35="○","○","")</f>
        <v/>
      </c>
      <c r="C23" s="9" t="s">
        <v>15</v>
      </c>
      <c r="D23" s="9"/>
      <c r="E23" s="9"/>
      <c r="F23" s="9"/>
      <c r="G23" s="9"/>
      <c r="H23" s="10"/>
      <c r="I23" s="24" t="e">
        <f>INT(C15*10/110*D41/H41)</f>
        <v>#DIV/0!</v>
      </c>
      <c r="J23" s="24" t="e">
        <f>INT(C15*10/110*F41/H41*F44)</f>
        <v>#DIV/0!</v>
      </c>
      <c r="K23" s="24" t="e">
        <f>I23+J23</f>
        <v>#DIV/0!</v>
      </c>
      <c r="L23" s="24" t="e">
        <f>TEXT(I23,"#,##0")</f>
        <v>#DIV/0!</v>
      </c>
      <c r="M23" s="24" t="e">
        <f>TEXT(J23,"#,##0")</f>
        <v>#DIV/0!</v>
      </c>
      <c r="N23" s="24" t="e">
        <f>TEXT(K23,"#,##0")</f>
        <v>#DIV/0!</v>
      </c>
      <c r="O23" s="22"/>
      <c r="P23" s="22"/>
      <c r="Q23" s="12"/>
      <c r="R23" s="12"/>
    </row>
    <row r="24" spans="2:18">
      <c r="B24" s="35" t="str">
        <f>IF(情報入力シート!D36="○","○","")</f>
        <v/>
      </c>
      <c r="C24" s="9" t="s">
        <v>14</v>
      </c>
      <c r="D24" s="9"/>
      <c r="E24" s="9"/>
      <c r="F24" s="9"/>
      <c r="G24" s="9"/>
      <c r="H24" s="10"/>
      <c r="I24" s="24" t="e">
        <f>INT(C15*10/110*SUM(D41:F41)/H41*F44)</f>
        <v>#DIV/0!</v>
      </c>
      <c r="J24" s="24"/>
      <c r="K24" s="24"/>
      <c r="L24" s="24" t="e">
        <f>TEXT(I24,"#,##0")</f>
        <v>#DIV/0!</v>
      </c>
      <c r="M24" s="24"/>
      <c r="N24" s="24"/>
      <c r="O24" s="22"/>
      <c r="P24" s="22"/>
      <c r="Q24" s="12"/>
      <c r="R24" s="12"/>
    </row>
    <row r="25" spans="2:18">
      <c r="B25" s="1" t="s">
        <v>32</v>
      </c>
      <c r="I25" s="23"/>
      <c r="J25" s="23"/>
      <c r="K25" s="23"/>
      <c r="L25" s="23"/>
      <c r="M25" s="23"/>
      <c r="N25" s="23"/>
      <c r="O25" s="22"/>
      <c r="P25" s="22"/>
      <c r="Q25" s="12"/>
      <c r="R25" s="12"/>
    </row>
    <row r="26" spans="2:18">
      <c r="I26" s="23"/>
      <c r="J26" s="23"/>
      <c r="K26" s="23"/>
      <c r="L26" s="23"/>
      <c r="M26" s="23"/>
      <c r="N26" s="23"/>
      <c r="O26" s="22"/>
      <c r="P26" s="22"/>
      <c r="Q26" s="12"/>
      <c r="R26" s="12"/>
    </row>
    <row r="27" spans="2:18">
      <c r="B27" s="1" t="s">
        <v>33</v>
      </c>
      <c r="I27" s="23"/>
      <c r="J27" s="23"/>
      <c r="K27" s="23"/>
      <c r="L27" s="23"/>
      <c r="M27" s="23"/>
      <c r="N27" s="23"/>
      <c r="O27" s="22"/>
      <c r="P27" s="22"/>
      <c r="Q27" s="12"/>
      <c r="R27" s="12"/>
    </row>
    <row r="28" spans="2:18">
      <c r="B28" s="35" t="str">
        <f>IF(情報入力シート!D41="○","○","")</f>
        <v/>
      </c>
      <c r="C28" s="9" t="s">
        <v>20</v>
      </c>
      <c r="D28" s="9"/>
      <c r="E28" s="9"/>
      <c r="F28" s="9"/>
      <c r="G28" s="9"/>
      <c r="H28" s="10"/>
      <c r="I28" s="23"/>
      <c r="J28" s="23"/>
      <c r="K28" s="23"/>
      <c r="L28" s="23"/>
      <c r="M28" s="23"/>
      <c r="N28" s="23"/>
      <c r="O28" s="22"/>
      <c r="P28" s="22"/>
      <c r="Q28" s="12"/>
      <c r="R28" s="12"/>
    </row>
    <row r="29" spans="2:18">
      <c r="B29" s="35" t="str">
        <f>IF(情報入力シート!D42="○","○","")</f>
        <v/>
      </c>
      <c r="C29" s="9" t="s">
        <v>21</v>
      </c>
      <c r="D29" s="9"/>
      <c r="E29" s="9"/>
      <c r="F29" s="9"/>
      <c r="G29" s="9"/>
      <c r="H29" s="10"/>
      <c r="I29" s="23"/>
      <c r="J29" s="23"/>
      <c r="K29" s="23"/>
      <c r="L29" s="23"/>
      <c r="M29" s="23"/>
      <c r="N29" s="23"/>
      <c r="O29" s="22"/>
      <c r="P29" s="22"/>
      <c r="Q29" s="12"/>
      <c r="R29" s="12"/>
    </row>
    <row r="30" spans="2:18">
      <c r="I30" s="23"/>
      <c r="J30" s="23"/>
      <c r="K30" s="23"/>
      <c r="L30" s="23"/>
      <c r="M30" s="23"/>
      <c r="N30" s="23"/>
      <c r="O30" s="22"/>
      <c r="P30" s="22"/>
      <c r="Q30" s="12"/>
      <c r="R30" s="12"/>
    </row>
    <row r="31" spans="2:18">
      <c r="B31" s="1" t="str">
        <f>"①"&amp;IF(B28="○","補助金の使途の内訳",IF(B29="○","補助対象経費の内訳",""))</f>
        <v>①</v>
      </c>
      <c r="I31" s="23"/>
      <c r="J31" s="23"/>
      <c r="K31" s="23"/>
      <c r="L31" s="23"/>
      <c r="M31" s="23"/>
      <c r="N31" s="23"/>
      <c r="O31" s="22"/>
      <c r="P31" s="22"/>
      <c r="Q31" s="12"/>
      <c r="R31" s="12"/>
    </row>
    <row r="32" spans="2:18">
      <c r="B32" s="5"/>
      <c r="C32" s="174" t="s">
        <v>12</v>
      </c>
      <c r="D32" s="176" t="s">
        <v>42</v>
      </c>
      <c r="E32" s="176"/>
      <c r="F32" s="176"/>
      <c r="G32" s="177" t="s">
        <v>43</v>
      </c>
      <c r="H32" s="179" t="s">
        <v>9</v>
      </c>
      <c r="I32" s="17"/>
      <c r="J32" s="23"/>
      <c r="K32" s="23"/>
      <c r="L32" s="23"/>
      <c r="M32" s="23"/>
      <c r="N32" s="23"/>
      <c r="O32" s="22"/>
      <c r="P32" s="22"/>
      <c r="Q32" s="12"/>
      <c r="R32" s="12"/>
    </row>
    <row r="33" spans="2:18" ht="28">
      <c r="B33" s="6"/>
      <c r="C33" s="175"/>
      <c r="D33" s="4" t="s">
        <v>7</v>
      </c>
      <c r="E33" s="4" t="s">
        <v>8</v>
      </c>
      <c r="F33" s="4" t="s">
        <v>5</v>
      </c>
      <c r="G33" s="178"/>
      <c r="H33" s="179"/>
      <c r="I33" s="25"/>
      <c r="J33" s="22"/>
      <c r="K33" s="22"/>
      <c r="L33" s="22"/>
      <c r="M33" s="22"/>
      <c r="N33" s="22"/>
      <c r="O33" s="22"/>
      <c r="P33" s="22"/>
      <c r="Q33" s="12"/>
      <c r="R33" s="12"/>
    </row>
    <row r="34" spans="2:18" ht="19.5" customHeight="1">
      <c r="B34" s="161" t="s">
        <v>11</v>
      </c>
      <c r="C34" s="57" t="s">
        <v>136</v>
      </c>
      <c r="D34" s="60"/>
      <c r="E34" s="60"/>
      <c r="F34" s="60"/>
      <c r="G34" s="60">
        <f>情報入力シート!D21</f>
        <v>0</v>
      </c>
      <c r="H34" s="61">
        <f t="shared" ref="H34:H40" si="0">SUM(D34:G34)</f>
        <v>0</v>
      </c>
      <c r="I34" s="22"/>
      <c r="J34" s="22"/>
      <c r="K34" s="22"/>
      <c r="L34" s="22"/>
      <c r="M34" s="22"/>
      <c r="N34" s="22"/>
      <c r="O34" s="22"/>
      <c r="P34" s="22"/>
      <c r="Q34" s="12"/>
      <c r="R34" s="12"/>
    </row>
    <row r="35" spans="2:18" ht="19.5" customHeight="1">
      <c r="B35" s="161"/>
      <c r="C35" s="57"/>
      <c r="D35" s="53"/>
      <c r="E35" s="53"/>
      <c r="F35" s="53"/>
      <c r="G35" s="53"/>
      <c r="H35" s="11">
        <f t="shared" si="0"/>
        <v>0</v>
      </c>
      <c r="I35" s="22"/>
      <c r="J35" s="22"/>
      <c r="K35" s="22"/>
      <c r="L35" s="22"/>
      <c r="M35" s="22"/>
      <c r="N35" s="22"/>
      <c r="O35" s="22"/>
      <c r="P35" s="22"/>
      <c r="Q35" s="12"/>
      <c r="R35" s="12"/>
    </row>
    <row r="36" spans="2:18" ht="19.5" customHeight="1">
      <c r="B36" s="161"/>
      <c r="C36" s="35"/>
      <c r="D36" s="53"/>
      <c r="E36" s="53"/>
      <c r="F36" s="53"/>
      <c r="G36" s="53"/>
      <c r="H36" s="11">
        <f t="shared" si="0"/>
        <v>0</v>
      </c>
      <c r="I36" s="22"/>
      <c r="J36" s="22"/>
      <c r="K36" s="22"/>
      <c r="L36" s="22"/>
      <c r="M36" s="22"/>
      <c r="N36" s="22"/>
      <c r="O36" s="22"/>
      <c r="P36" s="22"/>
      <c r="Q36" s="12"/>
      <c r="R36" s="12"/>
    </row>
    <row r="37" spans="2:18" ht="19.5" customHeight="1">
      <c r="B37" s="161"/>
      <c r="C37" s="35"/>
      <c r="D37" s="53"/>
      <c r="E37" s="53"/>
      <c r="F37" s="53"/>
      <c r="G37" s="53"/>
      <c r="H37" s="11">
        <f t="shared" si="0"/>
        <v>0</v>
      </c>
      <c r="I37" s="22"/>
      <c r="J37" s="22"/>
      <c r="K37" s="22"/>
      <c r="L37" s="22"/>
      <c r="M37" s="22"/>
      <c r="N37" s="22"/>
      <c r="O37" s="22"/>
      <c r="P37" s="22"/>
      <c r="Q37" s="12"/>
      <c r="R37" s="12"/>
    </row>
    <row r="38" spans="2:18" ht="19.5" customHeight="1">
      <c r="B38" s="161"/>
      <c r="C38" s="35"/>
      <c r="D38" s="53"/>
      <c r="E38" s="53"/>
      <c r="F38" s="53"/>
      <c r="G38" s="53"/>
      <c r="H38" s="11">
        <f t="shared" si="0"/>
        <v>0</v>
      </c>
      <c r="I38" s="22"/>
      <c r="J38" s="22"/>
      <c r="K38" s="22"/>
      <c r="L38" s="22"/>
      <c r="M38" s="22"/>
      <c r="N38" s="22"/>
      <c r="O38" s="22"/>
      <c r="P38" s="22"/>
      <c r="Q38" s="12"/>
      <c r="R38" s="12"/>
    </row>
    <row r="39" spans="2:18" ht="19.5" customHeight="1">
      <c r="B39" s="161"/>
      <c r="C39" s="35"/>
      <c r="D39" s="53"/>
      <c r="E39" s="53"/>
      <c r="F39" s="53"/>
      <c r="G39" s="53"/>
      <c r="H39" s="11">
        <f t="shared" si="0"/>
        <v>0</v>
      </c>
      <c r="I39" s="22"/>
      <c r="J39" s="22"/>
      <c r="K39" s="22"/>
      <c r="L39" s="22"/>
      <c r="M39" s="22"/>
      <c r="N39" s="22"/>
      <c r="O39" s="22"/>
      <c r="P39" s="22"/>
      <c r="Q39" s="12"/>
      <c r="R39" s="12"/>
    </row>
    <row r="40" spans="2:18" ht="19.5" customHeight="1">
      <c r="B40" s="161"/>
      <c r="C40" s="35"/>
      <c r="D40" s="53"/>
      <c r="E40" s="53"/>
      <c r="F40" s="53"/>
      <c r="G40" s="53" t="s">
        <v>37</v>
      </c>
      <c r="H40" s="11">
        <f t="shared" si="0"/>
        <v>0</v>
      </c>
      <c r="I40" s="22"/>
      <c r="J40" s="22"/>
      <c r="K40" s="22"/>
      <c r="L40" s="22"/>
      <c r="M40" s="22"/>
      <c r="N40" s="22"/>
      <c r="O40" s="22"/>
      <c r="P40" s="22"/>
      <c r="Q40" s="12"/>
      <c r="R40" s="12"/>
    </row>
    <row r="41" spans="2:18" ht="19.5" customHeight="1">
      <c r="B41" s="161"/>
      <c r="C41" s="3" t="s">
        <v>9</v>
      </c>
      <c r="D41" s="61">
        <f>SUM(D34:D40)</f>
        <v>0</v>
      </c>
      <c r="E41" s="61">
        <f>SUM(E34:E40)</f>
        <v>0</v>
      </c>
      <c r="F41" s="61">
        <f>SUM(F34:F40)</f>
        <v>0</v>
      </c>
      <c r="G41" s="61">
        <f>SUM(G34:G40)</f>
        <v>0</v>
      </c>
      <c r="H41" s="61">
        <f>SUM(H34:H40)</f>
        <v>0</v>
      </c>
      <c r="I41" s="22" t="str">
        <f>IF(B28="○","←５　国庫補助金確定額と一致させてください。",IF(B29="○","←実績報告の対象経費の支出済額と一致させてください",""))</f>
        <v/>
      </c>
      <c r="J41" s="22"/>
      <c r="K41" s="22"/>
      <c r="L41" s="22"/>
      <c r="M41" s="22"/>
      <c r="N41" s="22"/>
      <c r="O41" s="22"/>
      <c r="P41" s="22"/>
      <c r="Q41" s="12"/>
      <c r="R41" s="12"/>
    </row>
    <row r="42" spans="2:18" ht="19.5" customHeight="1">
      <c r="B42" s="7"/>
      <c r="C42" s="8"/>
      <c r="H42" s="36" t="str">
        <f>IF((B28="○")*(H41&lt;&gt;C15),"補助金確定額と一致させてください↑",IF((B29="○")*(H41&lt;=C15),"実績報告書の対象経費支出済額と一致しているか念のため確認してください。",""))</f>
        <v/>
      </c>
      <c r="I42" s="23" t="str">
        <f>TEXT(D41,"#,##0")</f>
        <v>0</v>
      </c>
      <c r="J42" s="23" t="str">
        <f>TEXT(E41,"#,##0")</f>
        <v>0</v>
      </c>
      <c r="K42" s="23" t="str">
        <f>TEXT(F41,"#,##0")</f>
        <v>0</v>
      </c>
      <c r="L42" s="23" t="str">
        <f>TEXT(G41,"#,##0")</f>
        <v>0</v>
      </c>
      <c r="M42" s="23" t="str">
        <f>TEXT(H41,"#,##0")</f>
        <v>0</v>
      </c>
    </row>
    <row r="43" spans="2:18" ht="14.5" thickBot="1">
      <c r="B43" s="1" t="s">
        <v>10</v>
      </c>
      <c r="I43" s="22"/>
      <c r="J43" s="22"/>
      <c r="K43" s="22"/>
      <c r="L43" s="22"/>
      <c r="M43" s="22"/>
      <c r="N43" s="22"/>
      <c r="O43" s="22"/>
      <c r="P43" s="22"/>
      <c r="Q43" s="12"/>
      <c r="R43" s="12"/>
    </row>
    <row r="44" spans="2:18" ht="14.5" thickBot="1">
      <c r="C44" s="162">
        <f>情報入力シート!D45</f>
        <v>0</v>
      </c>
      <c r="D44" s="162"/>
      <c r="E44" s="163" t="s">
        <v>22</v>
      </c>
      <c r="F44" s="164" t="e">
        <f>IF(情報入力シート!D48="",IF(C45="","",C44/C45),情報入力シート!D48)</f>
        <v>#DIV/0!</v>
      </c>
      <c r="G44" s="165"/>
      <c r="I44" s="22"/>
      <c r="J44" s="26" t="s">
        <v>35</v>
      </c>
      <c r="K44" s="26"/>
      <c r="L44" s="26"/>
      <c r="M44" s="26"/>
      <c r="N44" s="22"/>
      <c r="O44" s="22"/>
      <c r="P44" s="22"/>
      <c r="Q44" s="12"/>
      <c r="R44" s="12"/>
    </row>
    <row r="45" spans="2:18" ht="15" thickTop="1" thickBot="1">
      <c r="C45" s="168">
        <f>情報入力シート!D46</f>
        <v>0</v>
      </c>
      <c r="D45" s="168"/>
      <c r="E45" s="163"/>
      <c r="F45" s="166"/>
      <c r="G45" s="167"/>
      <c r="I45" s="22"/>
      <c r="J45" s="22" t="s">
        <v>36</v>
      </c>
      <c r="K45" s="22"/>
      <c r="L45" s="22"/>
      <c r="M45" s="22"/>
      <c r="N45" s="22"/>
      <c r="O45" s="22"/>
      <c r="P45" s="22"/>
      <c r="Q45" s="12"/>
      <c r="R45" s="12"/>
    </row>
    <row r="46" spans="2:18" ht="14.5" thickBot="1">
      <c r="B46" s="1" t="s">
        <v>23</v>
      </c>
      <c r="F46" s="159" t="str">
        <f>IF(情報入力シート!D48&lt;&gt;"","税務申告上端数処理している。","")</f>
        <v/>
      </c>
      <c r="G46" s="159"/>
      <c r="I46" s="22"/>
      <c r="K46" s="27"/>
      <c r="L46" s="22"/>
      <c r="M46" s="22"/>
      <c r="N46" s="22"/>
      <c r="O46" s="22"/>
      <c r="P46" s="22"/>
      <c r="Q46" s="12"/>
      <c r="R46" s="12"/>
    </row>
    <row r="47" spans="2:18" ht="14.5" thickBot="1">
      <c r="F47" s="13" t="str">
        <f>IF(B18&amp;B19&amp;B20&amp;B21="○",0,IF(B22="○",I22,IF(B23="○",K23,IF(B24="○",I24,""))))</f>
        <v/>
      </c>
      <c r="G47" s="1" t="s">
        <v>13</v>
      </c>
      <c r="I47" s="22"/>
      <c r="J47" s="22"/>
      <c r="K47" s="22"/>
      <c r="L47" s="22"/>
      <c r="M47" s="22"/>
      <c r="N47" s="22"/>
      <c r="O47" s="22"/>
      <c r="P47" s="22"/>
      <c r="Q47" s="12"/>
      <c r="R47" s="12"/>
    </row>
    <row r="48" spans="2:18">
      <c r="I48" s="22"/>
      <c r="J48" s="22"/>
      <c r="K48" s="22"/>
      <c r="L48" s="22"/>
      <c r="M48" s="22"/>
      <c r="N48" s="22"/>
      <c r="O48" s="22"/>
      <c r="P48" s="22"/>
      <c r="Q48" s="12"/>
      <c r="R48" s="12"/>
    </row>
    <row r="49" spans="1:9" ht="28.5" customHeight="1">
      <c r="C49" s="169" t="str">
        <f>IF(B22="○",I15&amp;"×10/110×（"&amp;I42&amp;"＋"&amp;J42&amp;"＋"&amp;K42&amp;"）/"&amp;M42&amp;"＝"&amp;L22,IF(B24="○",I15&amp;"×10/110×("&amp;I42&amp;"＋"&amp;J42&amp;"＋"&amp;K42&amp;"）/"&amp;M42&amp;"×②＝"&amp;L24,""))</f>
        <v/>
      </c>
      <c r="D49" s="169"/>
      <c r="E49" s="169"/>
      <c r="F49" s="169"/>
      <c r="G49" s="169"/>
      <c r="H49" s="169"/>
      <c r="I49" s="28" t="s">
        <v>25</v>
      </c>
    </row>
    <row r="50" spans="1:9" ht="28.5" customHeight="1">
      <c r="C50" s="158" t="str">
        <f>IF(B23="○",I15&amp;"×10/110×"&amp;I42&amp;"/"&amp;M42&amp;"＝"&amp;L23&amp;"・・・ａ","")</f>
        <v/>
      </c>
      <c r="D50" s="158"/>
      <c r="E50" s="158"/>
      <c r="F50" s="158"/>
      <c r="G50" s="158"/>
      <c r="H50" s="158"/>
      <c r="I50" s="28" t="s">
        <v>25</v>
      </c>
    </row>
    <row r="51" spans="1:9" ht="28.5" customHeight="1">
      <c r="C51" s="158" t="str">
        <f>IF(B23="○",I15&amp;"×10/110×"&amp;K42&amp;"/"&amp;M42&amp;"×②＝"&amp;M23&amp;"・・・ｂ","")</f>
        <v/>
      </c>
      <c r="D51" s="158"/>
      <c r="E51" s="158"/>
      <c r="F51" s="158"/>
      <c r="G51" s="158"/>
      <c r="H51" s="158"/>
      <c r="I51" s="28" t="s">
        <v>25</v>
      </c>
    </row>
    <row r="52" spans="1:9">
      <c r="C52" s="1" t="str">
        <f>IF(B23="○","ａ＋ｂ＝"&amp;N23,"")</f>
        <v/>
      </c>
      <c r="I52" s="22" t="s">
        <v>25</v>
      </c>
    </row>
    <row r="53" spans="1:9">
      <c r="A53" s="21"/>
      <c r="B53" s="21"/>
      <c r="C53" s="21"/>
      <c r="D53" s="21"/>
      <c r="E53" s="21"/>
      <c r="F53" s="21"/>
      <c r="G53" s="21"/>
      <c r="H53" s="21"/>
      <c r="I53" s="22" t="s">
        <v>26</v>
      </c>
    </row>
    <row r="54" spans="1:9">
      <c r="A54" s="21"/>
      <c r="B54" s="21"/>
      <c r="C54" s="21"/>
      <c r="D54" s="21"/>
      <c r="E54" s="21"/>
      <c r="F54" s="21"/>
      <c r="G54" s="21"/>
      <c r="H54" s="21"/>
    </row>
    <row r="55" spans="1:9">
      <c r="A55" s="21"/>
      <c r="B55" s="21"/>
      <c r="C55" s="21"/>
      <c r="D55" s="21"/>
      <c r="E55" s="21"/>
      <c r="F55" s="21"/>
      <c r="G55" s="21"/>
      <c r="H55" s="21"/>
    </row>
    <row r="56" spans="1:9">
      <c r="A56" s="21"/>
      <c r="B56" s="21"/>
      <c r="C56" s="21"/>
      <c r="D56" s="21"/>
      <c r="E56" s="21"/>
      <c r="F56" s="21"/>
      <c r="G56" s="21"/>
      <c r="H56" s="21"/>
    </row>
    <row r="57" spans="1:9">
      <c r="A57" s="21"/>
      <c r="B57" s="21"/>
      <c r="C57" s="21"/>
      <c r="D57" s="21"/>
      <c r="E57" s="21"/>
      <c r="F57" s="21"/>
      <c r="G57" s="21"/>
      <c r="H57" s="21"/>
    </row>
    <row r="58" spans="1:9">
      <c r="A58" s="21"/>
      <c r="B58" s="21"/>
      <c r="C58" s="21"/>
      <c r="D58" s="21"/>
      <c r="E58" s="21"/>
      <c r="F58" s="21"/>
      <c r="G58" s="21"/>
      <c r="H58" s="21"/>
    </row>
    <row r="59" spans="1:9">
      <c r="A59" s="21"/>
      <c r="B59" s="21"/>
      <c r="C59" s="21"/>
      <c r="D59" s="21"/>
      <c r="E59" s="21"/>
      <c r="F59" s="21"/>
      <c r="G59" s="21"/>
      <c r="H59" s="21"/>
    </row>
    <row r="60" spans="1:9">
      <c r="A60" s="21"/>
      <c r="B60" s="21"/>
      <c r="C60" s="21"/>
      <c r="D60" s="21"/>
      <c r="E60" s="21"/>
      <c r="F60" s="21"/>
      <c r="G60" s="21"/>
      <c r="H60" s="21"/>
    </row>
    <row r="61" spans="1:9">
      <c r="A61" s="21"/>
      <c r="B61" s="21"/>
      <c r="C61" s="21"/>
      <c r="D61" s="21"/>
      <c r="E61" s="21"/>
      <c r="F61" s="21"/>
      <c r="G61" s="21"/>
      <c r="H61" s="21"/>
    </row>
    <row r="62" spans="1:9">
      <c r="A62" s="21"/>
      <c r="B62" s="21"/>
      <c r="C62" s="21"/>
      <c r="D62" s="21"/>
      <c r="E62" s="21"/>
      <c r="F62" s="21"/>
      <c r="G62" s="21"/>
      <c r="H62" s="21"/>
    </row>
    <row r="63" spans="1:9">
      <c r="A63" s="21"/>
      <c r="B63" s="21"/>
      <c r="C63" s="21"/>
      <c r="D63" s="21"/>
      <c r="E63" s="21"/>
      <c r="F63" s="21"/>
      <c r="G63" s="21"/>
      <c r="H63" s="21"/>
    </row>
    <row r="64" spans="1:9">
      <c r="A64" s="21"/>
      <c r="B64" s="21"/>
      <c r="C64" s="21"/>
      <c r="D64" s="21"/>
      <c r="E64" s="21"/>
      <c r="F64" s="21"/>
      <c r="G64" s="21"/>
      <c r="H64" s="21"/>
    </row>
    <row r="65" spans="1:8">
      <c r="A65" s="21"/>
      <c r="B65" s="21"/>
      <c r="C65" s="21"/>
      <c r="D65" s="21"/>
      <c r="E65" s="21"/>
      <c r="F65" s="21"/>
      <c r="G65" s="21"/>
      <c r="H65" s="21"/>
    </row>
  </sheetData>
  <sheetProtection sheet="1" objects="1" scenarios="1"/>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7A056A11-E9F2-467A-9896-8F26268CA0E1}">
      <formula1>"○"</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5EA1CC3-3800-459E-A1D0-D5A379614D17}">
          <x14:formula1>
            <xm:f>Sheet1!$A$1:$A$5</xm:f>
          </x14:formula1>
          <xm:sqref>C13:H13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1187A-0B79-4375-8C3A-B7CA3D5351C1}">
  <sheetPr codeName="Sheet5">
    <tabColor rgb="FFFFFF00"/>
  </sheetPr>
  <dimension ref="A1:R65"/>
  <sheetViews>
    <sheetView view="pageBreakPreview" topLeftCell="A29" zoomScaleNormal="80" zoomScaleSheetLayoutView="100" workbookViewId="0">
      <selection activeCell="G34" sqref="G34"/>
    </sheetView>
  </sheetViews>
  <sheetFormatPr defaultColWidth="9" defaultRowHeight="14"/>
  <cols>
    <col min="1" max="2" width="3.08984375" style="121" customWidth="1"/>
    <col min="3" max="8" width="13.08984375" style="121" customWidth="1"/>
    <col min="9" max="9" width="13.08984375" style="120" customWidth="1"/>
    <col min="10" max="10" width="15.36328125" style="120" bestFit="1" customWidth="1"/>
    <col min="11" max="16" width="9" style="120"/>
    <col min="17" max="16384" width="9" style="121"/>
  </cols>
  <sheetData>
    <row r="1" spans="1:18">
      <c r="A1" s="197" t="s">
        <v>49</v>
      </c>
      <c r="B1" s="197"/>
      <c r="C1" s="197"/>
      <c r="D1" s="197"/>
      <c r="E1" s="197"/>
      <c r="F1" s="197"/>
      <c r="G1" s="197"/>
      <c r="H1" s="197"/>
    </row>
    <row r="2" spans="1:18" ht="18.75" customHeight="1">
      <c r="A2" s="197" t="s">
        <v>48</v>
      </c>
      <c r="B2" s="197"/>
      <c r="C2" s="197"/>
      <c r="D2" s="197"/>
      <c r="E2" s="197"/>
      <c r="F2" s="197"/>
      <c r="G2" s="197"/>
      <c r="H2" s="197"/>
      <c r="I2" s="122" t="s">
        <v>27</v>
      </c>
    </row>
    <row r="3" spans="1:18">
      <c r="A3" s="123"/>
      <c r="B3" s="123"/>
      <c r="I3" s="124" t="s">
        <v>29</v>
      </c>
    </row>
    <row r="4" spans="1:18">
      <c r="A4" s="123" t="s">
        <v>46</v>
      </c>
      <c r="B4" s="123"/>
      <c r="I4" s="125"/>
      <c r="J4" s="125"/>
      <c r="K4" s="125"/>
      <c r="L4" s="125"/>
      <c r="M4" s="125"/>
      <c r="N4" s="125"/>
      <c r="O4" s="125"/>
      <c r="P4" s="125"/>
      <c r="Q4" s="126"/>
      <c r="R4" s="126"/>
    </row>
    <row r="5" spans="1:18">
      <c r="A5" s="123"/>
      <c r="B5" s="123"/>
      <c r="C5" s="121" t="str">
        <f>特殊勤務手当!$C$5</f>
        <v/>
      </c>
      <c r="I5" s="125"/>
      <c r="J5" s="125"/>
      <c r="K5" s="125"/>
      <c r="L5" s="125"/>
      <c r="M5" s="125"/>
      <c r="N5" s="125"/>
      <c r="O5" s="125"/>
      <c r="P5" s="125"/>
      <c r="Q5" s="126"/>
      <c r="R5" s="126"/>
    </row>
    <row r="6" spans="1:18">
      <c r="A6" s="123"/>
      <c r="B6" s="123"/>
      <c r="I6" s="125"/>
      <c r="J6" s="125"/>
      <c r="K6" s="125"/>
      <c r="L6" s="125"/>
      <c r="M6" s="125"/>
      <c r="N6" s="125"/>
      <c r="O6" s="125"/>
      <c r="P6" s="125"/>
      <c r="Q6" s="126"/>
      <c r="R6" s="126"/>
    </row>
    <row r="7" spans="1:18">
      <c r="A7" s="123"/>
      <c r="B7" s="123"/>
      <c r="C7" s="121" t="s">
        <v>47</v>
      </c>
      <c r="E7" s="198" t="str">
        <f>特殊勤務手当!$E$7</f>
        <v/>
      </c>
      <c r="F7" s="198"/>
      <c r="I7" s="125"/>
      <c r="J7" s="125"/>
      <c r="K7" s="125"/>
      <c r="L7" s="125"/>
      <c r="M7" s="125"/>
      <c r="N7" s="125"/>
      <c r="O7" s="125"/>
      <c r="P7" s="125"/>
      <c r="Q7" s="126"/>
      <c r="R7" s="126"/>
    </row>
    <row r="8" spans="1:18">
      <c r="A8" s="123" t="s">
        <v>1</v>
      </c>
      <c r="B8" s="123"/>
      <c r="I8" s="125"/>
      <c r="J8" s="125"/>
      <c r="K8" s="125"/>
      <c r="L8" s="125"/>
      <c r="M8" s="125"/>
      <c r="N8" s="125"/>
      <c r="O8" s="125"/>
      <c r="P8" s="125"/>
      <c r="Q8" s="126"/>
      <c r="R8" s="126"/>
    </row>
    <row r="9" spans="1:18">
      <c r="A9" s="123"/>
      <c r="B9" s="123"/>
      <c r="C9" s="121" t="str">
        <f>特殊勤務手当!$C$9</f>
        <v/>
      </c>
      <c r="I9" s="125"/>
      <c r="J9" s="125"/>
      <c r="K9" s="125"/>
      <c r="L9" s="125"/>
      <c r="M9" s="125"/>
      <c r="N9" s="125"/>
      <c r="O9" s="125"/>
      <c r="P9" s="125"/>
      <c r="Q9" s="126"/>
      <c r="R9" s="126"/>
    </row>
    <row r="10" spans="1:18">
      <c r="A10" s="123" t="s">
        <v>2</v>
      </c>
      <c r="B10" s="123"/>
      <c r="I10" s="125"/>
      <c r="J10" s="125"/>
      <c r="K10" s="125"/>
      <c r="L10" s="125"/>
      <c r="M10" s="125"/>
      <c r="N10" s="125"/>
      <c r="O10" s="125"/>
      <c r="P10" s="125"/>
      <c r="Q10" s="126"/>
      <c r="R10" s="126"/>
    </row>
    <row r="11" spans="1:18">
      <c r="A11" s="123"/>
      <c r="B11" s="123"/>
      <c r="C11" s="121" t="str">
        <f>特殊勤務手当!$C$11</f>
        <v/>
      </c>
      <c r="I11" s="125"/>
      <c r="J11" s="125"/>
      <c r="K11" s="125"/>
      <c r="L11" s="125"/>
      <c r="M11" s="125"/>
      <c r="N11" s="125"/>
      <c r="O11" s="125"/>
      <c r="P11" s="125"/>
      <c r="Q11" s="126"/>
      <c r="R11" s="126"/>
    </row>
    <row r="12" spans="1:18">
      <c r="A12" s="123" t="s">
        <v>3</v>
      </c>
      <c r="B12" s="123"/>
      <c r="I12" s="127"/>
      <c r="J12" s="127"/>
      <c r="K12" s="127"/>
      <c r="L12" s="127"/>
      <c r="M12" s="127"/>
      <c r="N12" s="127"/>
      <c r="O12" s="125"/>
      <c r="P12" s="125"/>
      <c r="Q12" s="126"/>
      <c r="R12" s="126"/>
    </row>
    <row r="13" spans="1:18" ht="33" customHeight="1">
      <c r="A13" s="123"/>
      <c r="B13" s="123"/>
      <c r="C13" s="199" t="s">
        <v>156</v>
      </c>
      <c r="D13" s="199"/>
      <c r="E13" s="199"/>
      <c r="F13" s="199"/>
      <c r="G13" s="199"/>
      <c r="H13" s="199"/>
      <c r="I13" s="127"/>
      <c r="J13" s="127"/>
      <c r="K13" s="127"/>
      <c r="L13" s="127"/>
      <c r="M13" s="127"/>
      <c r="N13" s="127"/>
      <c r="O13" s="125"/>
      <c r="P13" s="125"/>
      <c r="Q13" s="126"/>
      <c r="R13" s="126"/>
    </row>
    <row r="14" spans="1:18">
      <c r="A14" s="123" t="s">
        <v>44</v>
      </c>
      <c r="B14" s="123"/>
      <c r="I14" s="127"/>
      <c r="J14" s="127"/>
      <c r="K14" s="127"/>
      <c r="L14" s="127"/>
      <c r="M14" s="127"/>
      <c r="N14" s="127"/>
      <c r="O14" s="125"/>
      <c r="P14" s="125"/>
      <c r="Q14" s="126"/>
      <c r="R14" s="126"/>
    </row>
    <row r="15" spans="1:18">
      <c r="A15" s="123"/>
      <c r="B15" s="123"/>
      <c r="C15" s="128">
        <f>情報入力シート!D22</f>
        <v>0</v>
      </c>
      <c r="D15" s="121" t="s">
        <v>13</v>
      </c>
      <c r="I15" s="127" t="str">
        <f>TEXT(C15,"#,###")</f>
        <v/>
      </c>
      <c r="J15" s="127"/>
      <c r="K15" s="127"/>
      <c r="L15" s="127"/>
      <c r="M15" s="127"/>
      <c r="N15" s="127"/>
      <c r="O15" s="125"/>
      <c r="P15" s="125"/>
      <c r="Q15" s="126"/>
      <c r="R15" s="126"/>
    </row>
    <row r="16" spans="1:18">
      <c r="A16" s="123" t="s">
        <v>31</v>
      </c>
      <c r="B16" s="123"/>
      <c r="I16" s="127"/>
      <c r="J16" s="127"/>
      <c r="K16" s="127"/>
      <c r="L16" s="127"/>
      <c r="M16" s="127"/>
      <c r="N16" s="127"/>
      <c r="O16" s="125"/>
      <c r="P16" s="125"/>
      <c r="Q16" s="126"/>
      <c r="R16" s="126"/>
    </row>
    <row r="17" spans="2:18">
      <c r="B17" s="121" t="s">
        <v>30</v>
      </c>
      <c r="I17" s="127"/>
      <c r="J17" s="127"/>
      <c r="K17" s="127"/>
      <c r="L17" s="127"/>
      <c r="M17" s="127"/>
      <c r="N17" s="127"/>
      <c r="O17" s="125"/>
      <c r="P17" s="125"/>
      <c r="Q17" s="126"/>
      <c r="R17" s="126"/>
    </row>
    <row r="18" spans="2:18">
      <c r="B18" s="129" t="str">
        <f>IF(情報入力シート!D27="○","○","")</f>
        <v/>
      </c>
      <c r="C18" s="130" t="s">
        <v>87</v>
      </c>
      <c r="D18" s="130"/>
      <c r="E18" s="130" t="str">
        <f>IF(B18="○","（基準期間における税抜課税売上高"&amp;情報入力シート!D28&amp;"円）","")</f>
        <v/>
      </c>
      <c r="F18" s="130"/>
      <c r="G18" s="130"/>
      <c r="H18" s="131"/>
      <c r="I18" s="127"/>
      <c r="J18" s="127"/>
      <c r="K18" s="127"/>
      <c r="L18" s="127"/>
      <c r="M18" s="127"/>
      <c r="N18" s="127"/>
      <c r="O18" s="125"/>
      <c r="P18" s="125"/>
      <c r="Q18" s="126"/>
      <c r="R18" s="126"/>
    </row>
    <row r="19" spans="2:18">
      <c r="B19" s="129" t="str">
        <f>IF(情報入力シート!D29="○","○","")</f>
        <v/>
      </c>
      <c r="C19" s="130" t="s">
        <v>39</v>
      </c>
      <c r="D19" s="130"/>
      <c r="E19" s="130"/>
      <c r="F19" s="130"/>
      <c r="G19" s="130"/>
      <c r="H19" s="131"/>
      <c r="I19" s="127"/>
      <c r="J19" s="127"/>
      <c r="K19" s="127"/>
      <c r="L19" s="127"/>
      <c r="M19" s="127"/>
      <c r="N19" s="127"/>
      <c r="O19" s="125"/>
      <c r="P19" s="125"/>
      <c r="Q19" s="126"/>
      <c r="R19" s="126"/>
    </row>
    <row r="20" spans="2:18">
      <c r="B20" s="129" t="str">
        <f>IF(情報入力シート!D30="○","○","")</f>
        <v/>
      </c>
      <c r="C20" s="130" t="s">
        <v>89</v>
      </c>
      <c r="D20" s="130"/>
      <c r="E20" s="130"/>
      <c r="F20" s="130" t="str">
        <f>IF(B20="○","（特定収入割合"&amp;情報入力シート!D31*100&amp;"％）","")</f>
        <v/>
      </c>
      <c r="G20" s="130"/>
      <c r="H20" s="131"/>
      <c r="I20" s="127"/>
      <c r="J20" s="127"/>
      <c r="K20" s="127"/>
      <c r="L20" s="127"/>
      <c r="M20" s="127"/>
      <c r="N20" s="127"/>
      <c r="O20" s="125"/>
      <c r="P20" s="125"/>
      <c r="Q20" s="126"/>
      <c r="R20" s="126"/>
    </row>
    <row r="21" spans="2:18">
      <c r="B21" s="129" t="str">
        <f>IF(情報入力シート!D32="○","○","")</f>
        <v/>
      </c>
      <c r="C21" s="130" t="s">
        <v>41</v>
      </c>
      <c r="D21" s="130"/>
      <c r="E21" s="130"/>
      <c r="F21" s="200" t="str">
        <f>IF(B21="○",情報入力シート!D33,"")</f>
        <v/>
      </c>
      <c r="G21" s="200"/>
      <c r="H21" s="201"/>
      <c r="I21" s="127"/>
      <c r="J21" s="127"/>
      <c r="K21" s="127"/>
      <c r="L21" s="127"/>
      <c r="M21" s="127"/>
      <c r="N21" s="127"/>
      <c r="O21" s="125"/>
      <c r="P21" s="125"/>
      <c r="Q21" s="126"/>
      <c r="R21" s="126"/>
    </row>
    <row r="22" spans="2:18">
      <c r="B22" s="129" t="str">
        <f>IF(情報入力シート!D34="○","○","")</f>
        <v/>
      </c>
      <c r="C22" s="130" t="s">
        <v>16</v>
      </c>
      <c r="D22" s="130"/>
      <c r="E22" s="130"/>
      <c r="F22" s="130"/>
      <c r="G22" s="130"/>
      <c r="H22" s="131"/>
      <c r="I22" s="132" t="e">
        <f>INT(C15*10/110*SUM(D41:F41)/H41)</f>
        <v>#DIV/0!</v>
      </c>
      <c r="J22" s="132"/>
      <c r="K22" s="132"/>
      <c r="L22" s="132" t="e">
        <f>TEXT(I22,"#,##0")</f>
        <v>#DIV/0!</v>
      </c>
      <c r="M22" s="132"/>
      <c r="N22" s="132"/>
      <c r="O22" s="125"/>
      <c r="P22" s="125"/>
      <c r="Q22" s="126"/>
      <c r="R22" s="126"/>
    </row>
    <row r="23" spans="2:18">
      <c r="B23" s="129" t="str">
        <f>IF(情報入力シート!D35="○","○","")</f>
        <v/>
      </c>
      <c r="C23" s="130" t="s">
        <v>15</v>
      </c>
      <c r="D23" s="130"/>
      <c r="E23" s="130"/>
      <c r="F23" s="130"/>
      <c r="G23" s="130"/>
      <c r="H23" s="131"/>
      <c r="I23" s="132" t="e">
        <f>INT(C15*10/110*D41/H41)</f>
        <v>#DIV/0!</v>
      </c>
      <c r="J23" s="132" t="e">
        <f>INT(C15*10/110*F41/H41*F44)</f>
        <v>#DIV/0!</v>
      </c>
      <c r="K23" s="132" t="e">
        <f>I23+J23</f>
        <v>#DIV/0!</v>
      </c>
      <c r="L23" s="132" t="e">
        <f>TEXT(I23,"#,##0")</f>
        <v>#DIV/0!</v>
      </c>
      <c r="M23" s="132" t="e">
        <f>TEXT(J23,"#,##0")</f>
        <v>#DIV/0!</v>
      </c>
      <c r="N23" s="132" t="e">
        <f>TEXT(K23,"#,##0")</f>
        <v>#DIV/0!</v>
      </c>
      <c r="O23" s="125"/>
      <c r="P23" s="125"/>
      <c r="Q23" s="126"/>
      <c r="R23" s="126"/>
    </row>
    <row r="24" spans="2:18">
      <c r="B24" s="129" t="str">
        <f>IF(情報入力シート!D36="○","○","")</f>
        <v/>
      </c>
      <c r="C24" s="130" t="s">
        <v>14</v>
      </c>
      <c r="D24" s="130"/>
      <c r="E24" s="130"/>
      <c r="F24" s="130"/>
      <c r="G24" s="130"/>
      <c r="H24" s="131"/>
      <c r="I24" s="132" t="e">
        <f>INT(C15*10/110*SUM(D41:F41)/H41*F44)</f>
        <v>#DIV/0!</v>
      </c>
      <c r="J24" s="132"/>
      <c r="K24" s="132"/>
      <c r="L24" s="132" t="e">
        <f>TEXT(I24,"#,##0")</f>
        <v>#DIV/0!</v>
      </c>
      <c r="M24" s="132"/>
      <c r="N24" s="132"/>
      <c r="O24" s="125"/>
      <c r="P24" s="125"/>
      <c r="Q24" s="126"/>
      <c r="R24" s="126"/>
    </row>
    <row r="25" spans="2:18">
      <c r="B25" s="121" t="s">
        <v>32</v>
      </c>
      <c r="I25" s="127"/>
      <c r="J25" s="127"/>
      <c r="K25" s="127"/>
      <c r="L25" s="127"/>
      <c r="M25" s="127"/>
      <c r="N25" s="127"/>
      <c r="O25" s="125"/>
      <c r="P25" s="125"/>
      <c r="Q25" s="126"/>
      <c r="R25" s="126"/>
    </row>
    <row r="26" spans="2:18">
      <c r="I26" s="127"/>
      <c r="J26" s="127"/>
      <c r="K26" s="127"/>
      <c r="L26" s="127"/>
      <c r="M26" s="127"/>
      <c r="N26" s="127"/>
      <c r="O26" s="125"/>
      <c r="P26" s="125"/>
      <c r="Q26" s="126"/>
      <c r="R26" s="126"/>
    </row>
    <row r="27" spans="2:18">
      <c r="B27" s="121" t="s">
        <v>33</v>
      </c>
      <c r="I27" s="127"/>
      <c r="J27" s="127"/>
      <c r="K27" s="127"/>
      <c r="L27" s="127"/>
      <c r="M27" s="127"/>
      <c r="N27" s="127"/>
      <c r="O27" s="125"/>
      <c r="P27" s="125"/>
      <c r="Q27" s="126"/>
      <c r="R27" s="126"/>
    </row>
    <row r="28" spans="2:18">
      <c r="B28" s="129" t="str">
        <f>IF(情報入力シート!D41="○","○","")</f>
        <v/>
      </c>
      <c r="C28" s="130" t="s">
        <v>20</v>
      </c>
      <c r="D28" s="130"/>
      <c r="E28" s="130"/>
      <c r="F28" s="130"/>
      <c r="G28" s="130"/>
      <c r="H28" s="131"/>
      <c r="I28" s="127"/>
      <c r="J28" s="127"/>
      <c r="K28" s="127"/>
      <c r="L28" s="127"/>
      <c r="M28" s="127"/>
      <c r="N28" s="127"/>
      <c r="O28" s="125"/>
      <c r="P28" s="125"/>
      <c r="Q28" s="126"/>
      <c r="R28" s="126"/>
    </row>
    <row r="29" spans="2:18">
      <c r="B29" s="129" t="str">
        <f>IF(情報入力シート!D42="○","○","")</f>
        <v/>
      </c>
      <c r="C29" s="130" t="s">
        <v>21</v>
      </c>
      <c r="D29" s="130"/>
      <c r="E29" s="130"/>
      <c r="F29" s="130"/>
      <c r="G29" s="130"/>
      <c r="H29" s="131"/>
      <c r="I29" s="127"/>
      <c r="J29" s="127"/>
      <c r="K29" s="127"/>
      <c r="L29" s="127"/>
      <c r="M29" s="127"/>
      <c r="N29" s="127"/>
      <c r="O29" s="125"/>
      <c r="P29" s="125"/>
      <c r="Q29" s="126"/>
      <c r="R29" s="126"/>
    </row>
    <row r="30" spans="2:18">
      <c r="I30" s="127"/>
      <c r="J30" s="127"/>
      <c r="K30" s="127"/>
      <c r="L30" s="127"/>
      <c r="M30" s="127"/>
      <c r="N30" s="127"/>
      <c r="O30" s="125"/>
      <c r="P30" s="125"/>
      <c r="Q30" s="126"/>
      <c r="R30" s="126"/>
    </row>
    <row r="31" spans="2:18">
      <c r="B31" s="121" t="str">
        <f>"①"&amp;IF(B28="○","補助金の使途の内訳",IF(B29="○","補助対象経費の内訳",""))</f>
        <v>①</v>
      </c>
      <c r="I31" s="127"/>
      <c r="J31" s="127"/>
      <c r="K31" s="127"/>
      <c r="L31" s="127"/>
      <c r="M31" s="127"/>
      <c r="N31" s="127"/>
      <c r="O31" s="125"/>
      <c r="P31" s="125"/>
      <c r="Q31" s="126"/>
      <c r="R31" s="126"/>
    </row>
    <row r="32" spans="2:18">
      <c r="B32" s="133"/>
      <c r="C32" s="191" t="s">
        <v>12</v>
      </c>
      <c r="D32" s="193" t="s">
        <v>42</v>
      </c>
      <c r="E32" s="193"/>
      <c r="F32" s="193"/>
      <c r="G32" s="194" t="s">
        <v>43</v>
      </c>
      <c r="H32" s="196" t="s">
        <v>9</v>
      </c>
      <c r="I32" s="134"/>
      <c r="J32" s="127"/>
      <c r="K32" s="127"/>
      <c r="L32" s="127"/>
      <c r="M32" s="127"/>
      <c r="N32" s="127"/>
      <c r="O32" s="125"/>
      <c r="P32" s="125"/>
      <c r="Q32" s="126"/>
      <c r="R32" s="126"/>
    </row>
    <row r="33" spans="2:18" ht="28">
      <c r="B33" s="135"/>
      <c r="C33" s="192"/>
      <c r="D33" s="136" t="s">
        <v>7</v>
      </c>
      <c r="E33" s="136" t="s">
        <v>8</v>
      </c>
      <c r="F33" s="136" t="s">
        <v>5</v>
      </c>
      <c r="G33" s="195"/>
      <c r="H33" s="196"/>
      <c r="I33" s="137"/>
      <c r="J33" s="125"/>
      <c r="K33" s="125"/>
      <c r="L33" s="125"/>
      <c r="M33" s="125"/>
      <c r="N33" s="125"/>
      <c r="O33" s="125"/>
      <c r="P33" s="125"/>
      <c r="Q33" s="126"/>
      <c r="R33" s="126"/>
    </row>
    <row r="34" spans="2:18" ht="19.5" customHeight="1">
      <c r="B34" s="182" t="s">
        <v>11</v>
      </c>
      <c r="C34" s="58"/>
      <c r="D34" s="63"/>
      <c r="E34" s="63"/>
      <c r="F34" s="63"/>
      <c r="G34" s="63"/>
      <c r="H34" s="138">
        <f t="shared" ref="H34:H40" si="0">SUM(D34:G34)</f>
        <v>0</v>
      </c>
      <c r="I34" s="125"/>
      <c r="J34" s="125"/>
      <c r="K34" s="125"/>
      <c r="L34" s="125"/>
      <c r="M34" s="125"/>
      <c r="N34" s="125"/>
      <c r="O34" s="125"/>
      <c r="P34" s="125"/>
      <c r="Q34" s="126"/>
      <c r="R34" s="126"/>
    </row>
    <row r="35" spans="2:18" ht="19.5" customHeight="1">
      <c r="B35" s="182"/>
      <c r="C35" s="58"/>
      <c r="D35" s="64"/>
      <c r="E35" s="64"/>
      <c r="F35" s="64"/>
      <c r="G35" s="64"/>
      <c r="H35" s="138">
        <f t="shared" si="0"/>
        <v>0</v>
      </c>
      <c r="I35" s="125"/>
      <c r="J35" s="125"/>
      <c r="K35" s="125"/>
      <c r="L35" s="125"/>
      <c r="M35" s="125"/>
      <c r="N35" s="125"/>
      <c r="O35" s="125"/>
      <c r="P35" s="125"/>
      <c r="Q35" s="126"/>
      <c r="R35" s="126"/>
    </row>
    <row r="36" spans="2:18" ht="19.5" customHeight="1">
      <c r="B36" s="182"/>
      <c r="C36" s="33"/>
      <c r="D36" s="64"/>
      <c r="E36" s="64"/>
      <c r="F36" s="64"/>
      <c r="G36" s="64"/>
      <c r="H36" s="138">
        <f t="shared" si="0"/>
        <v>0</v>
      </c>
      <c r="I36" s="125"/>
      <c r="J36" s="125"/>
      <c r="K36" s="125"/>
      <c r="L36" s="125"/>
      <c r="M36" s="125"/>
      <c r="N36" s="125"/>
      <c r="O36" s="125"/>
      <c r="P36" s="125"/>
      <c r="Q36" s="126"/>
      <c r="R36" s="126"/>
    </row>
    <row r="37" spans="2:18" ht="19.5" customHeight="1">
      <c r="B37" s="182"/>
      <c r="C37" s="33"/>
      <c r="D37" s="64"/>
      <c r="E37" s="64"/>
      <c r="F37" s="64"/>
      <c r="G37" s="64"/>
      <c r="H37" s="138">
        <f t="shared" si="0"/>
        <v>0</v>
      </c>
      <c r="I37" s="125"/>
      <c r="J37" s="125"/>
      <c r="K37" s="125"/>
      <c r="L37" s="125"/>
      <c r="M37" s="125"/>
      <c r="N37" s="125"/>
      <c r="O37" s="125"/>
      <c r="P37" s="125"/>
      <c r="Q37" s="126"/>
      <c r="R37" s="126"/>
    </row>
    <row r="38" spans="2:18" ht="19.5" customHeight="1">
      <c r="B38" s="182"/>
      <c r="C38" s="33"/>
      <c r="D38" s="64"/>
      <c r="E38" s="64"/>
      <c r="F38" s="64"/>
      <c r="G38" s="64"/>
      <c r="H38" s="138">
        <f t="shared" si="0"/>
        <v>0</v>
      </c>
      <c r="I38" s="125"/>
      <c r="J38" s="125"/>
      <c r="K38" s="125"/>
      <c r="L38" s="125"/>
      <c r="M38" s="125"/>
      <c r="N38" s="125"/>
      <c r="O38" s="125"/>
      <c r="P38" s="125"/>
      <c r="Q38" s="126"/>
      <c r="R38" s="126"/>
    </row>
    <row r="39" spans="2:18" ht="19.5" customHeight="1">
      <c r="B39" s="182"/>
      <c r="C39" s="33"/>
      <c r="D39" s="64"/>
      <c r="E39" s="64"/>
      <c r="F39" s="64"/>
      <c r="G39" s="64"/>
      <c r="H39" s="138">
        <f t="shared" si="0"/>
        <v>0</v>
      </c>
      <c r="I39" s="125"/>
      <c r="J39" s="125"/>
      <c r="K39" s="125"/>
      <c r="L39" s="125"/>
      <c r="M39" s="125"/>
      <c r="N39" s="125"/>
      <c r="O39" s="125"/>
      <c r="P39" s="125"/>
      <c r="Q39" s="126"/>
      <c r="R39" s="126"/>
    </row>
    <row r="40" spans="2:18" ht="19.5" customHeight="1">
      <c r="B40" s="182"/>
      <c r="C40" s="33"/>
      <c r="D40" s="64"/>
      <c r="E40" s="64"/>
      <c r="F40" s="64"/>
      <c r="G40" s="64" t="s">
        <v>37</v>
      </c>
      <c r="H40" s="138">
        <f t="shared" si="0"/>
        <v>0</v>
      </c>
      <c r="I40" s="125"/>
      <c r="J40" s="125"/>
      <c r="K40" s="125"/>
      <c r="L40" s="125"/>
      <c r="M40" s="125"/>
      <c r="N40" s="125"/>
      <c r="O40" s="125"/>
      <c r="P40" s="125"/>
      <c r="Q40" s="126"/>
      <c r="R40" s="126"/>
    </row>
    <row r="41" spans="2:18" ht="19.5" customHeight="1">
      <c r="B41" s="182"/>
      <c r="C41" s="139" t="s">
        <v>9</v>
      </c>
      <c r="D41" s="138">
        <f>SUM(D34:D40)</f>
        <v>0</v>
      </c>
      <c r="E41" s="138">
        <f>SUM(E34:E40)</f>
        <v>0</v>
      </c>
      <c r="F41" s="138">
        <f>SUM(F34:F40)</f>
        <v>0</v>
      </c>
      <c r="G41" s="138">
        <f>SUM(G34:G40)</f>
        <v>0</v>
      </c>
      <c r="H41" s="138">
        <f>SUM(H34:H40)</f>
        <v>0</v>
      </c>
      <c r="I41" s="125" t="str">
        <f>IF(B28="○","←５　国庫補助金確定額と一致させてください。",IF(B29="○","←実績報告の対象経費の支出済額と一致させてください",""))</f>
        <v/>
      </c>
      <c r="J41" s="125"/>
      <c r="K41" s="125"/>
      <c r="L41" s="125"/>
      <c r="M41" s="125"/>
      <c r="N41" s="125"/>
      <c r="O41" s="125"/>
      <c r="P41" s="125"/>
      <c r="Q41" s="126"/>
      <c r="R41" s="126"/>
    </row>
    <row r="42" spans="2:18" ht="19.5" customHeight="1">
      <c r="B42" s="140"/>
      <c r="C42" s="141"/>
      <c r="H42" s="142" t="str">
        <f>IF((B28="○")*(H41&lt;&gt;C15),"補助金確定額と一致させてください↑",IF((B29="○")*(H41&lt;=C15),"実績報告書の対象経費支出済額と一致しているか念のため確認してください。",""))</f>
        <v/>
      </c>
      <c r="I42" s="127" t="str">
        <f>TEXT(D41,"#,##0")</f>
        <v>0</v>
      </c>
      <c r="J42" s="127" t="str">
        <f>TEXT(E41,"#,##0")</f>
        <v>0</v>
      </c>
      <c r="K42" s="127" t="str">
        <f>TEXT(F41,"#,##0")</f>
        <v>0</v>
      </c>
      <c r="L42" s="127" t="str">
        <f>TEXT(G41,"#,##0")</f>
        <v>0</v>
      </c>
      <c r="M42" s="127" t="str">
        <f>TEXT(H41,"#,##0")</f>
        <v>0</v>
      </c>
    </row>
    <row r="43" spans="2:18" ht="14.5" thickBot="1">
      <c r="B43" s="121" t="s">
        <v>10</v>
      </c>
      <c r="I43" s="125"/>
      <c r="J43" s="125"/>
      <c r="K43" s="125"/>
      <c r="L43" s="125"/>
      <c r="M43" s="125"/>
      <c r="N43" s="125"/>
      <c r="O43" s="125"/>
      <c r="P43" s="125"/>
      <c r="Q43" s="126"/>
      <c r="R43" s="126"/>
    </row>
    <row r="44" spans="2:18" ht="14.5" thickBot="1">
      <c r="C44" s="183">
        <f>情報入力シート!D45</f>
        <v>0</v>
      </c>
      <c r="D44" s="183"/>
      <c r="E44" s="184" t="s">
        <v>22</v>
      </c>
      <c r="F44" s="185" t="e">
        <f>IF(情報入力シート!D48="",IF(C45="","",C44/C45),情報入力シート!D48)</f>
        <v>#DIV/0!</v>
      </c>
      <c r="G44" s="186"/>
      <c r="I44" s="125"/>
      <c r="J44" s="143" t="s">
        <v>35</v>
      </c>
      <c r="K44" s="143"/>
      <c r="L44" s="143"/>
      <c r="M44" s="143"/>
      <c r="N44" s="125"/>
      <c r="O44" s="125"/>
      <c r="P44" s="125"/>
      <c r="Q44" s="126"/>
      <c r="R44" s="126"/>
    </row>
    <row r="45" spans="2:18" ht="15" thickTop="1" thickBot="1">
      <c r="C45" s="189">
        <f>情報入力シート!D46</f>
        <v>0</v>
      </c>
      <c r="D45" s="189"/>
      <c r="E45" s="184"/>
      <c r="F45" s="187"/>
      <c r="G45" s="188"/>
      <c r="I45" s="125"/>
      <c r="J45" s="125" t="s">
        <v>36</v>
      </c>
      <c r="K45" s="125"/>
      <c r="L45" s="125"/>
      <c r="M45" s="125"/>
      <c r="N45" s="125"/>
      <c r="O45" s="125"/>
      <c r="P45" s="125"/>
      <c r="Q45" s="126"/>
      <c r="R45" s="126"/>
    </row>
    <row r="46" spans="2:18" ht="14.5" thickBot="1">
      <c r="B46" s="121" t="s">
        <v>23</v>
      </c>
      <c r="F46" s="190" t="str">
        <f>IF(情報入力シート!D48&lt;&gt;"","税務申告上端数処理している。","")</f>
        <v/>
      </c>
      <c r="G46" s="190"/>
      <c r="I46" s="125"/>
      <c r="K46" s="144"/>
      <c r="L46" s="125"/>
      <c r="M46" s="125"/>
      <c r="N46" s="125"/>
      <c r="O46" s="125"/>
      <c r="P46" s="125"/>
      <c r="Q46" s="126"/>
      <c r="R46" s="126"/>
    </row>
    <row r="47" spans="2:18" ht="14.5" thickBot="1">
      <c r="F47" s="145" t="str">
        <f>IF(B18&amp;B19&amp;B20&amp;B21="○",0,IF(B22="○",I22,IF(B23="○",K23,IF(B24="○",I24,""))))</f>
        <v/>
      </c>
      <c r="G47" s="121" t="s">
        <v>13</v>
      </c>
      <c r="I47" s="125"/>
      <c r="J47" s="125"/>
      <c r="K47" s="125"/>
      <c r="L47" s="125"/>
      <c r="M47" s="125"/>
      <c r="N47" s="125"/>
      <c r="O47" s="125"/>
      <c r="P47" s="125"/>
      <c r="Q47" s="126"/>
      <c r="R47" s="126"/>
    </row>
    <row r="48" spans="2:18">
      <c r="I48" s="125"/>
      <c r="J48" s="125"/>
      <c r="K48" s="125"/>
      <c r="L48" s="125"/>
      <c r="M48" s="125"/>
      <c r="N48" s="125"/>
      <c r="O48" s="125"/>
      <c r="P48" s="125"/>
      <c r="Q48" s="126"/>
      <c r="R48" s="126"/>
    </row>
    <row r="49" spans="1:9" ht="28.5" customHeight="1">
      <c r="C49" s="180" t="str">
        <f>IF(B22="○",I15&amp;"×10/110×（"&amp;I42&amp;"＋"&amp;J42&amp;"＋"&amp;K42&amp;"）/"&amp;M42&amp;"＝"&amp;L22,IF(B24="○",I15&amp;"×10/110×("&amp;I42&amp;"＋"&amp;J42&amp;"＋"&amp;K42&amp;"）/"&amp;M42&amp;"×②＝"&amp;L24,""))</f>
        <v/>
      </c>
      <c r="D49" s="180"/>
      <c r="E49" s="180"/>
      <c r="F49" s="180"/>
      <c r="G49" s="180"/>
      <c r="H49" s="180"/>
      <c r="I49" s="146" t="s">
        <v>25</v>
      </c>
    </row>
    <row r="50" spans="1:9" ht="28.5" customHeight="1">
      <c r="C50" s="181" t="str">
        <f>IF(B23="○",I15&amp;"×10/110×"&amp;I42&amp;"/"&amp;M42&amp;"＝"&amp;L23&amp;"・・・ａ","")</f>
        <v/>
      </c>
      <c r="D50" s="181"/>
      <c r="E50" s="181"/>
      <c r="F50" s="181"/>
      <c r="G50" s="181"/>
      <c r="H50" s="181"/>
      <c r="I50" s="146" t="s">
        <v>25</v>
      </c>
    </row>
    <row r="51" spans="1:9" ht="28.5" customHeight="1">
      <c r="C51" s="181" t="str">
        <f>IF(B23="○",I15&amp;"×10/110×"&amp;K42&amp;"/"&amp;M42&amp;"×②＝"&amp;M23&amp;"・・・ｂ","")</f>
        <v/>
      </c>
      <c r="D51" s="181"/>
      <c r="E51" s="181"/>
      <c r="F51" s="181"/>
      <c r="G51" s="181"/>
      <c r="H51" s="181"/>
      <c r="I51" s="146" t="s">
        <v>25</v>
      </c>
    </row>
    <row r="52" spans="1:9">
      <c r="C52" s="121" t="str">
        <f>IF(B23="○","ａ＋ｂ＝"&amp;N23,"")</f>
        <v/>
      </c>
      <c r="I52" s="125" t="s">
        <v>25</v>
      </c>
    </row>
    <row r="53" spans="1:9">
      <c r="A53" s="120"/>
      <c r="B53" s="120"/>
      <c r="C53" s="120"/>
      <c r="D53" s="120"/>
      <c r="E53" s="120"/>
      <c r="F53" s="120"/>
      <c r="G53" s="120"/>
      <c r="H53" s="120"/>
      <c r="I53" s="125" t="s">
        <v>26</v>
      </c>
    </row>
    <row r="54" spans="1:9">
      <c r="A54" s="120"/>
      <c r="B54" s="120"/>
      <c r="C54" s="120"/>
      <c r="D54" s="120"/>
      <c r="E54" s="120"/>
      <c r="F54" s="120"/>
      <c r="G54" s="120"/>
      <c r="H54" s="120"/>
    </row>
    <row r="55" spans="1:9">
      <c r="A55" s="120"/>
      <c r="B55" s="120"/>
      <c r="C55" s="120"/>
      <c r="D55" s="120"/>
      <c r="E55" s="120"/>
      <c r="F55" s="120"/>
      <c r="G55" s="120"/>
      <c r="H55" s="120"/>
    </row>
    <row r="56" spans="1:9">
      <c r="A56" s="120"/>
      <c r="B56" s="120"/>
      <c r="C56" s="120"/>
      <c r="D56" s="120"/>
      <c r="E56" s="120"/>
      <c r="F56" s="120"/>
      <c r="G56" s="120"/>
      <c r="H56" s="120"/>
    </row>
    <row r="57" spans="1:9">
      <c r="A57" s="120"/>
      <c r="B57" s="120"/>
      <c r="C57" s="120"/>
      <c r="D57" s="120"/>
      <c r="E57" s="120"/>
      <c r="F57" s="120"/>
      <c r="G57" s="120"/>
      <c r="H57" s="120"/>
    </row>
    <row r="58" spans="1:9">
      <c r="A58" s="120"/>
      <c r="B58" s="120"/>
      <c r="C58" s="120"/>
      <c r="D58" s="120"/>
      <c r="E58" s="120"/>
      <c r="F58" s="120"/>
      <c r="G58" s="120"/>
      <c r="H58" s="120"/>
    </row>
    <row r="59" spans="1:9">
      <c r="A59" s="120"/>
      <c r="B59" s="120"/>
      <c r="C59" s="120"/>
      <c r="D59" s="120"/>
      <c r="E59" s="120"/>
      <c r="F59" s="120"/>
      <c r="G59" s="120"/>
      <c r="H59" s="120"/>
    </row>
    <row r="60" spans="1:9">
      <c r="A60" s="120"/>
      <c r="B60" s="120"/>
      <c r="C60" s="120"/>
      <c r="D60" s="120"/>
      <c r="E60" s="120"/>
      <c r="F60" s="120"/>
      <c r="G60" s="120"/>
      <c r="H60" s="120"/>
    </row>
    <row r="61" spans="1:9">
      <c r="A61" s="120"/>
      <c r="B61" s="120"/>
      <c r="C61" s="120"/>
      <c r="D61" s="120"/>
      <c r="E61" s="120"/>
      <c r="F61" s="120"/>
      <c r="G61" s="120"/>
      <c r="H61" s="120"/>
    </row>
    <row r="62" spans="1:9">
      <c r="A62" s="120"/>
      <c r="B62" s="120"/>
      <c r="C62" s="120"/>
      <c r="D62" s="120"/>
      <c r="E62" s="120"/>
      <c r="F62" s="120"/>
      <c r="G62" s="120"/>
      <c r="H62" s="120"/>
    </row>
    <row r="63" spans="1:9">
      <c r="A63" s="120"/>
      <c r="B63" s="120"/>
      <c r="C63" s="120"/>
      <c r="D63" s="120"/>
      <c r="E63" s="120"/>
      <c r="F63" s="120"/>
      <c r="G63" s="120"/>
      <c r="H63" s="120"/>
    </row>
    <row r="64" spans="1:9">
      <c r="A64" s="120"/>
      <c r="B64" s="120"/>
      <c r="C64" s="120"/>
      <c r="D64" s="120"/>
      <c r="E64" s="120"/>
      <c r="F64" s="120"/>
      <c r="G64" s="120"/>
      <c r="H64" s="120"/>
    </row>
    <row r="65" spans="1:8">
      <c r="A65" s="120"/>
      <c r="B65" s="120"/>
      <c r="C65" s="120"/>
      <c r="D65" s="120"/>
      <c r="E65" s="120"/>
      <c r="F65" s="120"/>
      <c r="G65" s="120"/>
      <c r="H65" s="120"/>
    </row>
  </sheetData>
  <sheetProtection sheet="1" objects="1" scenarios="1"/>
  <mergeCells count="18">
    <mergeCell ref="C32:C33"/>
    <mergeCell ref="D32:F32"/>
    <mergeCell ref="G32:G33"/>
    <mergeCell ref="H32:H33"/>
    <mergeCell ref="A1:H1"/>
    <mergeCell ref="A2:H2"/>
    <mergeCell ref="E7:F7"/>
    <mergeCell ref="C13:H13"/>
    <mergeCell ref="F21:H21"/>
    <mergeCell ref="C49:H49"/>
    <mergeCell ref="C50:H50"/>
    <mergeCell ref="C51:H51"/>
    <mergeCell ref="B34:B41"/>
    <mergeCell ref="C44:D44"/>
    <mergeCell ref="E44:E45"/>
    <mergeCell ref="F44:G45"/>
    <mergeCell ref="C45:D45"/>
    <mergeCell ref="F46:G46"/>
  </mergeCells>
  <phoneticPr fontId="2"/>
  <dataValidations count="1">
    <dataValidation type="list" allowBlank="1" showInputMessage="1" showErrorMessage="1" sqref="B18:B24" xr:uid="{C6D1ECDD-10CD-4641-8570-57A4B1ACA236}">
      <formula1>"○"</formula1>
    </dataValidation>
  </dataValidations>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FC38D91-27B3-4DED-A6D6-F67A6BA88A76}">
          <x14:formula1>
            <xm:f>Sheet1!$A$1:$A$5</xm:f>
          </x14:formula1>
          <xm:sqref>C13:H13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5FAD8-26CB-4BB4-8373-8297D4BF2C4E}">
  <sheetPr codeName="Sheet6">
    <tabColor rgb="FFFFFF00"/>
  </sheetPr>
  <dimension ref="A1:R65"/>
  <sheetViews>
    <sheetView view="pageBreakPreview" topLeftCell="A23" zoomScaleNormal="80" zoomScaleSheetLayoutView="100" workbookViewId="0">
      <selection activeCell="G34" sqref="G34"/>
    </sheetView>
  </sheetViews>
  <sheetFormatPr defaultColWidth="9" defaultRowHeight="14"/>
  <cols>
    <col min="1" max="2" width="3.08984375" style="121" customWidth="1"/>
    <col min="3" max="8" width="13.08984375" style="121" customWidth="1"/>
    <col min="9" max="9" width="13.08984375" style="120" customWidth="1"/>
    <col min="10" max="10" width="15.36328125" style="120" bestFit="1" customWidth="1"/>
    <col min="11" max="16" width="9" style="120"/>
    <col min="17" max="16384" width="9" style="121"/>
  </cols>
  <sheetData>
    <row r="1" spans="1:18">
      <c r="A1" s="197" t="s">
        <v>49</v>
      </c>
      <c r="B1" s="197"/>
      <c r="C1" s="197"/>
      <c r="D1" s="197"/>
      <c r="E1" s="197"/>
      <c r="F1" s="197"/>
      <c r="G1" s="197"/>
      <c r="H1" s="197"/>
    </row>
    <row r="2" spans="1:18" ht="18.75" customHeight="1">
      <c r="A2" s="197" t="s">
        <v>48</v>
      </c>
      <c r="B2" s="197"/>
      <c r="C2" s="197"/>
      <c r="D2" s="197"/>
      <c r="E2" s="197"/>
      <c r="F2" s="197"/>
      <c r="G2" s="197"/>
      <c r="H2" s="197"/>
      <c r="I2" s="122" t="s">
        <v>27</v>
      </c>
    </row>
    <row r="3" spans="1:18">
      <c r="A3" s="123"/>
      <c r="B3" s="123"/>
      <c r="I3" s="124" t="s">
        <v>29</v>
      </c>
    </row>
    <row r="4" spans="1:18">
      <c r="A4" s="123" t="s">
        <v>46</v>
      </c>
      <c r="B4" s="123"/>
      <c r="I4" s="125"/>
      <c r="J4" s="125"/>
      <c r="K4" s="125"/>
      <c r="L4" s="125"/>
      <c r="M4" s="125"/>
      <c r="N4" s="125"/>
      <c r="O4" s="125"/>
      <c r="P4" s="125"/>
      <c r="Q4" s="126"/>
      <c r="R4" s="126"/>
    </row>
    <row r="5" spans="1:18">
      <c r="A5" s="123"/>
      <c r="B5" s="123"/>
      <c r="C5" s="121" t="str">
        <f>特殊勤務手当!$C$5</f>
        <v/>
      </c>
      <c r="I5" s="125"/>
      <c r="J5" s="125"/>
      <c r="K5" s="125"/>
      <c r="L5" s="125"/>
      <c r="M5" s="125"/>
      <c r="N5" s="125"/>
      <c r="O5" s="125"/>
      <c r="P5" s="125"/>
      <c r="Q5" s="126"/>
      <c r="R5" s="126"/>
    </row>
    <row r="6" spans="1:18">
      <c r="A6" s="123"/>
      <c r="B6" s="123"/>
      <c r="I6" s="125"/>
      <c r="J6" s="125"/>
      <c r="K6" s="125"/>
      <c r="L6" s="125"/>
      <c r="M6" s="125"/>
      <c r="N6" s="125"/>
      <c r="O6" s="125"/>
      <c r="P6" s="125"/>
      <c r="Q6" s="126"/>
      <c r="R6" s="126"/>
    </row>
    <row r="7" spans="1:18">
      <c r="A7" s="123"/>
      <c r="B7" s="123"/>
      <c r="C7" s="121" t="s">
        <v>47</v>
      </c>
      <c r="E7" s="198" t="str">
        <f>特殊勤務手当!$E$7</f>
        <v/>
      </c>
      <c r="F7" s="198"/>
      <c r="I7" s="125"/>
      <c r="J7" s="125"/>
      <c r="K7" s="125"/>
      <c r="L7" s="125"/>
      <c r="M7" s="125"/>
      <c r="N7" s="125"/>
      <c r="O7" s="125"/>
      <c r="P7" s="125"/>
      <c r="Q7" s="126"/>
      <c r="R7" s="126"/>
    </row>
    <row r="8" spans="1:18">
      <c r="A8" s="123" t="s">
        <v>1</v>
      </c>
      <c r="B8" s="123"/>
      <c r="I8" s="125"/>
      <c r="J8" s="125"/>
      <c r="K8" s="125"/>
      <c r="L8" s="125"/>
      <c r="M8" s="125"/>
      <c r="N8" s="125"/>
      <c r="O8" s="125"/>
      <c r="P8" s="125"/>
      <c r="Q8" s="126"/>
      <c r="R8" s="126"/>
    </row>
    <row r="9" spans="1:18">
      <c r="A9" s="123"/>
      <c r="B9" s="123"/>
      <c r="C9" s="121" t="str">
        <f>特殊勤務手当!$C$9</f>
        <v/>
      </c>
      <c r="I9" s="125"/>
      <c r="J9" s="125"/>
      <c r="K9" s="125"/>
      <c r="L9" s="125"/>
      <c r="M9" s="125"/>
      <c r="N9" s="125"/>
      <c r="O9" s="125"/>
      <c r="P9" s="125"/>
      <c r="Q9" s="126"/>
      <c r="R9" s="126"/>
    </row>
    <row r="10" spans="1:18">
      <c r="A10" s="123" t="s">
        <v>2</v>
      </c>
      <c r="B10" s="123"/>
      <c r="I10" s="125"/>
      <c r="J10" s="125"/>
      <c r="K10" s="125"/>
      <c r="L10" s="125"/>
      <c r="M10" s="125"/>
      <c r="N10" s="125"/>
      <c r="O10" s="125"/>
      <c r="P10" s="125"/>
      <c r="Q10" s="126"/>
      <c r="R10" s="126"/>
    </row>
    <row r="11" spans="1:18">
      <c r="A11" s="123"/>
      <c r="B11" s="123"/>
      <c r="C11" s="121" t="str">
        <f>特殊勤務手当!$C$11</f>
        <v/>
      </c>
      <c r="I11" s="125"/>
      <c r="J11" s="125"/>
      <c r="K11" s="125"/>
      <c r="L11" s="125"/>
      <c r="M11" s="125"/>
      <c r="N11" s="125"/>
      <c r="O11" s="125"/>
      <c r="P11" s="125"/>
      <c r="Q11" s="126"/>
      <c r="R11" s="126"/>
    </row>
    <row r="12" spans="1:18">
      <c r="A12" s="123" t="s">
        <v>3</v>
      </c>
      <c r="B12" s="123"/>
      <c r="I12" s="127"/>
      <c r="J12" s="127"/>
      <c r="K12" s="127"/>
      <c r="L12" s="127"/>
      <c r="M12" s="127"/>
      <c r="N12" s="127"/>
      <c r="O12" s="125"/>
      <c r="P12" s="125"/>
      <c r="Q12" s="126"/>
      <c r="R12" s="126"/>
    </row>
    <row r="13" spans="1:18" ht="33" customHeight="1">
      <c r="A13" s="123"/>
      <c r="B13" s="123"/>
      <c r="C13" s="199" t="s">
        <v>157</v>
      </c>
      <c r="D13" s="199"/>
      <c r="E13" s="199"/>
      <c r="F13" s="199"/>
      <c r="G13" s="199"/>
      <c r="H13" s="199"/>
      <c r="I13" s="127"/>
      <c r="J13" s="127"/>
      <c r="K13" s="127"/>
      <c r="L13" s="127"/>
      <c r="M13" s="127"/>
      <c r="N13" s="127"/>
      <c r="O13" s="125"/>
      <c r="P13" s="125"/>
      <c r="Q13" s="126"/>
      <c r="R13" s="126"/>
    </row>
    <row r="14" spans="1:18">
      <c r="A14" s="123" t="s">
        <v>44</v>
      </c>
      <c r="B14" s="123"/>
      <c r="I14" s="127"/>
      <c r="J14" s="127"/>
      <c r="K14" s="127"/>
      <c r="L14" s="127"/>
      <c r="M14" s="127"/>
      <c r="N14" s="127"/>
      <c r="O14" s="125"/>
      <c r="P14" s="125"/>
      <c r="Q14" s="126"/>
      <c r="R14" s="126"/>
    </row>
    <row r="15" spans="1:18">
      <c r="A15" s="123"/>
      <c r="B15" s="123"/>
      <c r="C15" s="128">
        <f>情報入力シート!D23</f>
        <v>0</v>
      </c>
      <c r="D15" s="121" t="s">
        <v>13</v>
      </c>
      <c r="I15" s="127" t="str">
        <f>TEXT(C15,"#,###")</f>
        <v/>
      </c>
      <c r="J15" s="127"/>
      <c r="K15" s="127"/>
      <c r="L15" s="127"/>
      <c r="M15" s="127"/>
      <c r="N15" s="127"/>
      <c r="O15" s="125"/>
      <c r="P15" s="125"/>
      <c r="Q15" s="126"/>
      <c r="R15" s="126"/>
    </row>
    <row r="16" spans="1:18">
      <c r="A16" s="123" t="s">
        <v>31</v>
      </c>
      <c r="B16" s="123"/>
      <c r="I16" s="127"/>
      <c r="J16" s="127"/>
      <c r="K16" s="127"/>
      <c r="L16" s="127"/>
      <c r="M16" s="127"/>
      <c r="N16" s="127"/>
      <c r="O16" s="125"/>
      <c r="P16" s="125"/>
      <c r="Q16" s="126"/>
      <c r="R16" s="126"/>
    </row>
    <row r="17" spans="2:18">
      <c r="B17" s="121" t="s">
        <v>30</v>
      </c>
      <c r="I17" s="127"/>
      <c r="J17" s="127"/>
      <c r="K17" s="127"/>
      <c r="L17" s="127"/>
      <c r="M17" s="127"/>
      <c r="N17" s="127"/>
      <c r="O17" s="125"/>
      <c r="P17" s="125"/>
      <c r="Q17" s="126"/>
      <c r="R17" s="126"/>
    </row>
    <row r="18" spans="2:18">
      <c r="B18" s="129" t="str">
        <f>IF(情報入力シート!D27="○","○","")</f>
        <v/>
      </c>
      <c r="C18" s="130" t="s">
        <v>87</v>
      </c>
      <c r="D18" s="130"/>
      <c r="E18" s="130" t="str">
        <f>IF(B18="○","（基準期間における税抜課税売上高"&amp;情報入力シート!D28&amp;"円）","")</f>
        <v/>
      </c>
      <c r="F18" s="130"/>
      <c r="G18" s="130"/>
      <c r="H18" s="131"/>
      <c r="I18" s="127"/>
      <c r="J18" s="127"/>
      <c r="K18" s="127"/>
      <c r="L18" s="127"/>
      <c r="M18" s="127"/>
      <c r="N18" s="127"/>
      <c r="O18" s="125"/>
      <c r="P18" s="125"/>
      <c r="Q18" s="126"/>
      <c r="R18" s="126"/>
    </row>
    <row r="19" spans="2:18">
      <c r="B19" s="129" t="str">
        <f>IF(情報入力シート!D29="○","○","")</f>
        <v/>
      </c>
      <c r="C19" s="130" t="s">
        <v>39</v>
      </c>
      <c r="D19" s="130"/>
      <c r="E19" s="130"/>
      <c r="F19" s="130"/>
      <c r="G19" s="130"/>
      <c r="H19" s="131"/>
      <c r="I19" s="127"/>
      <c r="J19" s="127"/>
      <c r="K19" s="127"/>
      <c r="L19" s="127"/>
      <c r="M19" s="127"/>
      <c r="N19" s="127"/>
      <c r="O19" s="125"/>
      <c r="P19" s="125"/>
      <c r="Q19" s="126"/>
      <c r="R19" s="126"/>
    </row>
    <row r="20" spans="2:18">
      <c r="B20" s="129" t="str">
        <f>IF(情報入力シート!D30="○","○","")</f>
        <v/>
      </c>
      <c r="C20" s="130" t="s">
        <v>89</v>
      </c>
      <c r="D20" s="130"/>
      <c r="E20" s="130"/>
      <c r="F20" s="130" t="str">
        <f>IF(B20="○","（特定収入割合"&amp;情報入力シート!D31*100&amp;"％）","")</f>
        <v/>
      </c>
      <c r="G20" s="130"/>
      <c r="H20" s="131"/>
      <c r="I20" s="127"/>
      <c r="J20" s="127"/>
      <c r="K20" s="127"/>
      <c r="L20" s="127"/>
      <c r="M20" s="127"/>
      <c r="N20" s="127"/>
      <c r="O20" s="125"/>
      <c r="P20" s="125"/>
      <c r="Q20" s="126"/>
      <c r="R20" s="126"/>
    </row>
    <row r="21" spans="2:18">
      <c r="B21" s="129" t="str">
        <f>IF(情報入力シート!D32="○","○","")</f>
        <v/>
      </c>
      <c r="C21" s="130" t="s">
        <v>41</v>
      </c>
      <c r="D21" s="130"/>
      <c r="E21" s="130"/>
      <c r="F21" s="200" t="str">
        <f>IF(B21="○",情報入力シート!D33,"")</f>
        <v/>
      </c>
      <c r="G21" s="200"/>
      <c r="H21" s="201"/>
      <c r="I21" s="127"/>
      <c r="J21" s="127"/>
      <c r="K21" s="127"/>
      <c r="L21" s="127"/>
      <c r="M21" s="127"/>
      <c r="N21" s="127"/>
      <c r="O21" s="125"/>
      <c r="P21" s="125"/>
      <c r="Q21" s="126"/>
      <c r="R21" s="126"/>
    </row>
    <row r="22" spans="2:18">
      <c r="B22" s="129" t="str">
        <f>IF(情報入力シート!D34="○","○","")</f>
        <v/>
      </c>
      <c r="C22" s="130" t="s">
        <v>16</v>
      </c>
      <c r="D22" s="130"/>
      <c r="E22" s="130"/>
      <c r="F22" s="130"/>
      <c r="G22" s="130"/>
      <c r="H22" s="131"/>
      <c r="I22" s="132" t="e">
        <f>INT(C15*10/110*SUM(D41:F41)/H41)</f>
        <v>#DIV/0!</v>
      </c>
      <c r="J22" s="132"/>
      <c r="K22" s="132"/>
      <c r="L22" s="132" t="e">
        <f>TEXT(I22,"#,##0")</f>
        <v>#DIV/0!</v>
      </c>
      <c r="M22" s="132"/>
      <c r="N22" s="132"/>
      <c r="O22" s="125"/>
      <c r="P22" s="125"/>
      <c r="Q22" s="126"/>
      <c r="R22" s="126"/>
    </row>
    <row r="23" spans="2:18">
      <c r="B23" s="129" t="str">
        <f>IF(情報入力シート!D35="○","○","")</f>
        <v/>
      </c>
      <c r="C23" s="130" t="s">
        <v>15</v>
      </c>
      <c r="D23" s="130"/>
      <c r="E23" s="130"/>
      <c r="F23" s="130"/>
      <c r="G23" s="130"/>
      <c r="H23" s="131"/>
      <c r="I23" s="132" t="e">
        <f>INT(C15*10/110*D41/H41)</f>
        <v>#DIV/0!</v>
      </c>
      <c r="J23" s="132" t="e">
        <f>INT(C15*10/110*F41/H41*F44)</f>
        <v>#DIV/0!</v>
      </c>
      <c r="K23" s="132" t="e">
        <f>I23+J23</f>
        <v>#DIV/0!</v>
      </c>
      <c r="L23" s="132" t="e">
        <f>TEXT(I23,"#,##0")</f>
        <v>#DIV/0!</v>
      </c>
      <c r="M23" s="132" t="e">
        <f>TEXT(J23,"#,##0")</f>
        <v>#DIV/0!</v>
      </c>
      <c r="N23" s="132" t="e">
        <f>TEXT(K23,"#,##0")</f>
        <v>#DIV/0!</v>
      </c>
      <c r="O23" s="125"/>
      <c r="P23" s="125"/>
      <c r="Q23" s="126"/>
      <c r="R23" s="126"/>
    </row>
    <row r="24" spans="2:18">
      <c r="B24" s="129" t="str">
        <f>IF(情報入力シート!D36="○","○","")</f>
        <v/>
      </c>
      <c r="C24" s="130" t="s">
        <v>14</v>
      </c>
      <c r="D24" s="130"/>
      <c r="E24" s="130"/>
      <c r="F24" s="130"/>
      <c r="G24" s="130"/>
      <c r="H24" s="131"/>
      <c r="I24" s="132" t="e">
        <f>INT(C15*10/110*SUM(D41:F41)/H41*F44)</f>
        <v>#DIV/0!</v>
      </c>
      <c r="J24" s="132"/>
      <c r="K24" s="132"/>
      <c r="L24" s="132" t="e">
        <f>TEXT(I24,"#,##0")</f>
        <v>#DIV/0!</v>
      </c>
      <c r="M24" s="132"/>
      <c r="N24" s="132"/>
      <c r="O24" s="125"/>
      <c r="P24" s="125"/>
      <c r="Q24" s="126"/>
      <c r="R24" s="126"/>
    </row>
    <row r="25" spans="2:18">
      <c r="B25" s="121" t="s">
        <v>32</v>
      </c>
      <c r="I25" s="127"/>
      <c r="J25" s="127"/>
      <c r="K25" s="127"/>
      <c r="L25" s="127"/>
      <c r="M25" s="127"/>
      <c r="N25" s="127"/>
      <c r="O25" s="125"/>
      <c r="P25" s="125"/>
      <c r="Q25" s="126"/>
      <c r="R25" s="126"/>
    </row>
    <row r="26" spans="2:18">
      <c r="I26" s="127"/>
      <c r="J26" s="127"/>
      <c r="K26" s="127"/>
      <c r="L26" s="127"/>
      <c r="M26" s="127"/>
      <c r="N26" s="127"/>
      <c r="O26" s="125"/>
      <c r="P26" s="125"/>
      <c r="Q26" s="126"/>
      <c r="R26" s="126"/>
    </row>
    <row r="27" spans="2:18">
      <c r="B27" s="121" t="s">
        <v>33</v>
      </c>
      <c r="I27" s="127"/>
      <c r="J27" s="127"/>
      <c r="K27" s="127"/>
      <c r="L27" s="127"/>
      <c r="M27" s="127"/>
      <c r="N27" s="127"/>
      <c r="O27" s="125"/>
      <c r="P27" s="125"/>
      <c r="Q27" s="126"/>
      <c r="R27" s="126"/>
    </row>
    <row r="28" spans="2:18">
      <c r="B28" s="129" t="str">
        <f>IF(情報入力シート!D41="○","○","")</f>
        <v/>
      </c>
      <c r="C28" s="130" t="s">
        <v>20</v>
      </c>
      <c r="D28" s="130"/>
      <c r="E28" s="130"/>
      <c r="F28" s="130"/>
      <c r="G28" s="130"/>
      <c r="H28" s="131"/>
      <c r="I28" s="127"/>
      <c r="J28" s="127"/>
      <c r="K28" s="127"/>
      <c r="L28" s="127"/>
      <c r="M28" s="127"/>
      <c r="N28" s="127"/>
      <c r="O28" s="125"/>
      <c r="P28" s="125"/>
      <c r="Q28" s="126"/>
      <c r="R28" s="126"/>
    </row>
    <row r="29" spans="2:18">
      <c r="B29" s="129" t="str">
        <f>IF(情報入力シート!D42="○","○","")</f>
        <v/>
      </c>
      <c r="C29" s="130" t="s">
        <v>21</v>
      </c>
      <c r="D29" s="130"/>
      <c r="E29" s="130"/>
      <c r="F29" s="130"/>
      <c r="G29" s="130"/>
      <c r="H29" s="131"/>
      <c r="I29" s="127"/>
      <c r="J29" s="127"/>
      <c r="K29" s="127"/>
      <c r="L29" s="127"/>
      <c r="M29" s="127"/>
      <c r="N29" s="127"/>
      <c r="O29" s="125"/>
      <c r="P29" s="125"/>
      <c r="Q29" s="126"/>
      <c r="R29" s="126"/>
    </row>
    <row r="30" spans="2:18">
      <c r="I30" s="127"/>
      <c r="J30" s="127"/>
      <c r="K30" s="127"/>
      <c r="L30" s="127"/>
      <c r="M30" s="127"/>
      <c r="N30" s="127"/>
      <c r="O30" s="125"/>
      <c r="P30" s="125"/>
      <c r="Q30" s="126"/>
      <c r="R30" s="126"/>
    </row>
    <row r="31" spans="2:18">
      <c r="B31" s="121" t="str">
        <f>"①"&amp;IF(B28="○","補助金の使途の内訳",IF(B29="○","補助対象経費の内訳",""))</f>
        <v>①</v>
      </c>
      <c r="I31" s="127"/>
      <c r="J31" s="127"/>
      <c r="K31" s="127"/>
      <c r="L31" s="127"/>
      <c r="M31" s="127"/>
      <c r="N31" s="127"/>
      <c r="O31" s="125"/>
      <c r="P31" s="125"/>
      <c r="Q31" s="126"/>
      <c r="R31" s="126"/>
    </row>
    <row r="32" spans="2:18">
      <c r="B32" s="133"/>
      <c r="C32" s="191" t="s">
        <v>12</v>
      </c>
      <c r="D32" s="193" t="s">
        <v>42</v>
      </c>
      <c r="E32" s="193"/>
      <c r="F32" s="193"/>
      <c r="G32" s="194" t="s">
        <v>43</v>
      </c>
      <c r="H32" s="196" t="s">
        <v>9</v>
      </c>
      <c r="I32" s="134"/>
      <c r="J32" s="127"/>
      <c r="K32" s="127"/>
      <c r="L32" s="127"/>
      <c r="M32" s="127"/>
      <c r="N32" s="127"/>
      <c r="O32" s="125"/>
      <c r="P32" s="125"/>
      <c r="Q32" s="126"/>
      <c r="R32" s="126"/>
    </row>
    <row r="33" spans="2:18" ht="28">
      <c r="B33" s="135"/>
      <c r="C33" s="192"/>
      <c r="D33" s="136" t="s">
        <v>7</v>
      </c>
      <c r="E33" s="136" t="s">
        <v>8</v>
      </c>
      <c r="F33" s="136" t="s">
        <v>5</v>
      </c>
      <c r="G33" s="195"/>
      <c r="H33" s="196"/>
      <c r="I33" s="137"/>
      <c r="J33" s="125"/>
      <c r="K33" s="125"/>
      <c r="L33" s="125"/>
      <c r="M33" s="125"/>
      <c r="N33" s="125"/>
      <c r="O33" s="125"/>
      <c r="P33" s="125"/>
      <c r="Q33" s="126"/>
      <c r="R33" s="126"/>
    </row>
    <row r="34" spans="2:18" ht="19.5" customHeight="1">
      <c r="B34" s="182" t="s">
        <v>11</v>
      </c>
      <c r="C34" s="54"/>
      <c r="D34" s="64"/>
      <c r="E34" s="64"/>
      <c r="F34" s="64"/>
      <c r="G34" s="64"/>
      <c r="H34" s="138">
        <f t="shared" ref="H34:H40" si="0">SUM(D34:G34)</f>
        <v>0</v>
      </c>
      <c r="I34" s="125"/>
      <c r="J34" s="125"/>
      <c r="K34" s="125"/>
      <c r="L34" s="125"/>
      <c r="M34" s="125"/>
      <c r="N34" s="125"/>
      <c r="O34" s="125"/>
      <c r="P34" s="125"/>
      <c r="Q34" s="126"/>
      <c r="R34" s="126"/>
    </row>
    <row r="35" spans="2:18" ht="19.5" customHeight="1">
      <c r="B35" s="182"/>
      <c r="C35" s="33"/>
      <c r="D35" s="64"/>
      <c r="E35" s="64"/>
      <c r="F35" s="64"/>
      <c r="G35" s="64"/>
      <c r="H35" s="138">
        <f t="shared" si="0"/>
        <v>0</v>
      </c>
      <c r="I35" s="125"/>
      <c r="J35" s="125"/>
      <c r="K35" s="125"/>
      <c r="L35" s="125"/>
      <c r="M35" s="125"/>
      <c r="N35" s="125"/>
      <c r="O35" s="125"/>
      <c r="P35" s="125"/>
      <c r="Q35" s="126"/>
      <c r="R35" s="126"/>
    </row>
    <row r="36" spans="2:18" ht="19.5" customHeight="1">
      <c r="B36" s="182"/>
      <c r="C36" s="33"/>
      <c r="D36" s="64"/>
      <c r="E36" s="64"/>
      <c r="F36" s="64"/>
      <c r="G36" s="64"/>
      <c r="H36" s="138">
        <f t="shared" si="0"/>
        <v>0</v>
      </c>
      <c r="I36" s="125"/>
      <c r="J36" s="125"/>
      <c r="K36" s="125"/>
      <c r="L36" s="125"/>
      <c r="M36" s="125"/>
      <c r="N36" s="125"/>
      <c r="O36" s="125"/>
      <c r="P36" s="125"/>
      <c r="Q36" s="126"/>
      <c r="R36" s="126"/>
    </row>
    <row r="37" spans="2:18" ht="19.5" customHeight="1">
      <c r="B37" s="182"/>
      <c r="C37" s="33"/>
      <c r="D37" s="64"/>
      <c r="E37" s="64"/>
      <c r="F37" s="64"/>
      <c r="G37" s="64"/>
      <c r="H37" s="138">
        <f t="shared" si="0"/>
        <v>0</v>
      </c>
      <c r="I37" s="125"/>
      <c r="J37" s="125"/>
      <c r="K37" s="125"/>
      <c r="L37" s="125"/>
      <c r="M37" s="125"/>
      <c r="N37" s="125"/>
      <c r="O37" s="125"/>
      <c r="P37" s="125"/>
      <c r="Q37" s="126"/>
      <c r="R37" s="126"/>
    </row>
    <row r="38" spans="2:18" ht="19.5" customHeight="1">
      <c r="B38" s="182"/>
      <c r="C38" s="33"/>
      <c r="D38" s="64"/>
      <c r="E38" s="64"/>
      <c r="F38" s="64"/>
      <c r="G38" s="64"/>
      <c r="H38" s="138">
        <f t="shared" si="0"/>
        <v>0</v>
      </c>
      <c r="I38" s="125"/>
      <c r="J38" s="125"/>
      <c r="K38" s="125"/>
      <c r="L38" s="125"/>
      <c r="M38" s="125"/>
      <c r="N38" s="125"/>
      <c r="O38" s="125"/>
      <c r="P38" s="125"/>
      <c r="Q38" s="126"/>
      <c r="R38" s="126"/>
    </row>
    <row r="39" spans="2:18" ht="19.5" customHeight="1">
      <c r="B39" s="182"/>
      <c r="C39" s="33"/>
      <c r="D39" s="64"/>
      <c r="E39" s="64"/>
      <c r="F39" s="64"/>
      <c r="G39" s="64"/>
      <c r="H39" s="138">
        <f t="shared" si="0"/>
        <v>0</v>
      </c>
      <c r="I39" s="125"/>
      <c r="J39" s="125"/>
      <c r="K39" s="125"/>
      <c r="L39" s="125"/>
      <c r="M39" s="125"/>
      <c r="N39" s="125"/>
      <c r="O39" s="125"/>
      <c r="P39" s="125"/>
      <c r="Q39" s="126"/>
      <c r="R39" s="126"/>
    </row>
    <row r="40" spans="2:18" ht="19.5" customHeight="1">
      <c r="B40" s="182"/>
      <c r="C40" s="33"/>
      <c r="D40" s="64"/>
      <c r="E40" s="64"/>
      <c r="F40" s="64"/>
      <c r="G40" s="64" t="s">
        <v>37</v>
      </c>
      <c r="H40" s="138">
        <f t="shared" si="0"/>
        <v>0</v>
      </c>
      <c r="I40" s="125"/>
      <c r="J40" s="125"/>
      <c r="K40" s="125"/>
      <c r="L40" s="125"/>
      <c r="M40" s="125"/>
      <c r="N40" s="125"/>
      <c r="O40" s="125"/>
      <c r="P40" s="125"/>
      <c r="Q40" s="126"/>
      <c r="R40" s="126"/>
    </row>
    <row r="41" spans="2:18" ht="19.5" customHeight="1">
      <c r="B41" s="182"/>
      <c r="C41" s="139" t="s">
        <v>9</v>
      </c>
      <c r="D41" s="138">
        <f>SUM(D34:D40)</f>
        <v>0</v>
      </c>
      <c r="E41" s="138">
        <f>SUM(E34:E40)</f>
        <v>0</v>
      </c>
      <c r="F41" s="138">
        <f>SUM(F34:F40)</f>
        <v>0</v>
      </c>
      <c r="G41" s="138">
        <f>SUM(G34:G40)</f>
        <v>0</v>
      </c>
      <c r="H41" s="138">
        <f>SUM(H34:H40)</f>
        <v>0</v>
      </c>
      <c r="I41" s="125" t="str">
        <f>IF(B28="○","←５　国庫補助金確定額と一致させてください。",IF(B29="○","←実績報告の対象経費の支出済額と一致させてください",""))</f>
        <v/>
      </c>
      <c r="J41" s="125"/>
      <c r="K41" s="125"/>
      <c r="L41" s="125"/>
      <c r="M41" s="125"/>
      <c r="N41" s="125"/>
      <c r="O41" s="125"/>
      <c r="P41" s="125"/>
      <c r="Q41" s="126"/>
      <c r="R41" s="126"/>
    </row>
    <row r="42" spans="2:18" ht="19.5" customHeight="1">
      <c r="B42" s="140"/>
      <c r="C42" s="141"/>
      <c r="H42" s="142" t="str">
        <f>IF((B28="○")*(H41&lt;&gt;C15),"補助金確定額と一致させてください↑",IF((B29="○")*(H41&lt;=C15),"実績報告書の対象経費支出済額と一致しているか念のため確認してください。",""))</f>
        <v/>
      </c>
      <c r="I42" s="127" t="str">
        <f>TEXT(D41,"#,##0")</f>
        <v>0</v>
      </c>
      <c r="J42" s="127" t="str">
        <f>TEXT(E41,"#,##0")</f>
        <v>0</v>
      </c>
      <c r="K42" s="127" t="str">
        <f>TEXT(F41,"#,##0")</f>
        <v>0</v>
      </c>
      <c r="L42" s="127" t="str">
        <f>TEXT(G41,"#,##0")</f>
        <v>0</v>
      </c>
      <c r="M42" s="127" t="str">
        <f>TEXT(H41,"#,##0")</f>
        <v>0</v>
      </c>
    </row>
    <row r="43" spans="2:18" ht="14.5" thickBot="1">
      <c r="B43" s="121" t="s">
        <v>10</v>
      </c>
      <c r="I43" s="125"/>
      <c r="J43" s="125"/>
      <c r="K43" s="125"/>
      <c r="L43" s="125"/>
      <c r="M43" s="125"/>
      <c r="N43" s="125"/>
      <c r="O43" s="125"/>
      <c r="P43" s="125"/>
      <c r="Q43" s="126"/>
      <c r="R43" s="126"/>
    </row>
    <row r="44" spans="2:18" ht="14.5" thickBot="1">
      <c r="C44" s="183">
        <f>情報入力シート!D45</f>
        <v>0</v>
      </c>
      <c r="D44" s="183"/>
      <c r="E44" s="184" t="s">
        <v>22</v>
      </c>
      <c r="F44" s="185" t="e">
        <f>IF(情報入力シート!D48="",IF(C45="","",C44/C45),情報入力シート!D48)</f>
        <v>#DIV/0!</v>
      </c>
      <c r="G44" s="186"/>
      <c r="I44" s="125"/>
      <c r="J44" s="143" t="s">
        <v>35</v>
      </c>
      <c r="K44" s="143"/>
      <c r="L44" s="143"/>
      <c r="M44" s="143"/>
      <c r="N44" s="125"/>
      <c r="O44" s="125"/>
      <c r="P44" s="125"/>
      <c r="Q44" s="126"/>
      <c r="R44" s="126"/>
    </row>
    <row r="45" spans="2:18" ht="15" thickTop="1" thickBot="1">
      <c r="C45" s="189">
        <f>情報入力シート!D46</f>
        <v>0</v>
      </c>
      <c r="D45" s="189"/>
      <c r="E45" s="184"/>
      <c r="F45" s="187"/>
      <c r="G45" s="188"/>
      <c r="I45" s="125"/>
      <c r="J45" s="125" t="s">
        <v>36</v>
      </c>
      <c r="K45" s="125"/>
      <c r="L45" s="125"/>
      <c r="M45" s="125"/>
      <c r="N45" s="125"/>
      <c r="O45" s="125"/>
      <c r="P45" s="125"/>
      <c r="Q45" s="126"/>
      <c r="R45" s="126"/>
    </row>
    <row r="46" spans="2:18" ht="14.5" thickBot="1">
      <c r="B46" s="121" t="s">
        <v>23</v>
      </c>
      <c r="F46" s="190" t="str">
        <f>IF(情報入力シート!D48&lt;&gt;"","税務申告上端数処理している。","")</f>
        <v/>
      </c>
      <c r="G46" s="190"/>
      <c r="I46" s="125"/>
      <c r="K46" s="144"/>
      <c r="L46" s="125"/>
      <c r="M46" s="125"/>
      <c r="N46" s="125"/>
      <c r="O46" s="125"/>
      <c r="P46" s="125"/>
      <c r="Q46" s="126"/>
      <c r="R46" s="126"/>
    </row>
    <row r="47" spans="2:18" ht="14.5" thickBot="1">
      <c r="F47" s="145" t="str">
        <f>IF(B18&amp;B19&amp;B20&amp;B21="○",0,IF(B22="○",I22,IF(B23="○",K23,IF(B24="○",I24,""))))</f>
        <v/>
      </c>
      <c r="G47" s="121" t="s">
        <v>13</v>
      </c>
      <c r="I47" s="125"/>
      <c r="J47" s="125"/>
      <c r="K47" s="125"/>
      <c r="L47" s="125"/>
      <c r="M47" s="125"/>
      <c r="N47" s="125"/>
      <c r="O47" s="125"/>
      <c r="P47" s="125"/>
      <c r="Q47" s="126"/>
      <c r="R47" s="126"/>
    </row>
    <row r="48" spans="2:18">
      <c r="I48" s="125"/>
      <c r="J48" s="125"/>
      <c r="K48" s="125"/>
      <c r="L48" s="125"/>
      <c r="M48" s="125"/>
      <c r="N48" s="125"/>
      <c r="O48" s="125"/>
      <c r="P48" s="125"/>
      <c r="Q48" s="126"/>
      <c r="R48" s="126"/>
    </row>
    <row r="49" spans="1:9" ht="28.5" customHeight="1">
      <c r="C49" s="180" t="str">
        <f>IF(B22="○",I15&amp;"×10/110×（"&amp;I42&amp;"＋"&amp;J42&amp;"＋"&amp;K42&amp;"）/"&amp;M42&amp;"＝"&amp;L22,IF(B24="○",I15&amp;"×10/110×("&amp;I42&amp;"＋"&amp;J42&amp;"＋"&amp;K42&amp;"）/"&amp;M42&amp;"×②＝"&amp;L24,""))</f>
        <v/>
      </c>
      <c r="D49" s="180"/>
      <c r="E49" s="180"/>
      <c r="F49" s="180"/>
      <c r="G49" s="180"/>
      <c r="H49" s="180"/>
      <c r="I49" s="146" t="s">
        <v>25</v>
      </c>
    </row>
    <row r="50" spans="1:9" ht="28.5" customHeight="1">
      <c r="C50" s="181" t="str">
        <f>IF(B23="○",I15&amp;"×10/110×"&amp;I42&amp;"/"&amp;M42&amp;"＝"&amp;L23&amp;"・・・ａ","")</f>
        <v/>
      </c>
      <c r="D50" s="181"/>
      <c r="E50" s="181"/>
      <c r="F50" s="181"/>
      <c r="G50" s="181"/>
      <c r="H50" s="181"/>
      <c r="I50" s="146" t="s">
        <v>25</v>
      </c>
    </row>
    <row r="51" spans="1:9" ht="28.5" customHeight="1">
      <c r="C51" s="181" t="str">
        <f>IF(B23="○",I15&amp;"×10/110×"&amp;K42&amp;"/"&amp;M42&amp;"×②＝"&amp;M23&amp;"・・・ｂ","")</f>
        <v/>
      </c>
      <c r="D51" s="181"/>
      <c r="E51" s="181"/>
      <c r="F51" s="181"/>
      <c r="G51" s="181"/>
      <c r="H51" s="181"/>
      <c r="I51" s="146" t="s">
        <v>25</v>
      </c>
    </row>
    <row r="52" spans="1:9">
      <c r="C52" s="121" t="str">
        <f>IF(B23="○","ａ＋ｂ＝"&amp;N23,"")</f>
        <v/>
      </c>
      <c r="I52" s="125" t="s">
        <v>25</v>
      </c>
    </row>
    <row r="53" spans="1:9">
      <c r="A53" s="120"/>
      <c r="B53" s="120"/>
      <c r="C53" s="120"/>
      <c r="D53" s="120"/>
      <c r="E53" s="120"/>
      <c r="F53" s="120"/>
      <c r="G53" s="120"/>
      <c r="H53" s="120"/>
      <c r="I53" s="125" t="s">
        <v>26</v>
      </c>
    </row>
    <row r="54" spans="1:9">
      <c r="A54" s="120"/>
      <c r="B54" s="120"/>
      <c r="C54" s="120"/>
      <c r="D54" s="120"/>
      <c r="E54" s="120"/>
      <c r="F54" s="120"/>
      <c r="G54" s="120"/>
      <c r="H54" s="120"/>
    </row>
    <row r="55" spans="1:9">
      <c r="A55" s="120"/>
      <c r="B55" s="120"/>
      <c r="C55" s="120"/>
      <c r="D55" s="120"/>
      <c r="E55" s="120"/>
      <c r="F55" s="120"/>
      <c r="G55" s="120"/>
      <c r="H55" s="120"/>
    </row>
    <row r="56" spans="1:9">
      <c r="A56" s="120"/>
      <c r="B56" s="120"/>
      <c r="C56" s="120"/>
      <c r="D56" s="120"/>
      <c r="E56" s="120"/>
      <c r="F56" s="120"/>
      <c r="G56" s="120"/>
      <c r="H56" s="120"/>
    </row>
    <row r="57" spans="1:9">
      <c r="A57" s="120"/>
      <c r="B57" s="120"/>
      <c r="C57" s="120"/>
      <c r="D57" s="120"/>
      <c r="E57" s="120"/>
      <c r="F57" s="120"/>
      <c r="G57" s="120"/>
      <c r="H57" s="120"/>
    </row>
    <row r="58" spans="1:9">
      <c r="A58" s="120"/>
      <c r="B58" s="120"/>
      <c r="C58" s="120"/>
      <c r="D58" s="120"/>
      <c r="E58" s="120"/>
      <c r="F58" s="120"/>
      <c r="G58" s="120"/>
      <c r="H58" s="120"/>
    </row>
    <row r="59" spans="1:9">
      <c r="A59" s="120"/>
      <c r="B59" s="120"/>
      <c r="C59" s="120"/>
      <c r="D59" s="120"/>
      <c r="E59" s="120"/>
      <c r="F59" s="120"/>
      <c r="G59" s="120"/>
      <c r="H59" s="120"/>
    </row>
    <row r="60" spans="1:9">
      <c r="A60" s="120"/>
      <c r="B60" s="120"/>
      <c r="C60" s="120"/>
      <c r="D60" s="120"/>
      <c r="E60" s="120"/>
      <c r="F60" s="120"/>
      <c r="G60" s="120"/>
      <c r="H60" s="120"/>
    </row>
    <row r="61" spans="1:9">
      <c r="A61" s="120"/>
      <c r="B61" s="120"/>
      <c r="C61" s="120"/>
      <c r="D61" s="120"/>
      <c r="E61" s="120"/>
      <c r="F61" s="120"/>
      <c r="G61" s="120"/>
      <c r="H61" s="120"/>
    </row>
    <row r="62" spans="1:9">
      <c r="A62" s="120"/>
      <c r="B62" s="120"/>
      <c r="C62" s="120"/>
      <c r="D62" s="120"/>
      <c r="E62" s="120"/>
      <c r="F62" s="120"/>
      <c r="G62" s="120"/>
      <c r="H62" s="120"/>
    </row>
    <row r="63" spans="1:9">
      <c r="A63" s="120"/>
      <c r="B63" s="120"/>
      <c r="C63" s="120"/>
      <c r="D63" s="120"/>
      <c r="E63" s="120"/>
      <c r="F63" s="120"/>
      <c r="G63" s="120"/>
      <c r="H63" s="120"/>
    </row>
    <row r="64" spans="1:9">
      <c r="A64" s="120"/>
      <c r="B64" s="120"/>
      <c r="C64" s="120"/>
      <c r="D64" s="120"/>
      <c r="E64" s="120"/>
      <c r="F64" s="120"/>
      <c r="G64" s="120"/>
      <c r="H64" s="120"/>
    </row>
    <row r="65" spans="1:8">
      <c r="A65" s="120"/>
      <c r="B65" s="120"/>
      <c r="C65" s="120"/>
      <c r="D65" s="120"/>
      <c r="E65" s="120"/>
      <c r="F65" s="120"/>
      <c r="G65" s="120"/>
      <c r="H65" s="120"/>
    </row>
  </sheetData>
  <sheetProtection sheet="1" objects="1" scenarios="1"/>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9AE73D31-4720-4C25-ABAC-423B6135BD2B}">
      <formula1>"○"</formula1>
    </dataValidation>
  </dataValidations>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FFADB6D-125A-41FB-848D-AEECF55C746C}">
          <x14:formula1>
            <xm:f>Sheet1!$A$1:$A$4</xm:f>
          </x14:formula1>
          <xm:sqref>C13:H13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5BFE9-B1AA-48D2-A666-C22CF66492BA}">
  <sheetPr codeName="Sheet7">
    <tabColor rgb="FFFFFF00"/>
  </sheetPr>
  <dimension ref="A1:R65"/>
  <sheetViews>
    <sheetView view="pageBreakPreview" topLeftCell="A20" zoomScaleNormal="80" zoomScaleSheetLayoutView="100" workbookViewId="0">
      <selection activeCell="G34" sqref="G34"/>
    </sheetView>
  </sheetViews>
  <sheetFormatPr defaultColWidth="9" defaultRowHeight="14"/>
  <cols>
    <col min="1" max="2" width="3.08984375" style="121" customWidth="1"/>
    <col min="3" max="8" width="13.08984375" style="121" customWidth="1"/>
    <col min="9" max="9" width="13.08984375" style="120" customWidth="1"/>
    <col min="10" max="10" width="15.36328125" style="120" bestFit="1" customWidth="1"/>
    <col min="11" max="16" width="9" style="120"/>
    <col min="17" max="16384" width="9" style="121"/>
  </cols>
  <sheetData>
    <row r="1" spans="1:18">
      <c r="A1" s="197" t="s">
        <v>49</v>
      </c>
      <c r="B1" s="197"/>
      <c r="C1" s="197"/>
      <c r="D1" s="197"/>
      <c r="E1" s="197"/>
      <c r="F1" s="197"/>
      <c r="G1" s="197"/>
      <c r="H1" s="197"/>
    </row>
    <row r="2" spans="1:18" ht="18.75" customHeight="1">
      <c r="A2" s="197" t="s">
        <v>48</v>
      </c>
      <c r="B2" s="197"/>
      <c r="C2" s="197"/>
      <c r="D2" s="197"/>
      <c r="E2" s="197"/>
      <c r="F2" s="197"/>
      <c r="G2" s="197"/>
      <c r="H2" s="197"/>
      <c r="I2" s="122" t="s">
        <v>27</v>
      </c>
    </row>
    <row r="3" spans="1:18">
      <c r="A3" s="123"/>
      <c r="B3" s="123"/>
      <c r="I3" s="124" t="s">
        <v>29</v>
      </c>
    </row>
    <row r="4" spans="1:18">
      <c r="A4" s="123" t="s">
        <v>46</v>
      </c>
      <c r="B4" s="123"/>
      <c r="I4" s="125"/>
      <c r="J4" s="125"/>
      <c r="K4" s="125"/>
      <c r="L4" s="125"/>
      <c r="M4" s="125"/>
      <c r="N4" s="125"/>
      <c r="O4" s="125"/>
      <c r="P4" s="125"/>
      <c r="Q4" s="126"/>
      <c r="R4" s="126"/>
    </row>
    <row r="5" spans="1:18">
      <c r="A5" s="123"/>
      <c r="B5" s="123"/>
      <c r="C5" s="121" t="str">
        <f>特殊勤務手当!$C$5</f>
        <v/>
      </c>
      <c r="I5" s="125"/>
      <c r="J5" s="125"/>
      <c r="K5" s="125"/>
      <c r="L5" s="125"/>
      <c r="M5" s="125"/>
      <c r="N5" s="125"/>
      <c r="O5" s="125"/>
      <c r="P5" s="125"/>
      <c r="Q5" s="126"/>
      <c r="R5" s="126"/>
    </row>
    <row r="6" spans="1:18">
      <c r="A6" s="123"/>
      <c r="B6" s="123"/>
      <c r="I6" s="125"/>
      <c r="J6" s="125"/>
      <c r="K6" s="125"/>
      <c r="L6" s="125"/>
      <c r="M6" s="125"/>
      <c r="N6" s="125"/>
      <c r="O6" s="125"/>
      <c r="P6" s="125"/>
      <c r="Q6" s="126"/>
      <c r="R6" s="126"/>
    </row>
    <row r="7" spans="1:18">
      <c r="A7" s="123"/>
      <c r="B7" s="123"/>
      <c r="C7" s="121" t="s">
        <v>47</v>
      </c>
      <c r="E7" s="198" t="str">
        <f>特殊勤務手当!$E$7</f>
        <v/>
      </c>
      <c r="F7" s="198"/>
      <c r="I7" s="125"/>
      <c r="J7" s="125"/>
      <c r="K7" s="125"/>
      <c r="L7" s="125"/>
      <c r="M7" s="125"/>
      <c r="N7" s="125"/>
      <c r="O7" s="125"/>
      <c r="P7" s="125"/>
      <c r="Q7" s="126"/>
      <c r="R7" s="126"/>
    </row>
    <row r="8" spans="1:18">
      <c r="A8" s="123" t="s">
        <v>1</v>
      </c>
      <c r="B8" s="123"/>
      <c r="I8" s="125"/>
      <c r="J8" s="125"/>
      <c r="K8" s="125"/>
      <c r="L8" s="125"/>
      <c r="M8" s="125"/>
      <c r="N8" s="125"/>
      <c r="O8" s="125"/>
      <c r="P8" s="125"/>
      <c r="Q8" s="126"/>
      <c r="R8" s="126"/>
    </row>
    <row r="9" spans="1:18">
      <c r="A9" s="123"/>
      <c r="B9" s="123"/>
      <c r="C9" s="121" t="str">
        <f>特殊勤務手当!$C$9</f>
        <v/>
      </c>
      <c r="I9" s="125"/>
      <c r="J9" s="125"/>
      <c r="K9" s="125"/>
      <c r="L9" s="125"/>
      <c r="M9" s="125"/>
      <c r="N9" s="125"/>
      <c r="O9" s="125"/>
      <c r="P9" s="125"/>
      <c r="Q9" s="126"/>
      <c r="R9" s="126"/>
    </row>
    <row r="10" spans="1:18">
      <c r="A10" s="123" t="s">
        <v>2</v>
      </c>
      <c r="B10" s="123"/>
      <c r="I10" s="125"/>
      <c r="J10" s="125"/>
      <c r="K10" s="125"/>
      <c r="L10" s="125"/>
      <c r="M10" s="125"/>
      <c r="N10" s="125"/>
      <c r="O10" s="125"/>
      <c r="P10" s="125"/>
      <c r="Q10" s="126"/>
      <c r="R10" s="126"/>
    </row>
    <row r="11" spans="1:18">
      <c r="A11" s="123"/>
      <c r="B11" s="123"/>
      <c r="C11" s="121" t="str">
        <f>特殊勤務手当!$C$11</f>
        <v/>
      </c>
      <c r="I11" s="125"/>
      <c r="J11" s="125"/>
      <c r="K11" s="125"/>
      <c r="L11" s="125"/>
      <c r="M11" s="125"/>
      <c r="N11" s="125"/>
      <c r="O11" s="125"/>
      <c r="P11" s="125"/>
      <c r="Q11" s="126"/>
      <c r="R11" s="126"/>
    </row>
    <row r="12" spans="1:18">
      <c r="A12" s="123" t="s">
        <v>3</v>
      </c>
      <c r="B12" s="123"/>
      <c r="I12" s="127"/>
      <c r="J12" s="127"/>
      <c r="K12" s="127"/>
      <c r="L12" s="127"/>
      <c r="M12" s="127"/>
      <c r="N12" s="127"/>
      <c r="O12" s="125"/>
      <c r="P12" s="125"/>
      <c r="Q12" s="126"/>
      <c r="R12" s="126"/>
    </row>
    <row r="13" spans="1:18" ht="33" customHeight="1">
      <c r="A13" s="123"/>
      <c r="B13" s="123"/>
      <c r="C13" s="199" t="s">
        <v>158</v>
      </c>
      <c r="D13" s="199"/>
      <c r="E13" s="199"/>
      <c r="F13" s="199"/>
      <c r="G13" s="199"/>
      <c r="H13" s="199"/>
      <c r="I13" s="127"/>
      <c r="J13" s="127"/>
      <c r="K13" s="127"/>
      <c r="L13" s="127"/>
      <c r="M13" s="127"/>
      <c r="N13" s="127"/>
      <c r="O13" s="125"/>
      <c r="P13" s="125"/>
      <c r="Q13" s="126"/>
      <c r="R13" s="126"/>
    </row>
    <row r="14" spans="1:18">
      <c r="A14" s="123" t="s">
        <v>44</v>
      </c>
      <c r="B14" s="123"/>
      <c r="I14" s="127"/>
      <c r="J14" s="127"/>
      <c r="K14" s="127"/>
      <c r="L14" s="127"/>
      <c r="M14" s="127"/>
      <c r="N14" s="127"/>
      <c r="O14" s="125"/>
      <c r="P14" s="125"/>
      <c r="Q14" s="126"/>
      <c r="R14" s="126"/>
    </row>
    <row r="15" spans="1:18">
      <c r="A15" s="123"/>
      <c r="B15" s="123"/>
      <c r="C15" s="128">
        <f>情報入力シート!D24</f>
        <v>0</v>
      </c>
      <c r="D15" s="121" t="s">
        <v>13</v>
      </c>
      <c r="I15" s="127" t="str">
        <f>TEXT(C15,"#,###")</f>
        <v/>
      </c>
      <c r="J15" s="127"/>
      <c r="K15" s="127"/>
      <c r="L15" s="127"/>
      <c r="M15" s="127"/>
      <c r="N15" s="127"/>
      <c r="O15" s="125"/>
      <c r="P15" s="125"/>
      <c r="Q15" s="126"/>
      <c r="R15" s="126"/>
    </row>
    <row r="16" spans="1:18">
      <c r="A16" s="123" t="s">
        <v>31</v>
      </c>
      <c r="B16" s="123"/>
      <c r="I16" s="127"/>
      <c r="J16" s="127"/>
      <c r="K16" s="127"/>
      <c r="L16" s="127"/>
      <c r="M16" s="127"/>
      <c r="N16" s="127"/>
      <c r="O16" s="125"/>
      <c r="P16" s="125"/>
      <c r="Q16" s="126"/>
      <c r="R16" s="126"/>
    </row>
    <row r="17" spans="2:18">
      <c r="B17" s="121" t="s">
        <v>30</v>
      </c>
      <c r="I17" s="127"/>
      <c r="J17" s="127"/>
      <c r="K17" s="127"/>
      <c r="L17" s="127"/>
      <c r="M17" s="127"/>
      <c r="N17" s="127"/>
      <c r="O17" s="125"/>
      <c r="P17" s="125"/>
      <c r="Q17" s="126"/>
      <c r="R17" s="126"/>
    </row>
    <row r="18" spans="2:18">
      <c r="B18" s="129" t="str">
        <f>IF(情報入力シート!D27="○","○","")</f>
        <v/>
      </c>
      <c r="C18" s="130" t="s">
        <v>87</v>
      </c>
      <c r="D18" s="130"/>
      <c r="E18" s="130" t="str">
        <f>IF(B18="○","（基準期間における税抜課税売上高"&amp;情報入力シート!D28&amp;"円）","")</f>
        <v/>
      </c>
      <c r="F18" s="130"/>
      <c r="G18" s="130"/>
      <c r="H18" s="131"/>
      <c r="I18" s="127"/>
      <c r="J18" s="127"/>
      <c r="K18" s="127"/>
      <c r="L18" s="127"/>
      <c r="M18" s="127"/>
      <c r="N18" s="127"/>
      <c r="O18" s="125"/>
      <c r="P18" s="125"/>
      <c r="Q18" s="126"/>
      <c r="R18" s="126"/>
    </row>
    <row r="19" spans="2:18">
      <c r="B19" s="129" t="str">
        <f>IF(情報入力シート!D29="○","○","")</f>
        <v/>
      </c>
      <c r="C19" s="130" t="s">
        <v>39</v>
      </c>
      <c r="D19" s="130"/>
      <c r="E19" s="130"/>
      <c r="F19" s="130"/>
      <c r="G19" s="130"/>
      <c r="H19" s="131"/>
      <c r="I19" s="127"/>
      <c r="J19" s="127"/>
      <c r="K19" s="127"/>
      <c r="L19" s="127"/>
      <c r="M19" s="127"/>
      <c r="N19" s="127"/>
      <c r="O19" s="125"/>
      <c r="P19" s="125"/>
      <c r="Q19" s="126"/>
      <c r="R19" s="126"/>
    </row>
    <row r="20" spans="2:18">
      <c r="B20" s="129" t="str">
        <f>IF(情報入力シート!D30="○","○","")</f>
        <v/>
      </c>
      <c r="C20" s="130" t="s">
        <v>89</v>
      </c>
      <c r="D20" s="130"/>
      <c r="E20" s="130"/>
      <c r="F20" s="130" t="str">
        <f>IF(B20="○","（特定収入割合"&amp;情報入力シート!D31*100&amp;"％）","")</f>
        <v/>
      </c>
      <c r="G20" s="130"/>
      <c r="H20" s="131"/>
      <c r="I20" s="127"/>
      <c r="J20" s="127"/>
      <c r="K20" s="127"/>
      <c r="L20" s="127"/>
      <c r="M20" s="127"/>
      <c r="N20" s="127"/>
      <c r="O20" s="125"/>
      <c r="P20" s="125"/>
      <c r="Q20" s="126"/>
      <c r="R20" s="126"/>
    </row>
    <row r="21" spans="2:18">
      <c r="B21" s="129" t="str">
        <f>IF(情報入力シート!D32="○","○","")</f>
        <v/>
      </c>
      <c r="C21" s="130" t="s">
        <v>41</v>
      </c>
      <c r="D21" s="130"/>
      <c r="E21" s="130"/>
      <c r="F21" s="200" t="str">
        <f>IF(B21="○",情報入力シート!D33,"")</f>
        <v/>
      </c>
      <c r="G21" s="200"/>
      <c r="H21" s="201"/>
      <c r="I21" s="127"/>
      <c r="J21" s="127"/>
      <c r="K21" s="127"/>
      <c r="L21" s="127"/>
      <c r="M21" s="127"/>
      <c r="N21" s="127"/>
      <c r="O21" s="125"/>
      <c r="P21" s="125"/>
      <c r="Q21" s="126"/>
      <c r="R21" s="126"/>
    </row>
    <row r="22" spans="2:18">
      <c r="B22" s="129" t="str">
        <f>IF(情報入力シート!D34="○","○","")</f>
        <v/>
      </c>
      <c r="C22" s="130" t="s">
        <v>16</v>
      </c>
      <c r="D22" s="130"/>
      <c r="E22" s="130"/>
      <c r="F22" s="130"/>
      <c r="G22" s="130"/>
      <c r="H22" s="131"/>
      <c r="I22" s="132" t="e">
        <f>INT(C15*10/110*SUM(D41:F41)/H41)</f>
        <v>#DIV/0!</v>
      </c>
      <c r="J22" s="132"/>
      <c r="K22" s="132"/>
      <c r="L22" s="132" t="e">
        <f>TEXT(I22,"#,##0")</f>
        <v>#DIV/0!</v>
      </c>
      <c r="M22" s="132"/>
      <c r="N22" s="132"/>
      <c r="O22" s="125"/>
      <c r="P22" s="125"/>
      <c r="Q22" s="126"/>
      <c r="R22" s="126"/>
    </row>
    <row r="23" spans="2:18">
      <c r="B23" s="129" t="str">
        <f>IF(情報入力シート!D35="○","○","")</f>
        <v/>
      </c>
      <c r="C23" s="130" t="s">
        <v>15</v>
      </c>
      <c r="D23" s="130"/>
      <c r="E23" s="130"/>
      <c r="F23" s="130"/>
      <c r="G23" s="130"/>
      <c r="H23" s="131"/>
      <c r="I23" s="132" t="e">
        <f>INT(C15*10/110*D41/H41)</f>
        <v>#DIV/0!</v>
      </c>
      <c r="J23" s="132" t="e">
        <f>INT(C15*10/110*F41/H41*F44)</f>
        <v>#DIV/0!</v>
      </c>
      <c r="K23" s="132" t="e">
        <f>I23+J23</f>
        <v>#DIV/0!</v>
      </c>
      <c r="L23" s="132" t="e">
        <f>TEXT(I23,"#,##0")</f>
        <v>#DIV/0!</v>
      </c>
      <c r="M23" s="132" t="e">
        <f>TEXT(J23,"#,##0")</f>
        <v>#DIV/0!</v>
      </c>
      <c r="N23" s="132" t="e">
        <f>TEXT(K23,"#,##0")</f>
        <v>#DIV/0!</v>
      </c>
      <c r="O23" s="125"/>
      <c r="P23" s="125"/>
      <c r="Q23" s="126"/>
      <c r="R23" s="126"/>
    </row>
    <row r="24" spans="2:18">
      <c r="B24" s="129" t="str">
        <f>IF(情報入力シート!D36="○","○","")</f>
        <v/>
      </c>
      <c r="C24" s="130" t="s">
        <v>14</v>
      </c>
      <c r="D24" s="130"/>
      <c r="E24" s="130"/>
      <c r="F24" s="130"/>
      <c r="G24" s="130"/>
      <c r="H24" s="131"/>
      <c r="I24" s="132" t="e">
        <f>INT(C15*10/110*SUM(D41:F41)/H41*F44)</f>
        <v>#DIV/0!</v>
      </c>
      <c r="J24" s="132"/>
      <c r="K24" s="132"/>
      <c r="L24" s="132" t="e">
        <f>TEXT(I24,"#,##0")</f>
        <v>#DIV/0!</v>
      </c>
      <c r="M24" s="132"/>
      <c r="N24" s="132"/>
      <c r="O24" s="125"/>
      <c r="P24" s="125"/>
      <c r="Q24" s="126"/>
      <c r="R24" s="126"/>
    </row>
    <row r="25" spans="2:18">
      <c r="B25" s="121" t="s">
        <v>32</v>
      </c>
      <c r="I25" s="127"/>
      <c r="J25" s="127"/>
      <c r="K25" s="127"/>
      <c r="L25" s="127"/>
      <c r="M25" s="127"/>
      <c r="N25" s="127"/>
      <c r="O25" s="125"/>
      <c r="P25" s="125"/>
      <c r="Q25" s="126"/>
      <c r="R25" s="126"/>
    </row>
    <row r="26" spans="2:18">
      <c r="I26" s="127"/>
      <c r="J26" s="127"/>
      <c r="K26" s="127"/>
      <c r="L26" s="127"/>
      <c r="M26" s="127"/>
      <c r="N26" s="127"/>
      <c r="O26" s="125"/>
      <c r="P26" s="125"/>
      <c r="Q26" s="126"/>
      <c r="R26" s="126"/>
    </row>
    <row r="27" spans="2:18">
      <c r="B27" s="121" t="s">
        <v>33</v>
      </c>
      <c r="I27" s="127"/>
      <c r="J27" s="127"/>
      <c r="K27" s="127"/>
      <c r="L27" s="127"/>
      <c r="M27" s="127"/>
      <c r="N27" s="127"/>
      <c r="O27" s="125"/>
      <c r="P27" s="125"/>
      <c r="Q27" s="126"/>
      <c r="R27" s="126"/>
    </row>
    <row r="28" spans="2:18">
      <c r="B28" s="129" t="str">
        <f>IF(情報入力シート!D41="○","○","")</f>
        <v/>
      </c>
      <c r="C28" s="130" t="s">
        <v>20</v>
      </c>
      <c r="D28" s="130"/>
      <c r="E28" s="130"/>
      <c r="F28" s="130"/>
      <c r="G28" s="130"/>
      <c r="H28" s="131"/>
      <c r="I28" s="127"/>
      <c r="J28" s="127"/>
      <c r="K28" s="127"/>
      <c r="L28" s="127"/>
      <c r="M28" s="127"/>
      <c r="N28" s="127"/>
      <c r="O28" s="125"/>
      <c r="P28" s="125"/>
      <c r="Q28" s="126"/>
      <c r="R28" s="126"/>
    </row>
    <row r="29" spans="2:18">
      <c r="B29" s="129" t="str">
        <f>IF(情報入力シート!D42="○","○","")</f>
        <v/>
      </c>
      <c r="C29" s="130" t="s">
        <v>21</v>
      </c>
      <c r="D29" s="130"/>
      <c r="E29" s="130"/>
      <c r="F29" s="130"/>
      <c r="G29" s="130"/>
      <c r="H29" s="131"/>
      <c r="I29" s="127"/>
      <c r="J29" s="127"/>
      <c r="K29" s="127"/>
      <c r="L29" s="127"/>
      <c r="M29" s="127"/>
      <c r="N29" s="127"/>
      <c r="O29" s="125"/>
      <c r="P29" s="125"/>
      <c r="Q29" s="126"/>
      <c r="R29" s="126"/>
    </row>
    <row r="30" spans="2:18">
      <c r="I30" s="127"/>
      <c r="J30" s="127"/>
      <c r="K30" s="127"/>
      <c r="L30" s="127"/>
      <c r="M30" s="127"/>
      <c r="N30" s="127"/>
      <c r="O30" s="125"/>
      <c r="P30" s="125"/>
      <c r="Q30" s="126"/>
      <c r="R30" s="126"/>
    </row>
    <row r="31" spans="2:18">
      <c r="B31" s="121" t="str">
        <f>"①"&amp;IF(B28="○","補助金の使途の内訳",IF(B29="○","補助対象経費の内訳",""))</f>
        <v>①</v>
      </c>
      <c r="I31" s="127"/>
      <c r="J31" s="127"/>
      <c r="K31" s="127"/>
      <c r="L31" s="127"/>
      <c r="M31" s="127"/>
      <c r="N31" s="127"/>
      <c r="O31" s="125"/>
      <c r="P31" s="125"/>
      <c r="Q31" s="126"/>
      <c r="R31" s="126"/>
    </row>
    <row r="32" spans="2:18">
      <c r="B32" s="133"/>
      <c r="C32" s="191" t="s">
        <v>12</v>
      </c>
      <c r="D32" s="193" t="s">
        <v>42</v>
      </c>
      <c r="E32" s="193"/>
      <c r="F32" s="193"/>
      <c r="G32" s="194" t="s">
        <v>43</v>
      </c>
      <c r="H32" s="196" t="s">
        <v>9</v>
      </c>
      <c r="I32" s="134"/>
      <c r="J32" s="127"/>
      <c r="K32" s="127"/>
      <c r="L32" s="127"/>
      <c r="M32" s="127"/>
      <c r="N32" s="127"/>
      <c r="O32" s="125"/>
      <c r="P32" s="125"/>
      <c r="Q32" s="126"/>
      <c r="R32" s="126"/>
    </row>
    <row r="33" spans="2:18" ht="28">
      <c r="B33" s="135"/>
      <c r="C33" s="192"/>
      <c r="D33" s="136" t="s">
        <v>7</v>
      </c>
      <c r="E33" s="136" t="s">
        <v>8</v>
      </c>
      <c r="F33" s="136" t="s">
        <v>5</v>
      </c>
      <c r="G33" s="195"/>
      <c r="H33" s="196"/>
      <c r="I33" s="137"/>
      <c r="J33" s="125"/>
      <c r="K33" s="125"/>
      <c r="L33" s="125"/>
      <c r="M33" s="125"/>
      <c r="N33" s="125"/>
      <c r="O33" s="125"/>
      <c r="P33" s="125"/>
      <c r="Q33" s="126"/>
      <c r="R33" s="126"/>
    </row>
    <row r="34" spans="2:18" ht="19.5" customHeight="1">
      <c r="B34" s="182" t="s">
        <v>11</v>
      </c>
      <c r="C34" s="55"/>
      <c r="D34" s="63"/>
      <c r="E34" s="63"/>
      <c r="F34" s="63"/>
      <c r="G34" s="63"/>
      <c r="H34" s="138">
        <f t="shared" ref="H34:H40" si="0">SUM(D34:G34)</f>
        <v>0</v>
      </c>
      <c r="I34" s="125"/>
      <c r="J34" s="125"/>
      <c r="K34" s="125"/>
      <c r="L34" s="125"/>
      <c r="M34" s="125"/>
      <c r="N34" s="125"/>
      <c r="O34" s="125"/>
      <c r="P34" s="125"/>
      <c r="Q34" s="126"/>
      <c r="R34" s="126"/>
    </row>
    <row r="35" spans="2:18" ht="19.5" customHeight="1">
      <c r="B35" s="182"/>
      <c r="C35" s="56"/>
      <c r="D35" s="63"/>
      <c r="E35" s="63"/>
      <c r="F35" s="63"/>
      <c r="G35" s="63"/>
      <c r="H35" s="138">
        <f t="shared" si="0"/>
        <v>0</v>
      </c>
      <c r="I35" s="125"/>
      <c r="J35" s="125"/>
      <c r="K35" s="125"/>
      <c r="L35" s="125"/>
      <c r="M35" s="125"/>
      <c r="N35" s="125"/>
      <c r="O35" s="125"/>
      <c r="P35" s="125"/>
      <c r="Q35" s="126"/>
      <c r="R35" s="126"/>
    </row>
    <row r="36" spans="2:18" ht="19.5" customHeight="1">
      <c r="B36" s="182"/>
      <c r="C36" s="56"/>
      <c r="D36" s="63"/>
      <c r="E36" s="63"/>
      <c r="F36" s="63"/>
      <c r="G36" s="63"/>
      <c r="H36" s="138">
        <f t="shared" si="0"/>
        <v>0</v>
      </c>
      <c r="I36" s="125"/>
      <c r="J36" s="125"/>
      <c r="K36" s="125"/>
      <c r="L36" s="125"/>
      <c r="M36" s="125"/>
      <c r="N36" s="125"/>
      <c r="O36" s="125"/>
      <c r="P36" s="125"/>
      <c r="Q36" s="126"/>
      <c r="R36" s="126"/>
    </row>
    <row r="37" spans="2:18" ht="19.5" customHeight="1">
      <c r="B37" s="182"/>
      <c r="C37" s="56"/>
      <c r="D37" s="63"/>
      <c r="E37" s="63"/>
      <c r="F37" s="63"/>
      <c r="G37" s="63"/>
      <c r="H37" s="138">
        <f t="shared" si="0"/>
        <v>0</v>
      </c>
      <c r="I37" s="125"/>
      <c r="J37" s="125"/>
      <c r="K37" s="125"/>
      <c r="L37" s="125"/>
      <c r="M37" s="125"/>
      <c r="N37" s="125"/>
      <c r="O37" s="125"/>
      <c r="P37" s="125"/>
      <c r="Q37" s="126"/>
      <c r="R37" s="126"/>
    </row>
    <row r="38" spans="2:18" ht="19.5" customHeight="1">
      <c r="B38" s="182"/>
      <c r="C38" s="56"/>
      <c r="D38" s="63"/>
      <c r="E38" s="63"/>
      <c r="F38" s="63"/>
      <c r="G38" s="63"/>
      <c r="H38" s="138">
        <f t="shared" si="0"/>
        <v>0</v>
      </c>
      <c r="I38" s="125"/>
      <c r="J38" s="125"/>
      <c r="K38" s="125"/>
      <c r="L38" s="125"/>
      <c r="M38" s="125"/>
      <c r="N38" s="125"/>
      <c r="O38" s="125"/>
      <c r="P38" s="125"/>
      <c r="Q38" s="126"/>
      <c r="R38" s="126"/>
    </row>
    <row r="39" spans="2:18" ht="19.5" customHeight="1">
      <c r="B39" s="182"/>
      <c r="C39" s="56"/>
      <c r="D39" s="63"/>
      <c r="E39" s="63"/>
      <c r="F39" s="63"/>
      <c r="G39" s="63"/>
      <c r="H39" s="138">
        <f t="shared" si="0"/>
        <v>0</v>
      </c>
      <c r="I39" s="125"/>
      <c r="J39" s="125"/>
      <c r="K39" s="125"/>
      <c r="L39" s="125"/>
      <c r="M39" s="125"/>
      <c r="N39" s="125"/>
      <c r="O39" s="125"/>
      <c r="P39" s="125"/>
      <c r="Q39" s="126"/>
      <c r="R39" s="126"/>
    </row>
    <row r="40" spans="2:18" ht="19.5" customHeight="1">
      <c r="B40" s="182"/>
      <c r="C40" s="56"/>
      <c r="D40" s="63"/>
      <c r="E40" s="63"/>
      <c r="F40" s="63"/>
      <c r="G40" s="63" t="s">
        <v>37</v>
      </c>
      <c r="H40" s="138">
        <f t="shared" si="0"/>
        <v>0</v>
      </c>
      <c r="I40" s="125"/>
      <c r="J40" s="125"/>
      <c r="K40" s="125"/>
      <c r="L40" s="125"/>
      <c r="M40" s="125"/>
      <c r="N40" s="125"/>
      <c r="O40" s="125"/>
      <c r="P40" s="125"/>
      <c r="Q40" s="126"/>
      <c r="R40" s="126"/>
    </row>
    <row r="41" spans="2:18" ht="19.5" customHeight="1">
      <c r="B41" s="182"/>
      <c r="C41" s="139" t="s">
        <v>9</v>
      </c>
      <c r="D41" s="138">
        <f>SUM(D34:D40)</f>
        <v>0</v>
      </c>
      <c r="E41" s="138">
        <f>SUM(E34:E40)</f>
        <v>0</v>
      </c>
      <c r="F41" s="138">
        <f>SUM(F34:F40)</f>
        <v>0</v>
      </c>
      <c r="G41" s="138">
        <f>SUM(G34:G40)</f>
        <v>0</v>
      </c>
      <c r="H41" s="138">
        <f>SUM(H34:H40)</f>
        <v>0</v>
      </c>
      <c r="I41" s="125" t="str">
        <f>IF(B28="○","←５　国庫補助金確定額と一致させてください。",IF(B29="○","←実績報告の対象経費の支出済額と一致させてください",""))</f>
        <v/>
      </c>
      <c r="J41" s="125"/>
      <c r="K41" s="125"/>
      <c r="L41" s="125"/>
      <c r="M41" s="125"/>
      <c r="N41" s="125"/>
      <c r="O41" s="125"/>
      <c r="P41" s="125"/>
      <c r="Q41" s="126"/>
      <c r="R41" s="126"/>
    </row>
    <row r="42" spans="2:18" ht="19.5" customHeight="1">
      <c r="B42" s="140"/>
      <c r="C42" s="141"/>
      <c r="H42" s="142" t="str">
        <f>IF((B28="○")*(H41&lt;&gt;C15),"補助金確定額と一致させてください↑",IF((B29="○")*(H41&lt;=C15),"実績報告書の対象経費支出済額と一致しているか念のため確認してください。",""))</f>
        <v/>
      </c>
      <c r="I42" s="127" t="str">
        <f>TEXT(D41,"#,##0")</f>
        <v>0</v>
      </c>
      <c r="J42" s="127" t="str">
        <f>TEXT(E41,"#,##0")</f>
        <v>0</v>
      </c>
      <c r="K42" s="127" t="str">
        <f>TEXT(F41,"#,##0")</f>
        <v>0</v>
      </c>
      <c r="L42" s="127" t="str">
        <f>TEXT(G41,"#,##0")</f>
        <v>0</v>
      </c>
      <c r="M42" s="127" t="str">
        <f>TEXT(H41,"#,##0")</f>
        <v>0</v>
      </c>
    </row>
    <row r="43" spans="2:18" ht="14.5" thickBot="1">
      <c r="B43" s="121" t="s">
        <v>10</v>
      </c>
      <c r="I43" s="125"/>
      <c r="J43" s="125"/>
      <c r="K43" s="125"/>
      <c r="L43" s="125"/>
      <c r="M43" s="125"/>
      <c r="N43" s="125"/>
      <c r="O43" s="125"/>
      <c r="P43" s="125"/>
      <c r="Q43" s="126"/>
      <c r="R43" s="126"/>
    </row>
    <row r="44" spans="2:18" ht="14.5" thickBot="1">
      <c r="C44" s="183">
        <f>情報入力シート!D45</f>
        <v>0</v>
      </c>
      <c r="D44" s="183"/>
      <c r="E44" s="184" t="s">
        <v>22</v>
      </c>
      <c r="F44" s="185" t="e">
        <f>IF(情報入力シート!D48="",IF(C45="","",C44/C45),情報入力シート!D48)</f>
        <v>#DIV/0!</v>
      </c>
      <c r="G44" s="186"/>
      <c r="I44" s="125"/>
      <c r="J44" s="143" t="s">
        <v>35</v>
      </c>
      <c r="K44" s="143"/>
      <c r="L44" s="143"/>
      <c r="M44" s="143"/>
      <c r="N44" s="125"/>
      <c r="O44" s="125"/>
      <c r="P44" s="125"/>
      <c r="Q44" s="126"/>
      <c r="R44" s="126"/>
    </row>
    <row r="45" spans="2:18" ht="15" thickTop="1" thickBot="1">
      <c r="C45" s="189">
        <f>情報入力シート!D46</f>
        <v>0</v>
      </c>
      <c r="D45" s="189"/>
      <c r="E45" s="184"/>
      <c r="F45" s="187"/>
      <c r="G45" s="188"/>
      <c r="I45" s="125"/>
      <c r="J45" s="125" t="s">
        <v>36</v>
      </c>
      <c r="K45" s="125"/>
      <c r="L45" s="125"/>
      <c r="M45" s="125"/>
      <c r="N45" s="125"/>
      <c r="O45" s="125"/>
      <c r="P45" s="125"/>
      <c r="Q45" s="126"/>
      <c r="R45" s="126"/>
    </row>
    <row r="46" spans="2:18" ht="14.5" thickBot="1">
      <c r="B46" s="121" t="s">
        <v>23</v>
      </c>
      <c r="F46" s="190" t="str">
        <f>IF(情報入力シート!D48&lt;&gt;"","税務申告上端数処理している。","")</f>
        <v/>
      </c>
      <c r="G46" s="190"/>
      <c r="I46" s="125"/>
      <c r="K46" s="144"/>
      <c r="L46" s="125"/>
      <c r="M46" s="125"/>
      <c r="N46" s="125"/>
      <c r="O46" s="125"/>
      <c r="P46" s="125"/>
      <c r="Q46" s="126"/>
      <c r="R46" s="126"/>
    </row>
    <row r="47" spans="2:18" ht="14.5" thickBot="1">
      <c r="F47" s="145" t="str">
        <f>IF(B18&amp;B19&amp;B20&amp;B21="○",0,IF(B22="○",I22,IF(B23="○",K23,IF(B24="○",I24,""))))</f>
        <v/>
      </c>
      <c r="G47" s="121" t="s">
        <v>13</v>
      </c>
      <c r="I47" s="125"/>
      <c r="J47" s="125"/>
      <c r="K47" s="125"/>
      <c r="L47" s="125"/>
      <c r="M47" s="125"/>
      <c r="N47" s="125"/>
      <c r="O47" s="125"/>
      <c r="P47" s="125"/>
      <c r="Q47" s="126"/>
      <c r="R47" s="126"/>
    </row>
    <row r="48" spans="2:18">
      <c r="I48" s="125"/>
      <c r="J48" s="125"/>
      <c r="K48" s="125"/>
      <c r="L48" s="125"/>
      <c r="M48" s="125"/>
      <c r="N48" s="125"/>
      <c r="O48" s="125"/>
      <c r="P48" s="125"/>
      <c r="Q48" s="126"/>
      <c r="R48" s="126"/>
    </row>
    <row r="49" spans="1:9" ht="28.5" customHeight="1">
      <c r="C49" s="180" t="str">
        <f>IF(B22="○",I15&amp;"×10/110×（"&amp;I42&amp;"＋"&amp;J42&amp;"＋"&amp;K42&amp;"）/"&amp;M42&amp;"＝"&amp;L22,IF(B24="○",I15&amp;"×10/110×("&amp;I42&amp;"＋"&amp;J42&amp;"＋"&amp;K42&amp;"）/"&amp;M42&amp;"×②＝"&amp;L24,""))</f>
        <v/>
      </c>
      <c r="D49" s="180"/>
      <c r="E49" s="180"/>
      <c r="F49" s="180"/>
      <c r="G49" s="180"/>
      <c r="H49" s="180"/>
      <c r="I49" s="146" t="s">
        <v>25</v>
      </c>
    </row>
    <row r="50" spans="1:9" ht="28.5" customHeight="1">
      <c r="C50" s="181" t="str">
        <f>IF(B23="○",I15&amp;"×10/110×"&amp;I42&amp;"/"&amp;M42&amp;"＝"&amp;L23&amp;"・・・ａ","")</f>
        <v/>
      </c>
      <c r="D50" s="181"/>
      <c r="E50" s="181"/>
      <c r="F50" s="181"/>
      <c r="G50" s="181"/>
      <c r="H50" s="181"/>
      <c r="I50" s="146" t="s">
        <v>25</v>
      </c>
    </row>
    <row r="51" spans="1:9" ht="28.5" customHeight="1">
      <c r="C51" s="181" t="str">
        <f>IF(B23="○",I15&amp;"×10/110×"&amp;K42&amp;"/"&amp;M42&amp;"×②＝"&amp;M23&amp;"・・・ｂ","")</f>
        <v/>
      </c>
      <c r="D51" s="181"/>
      <c r="E51" s="181"/>
      <c r="F51" s="181"/>
      <c r="G51" s="181"/>
      <c r="H51" s="181"/>
      <c r="I51" s="146" t="s">
        <v>25</v>
      </c>
    </row>
    <row r="52" spans="1:9">
      <c r="C52" s="121" t="str">
        <f>IF(B23="○","ａ＋ｂ＝"&amp;N23,"")</f>
        <v/>
      </c>
      <c r="I52" s="125" t="s">
        <v>25</v>
      </c>
    </row>
    <row r="53" spans="1:9">
      <c r="A53" s="120"/>
      <c r="B53" s="120"/>
      <c r="C53" s="120"/>
      <c r="D53" s="120"/>
      <c r="E53" s="120"/>
      <c r="F53" s="120"/>
      <c r="G53" s="120"/>
      <c r="H53" s="120"/>
      <c r="I53" s="125" t="s">
        <v>26</v>
      </c>
    </row>
    <row r="54" spans="1:9">
      <c r="A54" s="120"/>
      <c r="B54" s="120"/>
      <c r="C54" s="120"/>
      <c r="D54" s="120"/>
      <c r="E54" s="120"/>
      <c r="F54" s="120"/>
      <c r="G54" s="120"/>
      <c r="H54" s="120"/>
    </row>
    <row r="55" spans="1:9">
      <c r="A55" s="120"/>
      <c r="B55" s="120"/>
      <c r="C55" s="120"/>
      <c r="D55" s="120"/>
      <c r="E55" s="120"/>
      <c r="F55" s="120"/>
      <c r="G55" s="120"/>
      <c r="H55" s="120"/>
    </row>
    <row r="56" spans="1:9">
      <c r="A56" s="120"/>
      <c r="B56" s="120"/>
      <c r="C56" s="120"/>
      <c r="D56" s="120"/>
      <c r="E56" s="120"/>
      <c r="F56" s="120"/>
      <c r="G56" s="120"/>
      <c r="H56" s="120"/>
    </row>
    <row r="57" spans="1:9">
      <c r="A57" s="120"/>
      <c r="B57" s="120"/>
      <c r="C57" s="120"/>
      <c r="D57" s="120"/>
      <c r="E57" s="120"/>
      <c r="F57" s="120"/>
      <c r="G57" s="120"/>
      <c r="H57" s="120"/>
    </row>
    <row r="58" spans="1:9">
      <c r="A58" s="120"/>
      <c r="B58" s="120"/>
      <c r="C58" s="120"/>
      <c r="D58" s="120"/>
      <c r="E58" s="120"/>
      <c r="F58" s="120"/>
      <c r="G58" s="120"/>
      <c r="H58" s="120"/>
    </row>
    <row r="59" spans="1:9">
      <c r="A59" s="120"/>
      <c r="B59" s="120"/>
      <c r="C59" s="120"/>
      <c r="D59" s="120"/>
      <c r="E59" s="120"/>
      <c r="F59" s="120"/>
      <c r="G59" s="120"/>
      <c r="H59" s="120"/>
    </row>
    <row r="60" spans="1:9">
      <c r="A60" s="120"/>
      <c r="B60" s="120"/>
      <c r="C60" s="120"/>
      <c r="D60" s="120"/>
      <c r="E60" s="120"/>
      <c r="F60" s="120"/>
      <c r="G60" s="120"/>
      <c r="H60" s="120"/>
    </row>
    <row r="61" spans="1:9">
      <c r="A61" s="120"/>
      <c r="B61" s="120"/>
      <c r="C61" s="120"/>
      <c r="D61" s="120"/>
      <c r="E61" s="120"/>
      <c r="F61" s="120"/>
      <c r="G61" s="120"/>
      <c r="H61" s="120"/>
    </row>
    <row r="62" spans="1:9">
      <c r="A62" s="120"/>
      <c r="B62" s="120"/>
      <c r="C62" s="120"/>
      <c r="D62" s="120"/>
      <c r="E62" s="120"/>
      <c r="F62" s="120"/>
      <c r="G62" s="120"/>
      <c r="H62" s="120"/>
    </row>
    <row r="63" spans="1:9">
      <c r="A63" s="120"/>
      <c r="B63" s="120"/>
      <c r="C63" s="120"/>
      <c r="D63" s="120"/>
      <c r="E63" s="120"/>
      <c r="F63" s="120"/>
      <c r="G63" s="120"/>
      <c r="H63" s="120"/>
    </row>
    <row r="64" spans="1:9">
      <c r="A64" s="120"/>
      <c r="B64" s="120"/>
      <c r="C64" s="120"/>
      <c r="D64" s="120"/>
      <c r="E64" s="120"/>
      <c r="F64" s="120"/>
      <c r="G64" s="120"/>
      <c r="H64" s="120"/>
    </row>
    <row r="65" spans="1:8">
      <c r="A65" s="120"/>
      <c r="B65" s="120"/>
      <c r="C65" s="120"/>
      <c r="D65" s="120"/>
      <c r="E65" s="120"/>
      <c r="F65" s="120"/>
      <c r="G65" s="120"/>
      <c r="H65" s="120"/>
    </row>
  </sheetData>
  <sheetProtection sheet="1" objects="1" scenarios="1"/>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83649E85-B93E-46B6-9342-0C997E980959}">
      <formula1>"○"</formula1>
    </dataValidation>
  </dataValidations>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614927-7EB2-4E3A-A382-58001E195407}">
          <x14:formula1>
            <xm:f>Sheet1!$A$1:$A$5</xm:f>
          </x14:formula1>
          <xm:sqref>C13:H13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R65"/>
  <sheetViews>
    <sheetView view="pageBreakPreview" zoomScaleNormal="80" zoomScaleSheetLayoutView="100" workbookViewId="0">
      <selection activeCell="L34" sqref="L34"/>
    </sheetView>
  </sheetViews>
  <sheetFormatPr defaultColWidth="9" defaultRowHeight="14"/>
  <cols>
    <col min="1" max="2" width="3.08984375" style="121" customWidth="1"/>
    <col min="3" max="8" width="13.08984375" style="121" customWidth="1"/>
    <col min="9" max="9" width="13.08984375" style="120" customWidth="1"/>
    <col min="10" max="10" width="15.36328125" style="120" bestFit="1" customWidth="1"/>
    <col min="11" max="16" width="9" style="120"/>
    <col min="17" max="16384" width="9" style="121"/>
  </cols>
  <sheetData>
    <row r="1" spans="1:18">
      <c r="A1" s="197" t="s">
        <v>49</v>
      </c>
      <c r="B1" s="197"/>
      <c r="C1" s="197"/>
      <c r="D1" s="197"/>
      <c r="E1" s="197"/>
      <c r="F1" s="197"/>
      <c r="G1" s="197"/>
      <c r="H1" s="197"/>
    </row>
    <row r="2" spans="1:18" ht="18.75" customHeight="1">
      <c r="A2" s="197" t="s">
        <v>48</v>
      </c>
      <c r="B2" s="197"/>
      <c r="C2" s="197"/>
      <c r="D2" s="197"/>
      <c r="E2" s="197"/>
      <c r="F2" s="197"/>
      <c r="G2" s="197"/>
      <c r="H2" s="197"/>
      <c r="I2" s="122" t="s">
        <v>27</v>
      </c>
    </row>
    <row r="3" spans="1:18">
      <c r="A3" s="123"/>
      <c r="B3" s="123"/>
      <c r="I3" s="124" t="s">
        <v>29</v>
      </c>
    </row>
    <row r="4" spans="1:18">
      <c r="A4" s="123" t="s">
        <v>46</v>
      </c>
      <c r="B4" s="123"/>
      <c r="I4" s="125"/>
      <c r="J4" s="125"/>
      <c r="K4" s="125"/>
      <c r="L4" s="125"/>
      <c r="M4" s="125"/>
      <c r="N4" s="125"/>
      <c r="O4" s="125"/>
      <c r="P4" s="125"/>
      <c r="Q4" s="126"/>
      <c r="R4" s="126"/>
    </row>
    <row r="5" spans="1:18">
      <c r="A5" s="123"/>
      <c r="B5" s="123"/>
      <c r="C5" s="47"/>
      <c r="I5" s="125"/>
      <c r="J5" s="125"/>
      <c r="K5" s="125"/>
      <c r="L5" s="125"/>
      <c r="M5" s="125"/>
      <c r="N5" s="125"/>
      <c r="O5" s="125"/>
      <c r="P5" s="125"/>
      <c r="Q5" s="126"/>
      <c r="R5" s="126"/>
    </row>
    <row r="6" spans="1:18">
      <c r="A6" s="123"/>
      <c r="B6" s="123"/>
      <c r="I6" s="125"/>
      <c r="J6" s="125"/>
      <c r="K6" s="125"/>
      <c r="L6" s="125"/>
      <c r="M6" s="125"/>
      <c r="N6" s="125"/>
      <c r="O6" s="125"/>
      <c r="P6" s="125"/>
      <c r="Q6" s="126"/>
      <c r="R6" s="126"/>
    </row>
    <row r="7" spans="1:18">
      <c r="A7" s="123"/>
      <c r="B7" s="123"/>
      <c r="C7" s="121" t="s">
        <v>47</v>
      </c>
      <c r="E7" s="48"/>
      <c r="I7" s="125"/>
      <c r="J7" s="125"/>
      <c r="K7" s="125"/>
      <c r="L7" s="125"/>
      <c r="M7" s="125"/>
      <c r="N7" s="125"/>
      <c r="O7" s="125"/>
      <c r="P7" s="125"/>
      <c r="Q7" s="126"/>
      <c r="R7" s="126"/>
    </row>
    <row r="8" spans="1:18">
      <c r="A8" s="123" t="s">
        <v>1</v>
      </c>
      <c r="B8" s="123"/>
      <c r="I8" s="125"/>
      <c r="J8" s="125"/>
      <c r="K8" s="125"/>
      <c r="L8" s="125"/>
      <c r="M8" s="125"/>
      <c r="N8" s="125"/>
      <c r="O8" s="125"/>
      <c r="P8" s="125"/>
      <c r="Q8" s="126"/>
      <c r="R8" s="126"/>
    </row>
    <row r="9" spans="1:18">
      <c r="A9" s="123"/>
      <c r="B9" s="123"/>
      <c r="C9" s="47"/>
      <c r="I9" s="125"/>
      <c r="J9" s="125"/>
      <c r="K9" s="125"/>
      <c r="L9" s="125"/>
      <c r="M9" s="125"/>
      <c r="N9" s="125"/>
      <c r="O9" s="125"/>
      <c r="P9" s="125"/>
      <c r="Q9" s="126"/>
      <c r="R9" s="126"/>
    </row>
    <row r="10" spans="1:18">
      <c r="A10" s="123" t="s">
        <v>2</v>
      </c>
      <c r="B10" s="123"/>
      <c r="I10" s="125"/>
      <c r="J10" s="125"/>
      <c r="K10" s="125"/>
      <c r="L10" s="125"/>
      <c r="M10" s="125"/>
      <c r="N10" s="125"/>
      <c r="O10" s="125"/>
      <c r="P10" s="125"/>
      <c r="Q10" s="126"/>
      <c r="R10" s="126"/>
    </row>
    <row r="11" spans="1:18">
      <c r="A11" s="123"/>
      <c r="B11" s="123"/>
      <c r="C11" s="47"/>
      <c r="I11" s="125"/>
      <c r="J11" s="125"/>
      <c r="K11" s="125"/>
      <c r="L11" s="125"/>
      <c r="M11" s="125"/>
      <c r="N11" s="125"/>
      <c r="O11" s="125"/>
      <c r="P11" s="125"/>
      <c r="Q11" s="126"/>
      <c r="R11" s="126"/>
    </row>
    <row r="12" spans="1:18">
      <c r="A12" s="123" t="s">
        <v>3</v>
      </c>
      <c r="B12" s="123"/>
      <c r="I12" s="127"/>
      <c r="J12" s="127"/>
      <c r="K12" s="127"/>
      <c r="L12" s="127"/>
      <c r="M12" s="127"/>
      <c r="N12" s="127"/>
      <c r="O12" s="125"/>
      <c r="P12" s="125"/>
      <c r="Q12" s="126"/>
      <c r="R12" s="126"/>
    </row>
    <row r="13" spans="1:18" ht="33" customHeight="1">
      <c r="A13" s="123"/>
      <c r="B13" s="123"/>
      <c r="C13" s="204"/>
      <c r="D13" s="204"/>
      <c r="E13" s="204"/>
      <c r="F13" s="204"/>
      <c r="G13" s="204"/>
      <c r="H13" s="204"/>
      <c r="I13" s="127"/>
      <c r="J13" s="127"/>
      <c r="K13" s="127"/>
      <c r="L13" s="127"/>
      <c r="M13" s="127"/>
      <c r="N13" s="127"/>
      <c r="O13" s="125"/>
      <c r="P13" s="125"/>
      <c r="Q13" s="126"/>
      <c r="R13" s="126"/>
    </row>
    <row r="14" spans="1:18">
      <c r="A14" s="123" t="s">
        <v>44</v>
      </c>
      <c r="B14" s="123"/>
      <c r="I14" s="127"/>
      <c r="J14" s="127"/>
      <c r="K14" s="127"/>
      <c r="L14" s="127"/>
      <c r="M14" s="127"/>
      <c r="N14" s="127"/>
      <c r="O14" s="125"/>
      <c r="P14" s="125"/>
      <c r="Q14" s="126"/>
      <c r="R14" s="126"/>
    </row>
    <row r="15" spans="1:18">
      <c r="A15" s="123"/>
      <c r="B15" s="123"/>
      <c r="C15" s="65"/>
      <c r="D15" s="121" t="s">
        <v>13</v>
      </c>
      <c r="I15" s="127" t="str">
        <f>TEXT(C15,"#,###")</f>
        <v/>
      </c>
      <c r="J15" s="127"/>
      <c r="K15" s="127"/>
      <c r="L15" s="127"/>
      <c r="M15" s="127"/>
      <c r="N15" s="127"/>
      <c r="O15" s="125"/>
      <c r="P15" s="125"/>
      <c r="Q15" s="126"/>
      <c r="R15" s="126"/>
    </row>
    <row r="16" spans="1:18">
      <c r="A16" s="123" t="s">
        <v>31</v>
      </c>
      <c r="B16" s="123"/>
      <c r="I16" s="127"/>
      <c r="J16" s="127"/>
      <c r="K16" s="127"/>
      <c r="L16" s="127"/>
      <c r="M16" s="127"/>
      <c r="N16" s="127"/>
      <c r="O16" s="125"/>
      <c r="P16" s="125"/>
      <c r="Q16" s="126"/>
      <c r="R16" s="126"/>
    </row>
    <row r="17" spans="2:18">
      <c r="B17" s="121" t="s">
        <v>30</v>
      </c>
      <c r="I17" s="127"/>
      <c r="J17" s="127"/>
      <c r="K17" s="127"/>
      <c r="L17" s="127"/>
      <c r="M17" s="127"/>
      <c r="N17" s="127"/>
      <c r="O17" s="125"/>
      <c r="P17" s="125"/>
      <c r="Q17" s="126"/>
      <c r="R17" s="126"/>
    </row>
    <row r="18" spans="2:18">
      <c r="B18" s="33"/>
      <c r="C18" s="66" t="s">
        <v>38</v>
      </c>
      <c r="D18" s="66"/>
      <c r="E18" s="66"/>
      <c r="F18" s="66"/>
      <c r="G18" s="66"/>
      <c r="H18" s="147"/>
      <c r="I18" s="127"/>
      <c r="J18" s="127"/>
      <c r="K18" s="127"/>
      <c r="L18" s="127"/>
      <c r="M18" s="127"/>
      <c r="N18" s="127"/>
      <c r="O18" s="125"/>
      <c r="P18" s="125"/>
      <c r="Q18" s="126"/>
      <c r="R18" s="126"/>
    </row>
    <row r="19" spans="2:18">
      <c r="B19" s="33"/>
      <c r="C19" s="130" t="s">
        <v>39</v>
      </c>
      <c r="D19" s="130"/>
      <c r="E19" s="130"/>
      <c r="F19" s="130"/>
      <c r="G19" s="130"/>
      <c r="H19" s="131"/>
      <c r="I19" s="127"/>
      <c r="J19" s="127"/>
      <c r="K19" s="127"/>
      <c r="L19" s="127"/>
      <c r="M19" s="127"/>
      <c r="N19" s="127"/>
      <c r="O19" s="125"/>
      <c r="P19" s="125"/>
      <c r="Q19" s="126"/>
      <c r="R19" s="126"/>
    </row>
    <row r="20" spans="2:18">
      <c r="B20" s="33"/>
      <c r="C20" s="66" t="s">
        <v>40</v>
      </c>
      <c r="D20" s="66"/>
      <c r="E20" s="66"/>
      <c r="F20" s="66"/>
      <c r="G20" s="66"/>
      <c r="H20" s="147"/>
      <c r="I20" s="127"/>
      <c r="J20" s="127"/>
      <c r="K20" s="127"/>
      <c r="L20" s="127"/>
      <c r="M20" s="127"/>
      <c r="N20" s="127"/>
      <c r="O20" s="125"/>
      <c r="P20" s="125"/>
      <c r="Q20" s="126"/>
      <c r="R20" s="126"/>
    </row>
    <row r="21" spans="2:18">
      <c r="B21" s="33"/>
      <c r="C21" s="66" t="s">
        <v>41</v>
      </c>
      <c r="D21" s="66"/>
      <c r="E21" s="66"/>
      <c r="F21" s="66"/>
      <c r="G21" s="66"/>
      <c r="H21" s="147"/>
      <c r="I21" s="127"/>
      <c r="J21" s="127"/>
      <c r="K21" s="127"/>
      <c r="L21" s="127"/>
      <c r="M21" s="127"/>
      <c r="N21" s="127"/>
      <c r="O21" s="125"/>
      <c r="P21" s="125"/>
      <c r="Q21" s="126"/>
      <c r="R21" s="126"/>
    </row>
    <row r="22" spans="2:18">
      <c r="B22" s="33"/>
      <c r="C22" s="130" t="s">
        <v>16</v>
      </c>
      <c r="D22" s="130"/>
      <c r="E22" s="130"/>
      <c r="F22" s="130"/>
      <c r="G22" s="130"/>
      <c r="H22" s="131"/>
      <c r="I22" s="132" t="e">
        <f>INT(C15*10/110*SUM(D41:F41)/H41)</f>
        <v>#DIV/0!</v>
      </c>
      <c r="J22" s="132"/>
      <c r="K22" s="132"/>
      <c r="L22" s="132" t="e">
        <f>TEXT(I22,"#,##0")</f>
        <v>#DIV/0!</v>
      </c>
      <c r="M22" s="132"/>
      <c r="N22" s="132"/>
      <c r="O22" s="125"/>
      <c r="P22" s="125"/>
      <c r="Q22" s="126"/>
      <c r="R22" s="126"/>
    </row>
    <row r="23" spans="2:18">
      <c r="B23" s="33"/>
      <c r="C23" s="130" t="s">
        <v>15</v>
      </c>
      <c r="D23" s="130"/>
      <c r="E23" s="130"/>
      <c r="F23" s="130"/>
      <c r="G23" s="130"/>
      <c r="H23" s="131"/>
      <c r="I23" s="132" t="e">
        <f>INT(C15*10/110*D41/H41)</f>
        <v>#DIV/0!</v>
      </c>
      <c r="J23" s="132" t="e">
        <f>INT(C15*10/110*F41/H41*F44)</f>
        <v>#DIV/0!</v>
      </c>
      <c r="K23" s="132" t="e">
        <f>I23+J23</f>
        <v>#DIV/0!</v>
      </c>
      <c r="L23" s="132" t="e">
        <f>TEXT(I23,"#,##0")</f>
        <v>#DIV/0!</v>
      </c>
      <c r="M23" s="132" t="e">
        <f>TEXT(J23,"#,##0")</f>
        <v>#DIV/0!</v>
      </c>
      <c r="N23" s="132" t="e">
        <f>TEXT(K23,"#,##0")</f>
        <v>#DIV/0!</v>
      </c>
      <c r="O23" s="125"/>
      <c r="P23" s="125"/>
      <c r="Q23" s="126"/>
      <c r="R23" s="126"/>
    </row>
    <row r="24" spans="2:18">
      <c r="B24" s="33"/>
      <c r="C24" s="130" t="s">
        <v>14</v>
      </c>
      <c r="D24" s="130"/>
      <c r="E24" s="130"/>
      <c r="F24" s="130"/>
      <c r="G24" s="130"/>
      <c r="H24" s="131"/>
      <c r="I24" s="132" t="e">
        <f>INT(C15*10/110*SUM(D41:F41)/H41*F44)</f>
        <v>#DIV/0!</v>
      </c>
      <c r="J24" s="132"/>
      <c r="K24" s="132"/>
      <c r="L24" s="132" t="e">
        <f>TEXT(I24,"#,##0")</f>
        <v>#DIV/0!</v>
      </c>
      <c r="M24" s="132"/>
      <c r="N24" s="132"/>
      <c r="O24" s="125"/>
      <c r="P24" s="125"/>
      <c r="Q24" s="126"/>
      <c r="R24" s="126"/>
    </row>
    <row r="25" spans="2:18">
      <c r="B25" s="121" t="s">
        <v>32</v>
      </c>
      <c r="I25" s="127"/>
      <c r="J25" s="127"/>
      <c r="K25" s="127"/>
      <c r="L25" s="127"/>
      <c r="M25" s="127"/>
      <c r="N25" s="127"/>
      <c r="O25" s="125"/>
      <c r="P25" s="125"/>
      <c r="Q25" s="126"/>
      <c r="R25" s="126"/>
    </row>
    <row r="26" spans="2:18">
      <c r="I26" s="127"/>
      <c r="J26" s="127"/>
      <c r="K26" s="127"/>
      <c r="L26" s="127"/>
      <c r="M26" s="127"/>
      <c r="N26" s="127"/>
      <c r="O26" s="125"/>
      <c r="P26" s="125"/>
      <c r="Q26" s="126"/>
      <c r="R26" s="126"/>
    </row>
    <row r="27" spans="2:18">
      <c r="B27" s="121" t="s">
        <v>33</v>
      </c>
      <c r="I27" s="127"/>
      <c r="J27" s="127"/>
      <c r="K27" s="127"/>
      <c r="L27" s="127"/>
      <c r="M27" s="127"/>
      <c r="N27" s="127"/>
      <c r="O27" s="125"/>
      <c r="P27" s="125"/>
      <c r="Q27" s="126"/>
      <c r="R27" s="126"/>
    </row>
    <row r="28" spans="2:18">
      <c r="B28" s="33"/>
      <c r="C28" s="130" t="s">
        <v>20</v>
      </c>
      <c r="D28" s="130"/>
      <c r="E28" s="130"/>
      <c r="F28" s="130"/>
      <c r="G28" s="130"/>
      <c r="H28" s="131"/>
      <c r="I28" s="127"/>
      <c r="J28" s="127"/>
      <c r="K28" s="127"/>
      <c r="L28" s="127"/>
      <c r="M28" s="127"/>
      <c r="N28" s="127"/>
      <c r="O28" s="125"/>
      <c r="P28" s="125"/>
      <c r="Q28" s="126"/>
      <c r="R28" s="126"/>
    </row>
    <row r="29" spans="2:18">
      <c r="B29" s="33"/>
      <c r="C29" s="130" t="s">
        <v>21</v>
      </c>
      <c r="D29" s="130"/>
      <c r="E29" s="130"/>
      <c r="F29" s="130"/>
      <c r="G29" s="130"/>
      <c r="H29" s="131"/>
      <c r="I29" s="127"/>
      <c r="J29" s="127"/>
      <c r="K29" s="127"/>
      <c r="L29" s="127"/>
      <c r="M29" s="127"/>
      <c r="N29" s="127"/>
      <c r="O29" s="125"/>
      <c r="P29" s="125"/>
      <c r="Q29" s="126"/>
      <c r="R29" s="126"/>
    </row>
    <row r="30" spans="2:18">
      <c r="I30" s="127"/>
      <c r="J30" s="127"/>
      <c r="K30" s="127"/>
      <c r="L30" s="127"/>
      <c r="M30" s="127"/>
      <c r="N30" s="127"/>
      <c r="O30" s="125"/>
      <c r="P30" s="125"/>
      <c r="Q30" s="126"/>
      <c r="R30" s="126"/>
    </row>
    <row r="31" spans="2:18">
      <c r="B31" s="121" t="str">
        <f>"①"&amp;IF(B28="○","補助金の使途の内訳",IF(B29="○","補助対象経費の内訳",""))</f>
        <v>①</v>
      </c>
      <c r="I31" s="127"/>
      <c r="J31" s="127"/>
      <c r="K31" s="127"/>
      <c r="L31" s="127"/>
      <c r="M31" s="127"/>
      <c r="N31" s="127"/>
      <c r="O31" s="125"/>
      <c r="P31" s="125"/>
      <c r="Q31" s="126"/>
      <c r="R31" s="126"/>
    </row>
    <row r="32" spans="2:18">
      <c r="B32" s="133"/>
      <c r="C32" s="191" t="s">
        <v>12</v>
      </c>
      <c r="D32" s="193" t="s">
        <v>42</v>
      </c>
      <c r="E32" s="193"/>
      <c r="F32" s="193"/>
      <c r="G32" s="194" t="s">
        <v>43</v>
      </c>
      <c r="H32" s="196" t="s">
        <v>9</v>
      </c>
      <c r="I32" s="134"/>
      <c r="J32" s="127"/>
      <c r="K32" s="127"/>
      <c r="L32" s="127"/>
      <c r="M32" s="127"/>
      <c r="N32" s="127"/>
      <c r="O32" s="125"/>
      <c r="P32" s="125"/>
      <c r="Q32" s="126"/>
      <c r="R32" s="126"/>
    </row>
    <row r="33" spans="2:18" ht="28">
      <c r="B33" s="135"/>
      <c r="C33" s="192"/>
      <c r="D33" s="136" t="s">
        <v>7</v>
      </c>
      <c r="E33" s="136" t="s">
        <v>8</v>
      </c>
      <c r="F33" s="136" t="s">
        <v>5</v>
      </c>
      <c r="G33" s="195"/>
      <c r="H33" s="196"/>
      <c r="I33" s="137"/>
      <c r="J33" s="125"/>
      <c r="K33" s="125"/>
      <c r="L33" s="125"/>
      <c r="M33" s="125"/>
      <c r="N33" s="125"/>
      <c r="O33" s="125"/>
      <c r="P33" s="125"/>
      <c r="Q33" s="126"/>
      <c r="R33" s="126"/>
    </row>
    <row r="34" spans="2:18" ht="19.5" customHeight="1">
      <c r="B34" s="182" t="s">
        <v>11</v>
      </c>
      <c r="C34" s="33"/>
      <c r="D34" s="64"/>
      <c r="E34" s="64"/>
      <c r="F34" s="64"/>
      <c r="G34" s="64"/>
      <c r="H34" s="138">
        <f t="shared" ref="H34:H40" si="0">SUM(D34:G34)</f>
        <v>0</v>
      </c>
      <c r="I34" s="125"/>
      <c r="J34" s="125"/>
      <c r="K34" s="125"/>
      <c r="L34" s="125"/>
      <c r="M34" s="125"/>
      <c r="N34" s="125"/>
      <c r="O34" s="125"/>
      <c r="P34" s="125"/>
      <c r="Q34" s="126"/>
      <c r="R34" s="126"/>
    </row>
    <row r="35" spans="2:18" ht="19.5" customHeight="1">
      <c r="B35" s="182"/>
      <c r="C35" s="33"/>
      <c r="D35" s="64"/>
      <c r="E35" s="64"/>
      <c r="F35" s="64"/>
      <c r="G35" s="64"/>
      <c r="H35" s="138">
        <f t="shared" si="0"/>
        <v>0</v>
      </c>
      <c r="I35" s="125"/>
      <c r="J35" s="125"/>
      <c r="K35" s="125"/>
      <c r="L35" s="125"/>
      <c r="M35" s="125"/>
      <c r="N35" s="125"/>
      <c r="O35" s="125"/>
      <c r="P35" s="125"/>
      <c r="Q35" s="126"/>
      <c r="R35" s="126"/>
    </row>
    <row r="36" spans="2:18" ht="19.5" customHeight="1">
      <c r="B36" s="182"/>
      <c r="C36" s="33"/>
      <c r="D36" s="64"/>
      <c r="E36" s="64"/>
      <c r="F36" s="64"/>
      <c r="G36" s="64"/>
      <c r="H36" s="138">
        <f t="shared" si="0"/>
        <v>0</v>
      </c>
      <c r="I36" s="125"/>
      <c r="J36" s="125"/>
      <c r="K36" s="125"/>
      <c r="L36" s="125"/>
      <c r="M36" s="125"/>
      <c r="N36" s="125"/>
      <c r="O36" s="125"/>
      <c r="P36" s="125"/>
      <c r="Q36" s="126"/>
      <c r="R36" s="126"/>
    </row>
    <row r="37" spans="2:18" ht="19.5" customHeight="1">
      <c r="B37" s="182"/>
      <c r="C37" s="33"/>
      <c r="D37" s="64"/>
      <c r="E37" s="64"/>
      <c r="F37" s="64"/>
      <c r="G37" s="64"/>
      <c r="H37" s="138">
        <f t="shared" si="0"/>
        <v>0</v>
      </c>
      <c r="I37" s="125"/>
      <c r="J37" s="125"/>
      <c r="K37" s="125"/>
      <c r="L37" s="125"/>
      <c r="M37" s="125"/>
      <c r="N37" s="125"/>
      <c r="O37" s="125"/>
      <c r="P37" s="125"/>
      <c r="Q37" s="126"/>
      <c r="R37" s="126"/>
    </row>
    <row r="38" spans="2:18" ht="19.5" customHeight="1">
      <c r="B38" s="182"/>
      <c r="C38" s="33"/>
      <c r="D38" s="64"/>
      <c r="E38" s="64"/>
      <c r="F38" s="64"/>
      <c r="G38" s="64"/>
      <c r="H38" s="138">
        <f t="shared" si="0"/>
        <v>0</v>
      </c>
      <c r="I38" s="125"/>
      <c r="J38" s="125"/>
      <c r="K38" s="125"/>
      <c r="L38" s="125"/>
      <c r="M38" s="125"/>
      <c r="N38" s="125"/>
      <c r="O38" s="125"/>
      <c r="P38" s="125"/>
      <c r="Q38" s="126"/>
      <c r="R38" s="126"/>
    </row>
    <row r="39" spans="2:18" ht="19.5" customHeight="1">
      <c r="B39" s="182"/>
      <c r="C39" s="33"/>
      <c r="D39" s="64"/>
      <c r="E39" s="64"/>
      <c r="F39" s="64"/>
      <c r="G39" s="64"/>
      <c r="H39" s="138">
        <f t="shared" si="0"/>
        <v>0</v>
      </c>
      <c r="I39" s="125"/>
      <c r="J39" s="125"/>
      <c r="K39" s="125"/>
      <c r="L39" s="125"/>
      <c r="M39" s="125"/>
      <c r="N39" s="125"/>
      <c r="O39" s="125"/>
      <c r="P39" s="125"/>
      <c r="Q39" s="126"/>
      <c r="R39" s="126"/>
    </row>
    <row r="40" spans="2:18" ht="19.5" customHeight="1">
      <c r="B40" s="182"/>
      <c r="C40" s="33"/>
      <c r="D40" s="64"/>
      <c r="E40" s="64"/>
      <c r="F40" s="64"/>
      <c r="G40" s="64" t="s">
        <v>37</v>
      </c>
      <c r="H40" s="138">
        <f t="shared" si="0"/>
        <v>0</v>
      </c>
      <c r="I40" s="125"/>
      <c r="J40" s="125"/>
      <c r="K40" s="125"/>
      <c r="L40" s="125"/>
      <c r="M40" s="125"/>
      <c r="N40" s="125"/>
      <c r="O40" s="125"/>
      <c r="P40" s="125"/>
      <c r="Q40" s="126"/>
      <c r="R40" s="126"/>
    </row>
    <row r="41" spans="2:18" ht="19.5" customHeight="1">
      <c r="B41" s="182"/>
      <c r="C41" s="139" t="s">
        <v>9</v>
      </c>
      <c r="D41" s="138">
        <f>SUM(D34:D40)</f>
        <v>0</v>
      </c>
      <c r="E41" s="138">
        <f>SUM(E34:E40)</f>
        <v>0</v>
      </c>
      <c r="F41" s="138">
        <f>SUM(F34:F40)</f>
        <v>0</v>
      </c>
      <c r="G41" s="138">
        <f>SUM(G34:G40)</f>
        <v>0</v>
      </c>
      <c r="H41" s="138">
        <f>SUM(H34:H40)</f>
        <v>0</v>
      </c>
      <c r="I41" s="125" t="str">
        <f>IF(B28="○","←５　国庫補助金確定額と一致させてください。",IF(B29="○","←実績報告の対象経費の支出済額と一致させてください",""))</f>
        <v/>
      </c>
      <c r="J41" s="125"/>
      <c r="K41" s="125"/>
      <c r="L41" s="125"/>
      <c r="M41" s="125"/>
      <c r="N41" s="125"/>
      <c r="O41" s="125"/>
      <c r="P41" s="125"/>
      <c r="Q41" s="126"/>
      <c r="R41" s="126"/>
    </row>
    <row r="42" spans="2:18" ht="19.5" customHeight="1">
      <c r="B42" s="140"/>
      <c r="C42" s="141"/>
      <c r="I42" s="127" t="str">
        <f>TEXT(D41,"#,##0")</f>
        <v>0</v>
      </c>
      <c r="J42" s="127" t="str">
        <f>TEXT(E41,"#,##0")</f>
        <v>0</v>
      </c>
      <c r="K42" s="127" t="str">
        <f>TEXT(F41,"#,##0")</f>
        <v>0</v>
      </c>
      <c r="L42" s="127" t="str">
        <f>TEXT(G41,"#,##0")</f>
        <v>0</v>
      </c>
      <c r="M42" s="127" t="str">
        <f>TEXT(H41,"#,##0")</f>
        <v>0</v>
      </c>
    </row>
    <row r="43" spans="2:18" ht="14.5" thickBot="1">
      <c r="B43" s="121" t="s">
        <v>10</v>
      </c>
      <c r="I43" s="125"/>
      <c r="J43" s="125"/>
      <c r="K43" s="125"/>
      <c r="L43" s="125"/>
      <c r="M43" s="125"/>
      <c r="N43" s="125"/>
      <c r="O43" s="125"/>
      <c r="P43" s="125"/>
      <c r="Q43" s="126"/>
      <c r="R43" s="126"/>
    </row>
    <row r="44" spans="2:18" ht="14.5" thickBot="1">
      <c r="C44" s="202"/>
      <c r="D44" s="202"/>
      <c r="E44" s="184" t="s">
        <v>22</v>
      </c>
      <c r="F44" s="185" t="str">
        <f>IF(C45="","",C44/C45)</f>
        <v/>
      </c>
      <c r="G44" s="186"/>
      <c r="I44" s="125"/>
      <c r="J44" s="143" t="s">
        <v>35</v>
      </c>
      <c r="K44" s="143"/>
      <c r="L44" s="143"/>
      <c r="M44" s="143"/>
      <c r="N44" s="125"/>
      <c r="O44" s="125"/>
      <c r="P44" s="125"/>
      <c r="Q44" s="126"/>
      <c r="R44" s="126"/>
    </row>
    <row r="45" spans="2:18" ht="15" thickTop="1" thickBot="1">
      <c r="C45" s="203"/>
      <c r="D45" s="203"/>
      <c r="E45" s="184"/>
      <c r="F45" s="187"/>
      <c r="G45" s="188"/>
      <c r="I45" s="125"/>
      <c r="J45" s="125" t="s">
        <v>36</v>
      </c>
      <c r="K45" s="125"/>
      <c r="L45" s="125"/>
      <c r="M45" s="125"/>
      <c r="N45" s="125"/>
      <c r="O45" s="125"/>
      <c r="P45" s="125"/>
      <c r="Q45" s="126"/>
      <c r="R45" s="126"/>
    </row>
    <row r="46" spans="2:18" ht="14.5" thickBot="1">
      <c r="B46" s="121" t="s">
        <v>23</v>
      </c>
      <c r="I46" s="125"/>
      <c r="K46" s="144"/>
      <c r="L46" s="125"/>
      <c r="M46" s="125"/>
      <c r="N46" s="125"/>
      <c r="O46" s="125"/>
      <c r="P46" s="125"/>
      <c r="Q46" s="126"/>
      <c r="R46" s="126"/>
    </row>
    <row r="47" spans="2:18" ht="14.5" thickBot="1">
      <c r="F47" s="145" t="str">
        <f>IF(B18&amp;B19&amp;B20&amp;B21="○",0,IF(B22="○",I22,IF(B23="○",K23,IF(B24="○",I24,""))))</f>
        <v/>
      </c>
      <c r="G47" s="121" t="s">
        <v>13</v>
      </c>
      <c r="I47" s="125"/>
      <c r="J47" s="125"/>
      <c r="K47" s="125"/>
      <c r="L47" s="125"/>
      <c r="M47" s="125"/>
      <c r="N47" s="125"/>
      <c r="O47" s="125"/>
      <c r="P47" s="125"/>
      <c r="Q47" s="126"/>
      <c r="R47" s="126"/>
    </row>
    <row r="48" spans="2:18">
      <c r="I48" s="125"/>
      <c r="J48" s="125"/>
      <c r="K48" s="125"/>
      <c r="L48" s="125"/>
      <c r="M48" s="125"/>
      <c r="N48" s="125"/>
      <c r="O48" s="125"/>
      <c r="P48" s="125"/>
      <c r="Q48" s="126"/>
      <c r="R48" s="126"/>
    </row>
    <row r="49" spans="1:9" ht="28.5" customHeight="1">
      <c r="C49" s="180" t="str">
        <f>IF(B22="○",I15&amp;"×10/110×（"&amp;I42&amp;"＋"&amp;J42&amp;"＋"&amp;K42&amp;"）/"&amp;M42&amp;"＝"&amp;L22,IF(B24="○",I15&amp;"×10/110×("&amp;I42&amp;"＋"&amp;J42&amp;"＋"&amp;K42&amp;"）/"&amp;M42&amp;"×②＝"&amp;L24,""))</f>
        <v/>
      </c>
      <c r="D49" s="180"/>
      <c r="E49" s="180"/>
      <c r="F49" s="180"/>
      <c r="G49" s="180"/>
      <c r="H49" s="180"/>
      <c r="I49" s="146" t="s">
        <v>25</v>
      </c>
    </row>
    <row r="50" spans="1:9" ht="28.5" customHeight="1">
      <c r="C50" s="181" t="str">
        <f>IF(B23="○",I15&amp;"×10/110×"&amp;I42&amp;"/"&amp;M42&amp;"＝"&amp;L23&amp;"・・・ａ","")</f>
        <v/>
      </c>
      <c r="D50" s="181"/>
      <c r="E50" s="181"/>
      <c r="F50" s="181"/>
      <c r="G50" s="181"/>
      <c r="H50" s="181"/>
      <c r="I50" s="146" t="s">
        <v>25</v>
      </c>
    </row>
    <row r="51" spans="1:9" ht="28.5" customHeight="1">
      <c r="C51" s="181" t="str">
        <f>IF(B23="○",I15&amp;"×10/110×"&amp;K42&amp;"/"&amp;M42&amp;"×②＝"&amp;M23&amp;"・・・ｂ","")</f>
        <v/>
      </c>
      <c r="D51" s="181"/>
      <c r="E51" s="181"/>
      <c r="F51" s="181"/>
      <c r="G51" s="181"/>
      <c r="H51" s="181"/>
      <c r="I51" s="146" t="s">
        <v>25</v>
      </c>
    </row>
    <row r="52" spans="1:9">
      <c r="C52" s="121" t="str">
        <f>IF(B23="○","ａ＋ｂ＝"&amp;N23,"")</f>
        <v/>
      </c>
      <c r="I52" s="125" t="s">
        <v>25</v>
      </c>
    </row>
    <row r="53" spans="1:9">
      <c r="A53" s="120"/>
      <c r="B53" s="120"/>
      <c r="C53" s="120"/>
      <c r="D53" s="120"/>
      <c r="E53" s="120"/>
      <c r="F53" s="120"/>
      <c r="G53" s="120"/>
      <c r="H53" s="120"/>
      <c r="I53" s="125" t="s">
        <v>26</v>
      </c>
    </row>
    <row r="54" spans="1:9">
      <c r="A54" s="120"/>
      <c r="B54" s="120"/>
      <c r="C54" s="120"/>
      <c r="D54" s="120"/>
      <c r="E54" s="120"/>
      <c r="F54" s="120"/>
      <c r="G54" s="120"/>
      <c r="H54" s="120"/>
    </row>
    <row r="55" spans="1:9">
      <c r="A55" s="120"/>
      <c r="B55" s="120"/>
      <c r="C55" s="120"/>
      <c r="D55" s="120"/>
      <c r="E55" s="120"/>
      <c r="F55" s="120"/>
      <c r="G55" s="120"/>
      <c r="H55" s="120"/>
    </row>
    <row r="56" spans="1:9">
      <c r="A56" s="120"/>
      <c r="B56" s="120"/>
      <c r="C56" s="120"/>
      <c r="D56" s="120"/>
      <c r="E56" s="120"/>
      <c r="F56" s="120"/>
      <c r="G56" s="120"/>
      <c r="H56" s="120"/>
    </row>
    <row r="57" spans="1:9">
      <c r="A57" s="120"/>
      <c r="B57" s="120"/>
      <c r="C57" s="120"/>
      <c r="D57" s="120"/>
      <c r="E57" s="120"/>
      <c r="F57" s="120"/>
      <c r="G57" s="120"/>
      <c r="H57" s="120"/>
    </row>
    <row r="58" spans="1:9">
      <c r="A58" s="120"/>
      <c r="B58" s="120"/>
      <c r="C58" s="120"/>
      <c r="D58" s="120"/>
      <c r="E58" s="120"/>
      <c r="F58" s="120"/>
      <c r="G58" s="120"/>
      <c r="H58" s="120"/>
    </row>
    <row r="59" spans="1:9">
      <c r="A59" s="120"/>
      <c r="B59" s="120"/>
      <c r="C59" s="120"/>
      <c r="D59" s="120"/>
      <c r="E59" s="120"/>
      <c r="F59" s="120"/>
      <c r="G59" s="120"/>
      <c r="H59" s="120"/>
    </row>
    <row r="60" spans="1:9">
      <c r="A60" s="120"/>
      <c r="B60" s="120"/>
      <c r="C60" s="120"/>
      <c r="D60" s="120"/>
      <c r="E60" s="120"/>
      <c r="F60" s="120"/>
      <c r="G60" s="120"/>
      <c r="H60" s="120"/>
    </row>
    <row r="61" spans="1:9">
      <c r="A61" s="120"/>
      <c r="B61" s="120"/>
      <c r="C61" s="120"/>
      <c r="D61" s="120"/>
      <c r="E61" s="120"/>
      <c r="F61" s="120"/>
      <c r="G61" s="120"/>
      <c r="H61" s="120"/>
    </row>
    <row r="62" spans="1:9">
      <c r="A62" s="120"/>
      <c r="B62" s="120"/>
      <c r="C62" s="120"/>
      <c r="D62" s="120"/>
      <c r="E62" s="120"/>
      <c r="F62" s="120"/>
      <c r="G62" s="120"/>
      <c r="H62" s="120"/>
    </row>
    <row r="63" spans="1:9">
      <c r="A63" s="120"/>
      <c r="B63" s="120"/>
      <c r="C63" s="120"/>
      <c r="D63" s="120"/>
      <c r="E63" s="120"/>
      <c r="F63" s="120"/>
      <c r="G63" s="120"/>
      <c r="H63" s="120"/>
    </row>
    <row r="64" spans="1:9">
      <c r="A64" s="120"/>
      <c r="B64" s="120"/>
      <c r="C64" s="120"/>
      <c r="D64" s="120"/>
      <c r="E64" s="120"/>
      <c r="F64" s="120"/>
      <c r="G64" s="120"/>
      <c r="H64" s="120"/>
    </row>
    <row r="65" spans="1:8">
      <c r="A65" s="120"/>
      <c r="B65" s="120"/>
      <c r="C65" s="120"/>
      <c r="D65" s="120"/>
      <c r="E65" s="120"/>
      <c r="F65" s="120"/>
      <c r="G65" s="120"/>
      <c r="H65" s="120"/>
    </row>
  </sheetData>
  <sheetProtection sheet="1" objects="1" scenarios="1"/>
  <mergeCells count="15">
    <mergeCell ref="A1:H1"/>
    <mergeCell ref="C51:H51"/>
    <mergeCell ref="C44:D44"/>
    <mergeCell ref="E44:E45"/>
    <mergeCell ref="F44:G45"/>
    <mergeCell ref="C45:D45"/>
    <mergeCell ref="C49:H49"/>
    <mergeCell ref="C50:H50"/>
    <mergeCell ref="B34:B41"/>
    <mergeCell ref="A2:H2"/>
    <mergeCell ref="C32:C33"/>
    <mergeCell ref="D32:F32"/>
    <mergeCell ref="G32:G33"/>
    <mergeCell ref="H32:H33"/>
    <mergeCell ref="C13:H13"/>
  </mergeCells>
  <phoneticPr fontId="2"/>
  <dataValidations count="1">
    <dataValidation type="list" allowBlank="1" showInputMessage="1" showErrorMessage="1" sqref="B18:B24 B28:B29"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7FAAE53-42A5-4B62-8760-628AA126C547}">
          <x14:formula1>
            <xm:f>Sheet1!$A$1:$A$5</xm:f>
          </x14:formula1>
          <xm:sqref>C13:H13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情報入力シート</vt:lpstr>
      <vt:lpstr>二期マタギについて</vt:lpstr>
      <vt:lpstr>様式第５号</vt:lpstr>
      <vt:lpstr>特殊勤務手当</vt:lpstr>
      <vt:lpstr>病床確保</vt:lpstr>
      <vt:lpstr>消毒経費</vt:lpstr>
      <vt:lpstr>宿泊支援</vt:lpstr>
      <vt:lpstr>入院受入</vt:lpstr>
      <vt:lpstr>税率10%（白地）</vt:lpstr>
      <vt:lpstr>集計シート</vt:lpstr>
      <vt:lpstr>Sheet1</vt:lpstr>
      <vt:lpstr>Sheet6</vt:lpstr>
      <vt:lpstr>宿泊支援!Print_Area</vt:lpstr>
      <vt:lpstr>消毒経費!Print_Area</vt:lpstr>
      <vt:lpstr>情報入力シート!Print_Area</vt:lpstr>
      <vt:lpstr>'税率10%（白地）'!Print_Area</vt:lpstr>
      <vt:lpstr>特殊勤務手当!Print_Area</vt:lpstr>
      <vt:lpstr>入院受入!Print_Area</vt:lpstr>
      <vt:lpstr>病床確保!Print_Area</vt:lpstr>
      <vt:lpstr>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三角勲</dc:creator>
  <cp:lastModifiedBy>山本 雄太（感染症対策課）</cp:lastModifiedBy>
  <cp:lastPrinted>2025-02-14T01:25:16Z</cp:lastPrinted>
  <dcterms:created xsi:type="dcterms:W3CDTF">1997-01-08T22:48:59Z</dcterms:created>
  <dcterms:modified xsi:type="dcterms:W3CDTF">2025-02-19T01:53:33Z</dcterms:modified>
</cp:coreProperties>
</file>