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207\Box\【02_課所共有】05_02_温暖化対策課\R04年度\中小担当\22_事業者支援\22_05_CO2排出削減設備導入補助\22_05_080_設備補助　１２月補正対応\要綱・様式改正\"/>
    </mc:Choice>
  </mc:AlternateContent>
  <xr:revisionPtr revIDLastSave="0" documentId="13_ncr:1_{1B0C7CEE-2B78-47F6-B7A7-32DDF3B25F45}" xr6:coauthVersionLast="36" xr6:coauthVersionMax="36" xr10:uidLastSave="{00000000-0000-0000-0000-000000000000}"/>
  <bookViews>
    <workbookView xWindow="840" yWindow="390" windowWidth="19155" windowHeight="7770" xr2:uid="{00000000-000D-0000-FFFF-FFFF00000000}"/>
  </bookViews>
  <sheets>
    <sheet name="導入効果報告書" sheetId="1" r:id="rId1"/>
    <sheet name="CO2換算シート" sheetId="3" r:id="rId2"/>
  </sheets>
  <externalReferences>
    <externalReference r:id="rId3"/>
  </externalReferences>
  <definedNames>
    <definedName name="inv補正COP">#REF!</definedName>
    <definedName name="_xlnm.Print_Area" localSheetId="1">CO2換算シート!$A$1:$O$80</definedName>
    <definedName name="_xlnm.Print_Area" localSheetId="0">導入効果報告書!$A$1:$AJ$50</definedName>
    <definedName name="Z_26C24DC6_626C_4A55_BA7B_D773309B51E5_.wvu.PrintArea" localSheetId="1" hidden="1">CO2換算シート!$A$1:$O$65</definedName>
    <definedName name="Z_26C24DC6_626C_4A55_BA7B_D773309B51E5_.wvu.Rows" localSheetId="1" hidden="1">CO2換算シート!$9:$9,CO2換算シート!$11:$11,CO2換算シート!$15:$16,CO2換算シート!$19:$19,CO2換算シート!$21:$25,CO2換算シート!$27:$30,CO2換算シート!$32:$34,CO2換算シート!$36:$36</definedName>
    <definedName name="大分類">[1]事業実施者・事業内容!$A$75:$R$75</definedName>
  </definedNames>
  <calcPr calcId="191029"/>
</workbook>
</file>

<file path=xl/calcChain.xml><?xml version="1.0" encoding="utf-8"?>
<calcChain xmlns="http://schemas.openxmlformats.org/spreadsheetml/2006/main">
  <c r="T34" i="1" l="1"/>
  <c r="AB34" i="1" l="1"/>
  <c r="L62" i="3"/>
  <c r="I62" i="3"/>
  <c r="J36" i="3"/>
  <c r="M36" i="3" s="1"/>
  <c r="O35" i="3"/>
  <c r="M35" i="3"/>
  <c r="L35" i="3"/>
  <c r="J35" i="3"/>
  <c r="O34" i="3"/>
  <c r="M34" i="3"/>
  <c r="L34" i="3"/>
  <c r="J34" i="3"/>
  <c r="O33" i="3"/>
  <c r="O36" i="3" s="1"/>
  <c r="M33" i="3"/>
  <c r="L33" i="3"/>
  <c r="J33" i="3"/>
  <c r="M30" i="3"/>
  <c r="L30" i="3"/>
  <c r="J30" i="3"/>
  <c r="O29" i="3"/>
  <c r="M29" i="3"/>
  <c r="L29" i="3"/>
  <c r="J29" i="3"/>
  <c r="O28" i="3"/>
  <c r="M28" i="3"/>
  <c r="L28" i="3"/>
  <c r="J28" i="3"/>
  <c r="O27" i="3"/>
  <c r="M27" i="3"/>
  <c r="L27" i="3"/>
  <c r="J27" i="3"/>
  <c r="O26" i="3"/>
  <c r="M26" i="3"/>
  <c r="L26" i="3"/>
  <c r="J26" i="3"/>
  <c r="O25" i="3"/>
  <c r="M25" i="3"/>
  <c r="L25" i="3"/>
  <c r="J25" i="3"/>
  <c r="O24" i="3"/>
  <c r="M24" i="3"/>
  <c r="L24" i="3"/>
  <c r="J24" i="3"/>
  <c r="O23" i="3"/>
  <c r="M23" i="3"/>
  <c r="L23" i="3"/>
  <c r="J23" i="3"/>
  <c r="O22" i="3"/>
  <c r="M22" i="3"/>
  <c r="L22" i="3"/>
  <c r="J22" i="3"/>
  <c r="O21" i="3"/>
  <c r="M21" i="3"/>
  <c r="L21" i="3"/>
  <c r="J21" i="3"/>
  <c r="O20" i="3"/>
  <c r="M20" i="3"/>
  <c r="L20" i="3"/>
  <c r="J20" i="3"/>
  <c r="O19" i="3"/>
  <c r="M19" i="3"/>
  <c r="L19" i="3"/>
  <c r="J19" i="3"/>
  <c r="O18" i="3"/>
  <c r="M18" i="3"/>
  <c r="L18" i="3"/>
  <c r="J18" i="3"/>
  <c r="O17" i="3"/>
  <c r="M17" i="3"/>
  <c r="L17" i="3"/>
  <c r="J17" i="3"/>
  <c r="O16" i="3"/>
  <c r="M16" i="3"/>
  <c r="L16" i="3"/>
  <c r="J16" i="3"/>
  <c r="O15" i="3"/>
  <c r="M15" i="3"/>
  <c r="L15" i="3"/>
  <c r="J15" i="3"/>
  <c r="O14" i="3"/>
  <c r="M14" i="3"/>
  <c r="L14" i="3"/>
  <c r="J14" i="3"/>
  <c r="O13" i="3"/>
  <c r="M13" i="3"/>
  <c r="L13" i="3"/>
  <c r="J13" i="3"/>
  <c r="O12" i="3"/>
  <c r="M12" i="3"/>
  <c r="L12" i="3"/>
  <c r="J12" i="3"/>
  <c r="O11" i="3"/>
  <c r="M11" i="3"/>
  <c r="L11" i="3"/>
  <c r="J11" i="3"/>
  <c r="O10" i="3"/>
  <c r="M10" i="3"/>
  <c r="L10" i="3"/>
  <c r="J10" i="3"/>
  <c r="J31" i="3" s="1"/>
  <c r="O9" i="3"/>
  <c r="O31" i="3" s="1"/>
  <c r="O37" i="3" s="1"/>
  <c r="M9" i="3"/>
  <c r="L9" i="3"/>
  <c r="J9" i="3"/>
  <c r="J37" i="3" l="1"/>
  <c r="M31" i="3"/>
  <c r="M3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F10" authorId="0" shapeId="0" xr:uid="{92554C33-E05A-476D-8A7A-77AAF4A5978F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12" authorId="0" shapeId="0" xr:uid="{AAFAC464-AFE0-4AC9-88F1-96B3F5F05C1B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13" authorId="0" shapeId="0" xr:uid="{87F89324-CCDD-4BE8-B733-A6CD5E8F0331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14" authorId="0" shapeId="0" xr:uid="{A70AB2B9-3582-485F-9BB0-ECD96B47ABB8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15" authorId="0" shapeId="0" xr:uid="{2271B067-4310-4075-B9B4-D8F91438AE8F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16" authorId="0" shapeId="0" xr:uid="{7AA02C61-98A3-4A2B-9F8F-8221CAA04500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D17" authorId="0" shapeId="0" xr:uid="{09B62B7F-6F0B-4523-9450-5B80C984E6AB}">
      <text>
        <r>
          <rPr>
            <sz val="10"/>
            <color indexed="81"/>
            <rFont val="MS P ゴシック"/>
            <family val="3"/>
            <charset val="128"/>
          </rPr>
          <t>ＬＰＧについては、
使用料の確認ができる
いずれかの単位（トンor立米）の欄のみ入力してください。</t>
        </r>
      </text>
    </comment>
    <comment ref="F17" authorId="0" shapeId="0" xr:uid="{29555B5C-494E-406D-A89B-F311D5E61378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D18" authorId="0" shapeId="0" xr:uid="{BB20F27B-D61F-4F69-96E4-58FE5DF27D60}">
      <text>
        <r>
          <rPr>
            <sz val="10"/>
            <color indexed="81"/>
            <rFont val="MS P ゴシック"/>
            <family val="3"/>
            <charset val="128"/>
          </rPr>
          <t>ＬＰＧについては、
使用料の確認ができる
いずれかの単位（トンor立米）の欄のみ入力してください。</t>
        </r>
      </text>
    </comment>
    <comment ref="F18" authorId="0" shapeId="0" xr:uid="{6DC0243A-438E-49E2-BA7A-8408D1B018BD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19" authorId="0" shapeId="0" xr:uid="{73A331E6-386A-4455-8454-C14F240DCFC9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20" authorId="0" shapeId="0" xr:uid="{10433049-F3F3-4E5E-B833-1B886861186A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21" authorId="0" shapeId="0" xr:uid="{856916BC-0E62-40DC-ADDA-DD76E611ABCB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22" authorId="0" shapeId="0" xr:uid="{24D34950-1DDD-4AF1-BAA8-D1E4BEA9E6F4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23" authorId="0" shapeId="0" xr:uid="{1BC87083-7829-4D25-8B86-AC506B78034A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24" authorId="0" shapeId="0" xr:uid="{653D46BA-56A6-40AD-B8E3-9F4691FC55E5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25" authorId="0" shapeId="0" xr:uid="{CB9924E3-3094-4F26-BFB1-41E1D31D5604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26" authorId="0" shapeId="0" xr:uid="{53E47A67-B5F6-4682-90D8-97BD3182EFE0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35" authorId="0" shapeId="0" xr:uid="{C70492D7-7E49-4259-AD94-D8FCB89FDD8C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</commentList>
</comments>
</file>

<file path=xl/sharedStrings.xml><?xml version="1.0" encoding="utf-8"?>
<sst xmlns="http://schemas.openxmlformats.org/spreadsheetml/2006/main" count="246" uniqueCount="183">
  <si>
    <t>１　事業実施者</t>
    <rPh sb="2" eb="4">
      <t>ジギョウ</t>
    </rPh>
    <rPh sb="4" eb="6">
      <t>ジッシ</t>
    </rPh>
    <rPh sb="6" eb="7">
      <t>シャ</t>
    </rPh>
    <phoneticPr fontId="1"/>
  </si>
  <si>
    <t>事業実施者</t>
    <rPh sb="0" eb="2">
      <t>ジギョウ</t>
    </rPh>
    <rPh sb="2" eb="4">
      <t>ジッシ</t>
    </rPh>
    <rPh sb="4" eb="5">
      <t>シャ</t>
    </rPh>
    <phoneticPr fontId="1"/>
  </si>
  <si>
    <t>実施場所</t>
    <rPh sb="0" eb="2">
      <t>ジッシ</t>
    </rPh>
    <rPh sb="2" eb="4">
      <t>バショ</t>
    </rPh>
    <phoneticPr fontId="1"/>
  </si>
  <si>
    <t>事業所名称</t>
    <rPh sb="0" eb="3">
      <t>ジギョウショ</t>
    </rPh>
    <rPh sb="3" eb="5">
      <t>メイショウ</t>
    </rPh>
    <phoneticPr fontId="1"/>
  </si>
  <si>
    <t>事業所所在地</t>
    <rPh sb="0" eb="3">
      <t>ジギョウショ</t>
    </rPh>
    <rPh sb="3" eb="6">
      <t>ショザイチ</t>
    </rPh>
    <phoneticPr fontId="1"/>
  </si>
  <si>
    <t>連絡先</t>
    <rPh sb="0" eb="3">
      <t>レンラクサキ</t>
    </rPh>
    <phoneticPr fontId="1"/>
  </si>
  <si>
    <t>所属名</t>
    <rPh sb="0" eb="2">
      <t>ショゾク</t>
    </rPh>
    <rPh sb="2" eb="3">
      <t>ナ</t>
    </rPh>
    <phoneticPr fontId="1"/>
  </si>
  <si>
    <t>電話</t>
    <rPh sb="0" eb="2">
      <t>デンワ</t>
    </rPh>
    <phoneticPr fontId="1"/>
  </si>
  <si>
    <t>職　名</t>
    <rPh sb="0" eb="1">
      <t>ショク</t>
    </rPh>
    <rPh sb="2" eb="3">
      <t>ナ</t>
    </rPh>
    <phoneticPr fontId="1"/>
  </si>
  <si>
    <t>ＦＡＸ</t>
    <phoneticPr fontId="1"/>
  </si>
  <si>
    <t>氏　名</t>
    <rPh sb="0" eb="1">
      <t>シ</t>
    </rPh>
    <rPh sb="2" eb="3">
      <t>ナ</t>
    </rPh>
    <phoneticPr fontId="1"/>
  </si>
  <si>
    <t>E-mail</t>
    <phoneticPr fontId="1"/>
  </si>
  <si>
    <t>２　補助概要</t>
    <rPh sb="2" eb="4">
      <t>ホジョ</t>
    </rPh>
    <rPh sb="4" eb="6">
      <t>ガイヨウ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</si>
  <si>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</si>
  <si>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</si>
  <si>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</si>
  <si>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補助金額</t>
    <rPh sb="0" eb="2">
      <t>ホジョ</t>
    </rPh>
    <rPh sb="2" eb="4">
      <t>キンガク</t>
    </rPh>
    <phoneticPr fontId="1"/>
  </si>
  <si>
    <t>円</t>
    <rPh sb="0" eb="1">
      <t>エン</t>
    </rPh>
    <phoneticPr fontId="1"/>
  </si>
  <si>
    <t>導入設備
稼働年月日</t>
    <rPh sb="0" eb="2">
      <t>ドウニュウ</t>
    </rPh>
    <rPh sb="2" eb="4">
      <t>セツビ</t>
    </rPh>
    <rPh sb="5" eb="7">
      <t>カドウ</t>
    </rPh>
    <rPh sb="7" eb="10">
      <t>ネンガッピ</t>
    </rPh>
    <phoneticPr fontId="1"/>
  </si>
  <si>
    <t>３　導入効果</t>
    <rPh sb="2" eb="4">
      <t>ドウニュウ</t>
    </rPh>
    <rPh sb="4" eb="6">
      <t>コウカ</t>
    </rPh>
    <phoneticPr fontId="1"/>
  </si>
  <si>
    <t>対象事業所全体</t>
    <rPh sb="0" eb="2">
      <t>タイショウ</t>
    </rPh>
    <rPh sb="2" eb="5">
      <t>ジギョウショ</t>
    </rPh>
    <rPh sb="5" eb="7">
      <t>ゼンタイ</t>
    </rPh>
    <phoneticPr fontId="1"/>
  </si>
  <si>
    <t>区分</t>
    <rPh sb="0" eb="2">
      <t>クブン</t>
    </rPh>
    <phoneticPr fontId="1"/>
  </si>
  <si>
    <t>効果</t>
    <rPh sb="0" eb="2">
      <t>コウカ</t>
    </rPh>
    <phoneticPr fontId="1"/>
  </si>
  <si>
    <t>CO2排出量</t>
    <rPh sb="3" eb="5">
      <t>ハイシュツ</t>
    </rPh>
    <rPh sb="5" eb="6">
      <t>リョウ</t>
    </rPh>
    <phoneticPr fontId="1"/>
  </si>
  <si>
    <t>t-CO2/年</t>
    <rPh sb="6" eb="7">
      <t>ネン</t>
    </rPh>
    <phoneticPr fontId="1"/>
  </si>
  <si>
    <r>
      <rPr>
        <b/>
        <sz val="11"/>
        <color indexed="8"/>
        <rFont val="ＭＳ Ｐゴシック"/>
        <family val="3"/>
        <charset val="128"/>
      </rPr>
      <t>導入前</t>
    </r>
    <r>
      <rPr>
        <sz val="11"/>
        <color theme="1"/>
        <rFont val="ＭＳ Ｐゴシック"/>
        <family val="3"/>
        <charset val="128"/>
        <scheme val="minor"/>
      </rPr>
      <t>１年間</t>
    </r>
    <rPh sb="0" eb="2">
      <t>ドウニュウ</t>
    </rPh>
    <rPh sb="2" eb="3">
      <t>マエ</t>
    </rPh>
    <rPh sb="4" eb="6">
      <t>ネンカン</t>
    </rPh>
    <phoneticPr fontId="1"/>
  </si>
  <si>
    <r>
      <rPr>
        <b/>
        <sz val="11"/>
        <color indexed="8"/>
        <rFont val="ＭＳ Ｐゴシック"/>
        <family val="3"/>
        <charset val="128"/>
      </rPr>
      <t>導入後</t>
    </r>
    <r>
      <rPr>
        <sz val="11"/>
        <color theme="1"/>
        <rFont val="ＭＳ Ｐゴシック"/>
        <family val="3"/>
        <charset val="128"/>
        <scheme val="minor"/>
      </rPr>
      <t>１年間</t>
    </r>
    <rPh sb="0" eb="2">
      <t>ドウニュウ</t>
    </rPh>
    <rPh sb="2" eb="3">
      <t>アト</t>
    </rPh>
    <rPh sb="4" eb="6">
      <t>ネンカン</t>
    </rPh>
    <phoneticPr fontId="1"/>
  </si>
  <si>
    <t>年度に補助金交付を受けて実施した事業について、埼玉県民間事業者CO2排出削減</t>
    <rPh sb="0" eb="2">
      <t>ネンド</t>
    </rPh>
    <rPh sb="3" eb="6">
      <t>ホジョキン</t>
    </rPh>
    <rPh sb="6" eb="8">
      <t>コウフ</t>
    </rPh>
    <rPh sb="9" eb="10">
      <t>ウ</t>
    </rPh>
    <rPh sb="12" eb="14">
      <t>ジッシ</t>
    </rPh>
    <rPh sb="16" eb="18">
      <t>ジギョウ</t>
    </rPh>
    <phoneticPr fontId="1"/>
  </si>
  <si>
    <t>導入設備</t>
    <rPh sb="0" eb="2">
      <t>ドウニュウ</t>
    </rPh>
    <rPh sb="2" eb="4">
      <t>セツビ</t>
    </rPh>
    <phoneticPr fontId="1"/>
  </si>
  <si>
    <t>使用量</t>
    <rPh sb="0" eb="3">
      <t>シヨウリョウ</t>
    </rPh>
    <phoneticPr fontId="1"/>
  </si>
  <si>
    <t>熱量</t>
    <phoneticPr fontId="1"/>
  </si>
  <si>
    <t>原油換算</t>
    <rPh sb="0" eb="2">
      <t>ゲンユ</t>
    </rPh>
    <rPh sb="2" eb="4">
      <t>カンサン</t>
    </rPh>
    <phoneticPr fontId="1"/>
  </si>
  <si>
    <t>原油換算使用量</t>
    <rPh sb="0" eb="2">
      <t>ゲンユ</t>
    </rPh>
    <rPh sb="2" eb="4">
      <t>カンサン</t>
    </rPh>
    <rPh sb="4" eb="7">
      <t>シヨウリョウ</t>
    </rPh>
    <phoneticPr fontId="1"/>
  </si>
  <si>
    <t>②</t>
    <phoneticPr fontId="1"/>
  </si>
  <si>
    <t>③=①×②</t>
    <phoneticPr fontId="1"/>
  </si>
  <si>
    <t>④</t>
    <phoneticPr fontId="1"/>
  </si>
  <si>
    <t>⑤=①×②×④</t>
    <phoneticPr fontId="1"/>
  </si>
  <si>
    <t>数値</t>
    <rPh sb="0" eb="2">
      <t>スウチ</t>
    </rPh>
    <phoneticPr fontId="1"/>
  </si>
  <si>
    <t>単位</t>
    <rPh sb="0" eb="2">
      <t>タンイ</t>
    </rPh>
    <phoneticPr fontId="1"/>
  </si>
  <si>
    <t>GJ</t>
    <phoneticPr fontId="1"/>
  </si>
  <si>
    <t>kL</t>
    <phoneticPr fontId="1"/>
  </si>
  <si>
    <t>GJ/kL</t>
    <phoneticPr fontId="1"/>
  </si>
  <si>
    <t>灯油</t>
    <rPh sb="0" eb="2">
      <t>トウユ</t>
    </rPh>
    <phoneticPr fontId="1"/>
  </si>
  <si>
    <t>軽油</t>
    <rPh sb="0" eb="2">
      <t>ケイユ</t>
    </rPh>
    <phoneticPr fontId="1"/>
  </si>
  <si>
    <t>Ａ重油</t>
    <rPh sb="1" eb="3">
      <t>ジュウユ</t>
    </rPh>
    <phoneticPr fontId="1"/>
  </si>
  <si>
    <t>Ｂ・Ｃ重油</t>
    <rPh sb="3" eb="5">
      <t>ジュウユ</t>
    </rPh>
    <phoneticPr fontId="1"/>
  </si>
  <si>
    <t>石油アスファルト</t>
    <rPh sb="0" eb="2">
      <t>セキユ</t>
    </rPh>
    <phoneticPr fontId="1"/>
  </si>
  <si>
    <t>t</t>
    <phoneticPr fontId="1"/>
  </si>
  <si>
    <t>GJ/t</t>
    <phoneticPr fontId="1"/>
  </si>
  <si>
    <t>石油ガス</t>
    <rPh sb="0" eb="2">
      <t>セキユ</t>
    </rPh>
    <phoneticPr fontId="1"/>
  </si>
  <si>
    <t>石油系炭化水素ガス</t>
    <rPh sb="0" eb="3">
      <t>セキユケイ</t>
    </rPh>
    <rPh sb="3" eb="5">
      <t>タンカ</t>
    </rPh>
    <rPh sb="5" eb="7">
      <t>スイソ</t>
    </rPh>
    <phoneticPr fontId="1"/>
  </si>
  <si>
    <t>石炭</t>
    <rPh sb="0" eb="2">
      <t>セキタン</t>
    </rPh>
    <phoneticPr fontId="1"/>
  </si>
  <si>
    <t>原料炭</t>
    <rPh sb="0" eb="2">
      <t>ゲンリョウ</t>
    </rPh>
    <rPh sb="2" eb="3">
      <t>タン</t>
    </rPh>
    <phoneticPr fontId="1"/>
  </si>
  <si>
    <t>一般炭</t>
    <rPh sb="0" eb="2">
      <t>イッパン</t>
    </rPh>
    <rPh sb="2" eb="3">
      <t>タン</t>
    </rPh>
    <phoneticPr fontId="1"/>
  </si>
  <si>
    <t>無煙炭</t>
    <rPh sb="0" eb="3">
      <t>ムエンタン</t>
    </rPh>
    <phoneticPr fontId="1"/>
  </si>
  <si>
    <t>石炭コークス</t>
    <rPh sb="0" eb="2">
      <t>セキタン</t>
    </rPh>
    <phoneticPr fontId="1"/>
  </si>
  <si>
    <t>小計</t>
    <phoneticPr fontId="1"/>
  </si>
  <si>
    <t>①</t>
  </si>
  <si>
    <t>産業用蒸気</t>
    <rPh sb="0" eb="3">
      <t>サンギョウヨウ</t>
    </rPh>
    <rPh sb="3" eb="5">
      <t>ジョウキ</t>
    </rPh>
    <phoneticPr fontId="1"/>
  </si>
  <si>
    <t>電気</t>
    <rPh sb="0" eb="2">
      <t>デンキ</t>
    </rPh>
    <phoneticPr fontId="1"/>
  </si>
  <si>
    <t>千kWh</t>
    <rPh sb="0" eb="1">
      <t>セン</t>
    </rPh>
    <phoneticPr fontId="1"/>
  </si>
  <si>
    <t>GJ/千kWh</t>
    <rPh sb="3" eb="4">
      <t>セン</t>
    </rPh>
    <phoneticPr fontId="1"/>
  </si>
  <si>
    <t>合計</t>
    <rPh sb="0" eb="2">
      <t>ゴウケイ</t>
    </rPh>
    <phoneticPr fontId="1"/>
  </si>
  <si>
    <t>①</t>
    <phoneticPr fontId="1"/>
  </si>
  <si>
    <t>単位</t>
    <phoneticPr fontId="1"/>
  </si>
  <si>
    <t>kL/GJ</t>
    <phoneticPr fontId="1"/>
  </si>
  <si>
    <t>ナフサ</t>
    <phoneticPr fontId="1"/>
  </si>
  <si>
    <t>GJ/GJ</t>
    <phoneticPr fontId="1"/>
  </si>
  <si>
    <t>令和</t>
    <rPh sb="0" eb="2">
      <t>レイワ</t>
    </rPh>
    <phoneticPr fontId="1"/>
  </si>
  <si>
    <t>令和</t>
  </si>
  <si>
    <r>
      <t>埼玉県民間事業者CO2排出削減設備導入補助金　導入効果報告書</t>
    </r>
    <r>
      <rPr>
        <sz val="16"/>
        <color indexed="8"/>
        <rFont val="ＭＳ Ｐゴシック"/>
        <family val="3"/>
        <charset val="128"/>
      </rPr>
      <t/>
    </r>
    <rPh sb="0" eb="3">
      <t>サイタマケン</t>
    </rPh>
    <rPh sb="3" eb="5">
      <t>ミンカン</t>
    </rPh>
    <rPh sb="5" eb="7">
      <t>ジギョウ</t>
    </rPh>
    <rPh sb="7" eb="8">
      <t>シャ</t>
    </rPh>
    <rPh sb="11" eb="13">
      <t>ハイシュツ</t>
    </rPh>
    <rPh sb="13" eb="15">
      <t>サクゲン</t>
    </rPh>
    <rPh sb="15" eb="17">
      <t>セツビ</t>
    </rPh>
    <rPh sb="17" eb="19">
      <t>ドウニュウ</t>
    </rPh>
    <rPh sb="19" eb="21">
      <t>ホジョ</t>
    </rPh>
    <rPh sb="21" eb="22">
      <t>キン</t>
    </rPh>
    <rPh sb="23" eb="25">
      <t>ドウニュウ</t>
    </rPh>
    <rPh sb="25" eb="27">
      <t>コウカ</t>
    </rPh>
    <rPh sb="27" eb="30">
      <t>ホウコクショ</t>
    </rPh>
    <phoneticPr fontId="1"/>
  </si>
  <si>
    <t>ＣＯ₂排出量換算チェックシート</t>
    <rPh sb="3" eb="5">
      <t>ハイシュツ</t>
    </rPh>
    <rPh sb="5" eb="6">
      <t>リョウ</t>
    </rPh>
    <rPh sb="6" eb="8">
      <t>カンサン</t>
    </rPh>
    <phoneticPr fontId="1"/>
  </si>
  <si>
    <t>１．CO₂排出量換算計算</t>
    <rPh sb="5" eb="7">
      <t>ハイシュツ</t>
    </rPh>
    <rPh sb="7" eb="8">
      <t>リョウ</t>
    </rPh>
    <rPh sb="8" eb="10">
      <t>カンサン</t>
    </rPh>
    <rPh sb="10" eb="12">
      <t>ケイサン</t>
    </rPh>
    <phoneticPr fontId="15"/>
  </si>
  <si>
    <t>事業者名：</t>
    <rPh sb="0" eb="1">
      <t>ジ</t>
    </rPh>
    <rPh sb="1" eb="2">
      <t>ギョウ</t>
    </rPh>
    <rPh sb="2" eb="3">
      <t>シャ</t>
    </rPh>
    <rPh sb="3" eb="4">
      <t>メイ</t>
    </rPh>
    <phoneticPr fontId="1"/>
  </si>
  <si>
    <t>○○○○○○ 様</t>
    <rPh sb="7" eb="8">
      <t>サマ</t>
    </rPh>
    <phoneticPr fontId="1"/>
  </si>
  <si>
    <t>作成日：</t>
    <rPh sb="0" eb="2">
      <t>サクセイ</t>
    </rPh>
    <rPh sb="2" eb="3">
      <t>ヒ</t>
    </rPh>
    <phoneticPr fontId="1"/>
  </si>
  <si>
    <t>令和○○年 ○月○○日</t>
    <rPh sb="0" eb="1">
      <t>レイ</t>
    </rPh>
    <rPh sb="1" eb="2">
      <t>ワ</t>
    </rPh>
    <phoneticPr fontId="1"/>
  </si>
  <si>
    <t>期  間：</t>
    <rPh sb="0" eb="1">
      <t>キ</t>
    </rPh>
    <rPh sb="3" eb="4">
      <t>アイダ</t>
    </rPh>
    <phoneticPr fontId="1"/>
  </si>
  <si>
    <t>○○○○年４月～○○○○年３月</t>
  </si>
  <si>
    <t>係数：埼玉県目標設定型排出量取引制度で使用している換算係数</t>
    <phoneticPr fontId="15"/>
  </si>
  <si>
    <t>種　　　類</t>
    <rPh sb="0" eb="1">
      <t>シュ</t>
    </rPh>
    <rPh sb="4" eb="5">
      <t>ルイ</t>
    </rPh>
    <phoneticPr fontId="1"/>
  </si>
  <si>
    <t>単位当たり
発熱量</t>
    <rPh sb="0" eb="2">
      <t>タンイ</t>
    </rPh>
    <rPh sb="2" eb="3">
      <t>ア</t>
    </rPh>
    <rPh sb="6" eb="9">
      <t>ハツネツリョウ</t>
    </rPh>
    <phoneticPr fontId="1"/>
  </si>
  <si>
    <t>原油換算係数</t>
    <rPh sb="0" eb="2">
      <t>ゲンユ</t>
    </rPh>
    <rPh sb="2" eb="4">
      <t>カンサン</t>
    </rPh>
    <rPh sb="4" eb="6">
      <t>ケイスウ</t>
    </rPh>
    <phoneticPr fontId="1"/>
  </si>
  <si>
    <t>ＣＯ₂排出係数</t>
    <phoneticPr fontId="1"/>
  </si>
  <si>
    <t>ＣＯ₂排出量</t>
    <rPh sb="3" eb="5">
      <t>ハイシュツ</t>
    </rPh>
    <rPh sb="5" eb="6">
      <t>リョウ</t>
    </rPh>
    <phoneticPr fontId="1"/>
  </si>
  <si>
    <t>①×②</t>
    <phoneticPr fontId="1"/>
  </si>
  <si>
    <t>③</t>
    <phoneticPr fontId="1"/>
  </si>
  <si>
    <t>②×③</t>
    <phoneticPr fontId="1"/>
  </si>
  <si>
    <t>①×②×③</t>
    <phoneticPr fontId="1"/>
  </si>
  <si>
    <t>①×④</t>
    <phoneticPr fontId="1"/>
  </si>
  <si>
    <t>t-ＣＯ₂</t>
    <phoneticPr fontId="1"/>
  </si>
  <si>
    <t>燃料及び熱</t>
    <rPh sb="0" eb="2">
      <t>ネンリョウ</t>
    </rPh>
    <rPh sb="2" eb="3">
      <t>オヨ</t>
    </rPh>
    <rPh sb="4" eb="5">
      <t>ネツ</t>
    </rPh>
    <phoneticPr fontId="1"/>
  </si>
  <si>
    <t>原油
（コンデンセートを除く）</t>
    <rPh sb="0" eb="2">
      <t>ゲンユ</t>
    </rPh>
    <rPh sb="12" eb="13">
      <t>ノゾ</t>
    </rPh>
    <phoneticPr fontId="1"/>
  </si>
  <si>
    <t>揮発油
（ガソリン）</t>
    <rPh sb="0" eb="3">
      <t>キハツユ</t>
    </rPh>
    <phoneticPr fontId="1"/>
  </si>
  <si>
    <r>
      <t xml:space="preserve">液化石油ガス
（ＬＰＧ： </t>
    </r>
    <r>
      <rPr>
        <b/>
        <sz val="10"/>
        <rFont val="ＭＳ Ｐゴシック"/>
        <family val="3"/>
        <charset val="128"/>
      </rPr>
      <t>ｔ</t>
    </r>
    <r>
      <rPr>
        <sz val="9"/>
        <rFont val="ＭＳ Ｐゴシック"/>
        <family val="3"/>
        <charset val="128"/>
      </rPr>
      <t>）</t>
    </r>
    <phoneticPr fontId="1"/>
  </si>
  <si>
    <r>
      <t xml:space="preserve">液化石油ガス
（ＬＰＧ： </t>
    </r>
    <r>
      <rPr>
        <b/>
        <sz val="10"/>
        <rFont val="ＭＳ Ｐゴシック"/>
        <family val="3"/>
        <charset val="128"/>
      </rPr>
      <t>㎥</t>
    </r>
    <r>
      <rPr>
        <sz val="9"/>
        <rFont val="ＭＳ Ｐゴシック"/>
        <family val="3"/>
        <charset val="128"/>
      </rPr>
      <t>）</t>
    </r>
    <phoneticPr fontId="1"/>
  </si>
  <si>
    <t>㎥</t>
    <phoneticPr fontId="1"/>
  </si>
  <si>
    <t>GJ/㎥</t>
    <phoneticPr fontId="1"/>
  </si>
  <si>
    <r>
      <t>千Nｍ</t>
    </r>
    <r>
      <rPr>
        <b/>
        <vertAlign val="superscript"/>
        <sz val="11"/>
        <rFont val="ＭＳ Ｐ明朝"/>
        <family val="1"/>
        <charset val="128"/>
      </rPr>
      <t>3</t>
    </r>
    <rPh sb="0" eb="1">
      <t>セン</t>
    </rPh>
    <phoneticPr fontId="1"/>
  </si>
  <si>
    <r>
      <t>GJ/千Nｍ</t>
    </r>
    <r>
      <rPr>
        <vertAlign val="superscript"/>
        <sz val="9"/>
        <rFont val="ＭＳ Ｐ明朝"/>
        <family val="1"/>
        <charset val="128"/>
      </rPr>
      <t>3</t>
    </r>
    <phoneticPr fontId="1"/>
  </si>
  <si>
    <t>液化天然ガス
(LNG)</t>
    <rPh sb="0" eb="2">
      <t>エキカ</t>
    </rPh>
    <rPh sb="2" eb="4">
      <t>テンネン</t>
    </rPh>
    <phoneticPr fontId="1"/>
  </si>
  <si>
    <t>都市ガス</t>
    <rPh sb="0" eb="2">
      <t>トシ</t>
    </rPh>
    <phoneticPr fontId="1"/>
  </si>
  <si>
    <r>
      <t>千ｍ</t>
    </r>
    <r>
      <rPr>
        <b/>
        <vertAlign val="superscript"/>
        <sz val="11"/>
        <rFont val="ＭＳ Ｐ明朝"/>
        <family val="1"/>
        <charset val="128"/>
      </rPr>
      <t>3</t>
    </r>
    <rPh sb="0" eb="1">
      <t>セン</t>
    </rPh>
    <phoneticPr fontId="1"/>
  </si>
  <si>
    <r>
      <t>GJ/千ｍ</t>
    </r>
    <r>
      <rPr>
        <vertAlign val="superscript"/>
        <sz val="9"/>
        <rFont val="ＭＳ Ｐ明朝"/>
        <family val="1"/>
        <charset val="128"/>
      </rPr>
      <t>3</t>
    </r>
    <phoneticPr fontId="1"/>
  </si>
  <si>
    <r>
      <t>千Nｍ</t>
    </r>
    <r>
      <rPr>
        <vertAlign val="superscript"/>
        <sz val="10"/>
        <rFont val="ＭＳ Ｐ明朝"/>
        <family val="1"/>
        <charset val="128"/>
      </rPr>
      <t>3</t>
    </r>
    <rPh sb="0" eb="1">
      <t>セン</t>
    </rPh>
    <phoneticPr fontId="1"/>
  </si>
  <si>
    <t>※「種類」は主なもののみ、これ以外は省略</t>
    <rPh sb="2" eb="4">
      <t>シュルイ</t>
    </rPh>
    <rPh sb="6" eb="7">
      <t>オモ</t>
    </rPh>
    <rPh sb="15" eb="17">
      <t>イガイ</t>
    </rPh>
    <rPh sb="18" eb="20">
      <t>ショウリャク</t>
    </rPh>
    <phoneticPr fontId="32"/>
  </si>
  <si>
    <t>※都市ガス、電気の「単位当たり発熱量」は、便宜的に上記数値で計算</t>
    <rPh sb="1" eb="3">
      <t>トシ</t>
    </rPh>
    <rPh sb="6" eb="8">
      <t>デンキ</t>
    </rPh>
    <rPh sb="10" eb="12">
      <t>タンイ</t>
    </rPh>
    <rPh sb="12" eb="13">
      <t>ア</t>
    </rPh>
    <rPh sb="15" eb="17">
      <t>ハツネツ</t>
    </rPh>
    <rPh sb="17" eb="18">
      <t>リョウ</t>
    </rPh>
    <rPh sb="21" eb="24">
      <t>ベンギテキ</t>
    </rPh>
    <rPh sb="25" eb="27">
      <t>ジョウキ</t>
    </rPh>
    <rPh sb="27" eb="29">
      <t>スウチ</t>
    </rPh>
    <rPh sb="30" eb="32">
      <t>ケイサン</t>
    </rPh>
    <phoneticPr fontId="32"/>
  </si>
  <si>
    <t>※LPG：1㎥＝１．９９２㎏</t>
    <phoneticPr fontId="32"/>
  </si>
  <si>
    <r>
      <t xml:space="preserve">２．効果計算係数
</t>
    </r>
    <r>
      <rPr>
        <sz val="9"/>
        <color theme="1"/>
        <rFont val="ＭＳ Ｐ明朝"/>
        <family val="1"/>
        <charset val="128"/>
      </rPr>
      <t/>
    </r>
    <rPh sb="2" eb="4">
      <t>コウカ</t>
    </rPh>
    <rPh sb="4" eb="6">
      <t>ケイサン</t>
    </rPh>
    <rPh sb="6" eb="8">
      <t>ケイスウ</t>
    </rPh>
    <phoneticPr fontId="15"/>
  </si>
  <si>
    <t>（個票シート等で、エネルギー使用量、ＣＯ２排出量、削減金額等の算出には下表の係数を使用しています。）</t>
  </si>
  <si>
    <t>エネルギー
の種類</t>
    <rPh sb="7" eb="9">
      <t>シュルイ</t>
    </rPh>
    <phoneticPr fontId="15"/>
  </si>
  <si>
    <t>単価</t>
    <rPh sb="0" eb="2">
      <t>タンカ</t>
    </rPh>
    <phoneticPr fontId="15"/>
  </si>
  <si>
    <t>原油換算係数 *2</t>
    <rPh sb="0" eb="2">
      <t>ゲンユ</t>
    </rPh>
    <rPh sb="2" eb="4">
      <t>カンサン</t>
    </rPh>
    <rPh sb="4" eb="6">
      <t>ケイスウ</t>
    </rPh>
    <phoneticPr fontId="15"/>
  </si>
  <si>
    <r>
      <t>CO</t>
    </r>
    <r>
      <rPr>
        <vertAlign val="subscript"/>
        <sz val="10"/>
        <color theme="1"/>
        <rFont val="ＭＳ Ｐ明朝"/>
        <family val="1"/>
        <charset val="128"/>
      </rPr>
      <t>2</t>
    </r>
    <r>
      <rPr>
        <sz val="10"/>
        <color theme="1"/>
        <rFont val="ＭＳ Ｐ明朝"/>
        <family val="2"/>
        <charset val="128"/>
      </rPr>
      <t>排出係数</t>
    </r>
    <r>
      <rPr>
        <sz val="10"/>
        <color theme="1"/>
        <rFont val="ＭＳ Ｐ明朝"/>
        <family val="1"/>
        <charset val="128"/>
      </rPr>
      <t xml:space="preserve"> *2</t>
    </r>
    <rPh sb="3" eb="5">
      <t>ハイシュツ</t>
    </rPh>
    <rPh sb="5" eb="7">
      <t>ケイスウ</t>
    </rPh>
    <phoneticPr fontId="15"/>
  </si>
  <si>
    <t>記号</t>
    <rPh sb="0" eb="2">
      <t>キゴウ</t>
    </rPh>
    <phoneticPr fontId="15"/>
  </si>
  <si>
    <t>数値</t>
    <rPh sb="0" eb="2">
      <t>スウチ</t>
    </rPh>
    <phoneticPr fontId="15"/>
  </si>
  <si>
    <t>単位</t>
    <rPh sb="0" eb="2">
      <t>タンイ</t>
    </rPh>
    <phoneticPr fontId="15"/>
  </si>
  <si>
    <r>
      <t>電力</t>
    </r>
    <r>
      <rPr>
        <sz val="8"/>
        <color theme="1"/>
        <rFont val="ＭＳ Ｐ明朝"/>
        <family val="1"/>
        <charset val="128"/>
      </rPr>
      <t>　＊１</t>
    </r>
    <rPh sb="0" eb="2">
      <t>デンリョク</t>
    </rPh>
    <phoneticPr fontId="15"/>
  </si>
  <si>
    <t>dy</t>
    <phoneticPr fontId="15"/>
  </si>
  <si>
    <t>円/ｋWh</t>
    <rPh sb="0" eb="1">
      <t>エン</t>
    </rPh>
    <phoneticPr fontId="15"/>
  </si>
  <si>
    <t>do</t>
    <phoneticPr fontId="15"/>
  </si>
  <si>
    <t>ｋL/千ｋWh</t>
    <rPh sb="3" eb="4">
      <t>セン</t>
    </rPh>
    <phoneticPr fontId="15"/>
  </si>
  <si>
    <t>dc</t>
    <phoneticPr fontId="15"/>
  </si>
  <si>
    <r>
      <t>t-CO</t>
    </r>
    <r>
      <rPr>
        <vertAlign val="subscript"/>
        <sz val="10"/>
        <color theme="1"/>
        <rFont val="ＭＳ Ｐ明朝"/>
        <family val="1"/>
        <charset val="128"/>
      </rPr>
      <t>2</t>
    </r>
    <r>
      <rPr>
        <sz val="10"/>
        <color theme="1"/>
        <rFont val="ＭＳ Ｐ明朝"/>
        <family val="2"/>
        <charset val="128"/>
      </rPr>
      <t>/千ｋWh</t>
    </r>
    <rPh sb="6" eb="7">
      <t>セン</t>
    </rPh>
    <phoneticPr fontId="15"/>
  </si>
  <si>
    <t>灯油</t>
    <rPh sb="0" eb="2">
      <t>トウユ</t>
    </rPh>
    <phoneticPr fontId="15"/>
  </si>
  <si>
    <t>ｔｙ</t>
    <phoneticPr fontId="15"/>
  </si>
  <si>
    <t>円/L</t>
    <rPh sb="0" eb="1">
      <t>エン</t>
    </rPh>
    <phoneticPr fontId="15"/>
  </si>
  <si>
    <t>to</t>
    <phoneticPr fontId="15"/>
  </si>
  <si>
    <t>ｋL/ｋL</t>
    <phoneticPr fontId="15"/>
  </si>
  <si>
    <t>ｔｃ</t>
    <phoneticPr fontId="15"/>
  </si>
  <si>
    <r>
      <t>t-CO</t>
    </r>
    <r>
      <rPr>
        <vertAlign val="subscript"/>
        <sz val="10"/>
        <color theme="1"/>
        <rFont val="ＭＳ Ｐ明朝"/>
        <family val="1"/>
        <charset val="128"/>
      </rPr>
      <t>2</t>
    </r>
    <r>
      <rPr>
        <sz val="10"/>
        <color theme="1"/>
        <rFont val="ＭＳ Ｐ明朝"/>
        <family val="2"/>
        <charset val="128"/>
      </rPr>
      <t>/ｋL</t>
    </r>
    <phoneticPr fontId="15"/>
  </si>
  <si>
    <t>A重油</t>
    <rPh sb="1" eb="3">
      <t>ジュウユ</t>
    </rPh>
    <phoneticPr fontId="15"/>
  </si>
  <si>
    <t>ay</t>
    <phoneticPr fontId="15"/>
  </si>
  <si>
    <t>ao</t>
    <phoneticPr fontId="15"/>
  </si>
  <si>
    <t>ac</t>
    <phoneticPr fontId="15"/>
  </si>
  <si>
    <t>LPG(ｋｇ）</t>
    <phoneticPr fontId="15"/>
  </si>
  <si>
    <t>ｋy</t>
    <phoneticPr fontId="15"/>
  </si>
  <si>
    <t>円/ｋｇ</t>
    <phoneticPr fontId="15"/>
  </si>
  <si>
    <t>ｋo</t>
    <phoneticPr fontId="15"/>
  </si>
  <si>
    <r>
      <t>ｋL/</t>
    </r>
    <r>
      <rPr>
        <sz val="10"/>
        <rFont val="ＭＳ Ｐ明朝"/>
        <family val="1"/>
        <charset val="128"/>
      </rPr>
      <t>t</t>
    </r>
    <phoneticPr fontId="15"/>
  </si>
  <si>
    <t>ｋc</t>
    <phoneticPr fontId="15"/>
  </si>
  <si>
    <r>
      <t>t-CO</t>
    </r>
    <r>
      <rPr>
        <vertAlign val="subscript"/>
        <sz val="10"/>
        <color theme="1"/>
        <rFont val="ＭＳ Ｐ明朝"/>
        <family val="1"/>
        <charset val="128"/>
      </rPr>
      <t>2</t>
    </r>
    <r>
      <rPr>
        <sz val="10"/>
        <color theme="1"/>
        <rFont val="ＭＳ Ｐ明朝"/>
        <family val="2"/>
        <charset val="128"/>
      </rPr>
      <t>/</t>
    </r>
    <r>
      <rPr>
        <sz val="10"/>
        <rFont val="ＭＳ Ｐ明朝"/>
        <family val="1"/>
        <charset val="128"/>
      </rPr>
      <t>ｔ</t>
    </r>
    <phoneticPr fontId="15"/>
  </si>
  <si>
    <t>ガソリン</t>
    <phoneticPr fontId="15"/>
  </si>
  <si>
    <t>ｋL/ｋL</t>
  </si>
  <si>
    <t>t-CO2/ｋL</t>
  </si>
  <si>
    <t>LPG（㎥）</t>
    <phoneticPr fontId="15"/>
  </si>
  <si>
    <t>ｍy</t>
    <phoneticPr fontId="15"/>
  </si>
  <si>
    <t>円/㎥</t>
    <phoneticPr fontId="15"/>
  </si>
  <si>
    <t>ｍo</t>
    <phoneticPr fontId="15"/>
  </si>
  <si>
    <t>ｋL/㎥</t>
    <phoneticPr fontId="15"/>
  </si>
  <si>
    <t>ｍc</t>
    <phoneticPr fontId="15"/>
  </si>
  <si>
    <r>
      <t>t-CO</t>
    </r>
    <r>
      <rPr>
        <vertAlign val="subscript"/>
        <sz val="1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/㎥</t>
    </r>
    <phoneticPr fontId="15"/>
  </si>
  <si>
    <t>軽油</t>
    <rPh sb="0" eb="2">
      <t>ケイユ</t>
    </rPh>
    <phoneticPr fontId="15"/>
  </si>
  <si>
    <t>円/㎥</t>
  </si>
  <si>
    <t>ｋL/㎥</t>
  </si>
  <si>
    <t>t-CO2/㎥</t>
  </si>
  <si>
    <t>都市ガス　１３A</t>
    <rPh sb="0" eb="2">
      <t>トシ</t>
    </rPh>
    <phoneticPr fontId="15"/>
  </si>
  <si>
    <t>gy</t>
    <phoneticPr fontId="15"/>
  </si>
  <si>
    <t>円/㎥</t>
    <rPh sb="0" eb="1">
      <t>エン</t>
    </rPh>
    <phoneticPr fontId="15"/>
  </si>
  <si>
    <t>go</t>
    <phoneticPr fontId="15"/>
  </si>
  <si>
    <t>ｋL/千㎥</t>
    <rPh sb="3" eb="4">
      <t>セン</t>
    </rPh>
    <phoneticPr fontId="15"/>
  </si>
  <si>
    <t>gc</t>
    <phoneticPr fontId="15"/>
  </si>
  <si>
    <r>
      <t>t-CO</t>
    </r>
    <r>
      <rPr>
        <vertAlign val="subscript"/>
        <sz val="10"/>
        <color theme="1"/>
        <rFont val="ＭＳ Ｐ明朝"/>
        <family val="1"/>
        <charset val="128"/>
      </rPr>
      <t>2</t>
    </r>
    <r>
      <rPr>
        <sz val="10"/>
        <color theme="1"/>
        <rFont val="ＭＳ Ｐ明朝"/>
        <family val="2"/>
        <charset val="128"/>
      </rPr>
      <t>/千㎥</t>
    </r>
    <rPh sb="6" eb="7">
      <t>セン</t>
    </rPh>
    <phoneticPr fontId="15"/>
  </si>
  <si>
    <t>円/ｋｇ</t>
  </si>
  <si>
    <t>ｘｙ</t>
    <phoneticPr fontId="15"/>
  </si>
  <si>
    <t>ｘｏ</t>
    <phoneticPr fontId="15"/>
  </si>
  <si>
    <t>ｘｃ</t>
    <phoneticPr fontId="15"/>
  </si>
  <si>
    <t>ｋL/t</t>
  </si>
  <si>
    <t>t-CO2/ｔ</t>
  </si>
  <si>
    <t>＊１：単価は Ⅲ.エネルギーの使用状況シートの表より。　　＊２：係数は埼玉県排出量取引制度ガイドラインによります。</t>
    <rPh sb="3" eb="5">
      <t>タンカ</t>
    </rPh>
    <rPh sb="15" eb="17">
      <t>シヨウ</t>
    </rPh>
    <rPh sb="17" eb="19">
      <t>ジョウキョウ</t>
    </rPh>
    <rPh sb="23" eb="24">
      <t>ヒョウ</t>
    </rPh>
    <rPh sb="32" eb="34">
      <t>ケイスウ</t>
    </rPh>
    <rPh sb="35" eb="38">
      <t>サイタマケン</t>
    </rPh>
    <rPh sb="38" eb="40">
      <t>ハイシュツ</t>
    </rPh>
    <rPh sb="40" eb="41">
      <t>リョウ</t>
    </rPh>
    <rPh sb="41" eb="43">
      <t>トリヒキ</t>
    </rPh>
    <rPh sb="43" eb="45">
      <t>セイド</t>
    </rPh>
    <phoneticPr fontId="15"/>
  </si>
  <si>
    <t>原油のうちコンデンセート（ＮＧＬ）、石油コークス、コークス炉ガス、高炉ガス、転炉ガス、コールタール、都市ガス（６A)、産業用以外の蒸気、温水、冷水の行を削除し、ＣＯ₂排出量の列を追加した。</t>
    <rPh sb="59" eb="62">
      <t>サンギョウヨウ</t>
    </rPh>
    <rPh sb="62" eb="64">
      <t>イガイ</t>
    </rPh>
    <rPh sb="65" eb="67">
      <t>ジョウキ</t>
    </rPh>
    <rPh sb="68" eb="70">
      <t>オンスイ</t>
    </rPh>
    <rPh sb="71" eb="73">
      <t>レイスイ</t>
    </rPh>
    <phoneticPr fontId="1"/>
  </si>
  <si>
    <t>＊１　　都市ガスの「②単位当たり発熱量」については、標準状態（０℃、１気圧）を使用状態（１５℃）に換算する係数（０．９６６65）を
         標準状態における発熱量に掛けている。</t>
    <rPh sb="4" eb="6">
      <t>トシ</t>
    </rPh>
    <rPh sb="11" eb="13">
      <t>タンイ</t>
    </rPh>
    <rPh sb="13" eb="14">
      <t>ア</t>
    </rPh>
    <rPh sb="16" eb="17">
      <t>ハツ</t>
    </rPh>
    <rPh sb="17" eb="18">
      <t>ネツ</t>
    </rPh>
    <rPh sb="18" eb="19">
      <t>リョウ</t>
    </rPh>
    <rPh sb="26" eb="28">
      <t>ヒョウジュン</t>
    </rPh>
    <rPh sb="28" eb="30">
      <t>ジョウタイ</t>
    </rPh>
    <rPh sb="35" eb="37">
      <t>キアツ</t>
    </rPh>
    <rPh sb="39" eb="41">
      <t>シヨウ</t>
    </rPh>
    <rPh sb="41" eb="43">
      <t>ジョウタイ</t>
    </rPh>
    <rPh sb="49" eb="51">
      <t>カンサン</t>
    </rPh>
    <rPh sb="53" eb="55">
      <t>ケイスウ</t>
    </rPh>
    <rPh sb="75" eb="77">
      <t>ヒョウジュン</t>
    </rPh>
    <rPh sb="77" eb="79">
      <t>ジョウタイ</t>
    </rPh>
    <rPh sb="83" eb="85">
      <t>ハツネツ</t>
    </rPh>
    <rPh sb="85" eb="86">
      <t>リョウ</t>
    </rPh>
    <rPh sb="87" eb="88">
      <t>カ</t>
    </rPh>
    <phoneticPr fontId="1"/>
  </si>
  <si>
    <r>
      <t>＊２　　１３A(４５MJ/㎥）：東京ガス、武州ガス、大東ガス、伊</t>
    </r>
    <r>
      <rPr>
        <sz val="10"/>
        <color rgb="FFFF0000"/>
        <rFont val="ＭＳ Ｐ明朝"/>
        <family val="1"/>
        <charset val="128"/>
      </rPr>
      <t>奈</t>
    </r>
    <r>
      <rPr>
        <sz val="10"/>
        <color indexed="8"/>
        <rFont val="ＭＳ Ｐ明朝"/>
        <family val="1"/>
        <charset val="128"/>
      </rPr>
      <t>都市ガス、角栄ガス、幸手都市ガス、松栄ガス、
　　　　　　　　　　　　　　　坂戸ガス、日高都市ガス、鷺宮ガス</t>
    </r>
    <r>
      <rPr>
        <sz val="10"/>
        <color rgb="FFFF0000"/>
        <rFont val="ＭＳ Ｐ明朝"/>
        <family val="1"/>
        <charset val="128"/>
      </rPr>
      <t>、東彩ガス、武蔵野ガス、太田都市ガス</t>
    </r>
    <rPh sb="16" eb="18">
      <t>トウキョウ</t>
    </rPh>
    <rPh sb="21" eb="23">
      <t>ブシュウ</t>
    </rPh>
    <rPh sb="26" eb="28">
      <t>ダイトウ</t>
    </rPh>
    <rPh sb="31" eb="33">
      <t>イナ</t>
    </rPh>
    <rPh sb="33" eb="35">
      <t>トシ</t>
    </rPh>
    <rPh sb="38" eb="40">
      <t>カクエイ</t>
    </rPh>
    <rPh sb="43" eb="45">
      <t>サッテ</t>
    </rPh>
    <rPh sb="45" eb="47">
      <t>トシ</t>
    </rPh>
    <rPh sb="50" eb="51">
      <t>マツ</t>
    </rPh>
    <rPh sb="51" eb="52">
      <t>サカエ</t>
    </rPh>
    <rPh sb="88" eb="89">
      <t>トウ</t>
    </rPh>
    <rPh sb="89" eb="90">
      <t>サイ</t>
    </rPh>
    <rPh sb="93" eb="96">
      <t>ムサシノ</t>
    </rPh>
    <rPh sb="99" eb="101">
      <t>オオタ</t>
    </rPh>
    <rPh sb="101" eb="103">
      <t>トシ</t>
    </rPh>
    <phoneticPr fontId="1"/>
  </si>
  <si>
    <r>
      <t>　　　　１３A(４３．１２MJ/㎥）：入間ガス、新日本瓦斯、西武ガス</t>
    </r>
    <r>
      <rPr>
        <sz val="10"/>
        <color rgb="FFFF0000"/>
        <rFont val="ＭＳ Ｐ明朝"/>
        <family val="1"/>
        <charset val="128"/>
      </rPr>
      <t>、埼玉ガス、本庄ガスの一部</t>
    </r>
    <rPh sb="19" eb="21">
      <t>イルマ</t>
    </rPh>
    <rPh sb="24" eb="27">
      <t>シンニホン</t>
    </rPh>
    <rPh sb="27" eb="29">
      <t>ガス</t>
    </rPh>
    <rPh sb="30" eb="32">
      <t>セイブ</t>
    </rPh>
    <rPh sb="40" eb="42">
      <t>ホンジョウ</t>
    </rPh>
    <rPh sb="45" eb="47">
      <t>イチブ</t>
    </rPh>
    <phoneticPr fontId="1"/>
  </si>
  <si>
    <t>　　　　１３A(４６．０４MJ/㎥）：秩父ガス</t>
    <rPh sb="19" eb="21">
      <t>チチブ</t>
    </rPh>
    <phoneticPr fontId="1"/>
  </si>
  <si>
    <r>
      <t>　　　　１２A（４１．８６MJ/㎥）：</t>
    </r>
    <r>
      <rPr>
        <sz val="10"/>
        <color rgb="FFFF0000"/>
        <rFont val="ＭＳ Ｐ明朝"/>
        <family val="1"/>
        <charset val="128"/>
      </rPr>
      <t>本庄ガスの一部</t>
    </r>
    <rPh sb="19" eb="21">
      <t>ホンジョウ</t>
    </rPh>
    <rPh sb="24" eb="26">
      <t>イチブ</t>
    </rPh>
    <phoneticPr fontId="1"/>
  </si>
  <si>
    <t>様式第５号（第24条関係）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</si>
  <si>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名称</t>
    <rPh sb="0" eb="2">
      <t>メイショウ</t>
    </rPh>
    <phoneticPr fontId="1"/>
  </si>
  <si>
    <t>代表者名</t>
    <rPh sb="0" eb="4">
      <t>ダイヒョウシャメイ</t>
    </rPh>
    <phoneticPr fontId="1"/>
  </si>
  <si>
    <t>　（注）この様式は、導入設備の稼働から１年後に提出をお願いしています。</t>
    <rPh sb="2" eb="3">
      <t>チュウ</t>
    </rPh>
    <rPh sb="6" eb="8">
      <t>ヨウシキ</t>
    </rPh>
    <rPh sb="10" eb="12">
      <t>ドウニュウ</t>
    </rPh>
    <rPh sb="12" eb="14">
      <t>セツビ</t>
    </rPh>
    <rPh sb="15" eb="17">
      <t>カドウ</t>
    </rPh>
    <rPh sb="20" eb="22">
      <t>ネンゴ</t>
    </rPh>
    <rPh sb="23" eb="25">
      <t>テイシュツ</t>
    </rPh>
    <rPh sb="27" eb="28">
      <t>ネガ</t>
    </rPh>
    <phoneticPr fontId="1"/>
  </si>
  <si>
    <t>設備導入補助金（緊急対策枠）交付要綱第２４条第３項に基づき、導入効果を次のとおり報告します。</t>
    <rPh sb="0" eb="2">
      <t>セツビ</t>
    </rPh>
    <rPh sb="2" eb="4">
      <t>ドウニュウ</t>
    </rPh>
    <rPh sb="8" eb="13">
      <t>キンキュウタイサクワク</t>
    </rPh>
    <phoneticPr fontId="1"/>
  </si>
  <si>
    <t>CO2削減量が増加した理由
（効果欄がマイナスの場合）</t>
    <rPh sb="3" eb="4">
      <t>サク</t>
    </rPh>
    <rPh sb="5" eb="7">
      <t>ゾウカ</t>
    </rPh>
    <rPh sb="9" eb="11">
      <t>リユウ</t>
    </rPh>
    <rPh sb="15" eb="18">
      <t>コウカラン</t>
    </rPh>
    <rPh sb="24" eb="26">
      <t>バアイ</t>
    </rPh>
    <phoneticPr fontId="1"/>
  </si>
  <si>
    <t>　※導入前1年間の数値は、申請時のCO2排出量換算シートを参考に記入してください。</t>
    <rPh sb="2" eb="5">
      <t>ドウニュウマエ</t>
    </rPh>
    <rPh sb="6" eb="8">
      <t>ネンカン</t>
    </rPh>
    <rPh sb="9" eb="11">
      <t>スウチ</t>
    </rPh>
    <rPh sb="13" eb="15">
      <t>シンセイ</t>
    </rPh>
    <rPh sb="15" eb="16">
      <t>ジ</t>
    </rPh>
    <rPh sb="20" eb="23">
      <t>ハイシュツリョウ</t>
    </rPh>
    <rPh sb="23" eb="25">
      <t>カンサン</t>
    </rPh>
    <rPh sb="29" eb="31">
      <t>サンコウ</t>
    </rPh>
    <rPh sb="32" eb="3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</si>
</sst>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;&quot;▲ &quot;0.0"/>
    <numFmt numFmtId="177" formatCode="#,##0.0;&quot;▲ &quot;#,##0.0"/>
  </numFmts>
  <fonts count="4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明朝"/>
      <family val="2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vertAlign val="superscript"/>
      <sz val="11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2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明朝"/>
      <family val="2"/>
      <charset val="128"/>
    </font>
    <font>
      <vertAlign val="subscript"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2"/>
      <charset val="128"/>
    </font>
    <font>
      <vertAlign val="subscript"/>
      <sz val="10"/>
      <name val="ＭＳ Ｐ明朝"/>
      <family val="1"/>
      <charset val="128"/>
    </font>
    <font>
      <b/>
      <sz val="10"/>
      <color indexed="59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1"/>
      <color indexed="10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Up="1">
      <left/>
      <right/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33" fillId="0" borderId="0">
      <alignment vertical="center"/>
    </xf>
  </cellStyleXfs>
  <cellXfs count="306">
    <xf numFmtId="0" fontId="0" fillId="0" borderId="0" xfId="0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4" fillId="0" borderId="0" xfId="2" applyNumberFormat="1" applyFont="1" applyProtection="1">
      <alignment vertical="center"/>
    </xf>
    <xf numFmtId="0" fontId="14" fillId="2" borderId="0" xfId="2" applyNumberFormat="1" applyFont="1" applyFill="1" applyProtection="1">
      <alignment vertical="center"/>
    </xf>
    <xf numFmtId="0" fontId="2" fillId="2" borderId="0" xfId="2" applyNumberFormat="1" applyFont="1" applyFill="1" applyAlignment="1" applyProtection="1">
      <alignment horizontal="left" vertical="center"/>
    </xf>
    <xf numFmtId="0" fontId="14" fillId="2" borderId="0" xfId="2" applyNumberFormat="1" applyFont="1" applyFill="1" applyAlignment="1" applyProtection="1">
      <alignment horizontal="left" vertical="center"/>
    </xf>
    <xf numFmtId="0" fontId="14" fillId="0" borderId="0" xfId="2" applyNumberFormat="1" applyFont="1" applyAlignment="1" applyProtection="1">
      <alignment vertical="center"/>
    </xf>
    <xf numFmtId="0" fontId="11" fillId="0" borderId="0" xfId="2" applyNumberFormat="1" applyFont="1" applyBorder="1" applyAlignment="1" applyProtection="1">
      <alignment vertical="center"/>
    </xf>
    <xf numFmtId="0" fontId="14" fillId="0" borderId="0" xfId="2" applyNumberFormat="1" applyFont="1" applyBorder="1" applyAlignment="1" applyProtection="1">
      <alignment vertical="center"/>
    </xf>
    <xf numFmtId="0" fontId="11" fillId="0" borderId="0" xfId="2" applyNumberFormat="1" applyFont="1" applyBorder="1" applyAlignment="1" applyProtection="1">
      <alignment horizontal="right" vertical="center" wrapText="1"/>
    </xf>
    <xf numFmtId="0" fontId="4" fillId="0" borderId="0" xfId="2" applyNumberFormat="1" applyFont="1" applyFill="1" applyBorder="1" applyAlignment="1" applyProtection="1">
      <alignment horizontal="left" vertical="center"/>
    </xf>
    <xf numFmtId="0" fontId="16" fillId="2" borderId="10" xfId="1" applyNumberFormat="1" applyFont="1" applyFill="1" applyBorder="1" applyAlignment="1" applyProtection="1">
      <alignment horizontal="center" vertical="center" wrapText="1"/>
    </xf>
    <xf numFmtId="0" fontId="16" fillId="0" borderId="11" xfId="1" applyNumberFormat="1" applyFont="1" applyFill="1" applyBorder="1" applyAlignment="1" applyProtection="1">
      <alignment horizontal="center" vertical="center" wrapText="1"/>
    </xf>
    <xf numFmtId="0" fontId="16" fillId="0" borderId="56" xfId="1" applyNumberFormat="1" applyFont="1" applyFill="1" applyBorder="1" applyAlignment="1" applyProtection="1">
      <alignment horizontal="center" vertical="center" wrapText="1"/>
    </xf>
    <xf numFmtId="0" fontId="16" fillId="2" borderId="63" xfId="1" applyNumberFormat="1" applyFont="1" applyFill="1" applyBorder="1" applyAlignment="1" applyProtection="1">
      <alignment horizontal="center" vertical="center" wrapText="1"/>
    </xf>
    <xf numFmtId="0" fontId="14" fillId="0" borderId="56" xfId="2" applyNumberFormat="1" applyFont="1" applyBorder="1" applyAlignment="1" applyProtection="1">
      <alignment horizontal="center" vertical="center" wrapText="1"/>
    </xf>
    <xf numFmtId="0" fontId="14" fillId="0" borderId="63" xfId="2" applyNumberFormat="1" applyFont="1" applyBorder="1" applyAlignment="1" applyProtection="1">
      <alignment horizontal="center" vertical="center" wrapText="1"/>
    </xf>
    <xf numFmtId="0" fontId="18" fillId="2" borderId="13" xfId="1" applyNumberFormat="1" applyFont="1" applyFill="1" applyBorder="1" applyAlignment="1" applyProtection="1">
      <alignment horizontal="center" vertical="center" wrapText="1"/>
    </xf>
    <xf numFmtId="0" fontId="17" fillId="2" borderId="15" xfId="1" applyNumberFormat="1" applyFont="1" applyFill="1" applyBorder="1" applyAlignment="1" applyProtection="1">
      <alignment horizontal="center" vertical="center" wrapText="1"/>
    </xf>
    <xf numFmtId="0" fontId="18" fillId="2" borderId="67" xfId="1" applyNumberFormat="1" applyFont="1" applyFill="1" applyBorder="1" applyAlignment="1" applyProtection="1">
      <alignment horizontal="center" vertical="center" wrapText="1"/>
    </xf>
    <xf numFmtId="0" fontId="19" fillId="0" borderId="13" xfId="2" applyNumberFormat="1" applyFont="1" applyBorder="1" applyAlignment="1" applyProtection="1">
      <alignment horizontal="center" vertical="center"/>
    </xf>
    <xf numFmtId="0" fontId="20" fillId="0" borderId="67" xfId="2" applyNumberFormat="1" applyFont="1" applyBorder="1" applyAlignment="1" applyProtection="1">
      <alignment horizontal="center" vertical="center" wrapText="1"/>
    </xf>
    <xf numFmtId="0" fontId="16" fillId="2" borderId="16" xfId="1" applyNumberFormat="1" applyFont="1" applyFill="1" applyBorder="1" applyAlignment="1" applyProtection="1">
      <alignment horizontal="center" vertical="center"/>
    </xf>
    <xf numFmtId="0" fontId="16" fillId="2" borderId="17" xfId="1" applyNumberFormat="1" applyFont="1" applyFill="1" applyBorder="1" applyAlignment="1" applyProtection="1">
      <alignment horizontal="center" vertical="center"/>
    </xf>
    <xf numFmtId="0" fontId="16" fillId="2" borderId="16" xfId="1" applyNumberFormat="1" applyFont="1" applyFill="1" applyBorder="1" applyAlignment="1" applyProtection="1">
      <alignment horizontal="center" vertical="center" wrapText="1"/>
    </xf>
    <xf numFmtId="0" fontId="16" fillId="2" borderId="17" xfId="1" applyNumberFormat="1" applyFont="1" applyFill="1" applyBorder="1" applyAlignment="1" applyProtection="1">
      <alignment horizontal="center" vertical="center" wrapText="1"/>
    </xf>
    <xf numFmtId="0" fontId="18" fillId="2" borderId="18" xfId="1" applyNumberFormat="1" applyFont="1" applyFill="1" applyBorder="1" applyAlignment="1" applyProtection="1">
      <alignment horizontal="center" vertical="center" wrapText="1"/>
    </xf>
    <xf numFmtId="0" fontId="18" fillId="2" borderId="19" xfId="1" applyNumberFormat="1" applyFont="1" applyFill="1" applyBorder="1" applyAlignment="1" applyProtection="1">
      <alignment horizontal="center" vertical="center" wrapText="1"/>
    </xf>
    <xf numFmtId="0" fontId="18" fillId="2" borderId="16" xfId="1" applyNumberFormat="1" applyFont="1" applyFill="1" applyBorder="1" applyAlignment="1" applyProtection="1">
      <alignment horizontal="center" vertical="center" wrapText="1"/>
    </xf>
    <xf numFmtId="0" fontId="18" fillId="2" borderId="68" xfId="1" applyNumberFormat="1" applyFont="1" applyFill="1" applyBorder="1" applyAlignment="1" applyProtection="1">
      <alignment horizontal="center" vertical="center" wrapText="1"/>
    </xf>
    <xf numFmtId="0" fontId="20" fillId="0" borderId="68" xfId="2" applyNumberFormat="1" applyFont="1" applyBorder="1" applyAlignment="1" applyProtection="1">
      <alignment horizontal="center" vertical="center"/>
    </xf>
    <xf numFmtId="0" fontId="21" fillId="3" borderId="20" xfId="3" applyNumberFormat="1" applyFont="1" applyFill="1" applyBorder="1" applyAlignment="1" applyProtection="1">
      <alignment horizontal="right" vertical="center"/>
    </xf>
    <xf numFmtId="0" fontId="21" fillId="2" borderId="2" xfId="1" applyNumberFormat="1" applyFont="1" applyFill="1" applyBorder="1" applyAlignment="1" applyProtection="1">
      <alignment horizontal="center" vertical="center"/>
    </xf>
    <xf numFmtId="0" fontId="21" fillId="2" borderId="21" xfId="1" applyNumberFormat="1" applyFont="1" applyFill="1" applyBorder="1" applyAlignment="1" applyProtection="1">
      <alignment horizontal="center" vertical="center" wrapText="1"/>
    </xf>
    <xf numFmtId="0" fontId="21" fillId="2" borderId="22" xfId="1" applyNumberFormat="1" applyFont="1" applyFill="1" applyBorder="1" applyAlignment="1" applyProtection="1">
      <alignment horizontal="center" vertical="center" wrapText="1"/>
    </xf>
    <xf numFmtId="0" fontId="21" fillId="2" borderId="23" xfId="1" applyNumberFormat="1" applyFont="1" applyFill="1" applyBorder="1" applyAlignment="1" applyProtection="1">
      <alignment horizontal="center" vertical="center" wrapText="1"/>
    </xf>
    <xf numFmtId="0" fontId="21" fillId="2" borderId="27" xfId="1" applyNumberFormat="1" applyFont="1" applyFill="1" applyBorder="1" applyAlignment="1" applyProtection="1">
      <alignment horizontal="center" vertical="center" wrapText="1"/>
    </xf>
    <xf numFmtId="0" fontId="21" fillId="4" borderId="69" xfId="1" applyNumberFormat="1" applyFont="1" applyFill="1" applyBorder="1" applyAlignment="1" applyProtection="1">
      <alignment horizontal="right" vertical="center" wrapText="1"/>
    </xf>
    <xf numFmtId="0" fontId="23" fillId="0" borderId="60" xfId="2" applyNumberFormat="1" applyFont="1" applyBorder="1" applyAlignment="1" applyProtection="1">
      <alignment vertical="center"/>
    </xf>
    <xf numFmtId="0" fontId="23" fillId="5" borderId="70" xfId="2" applyNumberFormat="1" applyFont="1" applyFill="1" applyBorder="1" applyAlignment="1" applyProtection="1">
      <alignment horizontal="right" vertical="center"/>
    </xf>
    <xf numFmtId="0" fontId="21" fillId="0" borderId="20" xfId="3" applyNumberFormat="1" applyFont="1" applyFill="1" applyBorder="1" applyAlignment="1" applyProtection="1">
      <alignment horizontal="right" vertical="center"/>
      <protection locked="0"/>
    </xf>
    <xf numFmtId="0" fontId="24" fillId="2" borderId="6" xfId="1" applyNumberFormat="1" applyFont="1" applyFill="1" applyBorder="1" applyAlignment="1" applyProtection="1">
      <alignment horizontal="center" vertical="center"/>
    </xf>
    <xf numFmtId="0" fontId="22" fillId="2" borderId="27" xfId="1" applyNumberFormat="1" applyFont="1" applyFill="1" applyBorder="1" applyAlignment="1" applyProtection="1">
      <alignment horizontal="center" vertical="center" wrapText="1"/>
    </xf>
    <xf numFmtId="0" fontId="22" fillId="2" borderId="6" xfId="1" applyNumberFormat="1" applyFont="1" applyFill="1" applyBorder="1" applyAlignment="1" applyProtection="1">
      <alignment horizontal="center" vertical="center" wrapText="1"/>
    </xf>
    <xf numFmtId="0" fontId="21" fillId="2" borderId="28" xfId="1" applyNumberFormat="1" applyFont="1" applyFill="1" applyBorder="1" applyAlignment="1" applyProtection="1">
      <alignment horizontal="center" vertical="center" wrapText="1"/>
    </xf>
    <xf numFmtId="176" fontId="21" fillId="0" borderId="69" xfId="1" applyNumberFormat="1" applyFont="1" applyFill="1" applyBorder="1" applyAlignment="1" applyProtection="1">
      <alignment horizontal="right" vertical="center" wrapText="1"/>
    </xf>
    <xf numFmtId="0" fontId="25" fillId="0" borderId="37" xfId="2" applyNumberFormat="1" applyFont="1" applyBorder="1" applyProtection="1">
      <alignment vertical="center"/>
    </xf>
    <xf numFmtId="177" fontId="23" fillId="5" borderId="71" xfId="2" applyNumberFormat="1" applyFont="1" applyFill="1" applyBorder="1" applyAlignment="1" applyProtection="1">
      <alignment horizontal="right" vertical="center"/>
    </xf>
    <xf numFmtId="0" fontId="24" fillId="2" borderId="1" xfId="1" applyNumberFormat="1" applyFont="1" applyFill="1" applyBorder="1" applyAlignment="1" applyProtection="1">
      <alignment horizontal="center" vertical="center"/>
    </xf>
    <xf numFmtId="0" fontId="21" fillId="2" borderId="1" xfId="1" applyNumberFormat="1" applyFont="1" applyFill="1" applyBorder="1" applyAlignment="1" applyProtection="1">
      <alignment horizontal="center" vertical="center"/>
    </xf>
    <xf numFmtId="0" fontId="21" fillId="2" borderId="6" xfId="1" applyNumberFormat="1" applyFont="1" applyFill="1" applyBorder="1" applyAlignment="1" applyProtection="1">
      <alignment horizontal="center" vertical="center"/>
    </xf>
    <xf numFmtId="0" fontId="22" fillId="2" borderId="27" xfId="1" applyNumberFormat="1" applyFont="1" applyFill="1" applyBorder="1" applyAlignment="1" applyProtection="1">
      <alignment horizontal="center" vertical="center"/>
    </xf>
    <xf numFmtId="0" fontId="22" fillId="2" borderId="6" xfId="1" applyNumberFormat="1" applyFont="1" applyFill="1" applyBorder="1" applyAlignment="1" applyProtection="1">
      <alignment horizontal="center" vertical="center"/>
    </xf>
    <xf numFmtId="0" fontId="14" fillId="2" borderId="72" xfId="2" applyNumberFormat="1" applyFont="1" applyFill="1" applyBorder="1" applyAlignment="1" applyProtection="1">
      <alignment vertical="center" wrapText="1"/>
    </xf>
    <xf numFmtId="0" fontId="21" fillId="2" borderId="35" xfId="1" applyNumberFormat="1" applyFont="1" applyFill="1" applyBorder="1" applyAlignment="1" applyProtection="1">
      <alignment horizontal="center" vertical="center"/>
    </xf>
    <xf numFmtId="0" fontId="22" fillId="2" borderId="73" xfId="1" applyNumberFormat="1" applyFont="1" applyFill="1" applyBorder="1" applyAlignment="1" applyProtection="1">
      <alignment horizontal="center" vertical="center" wrapText="1"/>
    </xf>
    <xf numFmtId="176" fontId="23" fillId="0" borderId="74" xfId="2" applyNumberFormat="1" applyFont="1" applyFill="1" applyBorder="1" applyAlignment="1" applyProtection="1">
      <alignment horizontal="right" vertical="center"/>
    </xf>
    <xf numFmtId="0" fontId="25" fillId="0" borderId="75" xfId="2" applyNumberFormat="1" applyFont="1" applyBorder="1" applyProtection="1">
      <alignment vertical="center"/>
    </xf>
    <xf numFmtId="0" fontId="21" fillId="2" borderId="31" xfId="3" applyNumberFormat="1" applyFont="1" applyFill="1" applyBorder="1" applyAlignment="1" applyProtection="1">
      <alignment horizontal="center" vertical="center"/>
    </xf>
    <xf numFmtId="0" fontId="21" fillId="2" borderId="32" xfId="1" applyNumberFormat="1" applyFont="1" applyFill="1" applyBorder="1" applyAlignment="1" applyProtection="1">
      <alignment horizontal="center" vertical="center"/>
    </xf>
    <xf numFmtId="0" fontId="22" fillId="2" borderId="30" xfId="1" applyNumberFormat="1" applyFont="1" applyFill="1" applyBorder="1" applyAlignment="1" applyProtection="1">
      <alignment horizontal="center" vertical="center"/>
    </xf>
    <xf numFmtId="0" fontId="22" fillId="2" borderId="32" xfId="1" applyNumberFormat="1" applyFont="1" applyFill="1" applyBorder="1" applyAlignment="1" applyProtection="1">
      <alignment horizontal="center" vertical="center"/>
    </xf>
    <xf numFmtId="0" fontId="21" fillId="2" borderId="30" xfId="1" applyNumberFormat="1" applyFont="1" applyFill="1" applyBorder="1" applyAlignment="1" applyProtection="1">
      <alignment horizontal="center" vertical="center"/>
    </xf>
    <xf numFmtId="0" fontId="22" fillId="2" borderId="30" xfId="1" applyNumberFormat="1" applyFont="1" applyFill="1" applyBorder="1" applyAlignment="1" applyProtection="1">
      <alignment horizontal="center" vertical="center" wrapText="1"/>
    </xf>
    <xf numFmtId="176" fontId="23" fillId="0" borderId="79" xfId="2" applyNumberFormat="1" applyFont="1" applyFill="1" applyBorder="1" applyAlignment="1" applyProtection="1">
      <alignment horizontal="right" vertical="center"/>
    </xf>
    <xf numFmtId="0" fontId="25" fillId="0" borderId="5" xfId="2" applyNumberFormat="1" applyFont="1" applyBorder="1" applyProtection="1">
      <alignment vertical="center"/>
    </xf>
    <xf numFmtId="177" fontId="23" fillId="5" borderId="80" xfId="2" applyNumberFormat="1" applyFont="1" applyFill="1" applyBorder="1" applyAlignment="1" applyProtection="1">
      <alignment horizontal="right" vertical="center"/>
    </xf>
    <xf numFmtId="0" fontId="21" fillId="2" borderId="3" xfId="1" applyNumberFormat="1" applyFont="1" applyFill="1" applyBorder="1" applyAlignment="1" applyProtection="1">
      <alignment horizontal="center" vertical="center"/>
    </xf>
    <xf numFmtId="0" fontId="22" fillId="2" borderId="33" xfId="1" applyNumberFormat="1" applyFont="1" applyFill="1" applyBorder="1" applyAlignment="1" applyProtection="1">
      <alignment horizontal="center" vertical="center"/>
    </xf>
    <xf numFmtId="0" fontId="22" fillId="2" borderId="2" xfId="1" applyNumberFormat="1" applyFont="1" applyFill="1" applyBorder="1" applyAlignment="1" applyProtection="1">
      <alignment horizontal="center" vertical="center"/>
    </xf>
    <xf numFmtId="0" fontId="21" fillId="2" borderId="33" xfId="1" applyNumberFormat="1" applyFont="1" applyFill="1" applyBorder="1" applyAlignment="1" applyProtection="1">
      <alignment horizontal="center" vertical="center" wrapText="1"/>
    </xf>
    <xf numFmtId="0" fontId="22" fillId="2" borderId="33" xfId="1" applyNumberFormat="1" applyFont="1" applyFill="1" applyBorder="1" applyAlignment="1" applyProtection="1">
      <alignment horizontal="center" vertical="center" wrapText="1"/>
    </xf>
    <xf numFmtId="0" fontId="25" fillId="0" borderId="31" xfId="2" applyNumberFormat="1" applyFont="1" applyBorder="1" applyProtection="1">
      <alignment vertical="center"/>
    </xf>
    <xf numFmtId="177" fontId="23" fillId="5" borderId="79" xfId="2" applyNumberFormat="1" applyFont="1" applyFill="1" applyBorder="1" applyAlignment="1" applyProtection="1">
      <alignment horizontal="right" vertical="center"/>
    </xf>
    <xf numFmtId="0" fontId="21" fillId="3" borderId="20" xfId="3" applyNumberFormat="1" applyFont="1" applyFill="1" applyBorder="1" applyAlignment="1" applyProtection="1">
      <alignment horizontal="center" vertical="center"/>
    </xf>
    <xf numFmtId="0" fontId="22" fillId="2" borderId="40" xfId="1" applyNumberFormat="1" applyFont="1" applyFill="1" applyBorder="1" applyAlignment="1" applyProtection="1">
      <alignment horizontal="center" vertical="center" wrapText="1"/>
    </xf>
    <xf numFmtId="176" fontId="21" fillId="0" borderId="81" xfId="1" applyNumberFormat="1" applyFont="1" applyFill="1" applyBorder="1" applyAlignment="1" applyProtection="1">
      <alignment horizontal="right" vertical="center" wrapText="1"/>
    </xf>
    <xf numFmtId="0" fontId="21" fillId="0" borderId="20" xfId="3" applyNumberFormat="1" applyFont="1" applyFill="1" applyBorder="1" applyAlignment="1" applyProtection="1">
      <alignment horizontal="center" vertical="center"/>
      <protection locked="0"/>
    </xf>
    <xf numFmtId="0" fontId="29" fillId="2" borderId="6" xfId="1" applyNumberFormat="1" applyFont="1" applyFill="1" applyBorder="1" applyAlignment="1" applyProtection="1">
      <alignment horizontal="center" vertical="center"/>
    </xf>
    <xf numFmtId="0" fontId="22" fillId="2" borderId="50" xfId="1" applyNumberFormat="1" applyFont="1" applyFill="1" applyBorder="1" applyAlignment="1" applyProtection="1">
      <alignment horizontal="center" vertical="center" wrapText="1"/>
    </xf>
    <xf numFmtId="176" fontId="21" fillId="0" borderId="82" xfId="1" applyNumberFormat="1" applyFont="1" applyFill="1" applyBorder="1" applyAlignment="1" applyProtection="1">
      <alignment horizontal="right" vertical="center" wrapText="1"/>
    </xf>
    <xf numFmtId="0" fontId="30" fillId="0" borderId="51" xfId="2" applyNumberFormat="1" applyFont="1" applyFill="1" applyBorder="1" applyProtection="1">
      <alignment vertical="center"/>
    </xf>
    <xf numFmtId="177" fontId="23" fillId="5" borderId="82" xfId="2" applyNumberFormat="1" applyFont="1" applyFill="1" applyBorder="1" applyAlignment="1" applyProtection="1">
      <alignment horizontal="right" vertical="center"/>
    </xf>
    <xf numFmtId="0" fontId="21" fillId="2" borderId="34" xfId="1" applyNumberFormat="1" applyFont="1" applyFill="1" applyBorder="1" applyProtection="1">
      <alignment vertical="center"/>
    </xf>
    <xf numFmtId="0" fontId="21" fillId="2" borderId="73" xfId="1" applyNumberFormat="1" applyFont="1" applyFill="1" applyBorder="1" applyAlignment="1" applyProtection="1">
      <alignment horizontal="center" vertical="center" wrapText="1"/>
    </xf>
    <xf numFmtId="0" fontId="25" fillId="0" borderId="86" xfId="2" applyNumberFormat="1" applyFont="1" applyBorder="1" applyAlignment="1" applyProtection="1">
      <alignment vertical="center" wrapText="1"/>
    </xf>
    <xf numFmtId="177" fontId="23" fillId="5" borderId="81" xfId="2" applyNumberFormat="1" applyFont="1" applyFill="1" applyBorder="1" applyAlignment="1" applyProtection="1">
      <alignment horizontal="right" vertical="center"/>
    </xf>
    <xf numFmtId="0" fontId="21" fillId="2" borderId="41" xfId="1" applyNumberFormat="1" applyFont="1" applyFill="1" applyBorder="1" applyAlignment="1" applyProtection="1">
      <alignment horizontal="center" vertical="center"/>
    </xf>
    <xf numFmtId="0" fontId="23" fillId="0" borderId="88" xfId="2" applyNumberFormat="1" applyFont="1" applyBorder="1" applyAlignment="1" applyProtection="1">
      <alignment vertical="center"/>
    </xf>
    <xf numFmtId="0" fontId="23" fillId="0" borderId="46" xfId="2" applyNumberFormat="1" applyFont="1" applyBorder="1" applyAlignment="1" applyProtection="1">
      <alignment vertical="center"/>
    </xf>
    <xf numFmtId="176" fontId="19" fillId="0" borderId="89" xfId="2" applyNumberFormat="1" applyFont="1" applyFill="1" applyBorder="1" applyAlignment="1" applyProtection="1">
      <alignment horizontal="right" vertical="center"/>
    </xf>
    <xf numFmtId="0" fontId="25" fillId="0" borderId="44" xfId="2" applyNumberFormat="1" applyFont="1" applyBorder="1" applyAlignment="1" applyProtection="1">
      <alignment vertical="center" wrapText="1"/>
    </xf>
    <xf numFmtId="177" fontId="19" fillId="5" borderId="90" xfId="2" applyNumberFormat="1" applyFont="1" applyFill="1" applyBorder="1" applyAlignment="1" applyProtection="1">
      <alignment horizontal="right" vertical="center" shrinkToFit="1"/>
    </xf>
    <xf numFmtId="0" fontId="23" fillId="0" borderId="56" xfId="2" applyNumberFormat="1" applyFont="1" applyFill="1" applyBorder="1" applyAlignment="1" applyProtection="1">
      <alignment horizontal="distributed" vertical="center"/>
    </xf>
    <xf numFmtId="0" fontId="21" fillId="0" borderId="56" xfId="1" applyNumberFormat="1" applyFont="1" applyFill="1" applyBorder="1" applyAlignment="1" applyProtection="1">
      <alignment vertical="center"/>
    </xf>
    <xf numFmtId="0" fontId="23" fillId="0" borderId="56" xfId="2" applyNumberFormat="1" applyFont="1" applyFill="1" applyBorder="1" applyAlignment="1" applyProtection="1">
      <alignment vertical="center"/>
    </xf>
    <xf numFmtId="0" fontId="23" fillId="0" borderId="56" xfId="2" applyNumberFormat="1" applyFont="1" applyFill="1" applyBorder="1" applyAlignment="1" applyProtection="1">
      <alignment horizontal="center" vertical="center"/>
    </xf>
    <xf numFmtId="0" fontId="21" fillId="0" borderId="56" xfId="1" applyNumberFormat="1" applyFont="1" applyFill="1" applyBorder="1" applyAlignment="1" applyProtection="1">
      <alignment horizontal="center" vertical="center"/>
    </xf>
    <xf numFmtId="0" fontId="31" fillId="0" borderId="56" xfId="2" applyNumberFormat="1" applyFont="1" applyFill="1" applyBorder="1" applyAlignment="1" applyProtection="1">
      <alignment horizontal="right" vertical="center"/>
    </xf>
    <xf numFmtId="0" fontId="23" fillId="0" borderId="56" xfId="2" applyNumberFormat="1" applyFont="1" applyFill="1" applyBorder="1" applyAlignment="1" applyProtection="1">
      <alignment vertical="center" wrapText="1"/>
    </xf>
    <xf numFmtId="0" fontId="14" fillId="0" borderId="56" xfId="2" applyNumberFormat="1" applyFont="1" applyFill="1" applyBorder="1" applyAlignment="1" applyProtection="1">
      <alignment vertical="center" wrapText="1"/>
    </xf>
    <xf numFmtId="0" fontId="23" fillId="0" borderId="0" xfId="2" applyNumberFormat="1" applyFont="1" applyFill="1" applyBorder="1" applyAlignment="1" applyProtection="1">
      <alignment horizontal="distributed" vertical="center"/>
    </xf>
    <xf numFmtId="0" fontId="21" fillId="0" borderId="0" xfId="1" applyNumberFormat="1" applyFont="1" applyFill="1" applyBorder="1" applyAlignment="1" applyProtection="1">
      <alignment vertical="center"/>
    </xf>
    <xf numFmtId="0" fontId="23" fillId="0" borderId="0" xfId="2" applyNumberFormat="1" applyFont="1" applyFill="1" applyBorder="1" applyAlignment="1" applyProtection="1">
      <alignment vertical="center"/>
    </xf>
    <xf numFmtId="0" fontId="23" fillId="0" borderId="0" xfId="2" applyNumberFormat="1" applyFont="1" applyFill="1" applyBorder="1" applyAlignment="1" applyProtection="1">
      <alignment horizontal="center" vertical="center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31" fillId="0" borderId="0" xfId="2" applyNumberFormat="1" applyFont="1" applyFill="1" applyBorder="1" applyAlignment="1" applyProtection="1">
      <alignment horizontal="right" vertical="center"/>
    </xf>
    <xf numFmtId="0" fontId="23" fillId="0" borderId="0" xfId="2" applyNumberFormat="1" applyFont="1" applyFill="1" applyBorder="1" applyAlignment="1" applyProtection="1">
      <alignment vertical="center" wrapText="1"/>
    </xf>
    <xf numFmtId="0" fontId="14" fillId="0" borderId="0" xfId="2" applyNumberFormat="1" applyFont="1" applyFill="1" applyBorder="1" applyAlignment="1" applyProtection="1">
      <alignment vertical="center" wrapText="1"/>
    </xf>
    <xf numFmtId="0" fontId="11" fillId="0" borderId="0" xfId="2" applyNumberFormat="1" applyFont="1" applyProtection="1">
      <alignment vertical="center"/>
    </xf>
    <xf numFmtId="0" fontId="23" fillId="0" borderId="0" xfId="2" applyNumberFormat="1" applyFont="1" applyAlignment="1" applyProtection="1">
      <alignment horizontal="left" vertical="center" wrapText="1"/>
    </xf>
    <xf numFmtId="0" fontId="11" fillId="0" borderId="0" xfId="2" applyNumberFormat="1" applyFont="1" applyAlignment="1" applyProtection="1">
      <alignment horizontal="left" vertical="center"/>
    </xf>
    <xf numFmtId="0" fontId="14" fillId="0" borderId="0" xfId="2" applyNumberFormat="1" applyFont="1" applyAlignment="1" applyProtection="1">
      <alignment horizontal="left" vertical="center"/>
    </xf>
    <xf numFmtId="0" fontId="34" fillId="0" borderId="0" xfId="4" applyNumberFormat="1" applyFont="1" applyBorder="1" applyAlignment="1" applyProtection="1">
      <alignment vertical="center"/>
    </xf>
    <xf numFmtId="0" fontId="35" fillId="0" borderId="0" xfId="4" applyNumberFormat="1" applyFont="1" applyBorder="1" applyAlignment="1" applyProtection="1">
      <alignment vertical="center" wrapText="1"/>
    </xf>
    <xf numFmtId="0" fontId="35" fillId="0" borderId="0" xfId="4" applyNumberFormat="1" applyFont="1" applyBorder="1" applyAlignment="1" applyProtection="1">
      <alignment vertical="center"/>
    </xf>
    <xf numFmtId="0" fontId="36" fillId="0" borderId="66" xfId="4" applyNumberFormat="1" applyFont="1" applyBorder="1" applyAlignment="1" applyProtection="1">
      <alignment horizontal="center" vertical="center"/>
    </xf>
    <xf numFmtId="0" fontId="36" fillId="0" borderId="94" xfId="4" applyNumberFormat="1" applyFont="1" applyBorder="1" applyAlignment="1" applyProtection="1">
      <alignment horizontal="center" vertical="center"/>
    </xf>
    <xf numFmtId="0" fontId="36" fillId="0" borderId="95" xfId="4" applyNumberFormat="1" applyFont="1" applyBorder="1" applyAlignment="1" applyProtection="1">
      <alignment horizontal="center" vertical="center"/>
    </xf>
    <xf numFmtId="0" fontId="36" fillId="0" borderId="91" xfId="4" applyNumberFormat="1" applyFont="1" applyBorder="1" applyAlignment="1" applyProtection="1">
      <alignment vertical="center"/>
    </xf>
    <xf numFmtId="0" fontId="36" fillId="0" borderId="92" xfId="4" applyNumberFormat="1" applyFont="1" applyBorder="1" applyAlignment="1" applyProtection="1">
      <alignment vertical="center"/>
    </xf>
    <xf numFmtId="0" fontId="36" fillId="0" borderId="91" xfId="4" applyNumberFormat="1" applyFont="1" applyBorder="1" applyAlignment="1" applyProtection="1">
      <alignment horizontal="center" vertical="center"/>
    </xf>
    <xf numFmtId="0" fontId="36" fillId="0" borderId="96" xfId="4" applyNumberFormat="1" applyFont="1" applyFill="1" applyBorder="1" applyAlignment="1" applyProtection="1">
      <alignment horizontal="right" vertical="center"/>
    </xf>
    <xf numFmtId="0" fontId="36" fillId="0" borderId="96" xfId="4" applyNumberFormat="1" applyFont="1" applyBorder="1" applyAlignment="1" applyProtection="1">
      <alignment horizontal="left" vertical="center" shrinkToFit="1"/>
    </xf>
    <xf numFmtId="0" fontId="36" fillId="0" borderId="96" xfId="4" applyNumberFormat="1" applyFont="1" applyFill="1" applyBorder="1" applyAlignment="1" applyProtection="1">
      <alignment vertical="center" shrinkToFit="1"/>
    </xf>
    <xf numFmtId="0" fontId="36" fillId="0" borderId="97" xfId="4" applyNumberFormat="1" applyFont="1" applyBorder="1" applyAlignment="1" applyProtection="1">
      <alignment horizontal="left" vertical="center" shrinkToFit="1"/>
    </xf>
    <xf numFmtId="0" fontId="36" fillId="0" borderId="98" xfId="4" applyNumberFormat="1" applyFont="1" applyBorder="1" applyAlignment="1" applyProtection="1">
      <alignment horizontal="center" vertical="center"/>
    </xf>
    <xf numFmtId="0" fontId="36" fillId="0" borderId="100" xfId="4" applyNumberFormat="1" applyFont="1" applyFill="1" applyBorder="1" applyAlignment="1" applyProtection="1">
      <alignment horizontal="right" vertical="center"/>
    </xf>
    <xf numFmtId="0" fontId="36" fillId="0" borderId="100" xfId="4" applyNumberFormat="1" applyFont="1" applyBorder="1" applyAlignment="1" applyProtection="1">
      <alignment horizontal="left" vertical="center" shrinkToFit="1"/>
    </xf>
    <xf numFmtId="0" fontId="36" fillId="0" borderId="100" xfId="4" applyNumberFormat="1" applyFont="1" applyFill="1" applyBorder="1" applyAlignment="1" applyProtection="1">
      <alignment vertical="center" shrinkToFit="1"/>
    </xf>
    <xf numFmtId="0" fontId="36" fillId="0" borderId="101" xfId="4" applyNumberFormat="1" applyFont="1" applyBorder="1" applyAlignment="1" applyProtection="1">
      <alignment horizontal="left" vertical="center" shrinkToFit="1"/>
    </xf>
    <xf numFmtId="0" fontId="36" fillId="0" borderId="102" xfId="4" applyNumberFormat="1" applyFont="1" applyBorder="1" applyAlignment="1" applyProtection="1">
      <alignment vertical="center"/>
    </xf>
    <xf numFmtId="0" fontId="36" fillId="0" borderId="103" xfId="4" applyNumberFormat="1" applyFont="1" applyBorder="1" applyAlignment="1" applyProtection="1">
      <alignment vertical="center"/>
    </xf>
    <xf numFmtId="0" fontId="36" fillId="0" borderId="102" xfId="4" applyNumberFormat="1" applyFont="1" applyBorder="1" applyAlignment="1" applyProtection="1">
      <alignment horizontal="center" vertical="center"/>
    </xf>
    <xf numFmtId="0" fontId="36" fillId="0" borderId="104" xfId="4" applyNumberFormat="1" applyFont="1" applyFill="1" applyBorder="1" applyAlignment="1" applyProtection="1">
      <alignment horizontal="right" vertical="center"/>
    </xf>
    <xf numFmtId="0" fontId="36" fillId="0" borderId="104" xfId="4" applyNumberFormat="1" applyFont="1" applyBorder="1" applyAlignment="1" applyProtection="1">
      <alignment horizontal="left" vertical="center" shrinkToFit="1"/>
    </xf>
    <xf numFmtId="0" fontId="36" fillId="0" borderId="104" xfId="4" applyNumberFormat="1" applyFont="1" applyFill="1" applyBorder="1" applyAlignment="1" applyProtection="1">
      <alignment vertical="center" shrinkToFit="1"/>
    </xf>
    <xf numFmtId="0" fontId="36" fillId="0" borderId="105" xfId="4" applyNumberFormat="1" applyFont="1" applyBorder="1" applyAlignment="1" applyProtection="1">
      <alignment horizontal="left" vertical="center" shrinkToFit="1"/>
    </xf>
    <xf numFmtId="0" fontId="40" fillId="0" borderId="104" xfId="4" applyNumberFormat="1" applyFont="1" applyFill="1" applyBorder="1" applyAlignment="1" applyProtection="1">
      <alignment horizontal="left" vertical="center" shrinkToFit="1"/>
    </xf>
    <xf numFmtId="0" fontId="21" fillId="0" borderId="104" xfId="4" applyNumberFormat="1" applyFont="1" applyFill="1" applyBorder="1" applyAlignment="1" applyProtection="1">
      <alignment horizontal="left" vertical="center" shrinkToFit="1"/>
    </xf>
    <xf numFmtId="0" fontId="40" fillId="0" borderId="105" xfId="4" applyNumberFormat="1" applyFont="1" applyFill="1" applyBorder="1" applyAlignment="1" applyProtection="1">
      <alignment horizontal="left" vertical="center" shrinkToFit="1"/>
    </xf>
    <xf numFmtId="0" fontId="36" fillId="0" borderId="98" xfId="4" applyNumberFormat="1" applyFont="1" applyBorder="1" applyAlignment="1" applyProtection="1">
      <alignment vertical="center"/>
    </xf>
    <xf numFmtId="0" fontId="36" fillId="0" borderId="99" xfId="4" applyNumberFormat="1" applyFont="1" applyBorder="1" applyAlignment="1" applyProtection="1">
      <alignment vertical="center"/>
    </xf>
    <xf numFmtId="0" fontId="36" fillId="0" borderId="94" xfId="4" applyNumberFormat="1" applyFont="1" applyFill="1" applyBorder="1" applyAlignment="1" applyProtection="1">
      <alignment horizontal="right" vertical="center"/>
    </xf>
    <xf numFmtId="0" fontId="36" fillId="0" borderId="94" xfId="4" applyNumberFormat="1" applyFont="1" applyBorder="1" applyAlignment="1" applyProtection="1">
      <alignment horizontal="left" vertical="center" shrinkToFit="1"/>
    </xf>
    <xf numFmtId="0" fontId="36" fillId="0" borderId="94" xfId="4" applyNumberFormat="1" applyFont="1" applyFill="1" applyBorder="1" applyAlignment="1" applyProtection="1">
      <alignment vertical="center" shrinkToFit="1"/>
    </xf>
    <xf numFmtId="0" fontId="36" fillId="0" borderId="95" xfId="4" applyNumberFormat="1" applyFont="1" applyBorder="1" applyAlignment="1" applyProtection="1">
      <alignment horizontal="left" vertical="center" shrinkToFit="1"/>
    </xf>
    <xf numFmtId="0" fontId="23" fillId="0" borderId="0" xfId="2" applyNumberFormat="1" applyFont="1" applyAlignment="1" applyProtection="1">
      <alignment horizontal="center" vertical="center"/>
    </xf>
    <xf numFmtId="0" fontId="42" fillId="0" borderId="0" xfId="2" applyNumberFormat="1" applyFont="1" applyFill="1" applyAlignment="1" applyProtection="1">
      <alignment vertical="top" wrapText="1"/>
    </xf>
    <xf numFmtId="0" fontId="23" fillId="0" borderId="0" xfId="2" applyNumberFormat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28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3" fontId="0" fillId="0" borderId="28" xfId="0" applyNumberFormat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46" fillId="0" borderId="0" xfId="0" applyFont="1" applyAlignment="1">
      <alignment horizontal="left" vertical="center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6" fillId="2" borderId="62" xfId="1" applyNumberFormat="1" applyFont="1" applyFill="1" applyBorder="1" applyAlignment="1" applyProtection="1">
      <alignment horizontal="center" vertical="center" wrapText="1"/>
    </xf>
    <xf numFmtId="0" fontId="16" fillId="2" borderId="56" xfId="1" applyNumberFormat="1" applyFont="1" applyFill="1" applyBorder="1" applyAlignment="1" applyProtection="1">
      <alignment horizontal="center" vertical="center" wrapText="1"/>
    </xf>
    <xf numFmtId="0" fontId="16" fillId="2" borderId="9" xfId="1" applyNumberFormat="1" applyFont="1" applyFill="1" applyBorder="1" applyAlignment="1" applyProtection="1">
      <alignment horizontal="center" vertical="center" wrapText="1"/>
    </xf>
    <xf numFmtId="0" fontId="16" fillId="2" borderId="64" xfId="1" applyNumberFormat="1" applyFont="1" applyFill="1" applyBorder="1" applyAlignment="1" applyProtection="1">
      <alignment horizontal="center" vertical="center" wrapText="1"/>
    </xf>
    <xf numFmtId="0" fontId="16" fillId="2" borderId="0" xfId="1" applyNumberFormat="1" applyFont="1" applyFill="1" applyBorder="1" applyAlignment="1" applyProtection="1">
      <alignment horizontal="center" vertical="center" wrapText="1"/>
    </xf>
    <xf numFmtId="0" fontId="16" fillId="2" borderId="57" xfId="1" applyNumberFormat="1" applyFont="1" applyFill="1" applyBorder="1" applyAlignment="1" applyProtection="1">
      <alignment horizontal="center" vertical="center" wrapText="1"/>
    </xf>
    <xf numFmtId="0" fontId="16" fillId="2" borderId="38" xfId="1" applyNumberFormat="1" applyFont="1" applyFill="1" applyBorder="1" applyAlignment="1" applyProtection="1">
      <alignment horizontal="center" vertical="center" wrapText="1"/>
    </xf>
    <xf numFmtId="0" fontId="16" fillId="2" borderId="7" xfId="1" applyNumberFormat="1" applyFont="1" applyFill="1" applyBorder="1" applyAlignment="1" applyProtection="1">
      <alignment horizontal="center" vertical="center" wrapText="1"/>
    </xf>
    <xf numFmtId="0" fontId="16" fillId="2" borderId="39" xfId="1" applyNumberFormat="1" applyFont="1" applyFill="1" applyBorder="1" applyAlignment="1" applyProtection="1">
      <alignment horizontal="center" vertical="center" wrapText="1"/>
    </xf>
    <xf numFmtId="0" fontId="16" fillId="2" borderId="10" xfId="1" applyNumberFormat="1" applyFont="1" applyFill="1" applyBorder="1" applyAlignment="1" applyProtection="1">
      <alignment horizontal="center" vertical="center" wrapText="1"/>
    </xf>
    <xf numFmtId="0" fontId="16" fillId="2" borderId="58" xfId="1" applyNumberFormat="1" applyFont="1" applyFill="1" applyBorder="1" applyAlignment="1" applyProtection="1">
      <alignment horizontal="center" vertical="center" wrapText="1"/>
    </xf>
    <xf numFmtId="0" fontId="16" fillId="0" borderId="59" xfId="1" applyNumberFormat="1" applyFont="1" applyFill="1" applyBorder="1" applyAlignment="1" applyProtection="1">
      <alignment horizontal="center" vertical="center" wrapText="1"/>
    </xf>
    <xf numFmtId="0" fontId="16" fillId="0" borderId="58" xfId="1" applyNumberFormat="1" applyFont="1" applyFill="1" applyBorder="1" applyAlignment="1" applyProtection="1">
      <alignment horizontal="center" vertical="center" wrapText="1"/>
    </xf>
    <xf numFmtId="0" fontId="17" fillId="2" borderId="65" xfId="1" applyNumberFormat="1" applyFont="1" applyFill="1" applyBorder="1" applyAlignment="1" applyProtection="1">
      <alignment horizontal="center" vertical="center" wrapText="1"/>
    </xf>
    <xf numFmtId="0" fontId="17" fillId="2" borderId="14" xfId="1" applyNumberFormat="1" applyFont="1" applyFill="1" applyBorder="1" applyAlignment="1" applyProtection="1">
      <alignment horizontal="center" vertical="center" wrapText="1"/>
    </xf>
    <xf numFmtId="0" fontId="17" fillId="2" borderId="66" xfId="1" applyNumberFormat="1" applyFont="1" applyFill="1" applyBorder="1" applyAlignment="1" applyProtection="1">
      <alignment horizontal="center" vertical="center" wrapText="1"/>
    </xf>
    <xf numFmtId="0" fontId="12" fillId="2" borderId="0" xfId="2" applyNumberFormat="1" applyFont="1" applyFill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left" vertical="center"/>
    </xf>
    <xf numFmtId="0" fontId="14" fillId="0" borderId="7" xfId="2" applyNumberFormat="1" applyFont="1" applyBorder="1" applyAlignment="1" applyProtection="1">
      <alignment horizontal="right" vertical="center"/>
    </xf>
    <xf numFmtId="0" fontId="16" fillId="2" borderId="8" xfId="1" applyNumberFormat="1" applyFont="1" applyFill="1" applyBorder="1" applyAlignment="1" applyProtection="1">
      <alignment horizontal="center" vertical="center" textRotation="255" wrapText="1"/>
    </xf>
    <xf numFmtId="0" fontId="16" fillId="2" borderId="12" xfId="1" applyNumberFormat="1" applyFont="1" applyFill="1" applyBorder="1" applyAlignment="1" applyProtection="1">
      <alignment horizontal="center" vertical="center" textRotation="255" wrapText="1"/>
    </xf>
    <xf numFmtId="0" fontId="16" fillId="2" borderId="21" xfId="1" applyNumberFormat="1" applyFont="1" applyFill="1" applyBorder="1" applyAlignment="1" applyProtection="1">
      <alignment horizontal="distributed" vertical="center" wrapText="1" indent="1"/>
    </xf>
    <xf numFmtId="0" fontId="16" fillId="2" borderId="60" xfId="1" applyNumberFormat="1" applyFont="1" applyFill="1" applyBorder="1" applyAlignment="1" applyProtection="1">
      <alignment horizontal="distributed" vertical="center" wrapText="1" indent="1"/>
    </xf>
    <xf numFmtId="0" fontId="16" fillId="2" borderId="61" xfId="1" applyNumberFormat="1" applyFont="1" applyFill="1" applyBorder="1" applyAlignment="1" applyProtection="1">
      <alignment horizontal="distributed" vertical="center" wrapText="1" indent="1"/>
    </xf>
    <xf numFmtId="0" fontId="22" fillId="2" borderId="11" xfId="1" applyNumberFormat="1" applyFont="1" applyFill="1" applyBorder="1" applyAlignment="1" applyProtection="1">
      <alignment horizontal="center" vertical="center" textRotation="255" wrapText="1"/>
    </xf>
    <xf numFmtId="0" fontId="22" fillId="2" borderId="26" xfId="1" applyNumberFormat="1" applyFont="1" applyFill="1" applyBorder="1" applyAlignment="1" applyProtection="1">
      <alignment horizontal="center" vertical="center" textRotation="255" wrapText="1"/>
    </xf>
    <xf numFmtId="0" fontId="22" fillId="2" borderId="24" xfId="1" applyNumberFormat="1" applyFont="1" applyFill="1" applyBorder="1" applyAlignment="1" applyProtection="1">
      <alignment horizontal="center" vertical="center" textRotation="255" wrapText="1"/>
    </xf>
    <xf numFmtId="0" fontId="16" fillId="2" borderId="27" xfId="1" applyNumberFormat="1" applyFont="1" applyFill="1" applyBorder="1" applyAlignment="1" applyProtection="1">
      <alignment horizontal="distributed" vertical="center" wrapText="1" indent="1"/>
    </xf>
    <xf numFmtId="0" fontId="16" fillId="2" borderId="37" xfId="1" applyNumberFormat="1" applyFont="1" applyFill="1" applyBorder="1" applyAlignment="1" applyProtection="1">
      <alignment horizontal="distributed" vertical="center" indent="1"/>
    </xf>
    <xf numFmtId="0" fontId="16" fillId="2" borderId="25" xfId="1" applyNumberFormat="1" applyFont="1" applyFill="1" applyBorder="1" applyAlignment="1" applyProtection="1">
      <alignment horizontal="distributed" vertical="center" indent="1"/>
    </xf>
    <xf numFmtId="0" fontId="16" fillId="2" borderId="27" xfId="1" applyNumberFormat="1" applyFont="1" applyFill="1" applyBorder="1" applyAlignment="1" applyProtection="1">
      <alignment horizontal="distributed" vertical="center" indent="1"/>
    </xf>
    <xf numFmtId="0" fontId="22" fillId="2" borderId="49" xfId="1" applyNumberFormat="1" applyFont="1" applyFill="1" applyBorder="1" applyAlignment="1" applyProtection="1">
      <alignment horizontal="center" vertical="center"/>
    </xf>
    <xf numFmtId="0" fontId="22" fillId="2" borderId="48" xfId="1" applyNumberFormat="1" applyFont="1" applyFill="1" applyBorder="1" applyAlignment="1" applyProtection="1">
      <alignment horizontal="center" vertical="center"/>
    </xf>
    <xf numFmtId="0" fontId="16" fillId="2" borderId="29" xfId="1" applyNumberFormat="1" applyFont="1" applyFill="1" applyBorder="1" applyAlignment="1" applyProtection="1">
      <alignment horizontal="center" vertical="center"/>
    </xf>
    <xf numFmtId="0" fontId="16" fillId="2" borderId="26" xfId="1" applyNumberFormat="1" applyFont="1" applyFill="1" applyBorder="1" applyAlignment="1" applyProtection="1">
      <alignment horizontal="center" vertical="center"/>
    </xf>
    <xf numFmtId="0" fontId="16" fillId="2" borderId="24" xfId="1" applyNumberFormat="1" applyFont="1" applyFill="1" applyBorder="1" applyAlignment="1" applyProtection="1">
      <alignment horizontal="center" vertical="center"/>
    </xf>
    <xf numFmtId="0" fontId="18" fillId="2" borderId="27" xfId="1" applyNumberFormat="1" applyFont="1" applyFill="1" applyBorder="1" applyAlignment="1" applyProtection="1">
      <alignment horizontal="center" vertical="center" wrapText="1"/>
    </xf>
    <xf numFmtId="0" fontId="18" fillId="2" borderId="25" xfId="1" applyNumberFormat="1" applyFont="1" applyFill="1" applyBorder="1" applyAlignment="1" applyProtection="1">
      <alignment horizontal="center" vertical="center" wrapText="1"/>
    </xf>
    <xf numFmtId="0" fontId="16" fillId="2" borderId="4" xfId="1" applyNumberFormat="1" applyFont="1" applyFill="1" applyBorder="1" applyAlignment="1" applyProtection="1">
      <alignment horizontal="distributed" vertical="center" wrapText="1" justifyLastLine="1"/>
    </xf>
    <xf numFmtId="0" fontId="16" fillId="2" borderId="5" xfId="1" applyNumberFormat="1" applyFont="1" applyFill="1" applyBorder="1" applyAlignment="1" applyProtection="1">
      <alignment horizontal="distributed" vertical="center" wrapText="1" justifyLastLine="1"/>
    </xf>
    <xf numFmtId="0" fontId="16" fillId="2" borderId="55" xfId="1" applyNumberFormat="1" applyFont="1" applyFill="1" applyBorder="1" applyAlignment="1" applyProtection="1">
      <alignment horizontal="distributed" vertical="center" wrapText="1" justifyLastLine="1"/>
    </xf>
    <xf numFmtId="0" fontId="16" fillId="2" borderId="33" xfId="1" applyNumberFormat="1" applyFont="1" applyFill="1" applyBorder="1" applyAlignment="1" applyProtection="1">
      <alignment horizontal="distributed" vertical="center" wrapText="1" justifyLastLine="1"/>
    </xf>
    <xf numFmtId="0" fontId="16" fillId="2" borderId="20" xfId="1" applyNumberFormat="1" applyFont="1" applyFill="1" applyBorder="1" applyAlignment="1" applyProtection="1">
      <alignment horizontal="distributed" vertical="center" wrapText="1" justifyLastLine="1"/>
    </xf>
    <xf numFmtId="0" fontId="16" fillId="2" borderId="36" xfId="1" applyNumberFormat="1" applyFont="1" applyFill="1" applyBorder="1" applyAlignment="1" applyProtection="1">
      <alignment horizontal="distributed" vertical="center" wrapText="1" justifyLastLine="1"/>
    </xf>
    <xf numFmtId="0" fontId="16" fillId="2" borderId="29" xfId="1" applyNumberFormat="1" applyFont="1" applyFill="1" applyBorder="1" applyAlignment="1" applyProtection="1">
      <alignment horizontal="distributed" vertical="center" indent="1"/>
    </xf>
    <xf numFmtId="0" fontId="16" fillId="2" borderId="26" xfId="1" applyNumberFormat="1" applyFont="1" applyFill="1" applyBorder="1" applyAlignment="1" applyProtection="1">
      <alignment horizontal="distributed" vertical="center" indent="1"/>
    </xf>
    <xf numFmtId="0" fontId="16" fillId="2" borderId="24" xfId="1" applyNumberFormat="1" applyFont="1" applyFill="1" applyBorder="1" applyAlignment="1" applyProtection="1">
      <alignment horizontal="distributed" vertical="center" indent="1"/>
    </xf>
    <xf numFmtId="0" fontId="16" fillId="2" borderId="40" xfId="1" applyNumberFormat="1" applyFont="1" applyFill="1" applyBorder="1" applyAlignment="1" applyProtection="1">
      <alignment horizontal="distributed" vertical="center" wrapText="1" justifyLastLine="1"/>
    </xf>
    <xf numFmtId="0" fontId="16" fillId="2" borderId="0" xfId="1" applyNumberFormat="1" applyFont="1" applyFill="1" applyBorder="1" applyAlignment="1" applyProtection="1">
      <alignment horizontal="distributed" vertical="center" wrapText="1" justifyLastLine="1"/>
    </xf>
    <xf numFmtId="0" fontId="16" fillId="2" borderId="57" xfId="1" applyNumberFormat="1" applyFont="1" applyFill="1" applyBorder="1" applyAlignment="1" applyProtection="1">
      <alignment horizontal="distributed" vertical="center" wrapText="1" justifyLastLine="1"/>
    </xf>
    <xf numFmtId="0" fontId="16" fillId="2" borderId="52" xfId="1" applyNumberFormat="1" applyFont="1" applyFill="1" applyBorder="1" applyAlignment="1" applyProtection="1">
      <alignment horizontal="distributed" vertical="center" indent="1"/>
    </xf>
    <xf numFmtId="0" fontId="16" fillId="2" borderId="53" xfId="1" applyNumberFormat="1" applyFont="1" applyFill="1" applyBorder="1" applyAlignment="1" applyProtection="1">
      <alignment horizontal="distributed" vertical="center" indent="1"/>
    </xf>
    <xf numFmtId="0" fontId="16" fillId="2" borderId="54" xfId="1" applyNumberFormat="1" applyFont="1" applyFill="1" applyBorder="1" applyAlignment="1" applyProtection="1">
      <alignment horizontal="distributed" vertical="center" indent="1"/>
    </xf>
    <xf numFmtId="0" fontId="21" fillId="2" borderId="47" xfId="3" applyNumberFormat="1" applyFont="1" applyFill="1" applyBorder="1" applyAlignment="1" applyProtection="1">
      <alignment horizontal="center" vertical="center"/>
    </xf>
    <xf numFmtId="0" fontId="21" fillId="2" borderId="48" xfId="3" applyNumberFormat="1" applyFont="1" applyFill="1" applyBorder="1" applyAlignment="1" applyProtection="1">
      <alignment horizontal="center" vertical="center"/>
    </xf>
    <xf numFmtId="0" fontId="16" fillId="2" borderId="76" xfId="1" applyNumberFormat="1" applyFont="1" applyFill="1" applyBorder="1" applyAlignment="1" applyProtection="1">
      <alignment horizontal="distributed" vertical="center" justifyLastLine="1"/>
    </xf>
    <xf numFmtId="0" fontId="16" fillId="2" borderId="77" xfId="1" applyNumberFormat="1" applyFont="1" applyFill="1" applyBorder="1" applyAlignment="1" applyProtection="1">
      <alignment horizontal="distributed" vertical="center" justifyLastLine="1"/>
    </xf>
    <xf numFmtId="0" fontId="16" fillId="2" borderId="78" xfId="1" applyNumberFormat="1" applyFont="1" applyFill="1" applyBorder="1" applyAlignment="1" applyProtection="1">
      <alignment horizontal="distributed" vertical="center" justifyLastLine="1"/>
    </xf>
    <xf numFmtId="0" fontId="16" fillId="2" borderId="64" xfId="1" applyNumberFormat="1" applyFont="1" applyFill="1" applyBorder="1" applyAlignment="1" applyProtection="1">
      <alignment horizontal="distributed" vertical="center" justifyLastLine="1"/>
    </xf>
    <xf numFmtId="0" fontId="16" fillId="2" borderId="0" xfId="1" applyNumberFormat="1" applyFont="1" applyFill="1" applyBorder="1" applyAlignment="1" applyProtection="1">
      <alignment horizontal="distributed" vertical="center" justifyLastLine="1"/>
    </xf>
    <xf numFmtId="0" fontId="16" fillId="2" borderId="57" xfId="1" applyNumberFormat="1" applyFont="1" applyFill="1" applyBorder="1" applyAlignment="1" applyProtection="1">
      <alignment horizontal="distributed" vertical="center" justifyLastLine="1"/>
    </xf>
    <xf numFmtId="0" fontId="16" fillId="2" borderId="83" xfId="1" applyNumberFormat="1" applyFont="1" applyFill="1" applyBorder="1" applyAlignment="1" applyProtection="1">
      <alignment horizontal="distributed" vertical="center" justifyLastLine="1"/>
    </xf>
    <xf numFmtId="0" fontId="16" fillId="2" borderId="84" xfId="1" applyNumberFormat="1" applyFont="1" applyFill="1" applyBorder="1" applyAlignment="1" applyProtection="1">
      <alignment horizontal="distributed" vertical="center" justifyLastLine="1"/>
    </xf>
    <xf numFmtId="0" fontId="16" fillId="2" borderId="85" xfId="1" applyNumberFormat="1" applyFont="1" applyFill="1" applyBorder="1" applyAlignment="1" applyProtection="1">
      <alignment horizontal="distributed" vertical="center" justifyLastLine="1"/>
    </xf>
    <xf numFmtId="0" fontId="14" fillId="2" borderId="87" xfId="2" applyNumberFormat="1" applyFont="1" applyFill="1" applyBorder="1" applyAlignment="1" applyProtection="1">
      <alignment horizontal="distributed" vertical="center" justifyLastLine="1"/>
    </xf>
    <xf numFmtId="0" fontId="14" fillId="2" borderId="42" xfId="2" applyNumberFormat="1" applyFont="1" applyFill="1" applyBorder="1" applyAlignment="1" applyProtection="1">
      <alignment horizontal="distributed" vertical="center" justifyLastLine="1"/>
    </xf>
    <xf numFmtId="0" fontId="14" fillId="2" borderId="43" xfId="2" applyNumberFormat="1" applyFont="1" applyFill="1" applyBorder="1" applyAlignment="1" applyProtection="1">
      <alignment horizontal="distributed" vertical="center" justifyLastLine="1"/>
    </xf>
    <xf numFmtId="0" fontId="21" fillId="2" borderId="44" xfId="1" applyNumberFormat="1" applyFont="1" applyFill="1" applyBorder="1" applyAlignment="1" applyProtection="1">
      <alignment vertical="center"/>
    </xf>
    <xf numFmtId="0" fontId="21" fillId="2" borderId="45" xfId="1" applyNumberFormat="1" applyFont="1" applyFill="1" applyBorder="1" applyAlignment="1" applyProtection="1">
      <alignment vertical="center"/>
    </xf>
    <xf numFmtId="0" fontId="25" fillId="2" borderId="46" xfId="2" applyNumberFormat="1" applyFont="1" applyFill="1" applyBorder="1" applyAlignment="1" applyProtection="1">
      <alignment horizontal="center" vertical="center"/>
    </xf>
    <xf numFmtId="0" fontId="25" fillId="2" borderId="45" xfId="2" applyNumberFormat="1" applyFont="1" applyFill="1" applyBorder="1" applyAlignment="1" applyProtection="1">
      <alignment horizontal="center" vertical="center"/>
    </xf>
    <xf numFmtId="0" fontId="23" fillId="0" borderId="0" xfId="2" applyNumberFormat="1" applyFont="1" applyAlignment="1" applyProtection="1">
      <alignment horizontal="left" vertical="center" wrapText="1"/>
    </xf>
    <xf numFmtId="0" fontId="36" fillId="0" borderId="4" xfId="4" applyNumberFormat="1" applyFont="1" applyBorder="1" applyAlignment="1" applyProtection="1">
      <alignment horizontal="center" vertical="center" wrapText="1"/>
    </xf>
    <xf numFmtId="0" fontId="36" fillId="0" borderId="5" xfId="4" applyNumberFormat="1" applyFont="1" applyBorder="1" applyAlignment="1" applyProtection="1">
      <alignment horizontal="center" vertical="center" wrapText="1"/>
    </xf>
    <xf numFmtId="0" fontId="36" fillId="0" borderId="1" xfId="4" applyNumberFormat="1" applyFont="1" applyBorder="1" applyAlignment="1" applyProtection="1">
      <alignment horizontal="center" vertical="center" wrapText="1"/>
    </xf>
    <xf numFmtId="0" fontId="36" fillId="0" borderId="33" xfId="4" applyNumberFormat="1" applyFont="1" applyBorder="1" applyAlignment="1" applyProtection="1">
      <alignment horizontal="center" vertical="center" wrapText="1"/>
    </xf>
    <xf numFmtId="0" fontId="36" fillId="0" borderId="20" xfId="4" applyNumberFormat="1" applyFont="1" applyBorder="1" applyAlignment="1" applyProtection="1">
      <alignment horizontal="center" vertical="center" wrapText="1"/>
    </xf>
    <xf numFmtId="0" fontId="36" fillId="0" borderId="2" xfId="4" applyNumberFormat="1" applyFont="1" applyBorder="1" applyAlignment="1" applyProtection="1">
      <alignment horizontal="center" vertical="center" wrapText="1"/>
    </xf>
    <xf numFmtId="0" fontId="36" fillId="0" borderId="91" xfId="4" applyNumberFormat="1" applyFont="1" applyBorder="1" applyAlignment="1" applyProtection="1">
      <alignment horizontal="center" vertical="center"/>
    </xf>
    <xf numFmtId="0" fontId="36" fillId="0" borderId="92" xfId="4" applyNumberFormat="1" applyFont="1" applyBorder="1" applyAlignment="1" applyProtection="1">
      <alignment horizontal="center" vertical="center"/>
    </xf>
    <xf numFmtId="0" fontId="36" fillId="0" borderId="93" xfId="4" applyNumberFormat="1" applyFont="1" applyBorder="1" applyAlignment="1" applyProtection="1">
      <alignment horizontal="center" vertical="center"/>
    </xf>
    <xf numFmtId="0" fontId="36" fillId="0" borderId="98" xfId="4" applyNumberFormat="1" applyFont="1" applyBorder="1" applyAlignment="1" applyProtection="1">
      <alignment vertical="center"/>
    </xf>
    <xf numFmtId="0" fontId="36" fillId="0" borderId="99" xfId="4" applyNumberFormat="1" applyFont="1" applyBorder="1" applyAlignment="1" applyProtection="1">
      <alignment vertical="center"/>
    </xf>
    <xf numFmtId="0" fontId="36" fillId="0" borderId="66" xfId="4" applyNumberFormat="1" applyFont="1" applyBorder="1" applyAlignment="1" applyProtection="1">
      <alignment vertical="center"/>
    </xf>
    <xf numFmtId="0" fontId="36" fillId="0" borderId="13" xfId="4" applyNumberFormat="1" applyFont="1" applyBorder="1" applyAlignment="1" applyProtection="1">
      <alignment vertical="center"/>
    </xf>
    <xf numFmtId="0" fontId="36" fillId="0" borderId="14" xfId="4" applyNumberFormat="1" applyFont="1" applyBorder="1" applyAlignment="1" applyProtection="1">
      <alignment vertical="center"/>
    </xf>
    <xf numFmtId="0" fontId="38" fillId="0" borderId="0" xfId="2" applyNumberFormat="1" applyFont="1" applyAlignment="1" applyProtection="1">
      <alignment horizontal="left" vertical="center" wrapText="1"/>
    </xf>
    <xf numFmtId="0" fontId="23" fillId="0" borderId="0" xfId="2" applyNumberFormat="1" applyFont="1" applyBorder="1" applyAlignment="1" applyProtection="1">
      <alignment horizontal="left" vertical="center" wrapText="1"/>
    </xf>
  </cellXfs>
  <cellStyles count="5">
    <cellStyle name="桁区切り 2 2" xfId="3" xr:uid="{190441C3-EFAA-490F-AF65-C55271099D3D}"/>
    <cellStyle name="標準" xfId="0" builtinId="0"/>
    <cellStyle name="標準 2 2" xfId="4" xr:uid="{F854813A-B5F0-436F-AAA3-89B2A2E88AE2}"/>
    <cellStyle name="標準_Ｈ２４．８．１５地場センター様省エネ診断Ｎｏ２" xfId="2" xr:uid="{CBCDBA76-A8E8-4F96-B59B-116127114AEF}"/>
    <cellStyle name="標準_負荷チェックシート（水谷修正）" xfId="1" xr:uid="{00000000-0005-0000-0000-000002000000}"/>
  </cellStyles>
  <dxfs count="7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161925</xdr:colOff>
      <xdr:row>26</xdr:row>
      <xdr:rowOff>95250</xdr:rowOff>
    </xdr:from>
    <xdr:to>
      <xdr:col>53</xdr:col>
      <xdr:colOff>66675</xdr:colOff>
      <xdr:row>37</xdr:row>
      <xdr:rowOff>85725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8B2E3892-C7F9-4E61-BC9F-DAADEFB40F6D}"/>
            </a:ext>
          </a:extLst>
        </xdr:cNvPr>
        <xdr:cNvSpPr/>
      </xdr:nvSpPr>
      <xdr:spPr>
        <a:xfrm>
          <a:off x="7343775" y="4743450"/>
          <a:ext cx="3105150" cy="1762125"/>
        </a:xfrm>
        <a:prstGeom prst="wedgeRoundRectCallout">
          <a:avLst>
            <a:gd name="adj1" fmla="val -58610"/>
            <a:gd name="adj2" fmla="val 20599"/>
            <a:gd name="adj3" fmla="val 16667"/>
          </a:avLst>
        </a:prstGeom>
        <a:solidFill>
          <a:srgbClr val="1F497D">
            <a:lumMod val="40000"/>
            <a:lumOff val="6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「導入前１年間」の欄には、申請時に作成した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CO2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排出量換算シートの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CO2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排出量の数値を入力してください。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より精度の高い数値があればそれでもかまいません。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「導入後１年間」の数値は、別添の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CO2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排出量換算シートを作成すると自動で入力されます。</a:t>
          </a:r>
        </a:p>
      </xdr:txBody>
    </xdr:sp>
    <xdr:clientData/>
  </xdr:twoCellAnchor>
  <xdr:twoCellAnchor>
    <xdr:from>
      <xdr:col>37</xdr:col>
      <xdr:colOff>123825</xdr:colOff>
      <xdr:row>39</xdr:row>
      <xdr:rowOff>0</xdr:rowOff>
    </xdr:from>
    <xdr:to>
      <xdr:col>53</xdr:col>
      <xdr:colOff>28575</xdr:colOff>
      <xdr:row>49</xdr:row>
      <xdr:rowOff>161925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2B69176B-8CFC-4EAC-B99E-A156266268AA}"/>
            </a:ext>
          </a:extLst>
        </xdr:cNvPr>
        <xdr:cNvSpPr/>
      </xdr:nvSpPr>
      <xdr:spPr>
        <a:xfrm>
          <a:off x="7305675" y="6762750"/>
          <a:ext cx="3105150" cy="1762125"/>
        </a:xfrm>
        <a:prstGeom prst="wedgeRoundRectCallout">
          <a:avLst>
            <a:gd name="adj1" fmla="val -58610"/>
            <a:gd name="adj2" fmla="val -23725"/>
            <a:gd name="adj3" fmla="val 16667"/>
          </a:avLst>
        </a:prstGeom>
        <a:solidFill>
          <a:srgbClr val="1F497D">
            <a:lumMod val="40000"/>
            <a:lumOff val="6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理由欄には、対象設備の影響だけではなく、事務所全体の影響を記載してください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（例）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・生産量が増加し、稼働時間が増加したため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31750</xdr:colOff>
      <xdr:row>7</xdr:row>
      <xdr:rowOff>298450</xdr:rowOff>
    </xdr:from>
    <xdr:to>
      <xdr:col>6</xdr:col>
      <xdr:colOff>444500</xdr:colOff>
      <xdr:row>36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7275FD3-B5C2-4DDB-A992-4761B017D841}"/>
            </a:ext>
          </a:extLst>
        </xdr:cNvPr>
        <xdr:cNvSpPr/>
      </xdr:nvSpPr>
      <xdr:spPr>
        <a:xfrm>
          <a:off x="1803400" y="1765300"/>
          <a:ext cx="1127125" cy="34353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260351</xdr:colOff>
      <xdr:row>38</xdr:row>
      <xdr:rowOff>3175</xdr:rowOff>
    </xdr:from>
    <xdr:to>
      <xdr:col>13</xdr:col>
      <xdr:colOff>552451</xdr:colOff>
      <xdr:row>42</xdr:row>
      <xdr:rowOff>152401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5AA30248-9075-4EEA-8187-694E0B1E65BC}"/>
            </a:ext>
          </a:extLst>
        </xdr:cNvPr>
        <xdr:cNvSpPr/>
      </xdr:nvSpPr>
      <xdr:spPr>
        <a:xfrm>
          <a:off x="1289051" y="5641975"/>
          <a:ext cx="5854700" cy="1063626"/>
        </a:xfrm>
        <a:prstGeom prst="wedgeRoundRectCallout">
          <a:avLst>
            <a:gd name="adj1" fmla="val -35711"/>
            <a:gd name="adj2" fmla="val -83211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赤枠内の数値のみ入力！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　なお、電気欄の単位は「千</a:t>
          </a:r>
          <a:r>
            <a:rPr kumimoji="1" lang="en-US" altLang="ja-JP" sz="1200" b="1">
              <a:solidFill>
                <a:srgbClr val="FF0000"/>
              </a:solidFill>
            </a:rPr>
            <a:t>kWh</a:t>
          </a:r>
          <a:r>
            <a:rPr kumimoji="1" lang="ja-JP" altLang="en-US" sz="1200" b="1">
              <a:solidFill>
                <a:srgbClr val="FF0000"/>
              </a:solidFill>
            </a:rPr>
            <a:t>」のため入力時にはご注意ください。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エネルギ使用料（原油換算値）や</a:t>
          </a:r>
          <a:r>
            <a:rPr kumimoji="1" lang="en-US" altLang="ja-JP" sz="1200"/>
            <a:t>CO2</a:t>
          </a:r>
          <a:r>
            <a:rPr kumimoji="1" lang="ja-JP" altLang="en-US" sz="1200"/>
            <a:t>排出量を確認したい事業所の</a:t>
          </a:r>
          <a:endParaRPr kumimoji="1" lang="en-US" altLang="ja-JP" sz="1200"/>
        </a:p>
        <a:p>
          <a:pPr algn="l"/>
          <a:r>
            <a:rPr kumimoji="1" lang="ja-JP" altLang="en-US" sz="1200"/>
            <a:t>年間エネルギー使用量を種類と単位をご確認のうえで入力してください。</a:t>
          </a:r>
        </a:p>
      </xdr:txBody>
    </xdr:sp>
    <xdr:clientData/>
  </xdr:twoCellAnchor>
  <xdr:twoCellAnchor>
    <xdr:from>
      <xdr:col>15</xdr:col>
      <xdr:colOff>357187</xdr:colOff>
      <xdr:row>6</xdr:row>
      <xdr:rowOff>190500</xdr:rowOff>
    </xdr:from>
    <xdr:to>
      <xdr:col>18</xdr:col>
      <xdr:colOff>361950</xdr:colOff>
      <xdr:row>11</xdr:row>
      <xdr:rowOff>178594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963D6B45-232F-463E-9FAD-64F917783CF8}"/>
            </a:ext>
          </a:extLst>
        </xdr:cNvPr>
        <xdr:cNvSpPr/>
      </xdr:nvSpPr>
      <xdr:spPr>
        <a:xfrm>
          <a:off x="8548687" y="1352550"/>
          <a:ext cx="2062163" cy="997744"/>
        </a:xfrm>
        <a:prstGeom prst="wedgeRoundRectCallout">
          <a:avLst>
            <a:gd name="adj1" fmla="val -58151"/>
            <a:gd name="adj2" fmla="val 22077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設備導入から１年間のエネルギー使用量を確認し、数値を入力してください。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1207/Box/&#12304;02_&#35506;&#25152;&#20849;&#26377;&#12305;05_02_&#28201;&#26262;&#21270;&#23550;&#31574;&#35506;/R04&#24180;&#24230;/&#20013;&#23567;&#25285;&#24403;/22_&#20107;&#26989;&#32773;&#25903;&#25588;/22_05_CO2&#25490;&#20986;&#21066;&#28187;&#35373;&#20633;&#23566;&#20837;&#35036;&#21161;/22_05_070_&#35373;&#20633;&#35036;&#21161;&#12288;6&#26376;&#35036;&#27491;&#23550;&#24540;/&#35201;&#32177;&#12539;&#27096;&#24335;&#25913;&#27491;/&#27096;&#24335;&#31532;1-1&#21495;&#65288;&#30003;&#35531;&#26360;&#65289;8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付申請書・重要事項確認書"/>
      <sheetName val="事業実施者・事業内容"/>
      <sheetName val="事業費内訳"/>
      <sheetName val="ボイラ排出量算定（追加)"/>
      <sheetName val="Sheet1"/>
      <sheetName val="導入設備詳細"/>
      <sheetName val="省エネ計画書"/>
      <sheetName val="CO2換算シート"/>
      <sheetName val="現況写真"/>
      <sheetName val="省エネ計画書 (記入例)"/>
    </sheetNames>
    <sheetDataSet>
      <sheetData sheetId="0" refreshError="1"/>
      <sheetData sheetId="1">
        <row r="75">
          <cell r="A75" t="str">
            <v>農業・林業</v>
          </cell>
          <cell r="B75" t="str">
            <v>漁業</v>
          </cell>
          <cell r="C75" t="str">
            <v>鉱業・採石業・砂利採取業</v>
          </cell>
          <cell r="D75" t="str">
            <v>建設業</v>
          </cell>
          <cell r="E75" t="str">
            <v>製造業</v>
          </cell>
          <cell r="F75" t="str">
            <v>電気・ガス・熱供給・水道業</v>
          </cell>
          <cell r="G75" t="str">
            <v>情報通信業</v>
          </cell>
          <cell r="H75" t="str">
            <v>運輸業・郵便業</v>
          </cell>
          <cell r="I75" t="str">
            <v>卸売業・小売業</v>
          </cell>
          <cell r="J75" t="str">
            <v>金融業・保険業</v>
          </cell>
          <cell r="K75" t="str">
            <v>不動産業・物品賃貸業</v>
          </cell>
          <cell r="L75" t="str">
            <v>学術研究・専門・技術サービス業</v>
          </cell>
          <cell r="M75" t="str">
            <v>宿泊業・飲食サービス業</v>
          </cell>
          <cell r="N75" t="str">
            <v>生活関連サービス業・娯楽業</v>
          </cell>
          <cell r="O75" t="str">
            <v>教育・学習支援業</v>
          </cell>
          <cell r="P75" t="str">
            <v>医療・福祉</v>
          </cell>
          <cell r="Q75" t="str">
            <v>複合サービス事業</v>
          </cell>
          <cell r="R75" t="str">
            <v>サービス業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49"/>
  <sheetViews>
    <sheetView tabSelected="1" view="pageBreakPreview" topLeftCell="A7" zoomScaleNormal="100" zoomScaleSheetLayoutView="100" workbookViewId="0">
      <selection activeCell="BA23" sqref="BA23"/>
    </sheetView>
  </sheetViews>
  <sheetFormatPr defaultRowHeight="13.5"/>
  <cols>
    <col min="1" max="1" width="1.375" customWidth="1"/>
    <col min="2" max="2" width="2.25" customWidth="1"/>
    <col min="3" max="35" width="2.625" customWidth="1"/>
    <col min="36" max="36" width="1.375" customWidth="1"/>
    <col min="37" max="64" width="2.625" customWidth="1"/>
  </cols>
  <sheetData>
    <row r="1" spans="2:35" ht="15" customHeight="1">
      <c r="B1" t="s">
        <v>176</v>
      </c>
    </row>
    <row r="2" spans="2:35" ht="15" customHeight="1">
      <c r="Y2" s="181" t="s">
        <v>68</v>
      </c>
      <c r="Z2" s="181"/>
      <c r="AA2" s="178"/>
      <c r="AB2" s="178"/>
      <c r="AC2" t="s">
        <v>15</v>
      </c>
      <c r="AD2" s="178"/>
      <c r="AE2" s="178"/>
      <c r="AF2" t="s">
        <v>14</v>
      </c>
      <c r="AG2" s="178"/>
      <c r="AH2" s="178"/>
      <c r="AI2" t="s">
        <v>13</v>
      </c>
    </row>
    <row r="3" spans="2:35" ht="15" customHeight="1">
      <c r="AA3" s="2"/>
      <c r="AB3" s="2"/>
      <c r="AD3" s="2"/>
      <c r="AE3" s="2"/>
      <c r="AG3" s="2"/>
      <c r="AH3" s="2"/>
    </row>
    <row r="4" spans="2:35" ht="18" customHeight="1">
      <c r="B4" s="179" t="s">
        <v>70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</row>
    <row r="5" spans="2:35" ht="1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2:35" ht="15" customHeight="1">
      <c r="C6" s="152" t="s">
        <v>69</v>
      </c>
      <c r="D6" s="152"/>
      <c r="E6" s="152"/>
      <c r="F6" s="153"/>
      <c r="G6" s="153"/>
      <c r="H6" s="182" t="s">
        <v>27</v>
      </c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</row>
    <row r="7" spans="2:35" ht="15" customHeight="1">
      <c r="B7" s="182" t="s">
        <v>180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</row>
    <row r="8" spans="2:35" ht="1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2:35">
      <c r="B9" t="s">
        <v>0</v>
      </c>
    </row>
    <row r="10" spans="2:35">
      <c r="B10" s="163" t="s">
        <v>1</v>
      </c>
      <c r="C10" s="164"/>
      <c r="D10" s="164"/>
      <c r="E10" s="165"/>
      <c r="F10" s="163" t="s">
        <v>177</v>
      </c>
      <c r="G10" s="164"/>
      <c r="H10" s="164"/>
      <c r="I10" s="164"/>
      <c r="J10" s="164"/>
      <c r="K10" s="164"/>
      <c r="L10" s="165"/>
      <c r="M10" s="154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</row>
    <row r="11" spans="2:35">
      <c r="B11" s="166"/>
      <c r="C11" s="167"/>
      <c r="D11" s="167"/>
      <c r="E11" s="168"/>
      <c r="F11" s="166"/>
      <c r="G11" s="167"/>
      <c r="H11" s="167"/>
      <c r="I11" s="167"/>
      <c r="J11" s="167"/>
      <c r="K11" s="167"/>
      <c r="L11" s="168"/>
      <c r="M11" s="157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</row>
    <row r="12" spans="2:35">
      <c r="B12" s="166"/>
      <c r="C12" s="167"/>
      <c r="D12" s="167"/>
      <c r="E12" s="168"/>
      <c r="F12" s="166"/>
      <c r="G12" s="167"/>
      <c r="H12" s="167"/>
      <c r="I12" s="167"/>
      <c r="J12" s="167"/>
      <c r="K12" s="167"/>
      <c r="L12" s="168"/>
      <c r="M12" s="157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9"/>
    </row>
    <row r="13" spans="2:35">
      <c r="B13" s="166"/>
      <c r="C13" s="167"/>
      <c r="D13" s="167"/>
      <c r="E13" s="168"/>
      <c r="F13" s="169"/>
      <c r="G13" s="170"/>
      <c r="H13" s="170"/>
      <c r="I13" s="170"/>
      <c r="J13" s="170"/>
      <c r="K13" s="170"/>
      <c r="L13" s="171"/>
      <c r="M13" s="160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2"/>
    </row>
    <row r="14" spans="2:35">
      <c r="B14" s="166"/>
      <c r="C14" s="167"/>
      <c r="D14" s="167"/>
      <c r="E14" s="168"/>
      <c r="F14" s="166" t="s">
        <v>178</v>
      </c>
      <c r="G14" s="167"/>
      <c r="H14" s="167"/>
      <c r="I14" s="167"/>
      <c r="J14" s="167"/>
      <c r="K14" s="167"/>
      <c r="L14" s="168"/>
      <c r="M14" s="154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6"/>
    </row>
    <row r="15" spans="2:35">
      <c r="B15" s="166"/>
      <c r="C15" s="167"/>
      <c r="D15" s="167"/>
      <c r="E15" s="168"/>
      <c r="F15" s="166"/>
      <c r="G15" s="167"/>
      <c r="H15" s="167"/>
      <c r="I15" s="167"/>
      <c r="J15" s="167"/>
      <c r="K15" s="167"/>
      <c r="L15" s="168"/>
      <c r="M15" s="157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9"/>
    </row>
    <row r="16" spans="2:35">
      <c r="B16" s="166"/>
      <c r="C16" s="167"/>
      <c r="D16" s="167"/>
      <c r="E16" s="168"/>
      <c r="F16" s="166"/>
      <c r="G16" s="167"/>
      <c r="H16" s="167"/>
      <c r="I16" s="167"/>
      <c r="J16" s="167"/>
      <c r="K16" s="167"/>
      <c r="L16" s="168"/>
      <c r="M16" s="157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9"/>
    </row>
    <row r="17" spans="2:35">
      <c r="B17" s="169"/>
      <c r="C17" s="170"/>
      <c r="D17" s="170"/>
      <c r="E17" s="171"/>
      <c r="F17" s="169"/>
      <c r="G17" s="170"/>
      <c r="H17" s="170"/>
      <c r="I17" s="170"/>
      <c r="J17" s="170"/>
      <c r="K17" s="170"/>
      <c r="L17" s="171"/>
      <c r="M17" s="160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2"/>
    </row>
    <row r="18" spans="2:35">
      <c r="B18" s="172" t="s">
        <v>2</v>
      </c>
      <c r="C18" s="172"/>
      <c r="D18" s="172"/>
      <c r="E18" s="172"/>
      <c r="F18" s="172" t="s">
        <v>3</v>
      </c>
      <c r="G18" s="172"/>
      <c r="H18" s="172"/>
      <c r="I18" s="172"/>
      <c r="J18" s="172"/>
      <c r="K18" s="172"/>
      <c r="L18" s="172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</row>
    <row r="19" spans="2:35"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</row>
    <row r="20" spans="2:35">
      <c r="B20" s="172"/>
      <c r="C20" s="172"/>
      <c r="D20" s="172"/>
      <c r="E20" s="172"/>
      <c r="F20" s="172" t="s">
        <v>4</v>
      </c>
      <c r="G20" s="172"/>
      <c r="H20" s="172"/>
      <c r="I20" s="172"/>
      <c r="J20" s="172"/>
      <c r="K20" s="172"/>
      <c r="L20" s="172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</row>
    <row r="21" spans="2:35"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</row>
    <row r="22" spans="2:35">
      <c r="B22" s="172" t="s">
        <v>5</v>
      </c>
      <c r="C22" s="172"/>
      <c r="D22" s="172"/>
      <c r="E22" s="172"/>
      <c r="F22" s="173" t="s">
        <v>6</v>
      </c>
      <c r="G22" s="173"/>
      <c r="H22" s="173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2" t="s">
        <v>7</v>
      </c>
      <c r="U22" s="172"/>
      <c r="V22" s="172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</row>
    <row r="23" spans="2:35">
      <c r="B23" s="172"/>
      <c r="C23" s="172"/>
      <c r="D23" s="172"/>
      <c r="E23" s="172"/>
      <c r="F23" s="172" t="s">
        <v>8</v>
      </c>
      <c r="G23" s="172"/>
      <c r="H23" s="172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2" t="s">
        <v>9</v>
      </c>
      <c r="U23" s="172"/>
      <c r="V23" s="172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</row>
    <row r="24" spans="2:35">
      <c r="B24" s="172"/>
      <c r="C24" s="172"/>
      <c r="D24" s="172"/>
      <c r="E24" s="172"/>
      <c r="F24" s="172" t="s">
        <v>10</v>
      </c>
      <c r="G24" s="172"/>
      <c r="H24" s="172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3" t="s">
        <v>11</v>
      </c>
      <c r="U24" s="173"/>
      <c r="V24" s="173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</row>
    <row r="26" spans="2:35">
      <c r="B26" t="s">
        <v>12</v>
      </c>
    </row>
    <row r="27" spans="2:35">
      <c r="B27" s="172" t="s">
        <v>28</v>
      </c>
      <c r="C27" s="172"/>
      <c r="D27" s="172"/>
      <c r="E27" s="172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</row>
    <row r="28" spans="2:35">
      <c r="B28" s="172"/>
      <c r="C28" s="172"/>
      <c r="D28" s="172"/>
      <c r="E28" s="172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</row>
    <row r="29" spans="2:35">
      <c r="B29" s="172" t="s">
        <v>16</v>
      </c>
      <c r="C29" s="172"/>
      <c r="D29" s="172"/>
      <c r="E29" s="172"/>
      <c r="F29" s="201"/>
      <c r="G29" s="201"/>
      <c r="H29" s="201"/>
      <c r="I29" s="201"/>
      <c r="J29" s="201"/>
      <c r="K29" s="201"/>
      <c r="L29" s="201"/>
      <c r="M29" s="201"/>
      <c r="N29" s="202"/>
      <c r="O29" s="200" t="s">
        <v>17</v>
      </c>
      <c r="P29" s="183"/>
      <c r="Q29" s="185" t="s">
        <v>18</v>
      </c>
      <c r="R29" s="185"/>
      <c r="S29" s="185"/>
      <c r="T29" s="185"/>
      <c r="U29" s="185"/>
      <c r="V29" s="183" t="s">
        <v>69</v>
      </c>
      <c r="W29" s="184"/>
      <c r="X29" s="176"/>
      <c r="Y29" s="177"/>
      <c r="Z29" s="175" t="s">
        <v>15</v>
      </c>
      <c r="AA29" s="175"/>
      <c r="AB29" s="176"/>
      <c r="AC29" s="177"/>
      <c r="AD29" s="175" t="s">
        <v>14</v>
      </c>
      <c r="AE29" s="175"/>
      <c r="AF29" s="176"/>
      <c r="AG29" s="177"/>
      <c r="AH29" s="200" t="s">
        <v>13</v>
      </c>
      <c r="AI29" s="183"/>
    </row>
    <row r="30" spans="2:35">
      <c r="B30" s="172"/>
      <c r="C30" s="172"/>
      <c r="D30" s="172"/>
      <c r="E30" s="172"/>
      <c r="F30" s="201"/>
      <c r="G30" s="201"/>
      <c r="H30" s="201"/>
      <c r="I30" s="201"/>
      <c r="J30" s="201"/>
      <c r="K30" s="201"/>
      <c r="L30" s="201"/>
      <c r="M30" s="201"/>
      <c r="N30" s="202"/>
      <c r="O30" s="200"/>
      <c r="P30" s="183"/>
      <c r="Q30" s="185"/>
      <c r="R30" s="185"/>
      <c r="S30" s="185"/>
      <c r="T30" s="185"/>
      <c r="U30" s="185"/>
      <c r="V30" s="183"/>
      <c r="W30" s="184"/>
      <c r="X30" s="176"/>
      <c r="Y30" s="177"/>
      <c r="Z30" s="175"/>
      <c r="AA30" s="175"/>
      <c r="AB30" s="176"/>
      <c r="AC30" s="177"/>
      <c r="AD30" s="175"/>
      <c r="AE30" s="175"/>
      <c r="AF30" s="176"/>
      <c r="AG30" s="177"/>
      <c r="AH30" s="200"/>
      <c r="AI30" s="183"/>
    </row>
    <row r="32" spans="2:35">
      <c r="B32" t="s">
        <v>19</v>
      </c>
    </row>
    <row r="33" spans="2:35">
      <c r="B33" s="183" t="s">
        <v>21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 t="s">
        <v>25</v>
      </c>
      <c r="M33" s="183"/>
      <c r="N33" s="183"/>
      <c r="O33" s="183"/>
      <c r="P33" s="183"/>
      <c r="Q33" s="183"/>
      <c r="R33" s="183"/>
      <c r="S33" s="183"/>
      <c r="T33" s="183" t="s">
        <v>26</v>
      </c>
      <c r="U33" s="183"/>
      <c r="V33" s="183"/>
      <c r="W33" s="183"/>
      <c r="X33" s="183"/>
      <c r="Y33" s="183"/>
      <c r="Z33" s="183"/>
      <c r="AA33" s="183"/>
      <c r="AB33" s="183" t="s">
        <v>22</v>
      </c>
      <c r="AC33" s="183"/>
      <c r="AD33" s="183"/>
      <c r="AE33" s="183"/>
      <c r="AF33" s="183"/>
      <c r="AG33" s="183"/>
      <c r="AH33" s="183"/>
      <c r="AI33" s="183"/>
    </row>
    <row r="34" spans="2:35">
      <c r="B34" s="191" t="s">
        <v>20</v>
      </c>
      <c r="C34" s="192"/>
      <c r="D34" s="192"/>
      <c r="E34" s="193"/>
      <c r="F34" s="183" t="s">
        <v>23</v>
      </c>
      <c r="G34" s="183"/>
      <c r="H34" s="183"/>
      <c r="I34" s="183"/>
      <c r="J34" s="183"/>
      <c r="K34" s="183"/>
      <c r="L34" s="203"/>
      <c r="M34" s="203"/>
      <c r="N34" s="203"/>
      <c r="O34" s="203"/>
      <c r="P34" s="203"/>
      <c r="Q34" s="204"/>
      <c r="R34" s="187" t="s">
        <v>24</v>
      </c>
      <c r="S34" s="188"/>
      <c r="T34" s="203">
        <f>CO2換算シート!O37</f>
        <v>0</v>
      </c>
      <c r="U34" s="203"/>
      <c r="V34" s="203"/>
      <c r="W34" s="203"/>
      <c r="X34" s="203"/>
      <c r="Y34" s="204"/>
      <c r="Z34" s="187" t="s">
        <v>24</v>
      </c>
      <c r="AA34" s="188"/>
      <c r="AB34" s="189">
        <f>L34-T34</f>
        <v>0</v>
      </c>
      <c r="AC34" s="189"/>
      <c r="AD34" s="189"/>
      <c r="AE34" s="189"/>
      <c r="AF34" s="189"/>
      <c r="AG34" s="190"/>
      <c r="AH34" s="187" t="s">
        <v>24</v>
      </c>
      <c r="AI34" s="188"/>
    </row>
    <row r="35" spans="2:35">
      <c r="B35" s="194"/>
      <c r="C35" s="195"/>
      <c r="D35" s="195"/>
      <c r="E35" s="196"/>
      <c r="F35" s="183"/>
      <c r="G35" s="183"/>
      <c r="H35" s="183"/>
      <c r="I35" s="183"/>
      <c r="J35" s="183"/>
      <c r="K35" s="183"/>
      <c r="L35" s="203"/>
      <c r="M35" s="203"/>
      <c r="N35" s="203"/>
      <c r="O35" s="203"/>
      <c r="P35" s="203"/>
      <c r="Q35" s="204"/>
      <c r="R35" s="187"/>
      <c r="S35" s="188"/>
      <c r="T35" s="203"/>
      <c r="U35" s="203"/>
      <c r="V35" s="203"/>
      <c r="W35" s="203"/>
      <c r="X35" s="203"/>
      <c r="Y35" s="204"/>
      <c r="Z35" s="187"/>
      <c r="AA35" s="188"/>
      <c r="AB35" s="189"/>
      <c r="AC35" s="189"/>
      <c r="AD35" s="189"/>
      <c r="AE35" s="189"/>
      <c r="AF35" s="189"/>
      <c r="AG35" s="190"/>
      <c r="AH35" s="187"/>
      <c r="AI35" s="188"/>
    </row>
    <row r="36" spans="2:35">
      <c r="B36" s="197"/>
      <c r="C36" s="198"/>
      <c r="D36" s="198"/>
      <c r="E36" s="199"/>
      <c r="F36" s="183"/>
      <c r="G36" s="183"/>
      <c r="H36" s="183"/>
      <c r="I36" s="183"/>
      <c r="J36" s="183"/>
      <c r="K36" s="183"/>
      <c r="L36" s="203"/>
      <c r="M36" s="203"/>
      <c r="N36" s="203"/>
      <c r="O36" s="203"/>
      <c r="P36" s="203"/>
      <c r="Q36" s="204"/>
      <c r="R36" s="187"/>
      <c r="S36" s="188"/>
      <c r="T36" s="203"/>
      <c r="U36" s="203"/>
      <c r="V36" s="203"/>
      <c r="W36" s="203"/>
      <c r="X36" s="203"/>
      <c r="Y36" s="204"/>
      <c r="Z36" s="187"/>
      <c r="AA36" s="188"/>
      <c r="AB36" s="189"/>
      <c r="AC36" s="189"/>
      <c r="AD36" s="189"/>
      <c r="AE36" s="189"/>
      <c r="AF36" s="189"/>
      <c r="AG36" s="190"/>
      <c r="AH36" s="187"/>
      <c r="AI36" s="188"/>
    </row>
    <row r="37" spans="2:35" ht="5.0999999999999996" customHeight="1"/>
    <row r="38" spans="2:35">
      <c r="B38" t="s">
        <v>182</v>
      </c>
    </row>
    <row r="40" spans="2:35">
      <c r="B40" s="206" t="s">
        <v>181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9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1"/>
    </row>
    <row r="41" spans="2:35"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12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4"/>
    </row>
    <row r="42" spans="2:35"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12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4"/>
    </row>
    <row r="43" spans="2:35"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12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4"/>
    </row>
    <row r="44" spans="2:35"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12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4"/>
    </row>
    <row r="45" spans="2:35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12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4"/>
    </row>
    <row r="46" spans="2:35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12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4"/>
    </row>
    <row r="47" spans="2:3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15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</row>
    <row r="48" spans="2:35" ht="5.0999999999999996" customHeight="1"/>
    <row r="49" spans="2:35">
      <c r="B49" s="205" t="s">
        <v>179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</row>
  </sheetData>
  <sheetProtection selectLockedCells="1"/>
  <mergeCells count="60">
    <mergeCell ref="B49:AI49"/>
    <mergeCell ref="B40:K47"/>
    <mergeCell ref="F34:K36"/>
    <mergeCell ref="L40:AI47"/>
    <mergeCell ref="B33:K33"/>
    <mergeCell ref="AB33:AI33"/>
    <mergeCell ref="L33:S33"/>
    <mergeCell ref="Z34:AA36"/>
    <mergeCell ref="AB34:AG36"/>
    <mergeCell ref="AH34:AI36"/>
    <mergeCell ref="B34:E36"/>
    <mergeCell ref="T33:AA33"/>
    <mergeCell ref="L34:Q36"/>
    <mergeCell ref="R34:S36"/>
    <mergeCell ref="T34:Y36"/>
    <mergeCell ref="V29:W30"/>
    <mergeCell ref="Q29:U30"/>
    <mergeCell ref="F20:L21"/>
    <mergeCell ref="M20:AI21"/>
    <mergeCell ref="B29:E30"/>
    <mergeCell ref="F27:AI28"/>
    <mergeCell ref="I24:S24"/>
    <mergeCell ref="T24:V24"/>
    <mergeCell ref="W24:AI24"/>
    <mergeCell ref="I23:S23"/>
    <mergeCell ref="T23:V23"/>
    <mergeCell ref="O29:P30"/>
    <mergeCell ref="F29:N30"/>
    <mergeCell ref="AH29:AI30"/>
    <mergeCell ref="AF29:AG30"/>
    <mergeCell ref="Z29:AA30"/>
    <mergeCell ref="AD29:AE30"/>
    <mergeCell ref="AB29:AC30"/>
    <mergeCell ref="AA2:AB2"/>
    <mergeCell ref="AD2:AE2"/>
    <mergeCell ref="AG2:AH2"/>
    <mergeCell ref="B4:AI4"/>
    <mergeCell ref="M10:AI13"/>
    <mergeCell ref="B18:E21"/>
    <mergeCell ref="F18:L19"/>
    <mergeCell ref="M18:AI19"/>
    <mergeCell ref="Y2:Z2"/>
    <mergeCell ref="B7:AI7"/>
    <mergeCell ref="H6:AI6"/>
    <mergeCell ref="B27:E28"/>
    <mergeCell ref="B10:E17"/>
    <mergeCell ref="X29:Y30"/>
    <mergeCell ref="B22:E24"/>
    <mergeCell ref="F22:H22"/>
    <mergeCell ref="I22:S22"/>
    <mergeCell ref="T22:V22"/>
    <mergeCell ref="W22:AI22"/>
    <mergeCell ref="F23:H23"/>
    <mergeCell ref="W23:AI23"/>
    <mergeCell ref="F24:H24"/>
    <mergeCell ref="C6:E6"/>
    <mergeCell ref="F6:G6"/>
    <mergeCell ref="M14:AI17"/>
    <mergeCell ref="F10:L13"/>
    <mergeCell ref="F14:L17"/>
  </mergeCells>
  <phoneticPr fontId="1"/>
  <dataValidations count="1">
    <dataValidation type="list" allowBlank="1" showInputMessage="1" showErrorMessage="1" sqref="C6:E6 V29:W30" xr:uid="{00000000-0002-0000-0000-000000000000}">
      <formula1>"平成,令和"</formula1>
    </dataValidation>
  </dataValidations>
  <pageMargins left="0.59055118110236227" right="0.59055118110236227" top="0.59055118110236227" bottom="0.59055118110236227" header="0.19685039370078741" footer="0.19685039370078741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3F6C0-41B2-4F9F-AAAC-1072DC3C1E81}">
  <dimension ref="A1:AF79"/>
  <sheetViews>
    <sheetView view="pageBreakPreview" topLeftCell="A5" zoomScale="80" zoomScaleNormal="100" zoomScaleSheetLayoutView="80" workbookViewId="0">
      <selection activeCell="O37" sqref="O37"/>
    </sheetView>
  </sheetViews>
  <sheetFormatPr defaultColWidth="9" defaultRowHeight="12"/>
  <cols>
    <col min="1" max="1" width="1.125" style="4" customWidth="1"/>
    <col min="2" max="2" width="3.75" style="4" customWidth="1"/>
    <col min="3" max="3" width="7.5" style="4" customWidth="1"/>
    <col min="4" max="4" width="1.125" style="4" customWidth="1"/>
    <col min="5" max="5" width="9.75" style="4" customWidth="1"/>
    <col min="6" max="6" width="9.375" style="4" customWidth="1"/>
    <col min="7" max="7" width="6.75" style="4" customWidth="1"/>
    <col min="8" max="8" width="5.75" style="4" customWidth="1"/>
    <col min="9" max="9" width="7.5" style="4" customWidth="1"/>
    <col min="10" max="10" width="6.875" style="4" customWidth="1"/>
    <col min="11" max="11" width="5" style="4" customWidth="1"/>
    <col min="12" max="12" width="8.375" style="4" customWidth="1"/>
    <col min="13" max="13" width="13.625" style="4" customWidth="1"/>
    <col min="14" max="14" width="7.375" style="4" customWidth="1"/>
    <col min="15" max="15" width="13.625" style="4" customWidth="1"/>
    <col min="16" max="23" width="9" style="4"/>
    <col min="24" max="29" width="9" style="4" hidden="1" customWidth="1"/>
    <col min="30" max="16384" width="9" style="4"/>
  </cols>
  <sheetData>
    <row r="1" spans="1:15" ht="30" customHeight="1">
      <c r="A1" s="234" t="s">
        <v>71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1:15" ht="30" hidden="1" customHeight="1">
      <c r="A2" s="5"/>
      <c r="B2" s="6" t="s">
        <v>72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4" hidden="1" customHeight="1">
      <c r="A3" s="5"/>
      <c r="B3" s="8"/>
      <c r="C3" s="9" t="s">
        <v>73</v>
      </c>
      <c r="D3" s="10"/>
      <c r="E3" s="235" t="s">
        <v>74</v>
      </c>
      <c r="F3" s="235"/>
      <c r="G3" s="235"/>
      <c r="H3" s="235"/>
      <c r="I3" s="235"/>
      <c r="J3" s="235"/>
      <c r="K3" s="235"/>
      <c r="L3" s="11" t="s">
        <v>75</v>
      </c>
      <c r="M3" s="235" t="s">
        <v>76</v>
      </c>
      <c r="N3" s="235"/>
      <c r="O3" s="235"/>
    </row>
    <row r="4" spans="1:15" ht="20.25" hidden="1" customHeight="1">
      <c r="A4" s="5"/>
      <c r="C4" s="12" t="s">
        <v>77</v>
      </c>
      <c r="D4" s="12"/>
      <c r="E4" s="235" t="s">
        <v>78</v>
      </c>
      <c r="F4" s="235"/>
      <c r="G4" s="235"/>
      <c r="H4" s="235"/>
      <c r="I4" s="235"/>
      <c r="J4" s="10"/>
      <c r="K4" s="10"/>
      <c r="L4" s="10"/>
      <c r="M4" s="10"/>
      <c r="N4" s="10"/>
      <c r="O4" s="10"/>
    </row>
    <row r="5" spans="1:15" ht="20.25" customHeight="1" thickBot="1">
      <c r="A5" s="5"/>
      <c r="B5" s="236" t="s">
        <v>79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6" spans="1:15" ht="41.25" customHeight="1">
      <c r="A6" s="5"/>
      <c r="B6" s="218" t="s">
        <v>80</v>
      </c>
      <c r="C6" s="219"/>
      <c r="D6" s="219"/>
      <c r="E6" s="220"/>
      <c r="F6" s="227" t="s">
        <v>29</v>
      </c>
      <c r="G6" s="228"/>
      <c r="H6" s="229" t="s">
        <v>81</v>
      </c>
      <c r="I6" s="230"/>
      <c r="J6" s="13" t="s">
        <v>30</v>
      </c>
      <c r="K6" s="14" t="s">
        <v>31</v>
      </c>
      <c r="L6" s="15" t="s">
        <v>82</v>
      </c>
      <c r="M6" s="16" t="s">
        <v>32</v>
      </c>
      <c r="N6" s="17" t="s">
        <v>83</v>
      </c>
      <c r="O6" s="18" t="s">
        <v>84</v>
      </c>
    </row>
    <row r="7" spans="1:15" ht="24" customHeight="1">
      <c r="A7" s="5"/>
      <c r="B7" s="221"/>
      <c r="C7" s="222"/>
      <c r="D7" s="222"/>
      <c r="E7" s="223"/>
      <c r="F7" s="231" t="s">
        <v>63</v>
      </c>
      <c r="G7" s="232"/>
      <c r="H7" s="233" t="s">
        <v>33</v>
      </c>
      <c r="I7" s="232"/>
      <c r="J7" s="19" t="s">
        <v>85</v>
      </c>
      <c r="K7" s="20" t="s">
        <v>86</v>
      </c>
      <c r="L7" s="19" t="s">
        <v>87</v>
      </c>
      <c r="M7" s="21" t="s">
        <v>88</v>
      </c>
      <c r="N7" s="22" t="s">
        <v>35</v>
      </c>
      <c r="O7" s="23" t="s">
        <v>89</v>
      </c>
    </row>
    <row r="8" spans="1:15" ht="26.25" customHeight="1" thickBot="1">
      <c r="A8" s="5"/>
      <c r="B8" s="224"/>
      <c r="C8" s="225"/>
      <c r="D8" s="225"/>
      <c r="E8" s="226"/>
      <c r="F8" s="24" t="s">
        <v>37</v>
      </c>
      <c r="G8" s="25" t="s">
        <v>64</v>
      </c>
      <c r="H8" s="26"/>
      <c r="I8" s="27" t="s">
        <v>38</v>
      </c>
      <c r="J8" s="28" t="s">
        <v>39</v>
      </c>
      <c r="K8" s="29" t="s">
        <v>65</v>
      </c>
      <c r="L8" s="30"/>
      <c r="M8" s="31" t="s">
        <v>40</v>
      </c>
      <c r="N8" s="30"/>
      <c r="O8" s="32" t="s">
        <v>90</v>
      </c>
    </row>
    <row r="9" spans="1:15" ht="28.5" hidden="1" customHeight="1">
      <c r="A9" s="5"/>
      <c r="B9" s="237" t="s">
        <v>91</v>
      </c>
      <c r="C9" s="239" t="s">
        <v>92</v>
      </c>
      <c r="D9" s="240"/>
      <c r="E9" s="241"/>
      <c r="F9" s="33"/>
      <c r="G9" s="34" t="s">
        <v>40</v>
      </c>
      <c r="H9" s="35">
        <v>38.200000000000003</v>
      </c>
      <c r="I9" s="36" t="s">
        <v>41</v>
      </c>
      <c r="J9" s="37">
        <f t="shared" ref="J9:J27" si="0">F9*H9</f>
        <v>0</v>
      </c>
      <c r="K9" s="242">
        <v>2.58E-2</v>
      </c>
      <c r="L9" s="38">
        <f>ROUNDDOWN(H9*K$9,5-INT(LOG(ABS(H9*K$9))))</f>
        <v>0.98555999999999999</v>
      </c>
      <c r="M9" s="39">
        <f>F9*H9*K$9+ROUNDDOWN(0,1)</f>
        <v>0</v>
      </c>
      <c r="N9" s="40">
        <v>2.6192000000000002</v>
      </c>
      <c r="O9" s="41">
        <f t="shared" ref="O9:O29" si="1">F9*N9</f>
        <v>0</v>
      </c>
    </row>
    <row r="10" spans="1:15" ht="29.25" customHeight="1">
      <c r="A10" s="5"/>
      <c r="B10" s="238"/>
      <c r="C10" s="245" t="s">
        <v>93</v>
      </c>
      <c r="D10" s="246"/>
      <c r="E10" s="247"/>
      <c r="F10" s="42"/>
      <c r="G10" s="43" t="s">
        <v>40</v>
      </c>
      <c r="H10" s="44">
        <v>34.6</v>
      </c>
      <c r="I10" s="45" t="s">
        <v>41</v>
      </c>
      <c r="J10" s="46">
        <f t="shared" si="0"/>
        <v>0</v>
      </c>
      <c r="K10" s="243"/>
      <c r="L10" s="44">
        <f t="shared" ref="L10:L30" si="2">ROUNDDOWN(H10*K$9,5-INT(LOG(ABS(H10*K$9))))</f>
        <v>0.89268000000000003</v>
      </c>
      <c r="M10" s="47">
        <f t="shared" ref="M10:M30" si="3">F10*H10*K$9+ROUNDDOWN(0,1)</f>
        <v>0</v>
      </c>
      <c r="N10" s="48">
        <v>2.3216999999999999</v>
      </c>
      <c r="O10" s="49">
        <f t="shared" si="1"/>
        <v>0</v>
      </c>
    </row>
    <row r="11" spans="1:15" ht="29.25" hidden="1" customHeight="1">
      <c r="A11" s="5"/>
      <c r="B11" s="238"/>
      <c r="C11" s="248" t="s">
        <v>66</v>
      </c>
      <c r="D11" s="246"/>
      <c r="E11" s="247"/>
      <c r="F11" s="42"/>
      <c r="G11" s="43" t="s">
        <v>40</v>
      </c>
      <c r="H11" s="44">
        <v>33.6</v>
      </c>
      <c r="I11" s="45" t="s">
        <v>41</v>
      </c>
      <c r="J11" s="46">
        <f t="shared" si="0"/>
        <v>0</v>
      </c>
      <c r="K11" s="243"/>
      <c r="L11" s="44">
        <f t="shared" si="2"/>
        <v>0.86687999999999998</v>
      </c>
      <c r="M11" s="47">
        <f t="shared" si="3"/>
        <v>0</v>
      </c>
      <c r="N11" s="48">
        <v>2.2422</v>
      </c>
      <c r="O11" s="49">
        <f t="shared" si="1"/>
        <v>0</v>
      </c>
    </row>
    <row r="12" spans="1:15" ht="29.25" customHeight="1">
      <c r="A12" s="5"/>
      <c r="B12" s="238"/>
      <c r="C12" s="248" t="s">
        <v>42</v>
      </c>
      <c r="D12" s="246"/>
      <c r="E12" s="247"/>
      <c r="F12" s="42"/>
      <c r="G12" s="43" t="s">
        <v>40</v>
      </c>
      <c r="H12" s="44">
        <v>36.700000000000003</v>
      </c>
      <c r="I12" s="45" t="s">
        <v>41</v>
      </c>
      <c r="J12" s="46">
        <f>F12*H12</f>
        <v>0</v>
      </c>
      <c r="K12" s="243"/>
      <c r="L12" s="44">
        <f t="shared" si="2"/>
        <v>0.94686000000000003</v>
      </c>
      <c r="M12" s="47">
        <f t="shared" si="3"/>
        <v>0</v>
      </c>
      <c r="N12" s="48">
        <v>2.4895</v>
      </c>
      <c r="O12" s="49">
        <f t="shared" si="1"/>
        <v>0</v>
      </c>
    </row>
    <row r="13" spans="1:15" ht="29.25" customHeight="1">
      <c r="A13" s="5"/>
      <c r="B13" s="238"/>
      <c r="C13" s="248" t="s">
        <v>43</v>
      </c>
      <c r="D13" s="246"/>
      <c r="E13" s="247"/>
      <c r="F13" s="42"/>
      <c r="G13" s="43" t="s">
        <v>40</v>
      </c>
      <c r="H13" s="44">
        <v>37.700000000000003</v>
      </c>
      <c r="I13" s="45" t="s">
        <v>41</v>
      </c>
      <c r="J13" s="46">
        <f t="shared" si="0"/>
        <v>0</v>
      </c>
      <c r="K13" s="243"/>
      <c r="L13" s="44">
        <f t="shared" si="2"/>
        <v>0.97265999999999997</v>
      </c>
      <c r="M13" s="47">
        <f t="shared" si="3"/>
        <v>0</v>
      </c>
      <c r="N13" s="48">
        <v>2.585</v>
      </c>
      <c r="O13" s="49">
        <f t="shared" si="1"/>
        <v>0</v>
      </c>
    </row>
    <row r="14" spans="1:15" ht="29.25" customHeight="1">
      <c r="A14" s="5"/>
      <c r="B14" s="238"/>
      <c r="C14" s="248" t="s">
        <v>44</v>
      </c>
      <c r="D14" s="246"/>
      <c r="E14" s="247"/>
      <c r="F14" s="42"/>
      <c r="G14" s="43" t="s">
        <v>40</v>
      </c>
      <c r="H14" s="44">
        <v>39.1</v>
      </c>
      <c r="I14" s="45" t="s">
        <v>41</v>
      </c>
      <c r="J14" s="46">
        <f t="shared" si="0"/>
        <v>0</v>
      </c>
      <c r="K14" s="243"/>
      <c r="L14" s="44">
        <f t="shared" si="2"/>
        <v>1.00878</v>
      </c>
      <c r="M14" s="47">
        <f t="shared" si="3"/>
        <v>0</v>
      </c>
      <c r="N14" s="48">
        <v>2.7096</v>
      </c>
      <c r="O14" s="49">
        <f t="shared" si="1"/>
        <v>0</v>
      </c>
    </row>
    <row r="15" spans="1:15" ht="29.25" hidden="1" customHeight="1">
      <c r="A15" s="5"/>
      <c r="B15" s="238"/>
      <c r="C15" s="248" t="s">
        <v>45</v>
      </c>
      <c r="D15" s="246"/>
      <c r="E15" s="247"/>
      <c r="F15" s="42"/>
      <c r="G15" s="43" t="s">
        <v>40</v>
      </c>
      <c r="H15" s="44">
        <v>41.9</v>
      </c>
      <c r="I15" s="45" t="s">
        <v>41</v>
      </c>
      <c r="J15" s="46">
        <f t="shared" si="0"/>
        <v>0</v>
      </c>
      <c r="K15" s="243"/>
      <c r="L15" s="44">
        <f t="shared" si="2"/>
        <v>1.0810200000000001</v>
      </c>
      <c r="M15" s="47">
        <f t="shared" si="3"/>
        <v>0</v>
      </c>
      <c r="N15" s="48">
        <v>2.9958999999999998</v>
      </c>
      <c r="O15" s="49">
        <f t="shared" si="1"/>
        <v>0</v>
      </c>
    </row>
    <row r="16" spans="1:15" ht="29.25" hidden="1" customHeight="1">
      <c r="A16" s="5"/>
      <c r="B16" s="238"/>
      <c r="C16" s="248" t="s">
        <v>46</v>
      </c>
      <c r="D16" s="246"/>
      <c r="E16" s="247"/>
      <c r="F16" s="42"/>
      <c r="G16" s="43" t="s">
        <v>47</v>
      </c>
      <c r="H16" s="44">
        <v>40.9</v>
      </c>
      <c r="I16" s="45" t="s">
        <v>48</v>
      </c>
      <c r="J16" s="46">
        <f t="shared" si="0"/>
        <v>0</v>
      </c>
      <c r="K16" s="243"/>
      <c r="L16" s="44">
        <f t="shared" si="2"/>
        <v>1.05522</v>
      </c>
      <c r="M16" s="47">
        <f t="shared" si="3"/>
        <v>0</v>
      </c>
      <c r="N16" s="48">
        <v>3.1193</v>
      </c>
      <c r="O16" s="49">
        <f t="shared" si="1"/>
        <v>0</v>
      </c>
    </row>
    <row r="17" spans="1:15" ht="30" customHeight="1">
      <c r="A17" s="5"/>
      <c r="B17" s="238"/>
      <c r="C17" s="251" t="s">
        <v>49</v>
      </c>
      <c r="D17" s="254" t="s">
        <v>94</v>
      </c>
      <c r="E17" s="255"/>
      <c r="F17" s="42"/>
      <c r="G17" s="43" t="s">
        <v>47</v>
      </c>
      <c r="H17" s="44">
        <v>50.8</v>
      </c>
      <c r="I17" s="45" t="s">
        <v>48</v>
      </c>
      <c r="J17" s="46">
        <f t="shared" si="0"/>
        <v>0</v>
      </c>
      <c r="K17" s="243"/>
      <c r="L17" s="44">
        <f t="shared" si="2"/>
        <v>1.31064</v>
      </c>
      <c r="M17" s="47">
        <f t="shared" si="3"/>
        <v>0</v>
      </c>
      <c r="N17" s="48">
        <v>2.9988999999999999</v>
      </c>
      <c r="O17" s="49">
        <f t="shared" si="1"/>
        <v>0</v>
      </c>
    </row>
    <row r="18" spans="1:15" ht="30" customHeight="1">
      <c r="A18" s="5"/>
      <c r="B18" s="238"/>
      <c r="C18" s="252"/>
      <c r="D18" s="254" t="s">
        <v>95</v>
      </c>
      <c r="E18" s="255"/>
      <c r="F18" s="42"/>
      <c r="G18" s="43" t="s">
        <v>96</v>
      </c>
      <c r="H18" s="44">
        <v>0.1012</v>
      </c>
      <c r="I18" s="45" t="s">
        <v>97</v>
      </c>
      <c r="J18" s="46">
        <f t="shared" si="0"/>
        <v>0</v>
      </c>
      <c r="K18" s="243"/>
      <c r="L18" s="44">
        <f t="shared" si="2"/>
        <v>2.6109599999999998E-3</v>
      </c>
      <c r="M18" s="47">
        <f>F18*H18*K$9+ROUNDDOWN(0,1)</f>
        <v>0</v>
      </c>
      <c r="N18" s="48">
        <v>6.0499999999999998E-3</v>
      </c>
      <c r="O18" s="49">
        <f t="shared" si="1"/>
        <v>0</v>
      </c>
    </row>
    <row r="19" spans="1:15" ht="29.25" hidden="1" customHeight="1">
      <c r="A19" s="5"/>
      <c r="B19" s="238"/>
      <c r="C19" s="253"/>
      <c r="D19" s="248" t="s">
        <v>50</v>
      </c>
      <c r="E19" s="247"/>
      <c r="F19" s="42"/>
      <c r="G19" s="43" t="s">
        <v>98</v>
      </c>
      <c r="H19" s="44">
        <v>44.9</v>
      </c>
      <c r="I19" s="45" t="s">
        <v>99</v>
      </c>
      <c r="J19" s="46">
        <f t="shared" si="0"/>
        <v>0</v>
      </c>
      <c r="K19" s="243"/>
      <c r="L19" s="44">
        <f t="shared" si="2"/>
        <v>1.15842</v>
      </c>
      <c r="M19" s="47">
        <f t="shared" si="3"/>
        <v>0</v>
      </c>
      <c r="N19" s="48">
        <v>2.3378000000000001</v>
      </c>
      <c r="O19" s="49">
        <f t="shared" si="1"/>
        <v>0</v>
      </c>
    </row>
    <row r="20" spans="1:15" ht="29.25" hidden="1" customHeight="1">
      <c r="A20" s="5"/>
      <c r="B20" s="238"/>
      <c r="C20" s="256" t="s">
        <v>100</v>
      </c>
      <c r="D20" s="257"/>
      <c r="E20" s="258"/>
      <c r="F20" s="42"/>
      <c r="G20" s="43" t="s">
        <v>47</v>
      </c>
      <c r="H20" s="44">
        <v>54.6</v>
      </c>
      <c r="I20" s="45" t="s">
        <v>48</v>
      </c>
      <c r="J20" s="46">
        <f t="shared" si="0"/>
        <v>0</v>
      </c>
      <c r="K20" s="243"/>
      <c r="L20" s="44">
        <f t="shared" si="2"/>
        <v>1.4086799999999999</v>
      </c>
      <c r="M20" s="47">
        <f t="shared" si="3"/>
        <v>0</v>
      </c>
      <c r="N20" s="48">
        <v>2.7027000000000001</v>
      </c>
      <c r="O20" s="49">
        <f t="shared" si="1"/>
        <v>0</v>
      </c>
    </row>
    <row r="21" spans="1:15" ht="29.25" hidden="1" customHeight="1">
      <c r="A21" s="5"/>
      <c r="B21" s="238"/>
      <c r="C21" s="259"/>
      <c r="D21" s="260"/>
      <c r="E21" s="261"/>
      <c r="F21" s="42"/>
      <c r="G21" s="43" t="s">
        <v>98</v>
      </c>
      <c r="H21" s="44">
        <v>43.5</v>
      </c>
      <c r="I21" s="45" t="s">
        <v>99</v>
      </c>
      <c r="J21" s="46">
        <f t="shared" si="0"/>
        <v>0</v>
      </c>
      <c r="K21" s="243"/>
      <c r="L21" s="44">
        <f t="shared" si="2"/>
        <v>1.1223000000000001</v>
      </c>
      <c r="M21" s="47">
        <f t="shared" si="3"/>
        <v>0</v>
      </c>
      <c r="N21" s="48">
        <v>2.2170999999999998</v>
      </c>
      <c r="O21" s="49">
        <f t="shared" si="1"/>
        <v>0</v>
      </c>
    </row>
    <row r="22" spans="1:15" ht="29.25" hidden="1" customHeight="1">
      <c r="A22" s="5"/>
      <c r="B22" s="238"/>
      <c r="C22" s="262" t="s">
        <v>51</v>
      </c>
      <c r="D22" s="248" t="s">
        <v>52</v>
      </c>
      <c r="E22" s="247"/>
      <c r="F22" s="42"/>
      <c r="G22" s="43" t="s">
        <v>47</v>
      </c>
      <c r="H22" s="44">
        <v>29</v>
      </c>
      <c r="I22" s="45" t="s">
        <v>48</v>
      </c>
      <c r="J22" s="46">
        <f t="shared" si="0"/>
        <v>0</v>
      </c>
      <c r="K22" s="243"/>
      <c r="L22" s="44">
        <f t="shared" si="2"/>
        <v>0.74819999999999998</v>
      </c>
      <c r="M22" s="47">
        <f t="shared" si="3"/>
        <v>0</v>
      </c>
      <c r="N22" s="48">
        <v>2.6052</v>
      </c>
      <c r="O22" s="49">
        <f t="shared" si="1"/>
        <v>0</v>
      </c>
    </row>
    <row r="23" spans="1:15" ht="29.25" hidden="1" customHeight="1">
      <c r="A23" s="5"/>
      <c r="B23" s="238"/>
      <c r="C23" s="263"/>
      <c r="D23" s="248" t="s">
        <v>53</v>
      </c>
      <c r="E23" s="247"/>
      <c r="F23" s="42"/>
      <c r="G23" s="43" t="s">
        <v>47</v>
      </c>
      <c r="H23" s="44">
        <v>25.7</v>
      </c>
      <c r="I23" s="45" t="s">
        <v>48</v>
      </c>
      <c r="J23" s="46">
        <f t="shared" si="0"/>
        <v>0</v>
      </c>
      <c r="K23" s="243"/>
      <c r="L23" s="44">
        <f t="shared" si="2"/>
        <v>0.66305999999999998</v>
      </c>
      <c r="M23" s="47">
        <f t="shared" si="3"/>
        <v>0</v>
      </c>
      <c r="N23" s="48">
        <v>2.3275600000000001</v>
      </c>
      <c r="O23" s="49">
        <f t="shared" si="1"/>
        <v>0</v>
      </c>
    </row>
    <row r="24" spans="1:15" ht="29.25" hidden="1" customHeight="1">
      <c r="A24" s="5"/>
      <c r="B24" s="238"/>
      <c r="C24" s="264"/>
      <c r="D24" s="248" t="s">
        <v>54</v>
      </c>
      <c r="E24" s="247"/>
      <c r="F24" s="42"/>
      <c r="G24" s="43" t="s">
        <v>47</v>
      </c>
      <c r="H24" s="44">
        <v>26.9</v>
      </c>
      <c r="I24" s="45" t="s">
        <v>48</v>
      </c>
      <c r="J24" s="46">
        <f t="shared" si="0"/>
        <v>0</v>
      </c>
      <c r="K24" s="243"/>
      <c r="L24" s="44">
        <f t="shared" si="2"/>
        <v>0.69401999999999997</v>
      </c>
      <c r="M24" s="47">
        <f t="shared" si="3"/>
        <v>0</v>
      </c>
      <c r="N24" s="48">
        <v>2.5152000000000001</v>
      </c>
      <c r="O24" s="49">
        <f t="shared" si="1"/>
        <v>0</v>
      </c>
    </row>
    <row r="25" spans="1:15" ht="29.25" hidden="1" customHeight="1">
      <c r="A25" s="5"/>
      <c r="B25" s="238"/>
      <c r="C25" s="248" t="s">
        <v>55</v>
      </c>
      <c r="D25" s="246"/>
      <c r="E25" s="247"/>
      <c r="F25" s="42"/>
      <c r="G25" s="50" t="s">
        <v>47</v>
      </c>
      <c r="H25" s="44">
        <v>29.4</v>
      </c>
      <c r="I25" s="45" t="s">
        <v>48</v>
      </c>
      <c r="J25" s="46">
        <f t="shared" si="0"/>
        <v>0</v>
      </c>
      <c r="K25" s="243"/>
      <c r="L25" s="44">
        <f t="shared" si="2"/>
        <v>0.75851999999999997</v>
      </c>
      <c r="M25" s="47">
        <f t="shared" si="3"/>
        <v>0</v>
      </c>
      <c r="N25" s="48">
        <v>3.1692999999999998</v>
      </c>
      <c r="O25" s="49">
        <f t="shared" si="1"/>
        <v>0</v>
      </c>
    </row>
    <row r="26" spans="1:15" ht="29.25" customHeight="1">
      <c r="A26" s="5"/>
      <c r="B26" s="238"/>
      <c r="C26" s="256" t="s">
        <v>101</v>
      </c>
      <c r="D26" s="257"/>
      <c r="E26" s="258"/>
      <c r="F26" s="42"/>
      <c r="G26" s="50" t="s">
        <v>102</v>
      </c>
      <c r="H26" s="44">
        <v>43.5</v>
      </c>
      <c r="I26" s="45" t="s">
        <v>103</v>
      </c>
      <c r="J26" s="46">
        <f t="shared" si="0"/>
        <v>0</v>
      </c>
      <c r="K26" s="243"/>
      <c r="L26" s="44">
        <f t="shared" si="2"/>
        <v>1.1223000000000001</v>
      </c>
      <c r="M26" s="47">
        <f t="shared" si="3"/>
        <v>0</v>
      </c>
      <c r="N26" s="48">
        <v>2.1692999999999998</v>
      </c>
      <c r="O26" s="49">
        <f t="shared" si="1"/>
        <v>0</v>
      </c>
    </row>
    <row r="27" spans="1:15" ht="29.25" hidden="1" customHeight="1">
      <c r="A27" s="5"/>
      <c r="B27" s="238"/>
      <c r="C27" s="265"/>
      <c r="D27" s="266"/>
      <c r="E27" s="267"/>
      <c r="F27" s="33"/>
      <c r="G27" s="51" t="s">
        <v>104</v>
      </c>
      <c r="H27" s="44">
        <v>41.68</v>
      </c>
      <c r="I27" s="45" t="s">
        <v>99</v>
      </c>
      <c r="J27" s="46">
        <f t="shared" si="0"/>
        <v>0</v>
      </c>
      <c r="K27" s="243"/>
      <c r="L27" s="44">
        <f t="shared" si="2"/>
        <v>1.07534</v>
      </c>
      <c r="M27" s="47">
        <f t="shared" si="3"/>
        <v>0</v>
      </c>
      <c r="N27" s="48">
        <v>2.0785999999999998</v>
      </c>
      <c r="O27" s="49">
        <f t="shared" si="1"/>
        <v>0</v>
      </c>
    </row>
    <row r="28" spans="1:15" ht="29.25" hidden="1" customHeight="1">
      <c r="A28" s="5"/>
      <c r="B28" s="238"/>
      <c r="C28" s="265"/>
      <c r="D28" s="266"/>
      <c r="E28" s="267"/>
      <c r="F28" s="33"/>
      <c r="G28" s="51" t="s">
        <v>104</v>
      </c>
      <c r="H28" s="44">
        <v>44.5</v>
      </c>
      <c r="I28" s="45" t="s">
        <v>99</v>
      </c>
      <c r="J28" s="46">
        <f>F28*H28</f>
        <v>0</v>
      </c>
      <c r="K28" s="243"/>
      <c r="L28" s="44">
        <f t="shared" si="2"/>
        <v>1.1480999999999999</v>
      </c>
      <c r="M28" s="47">
        <f t="shared" si="3"/>
        <v>0</v>
      </c>
      <c r="N28" s="48">
        <v>2.2193999999999998</v>
      </c>
      <c r="O28" s="49">
        <f t="shared" si="1"/>
        <v>0</v>
      </c>
    </row>
    <row r="29" spans="1:15" ht="29.25" hidden="1" customHeight="1">
      <c r="A29" s="5"/>
      <c r="B29" s="238"/>
      <c r="C29" s="259"/>
      <c r="D29" s="260"/>
      <c r="E29" s="261"/>
      <c r="F29" s="33"/>
      <c r="G29" s="51" t="s">
        <v>104</v>
      </c>
      <c r="H29" s="44">
        <v>40.46</v>
      </c>
      <c r="I29" s="45" t="s">
        <v>99</v>
      </c>
      <c r="J29" s="46">
        <f>F29*H29</f>
        <v>0</v>
      </c>
      <c r="K29" s="243"/>
      <c r="L29" s="44">
        <f t="shared" si="2"/>
        <v>1.04386</v>
      </c>
      <c r="M29" s="47">
        <f t="shared" si="3"/>
        <v>0</v>
      </c>
      <c r="N29" s="48">
        <v>2.0179</v>
      </c>
      <c r="O29" s="49">
        <f t="shared" si="1"/>
        <v>0</v>
      </c>
    </row>
    <row r="30" spans="1:15" ht="29.25" hidden="1" customHeight="1">
      <c r="A30" s="5"/>
      <c r="B30" s="238"/>
      <c r="C30" s="248" t="s">
        <v>58</v>
      </c>
      <c r="D30" s="246"/>
      <c r="E30" s="247"/>
      <c r="F30" s="33"/>
      <c r="G30" s="52" t="s">
        <v>39</v>
      </c>
      <c r="H30" s="53">
        <v>1.02</v>
      </c>
      <c r="I30" s="54" t="s">
        <v>67</v>
      </c>
      <c r="J30" s="46">
        <f>F30*H30</f>
        <v>0</v>
      </c>
      <c r="K30" s="243"/>
      <c r="L30" s="44">
        <f t="shared" si="2"/>
        <v>2.6315999999999999E-2</v>
      </c>
      <c r="M30" s="47">
        <f t="shared" si="3"/>
        <v>0</v>
      </c>
      <c r="N30" s="48"/>
      <c r="O30" s="49"/>
    </row>
    <row r="31" spans="1:15" ht="29.25" customHeight="1" thickBot="1">
      <c r="A31" s="5"/>
      <c r="B31" s="55"/>
      <c r="C31" s="268" t="s">
        <v>56</v>
      </c>
      <c r="D31" s="269"/>
      <c r="E31" s="270"/>
      <c r="F31" s="271"/>
      <c r="G31" s="272"/>
      <c r="H31" s="249"/>
      <c r="I31" s="250"/>
      <c r="J31" s="56">
        <f>SUM(J9:J30)</f>
        <v>0</v>
      </c>
      <c r="K31" s="243"/>
      <c r="L31" s="57"/>
      <c r="M31" s="58">
        <f>J31*K9</f>
        <v>0</v>
      </c>
      <c r="N31" s="59"/>
      <c r="O31" s="49">
        <f>SUM(O9:O30)</f>
        <v>0</v>
      </c>
    </row>
    <row r="32" spans="1:15" ht="29.25" hidden="1" customHeight="1" thickTop="1" thickBot="1">
      <c r="A32" s="5"/>
      <c r="B32" s="273" t="s">
        <v>59</v>
      </c>
      <c r="C32" s="274"/>
      <c r="D32" s="274"/>
      <c r="E32" s="275"/>
      <c r="F32" s="60" t="s">
        <v>57</v>
      </c>
      <c r="G32" s="61"/>
      <c r="H32" s="62" t="s">
        <v>33</v>
      </c>
      <c r="I32" s="63"/>
      <c r="J32" s="64" t="s">
        <v>34</v>
      </c>
      <c r="K32" s="243"/>
      <c r="L32" s="65"/>
      <c r="M32" s="66" t="s">
        <v>36</v>
      </c>
      <c r="N32" s="67"/>
      <c r="O32" s="68"/>
    </row>
    <row r="33" spans="1:15" ht="29.25" hidden="1" customHeight="1" thickTop="1">
      <c r="A33" s="5"/>
      <c r="B33" s="276"/>
      <c r="C33" s="277"/>
      <c r="D33" s="277"/>
      <c r="E33" s="278"/>
      <c r="F33" s="33"/>
      <c r="G33" s="69" t="s">
        <v>60</v>
      </c>
      <c r="H33" s="70">
        <v>9.9700000000000006</v>
      </c>
      <c r="I33" s="71" t="s">
        <v>61</v>
      </c>
      <c r="J33" s="72">
        <f>F33*H33</f>
        <v>0</v>
      </c>
      <c r="K33" s="243"/>
      <c r="L33" s="73" t="e">
        <f>ROUNDDOWN(H33*K$33,5-INT(LOG(ABS(H33*K$33))))</f>
        <v>#NUM!</v>
      </c>
      <c r="M33" s="47">
        <f>F33*H33*K$33+ROUNDDOWN(0,1)</f>
        <v>0</v>
      </c>
      <c r="N33" s="74">
        <v>0.38600000000000001</v>
      </c>
      <c r="O33" s="75">
        <f>F33*N33</f>
        <v>0</v>
      </c>
    </row>
    <row r="34" spans="1:15" ht="29.25" hidden="1" customHeight="1" thickBot="1">
      <c r="A34" s="5"/>
      <c r="B34" s="276"/>
      <c r="C34" s="277"/>
      <c r="D34" s="277"/>
      <c r="E34" s="278"/>
      <c r="F34" s="76"/>
      <c r="G34" s="51" t="s">
        <v>60</v>
      </c>
      <c r="H34" s="70">
        <v>9.2799999999999994</v>
      </c>
      <c r="I34" s="54" t="s">
        <v>61</v>
      </c>
      <c r="J34" s="72">
        <f>F34*H34</f>
        <v>0</v>
      </c>
      <c r="K34" s="243"/>
      <c r="L34" s="77" t="e">
        <f>ROUNDDOWN(H34*K$33,5-INT(LOG(ABS(H34*K$33))))</f>
        <v>#NUM!</v>
      </c>
      <c r="M34" s="78">
        <f>F34*H34*K$33</f>
        <v>0</v>
      </c>
      <c r="N34" s="67">
        <v>0.38600000000000001</v>
      </c>
      <c r="O34" s="68">
        <f>F34*N34</f>
        <v>0</v>
      </c>
    </row>
    <row r="35" spans="1:15" ht="29.25" customHeight="1" thickTop="1" thickBot="1">
      <c r="A35" s="5"/>
      <c r="B35" s="276"/>
      <c r="C35" s="277"/>
      <c r="D35" s="277"/>
      <c r="E35" s="278"/>
      <c r="F35" s="79"/>
      <c r="G35" s="80" t="s">
        <v>60</v>
      </c>
      <c r="H35" s="70">
        <v>9.76</v>
      </c>
      <c r="I35" s="54" t="s">
        <v>61</v>
      </c>
      <c r="J35" s="72">
        <f>F35*H35</f>
        <v>0</v>
      </c>
      <c r="K35" s="244"/>
      <c r="L35" s="81">
        <f>ROUNDDOWN(H35*K$9,5-INT(LOG(ABS(H35*K$9))))</f>
        <v>0.25180799999999998</v>
      </c>
      <c r="M35" s="82">
        <f>F35*H35*K$9</f>
        <v>0</v>
      </c>
      <c r="N35" s="83">
        <v>0.495</v>
      </c>
      <c r="O35" s="84">
        <f>F35*N35</f>
        <v>0</v>
      </c>
    </row>
    <row r="36" spans="1:15" ht="29.25" hidden="1" customHeight="1" thickTop="1" thickBot="1">
      <c r="A36" s="5"/>
      <c r="B36" s="279"/>
      <c r="C36" s="280"/>
      <c r="D36" s="280"/>
      <c r="E36" s="281"/>
      <c r="F36" s="271"/>
      <c r="G36" s="272"/>
      <c r="H36" s="249"/>
      <c r="I36" s="250"/>
      <c r="J36" s="56">
        <f>SUM(J33:J35)</f>
        <v>0</v>
      </c>
      <c r="K36" s="85"/>
      <c r="L36" s="86"/>
      <c r="M36" s="58">
        <f>J36*K33</f>
        <v>0</v>
      </c>
      <c r="N36" s="87"/>
      <c r="O36" s="88">
        <f>SUM(O33:O35)</f>
        <v>0</v>
      </c>
    </row>
    <row r="37" spans="1:15" ht="29.25" customHeight="1" thickTop="1" thickBot="1">
      <c r="A37" s="5"/>
      <c r="B37" s="282" t="s">
        <v>62</v>
      </c>
      <c r="C37" s="283"/>
      <c r="D37" s="283"/>
      <c r="E37" s="284"/>
      <c r="F37" s="285"/>
      <c r="G37" s="286"/>
      <c r="H37" s="287"/>
      <c r="I37" s="288"/>
      <c r="J37" s="89">
        <f>J31+J36</f>
        <v>0</v>
      </c>
      <c r="K37" s="90"/>
      <c r="L37" s="91"/>
      <c r="M37" s="92">
        <f>+M31+M35</f>
        <v>0</v>
      </c>
      <c r="N37" s="93"/>
      <c r="O37" s="94">
        <f>O31+O36</f>
        <v>0</v>
      </c>
    </row>
    <row r="38" spans="1:15" ht="8.25" customHeight="1">
      <c r="A38" s="5"/>
      <c r="B38" s="95"/>
      <c r="C38" s="95"/>
      <c r="D38" s="95"/>
      <c r="E38" s="95"/>
      <c r="F38" s="96"/>
      <c r="G38" s="97"/>
      <c r="H38" s="98"/>
      <c r="I38" s="98"/>
      <c r="J38" s="99"/>
      <c r="K38" s="97"/>
      <c r="L38" s="97"/>
      <c r="M38" s="100"/>
      <c r="N38" s="101"/>
      <c r="O38" s="102"/>
    </row>
    <row r="39" spans="1:15" ht="18" customHeight="1">
      <c r="A39" s="5"/>
      <c r="B39" s="103"/>
      <c r="C39" s="103"/>
      <c r="D39" s="103"/>
      <c r="E39" s="103"/>
      <c r="F39" s="104"/>
      <c r="G39" s="105"/>
      <c r="H39" s="106"/>
      <c r="I39" s="106"/>
      <c r="J39" s="107"/>
      <c r="K39" s="105"/>
      <c r="L39" s="105"/>
      <c r="M39" s="108"/>
      <c r="N39" s="109"/>
      <c r="O39" s="110"/>
    </row>
    <row r="40" spans="1:15" ht="18" customHeight="1">
      <c r="A40" s="5"/>
      <c r="B40" s="103"/>
      <c r="C40" s="103"/>
      <c r="D40" s="103"/>
      <c r="E40" s="103"/>
      <c r="F40" s="104"/>
      <c r="G40" s="105"/>
      <c r="H40" s="106"/>
      <c r="I40" s="106"/>
      <c r="J40" s="107"/>
      <c r="K40" s="105"/>
      <c r="L40" s="105"/>
      <c r="M40" s="108"/>
      <c r="N40" s="109"/>
      <c r="O40" s="110"/>
    </row>
    <row r="41" spans="1:15" ht="18" customHeight="1">
      <c r="A41" s="5"/>
      <c r="B41" s="103"/>
      <c r="C41" s="103"/>
      <c r="D41" s="103"/>
      <c r="E41" s="103"/>
      <c r="F41" s="104"/>
      <c r="G41" s="105"/>
      <c r="H41" s="106"/>
      <c r="I41" s="106"/>
      <c r="J41" s="107"/>
      <c r="K41" s="105"/>
      <c r="L41" s="105"/>
      <c r="M41" s="108"/>
      <c r="N41" s="109"/>
      <c r="O41" s="110"/>
    </row>
    <row r="42" spans="1:15" ht="18" customHeight="1">
      <c r="A42" s="5"/>
      <c r="B42" s="103"/>
      <c r="C42" s="103"/>
      <c r="D42" s="103"/>
      <c r="E42" s="103"/>
      <c r="F42" s="104"/>
      <c r="G42" s="105"/>
      <c r="H42" s="106"/>
      <c r="I42" s="106"/>
      <c r="J42" s="107"/>
      <c r="K42" s="105"/>
      <c r="L42" s="105"/>
      <c r="M42" s="108"/>
      <c r="N42" s="109"/>
      <c r="O42" s="110"/>
    </row>
    <row r="43" spans="1:15" ht="18" customHeight="1">
      <c r="A43" s="5"/>
      <c r="B43" s="103"/>
      <c r="C43" s="103"/>
      <c r="D43" s="103"/>
      <c r="E43" s="103"/>
      <c r="F43" s="104"/>
      <c r="G43" s="105"/>
      <c r="H43" s="106"/>
      <c r="I43" s="106"/>
      <c r="J43" s="107"/>
      <c r="K43" s="105"/>
      <c r="L43" s="105"/>
      <c r="M43" s="108"/>
      <c r="N43" s="109"/>
      <c r="O43" s="110"/>
    </row>
    <row r="44" spans="1:15" ht="18" customHeight="1">
      <c r="A44" s="5"/>
      <c r="B44" s="103"/>
      <c r="C44" s="103"/>
      <c r="D44" s="103"/>
      <c r="E44" s="103"/>
      <c r="F44" s="104"/>
      <c r="G44" s="105"/>
      <c r="H44" s="106"/>
      <c r="I44" s="106"/>
      <c r="J44" s="107"/>
      <c r="K44" s="105"/>
      <c r="L44" s="105"/>
      <c r="M44" s="108"/>
      <c r="N44" s="109"/>
      <c r="O44" s="110"/>
    </row>
    <row r="45" spans="1:15" ht="18" customHeight="1">
      <c r="A45" s="5"/>
      <c r="B45" s="103"/>
      <c r="C45" s="103"/>
      <c r="D45" s="103"/>
      <c r="E45" s="103"/>
      <c r="F45" s="104"/>
      <c r="G45" s="105"/>
      <c r="H45" s="106"/>
      <c r="I45" s="106"/>
      <c r="J45" s="107"/>
      <c r="K45" s="105"/>
      <c r="L45" s="105"/>
      <c r="M45" s="108"/>
      <c r="N45" s="109"/>
      <c r="O45" s="110"/>
    </row>
    <row r="46" spans="1:15" ht="16.5" customHeight="1">
      <c r="C46" s="111" t="s">
        <v>105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</row>
    <row r="47" spans="1:15" ht="16.5" customHeight="1">
      <c r="C47" s="113" t="s">
        <v>106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1:15" ht="16.5" customHeight="1">
      <c r="C48" s="113" t="s">
        <v>107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</row>
    <row r="49" spans="2:32" ht="16.5" customHeight="1">
      <c r="C49" s="114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2:32" ht="16.5" customHeight="1">
      <c r="C50" s="114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</row>
    <row r="51" spans="2:32" ht="19.5" hidden="1" customHeight="1">
      <c r="B51" s="115" t="s">
        <v>108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</row>
    <row r="52" spans="2:32" ht="9" hidden="1" customHeight="1">
      <c r="B52" s="117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</row>
    <row r="53" spans="2:32" ht="16.5" hidden="1" customHeight="1">
      <c r="B53" s="4" t="s">
        <v>109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</row>
    <row r="54" spans="2:32" ht="16.5" hidden="1" customHeight="1">
      <c r="B54" s="290" t="s">
        <v>110</v>
      </c>
      <c r="C54" s="291"/>
      <c r="D54" s="292"/>
      <c r="E54" s="296" t="s">
        <v>111</v>
      </c>
      <c r="F54" s="297"/>
      <c r="G54" s="298"/>
      <c r="H54" s="296" t="s">
        <v>112</v>
      </c>
      <c r="I54" s="297"/>
      <c r="J54" s="298"/>
      <c r="K54" s="296" t="s">
        <v>113</v>
      </c>
      <c r="L54" s="297"/>
      <c r="M54" s="298"/>
    </row>
    <row r="55" spans="2:32" ht="16.5" hidden="1" customHeight="1">
      <c r="B55" s="293"/>
      <c r="C55" s="294"/>
      <c r="D55" s="295"/>
      <c r="E55" s="118" t="s">
        <v>114</v>
      </c>
      <c r="F55" s="119" t="s">
        <v>115</v>
      </c>
      <c r="G55" s="119" t="s">
        <v>116</v>
      </c>
      <c r="H55" s="118" t="s">
        <v>114</v>
      </c>
      <c r="I55" s="119" t="s">
        <v>115</v>
      </c>
      <c r="J55" s="119" t="s">
        <v>116</v>
      </c>
      <c r="K55" s="118" t="s">
        <v>114</v>
      </c>
      <c r="L55" s="119" t="s">
        <v>115</v>
      </c>
      <c r="M55" s="120" t="s">
        <v>116</v>
      </c>
    </row>
    <row r="56" spans="2:32" ht="14.25" hidden="1" customHeight="1">
      <c r="B56" s="121" t="s">
        <v>117</v>
      </c>
      <c r="C56" s="122"/>
      <c r="D56" s="122"/>
      <c r="E56" s="123" t="s">
        <v>118</v>
      </c>
      <c r="F56" s="124"/>
      <c r="G56" s="125" t="s">
        <v>119</v>
      </c>
      <c r="H56" s="123" t="s">
        <v>120</v>
      </c>
      <c r="I56" s="126">
        <v>0.25180999999999998</v>
      </c>
      <c r="J56" s="125" t="s">
        <v>121</v>
      </c>
      <c r="K56" s="123" t="s">
        <v>122</v>
      </c>
      <c r="L56" s="126">
        <v>0.495</v>
      </c>
      <c r="M56" s="127" t="s">
        <v>123</v>
      </c>
    </row>
    <row r="57" spans="2:32" ht="14.25" hidden="1" customHeight="1">
      <c r="B57" s="299" t="s">
        <v>124</v>
      </c>
      <c r="C57" s="300"/>
      <c r="D57" s="300"/>
      <c r="E57" s="128" t="s">
        <v>125</v>
      </c>
      <c r="F57" s="129"/>
      <c r="G57" s="130" t="s">
        <v>126</v>
      </c>
      <c r="H57" s="128" t="s">
        <v>127</v>
      </c>
      <c r="I57" s="131">
        <v>0.94686000000000003</v>
      </c>
      <c r="J57" s="130" t="s">
        <v>128</v>
      </c>
      <c r="K57" s="128" t="s">
        <v>129</v>
      </c>
      <c r="L57" s="131">
        <v>2.4895</v>
      </c>
      <c r="M57" s="132" t="s">
        <v>130</v>
      </c>
    </row>
    <row r="58" spans="2:32" ht="14.25" hidden="1" customHeight="1">
      <c r="B58" s="133" t="s">
        <v>131</v>
      </c>
      <c r="C58" s="134"/>
      <c r="D58" s="134"/>
      <c r="E58" s="135" t="s">
        <v>132</v>
      </c>
      <c r="F58" s="136"/>
      <c r="G58" s="137" t="s">
        <v>126</v>
      </c>
      <c r="H58" s="135" t="s">
        <v>133</v>
      </c>
      <c r="I58" s="138">
        <v>1.0087999999999999</v>
      </c>
      <c r="J58" s="137" t="s">
        <v>128</v>
      </c>
      <c r="K58" s="135" t="s">
        <v>134</v>
      </c>
      <c r="L58" s="138">
        <v>2.7096</v>
      </c>
      <c r="M58" s="139" t="s">
        <v>130</v>
      </c>
    </row>
    <row r="59" spans="2:32" ht="14.25" hidden="1" customHeight="1">
      <c r="B59" s="133" t="s">
        <v>135</v>
      </c>
      <c r="C59" s="134"/>
      <c r="D59" s="134"/>
      <c r="E59" s="135" t="s">
        <v>136</v>
      </c>
      <c r="F59" s="136"/>
      <c r="G59" s="137" t="s">
        <v>137</v>
      </c>
      <c r="H59" s="135" t="s">
        <v>138</v>
      </c>
      <c r="I59" s="138">
        <v>1.3106</v>
      </c>
      <c r="J59" s="140" t="s">
        <v>139</v>
      </c>
      <c r="K59" s="135" t="s">
        <v>140</v>
      </c>
      <c r="L59" s="138">
        <v>2.9988999999999999</v>
      </c>
      <c r="M59" s="139" t="s">
        <v>141</v>
      </c>
      <c r="X59" s="4" t="s">
        <v>142</v>
      </c>
      <c r="Y59" s="4" t="s">
        <v>126</v>
      </c>
      <c r="Z59" s="4" t="s">
        <v>143</v>
      </c>
      <c r="AA59" s="4" t="s">
        <v>144</v>
      </c>
      <c r="AB59" s="4">
        <v>0.89268000000000003</v>
      </c>
      <c r="AC59" s="4">
        <v>2.3216999999999999</v>
      </c>
    </row>
    <row r="60" spans="2:32" ht="14.25" hidden="1" customHeight="1">
      <c r="B60" s="133" t="s">
        <v>145</v>
      </c>
      <c r="C60" s="134"/>
      <c r="D60" s="134"/>
      <c r="E60" s="135" t="s">
        <v>146</v>
      </c>
      <c r="F60" s="136"/>
      <c r="G60" s="137" t="s">
        <v>147</v>
      </c>
      <c r="H60" s="135" t="s">
        <v>148</v>
      </c>
      <c r="I60" s="138">
        <v>2.6099999999999999E-3</v>
      </c>
      <c r="J60" s="141" t="s">
        <v>149</v>
      </c>
      <c r="K60" s="135" t="s">
        <v>150</v>
      </c>
      <c r="L60" s="138">
        <v>6.0499999999999998E-3</v>
      </c>
      <c r="M60" s="142" t="s">
        <v>151</v>
      </c>
      <c r="X60" s="4" t="s">
        <v>152</v>
      </c>
      <c r="Y60" s="4" t="s">
        <v>153</v>
      </c>
      <c r="Z60" s="4" t="s">
        <v>154</v>
      </c>
      <c r="AA60" s="4" t="s">
        <v>155</v>
      </c>
      <c r="AB60" s="4">
        <v>0.97265999999999997</v>
      </c>
      <c r="AC60" s="4">
        <v>2.585</v>
      </c>
    </row>
    <row r="61" spans="2:32" ht="14.25" hidden="1" customHeight="1">
      <c r="B61" s="143" t="s">
        <v>156</v>
      </c>
      <c r="C61" s="144"/>
      <c r="D61" s="144"/>
      <c r="E61" s="128" t="s">
        <v>157</v>
      </c>
      <c r="F61" s="129"/>
      <c r="G61" s="130" t="s">
        <v>158</v>
      </c>
      <c r="H61" s="128" t="s">
        <v>159</v>
      </c>
      <c r="I61" s="131">
        <v>1.1223000000000001</v>
      </c>
      <c r="J61" s="130" t="s">
        <v>160</v>
      </c>
      <c r="K61" s="128" t="s">
        <v>161</v>
      </c>
      <c r="L61" s="131">
        <v>2.1692999999999998</v>
      </c>
      <c r="M61" s="132" t="s">
        <v>162</v>
      </c>
      <c r="Y61" s="4" t="s">
        <v>163</v>
      </c>
      <c r="Z61" s="4" t="s">
        <v>160</v>
      </c>
      <c r="AA61" s="4" t="s">
        <v>162</v>
      </c>
    </row>
    <row r="62" spans="2:32" ht="14.25" hidden="1" customHeight="1">
      <c r="B62" s="301" t="s">
        <v>152</v>
      </c>
      <c r="C62" s="302"/>
      <c r="D62" s="303"/>
      <c r="E62" s="118" t="s">
        <v>164</v>
      </c>
      <c r="F62" s="145"/>
      <c r="G62" s="146" t="s">
        <v>126</v>
      </c>
      <c r="H62" s="118" t="s">
        <v>165</v>
      </c>
      <c r="I62" s="147">
        <f>IF(B62="","",VLOOKUP($B62,$X$59:$AC$62,5,FALSE))</f>
        <v>0.97265999999999997</v>
      </c>
      <c r="J62" s="146" t="s">
        <v>128</v>
      </c>
      <c r="K62" s="118" t="s">
        <v>166</v>
      </c>
      <c r="L62" s="147">
        <f>IF($B62="","",VLOOKUP($B62,$X$59:$AC$62,6,FALSE))</f>
        <v>2.585</v>
      </c>
      <c r="M62" s="148" t="s">
        <v>130</v>
      </c>
      <c r="Y62" s="4" t="s">
        <v>119</v>
      </c>
      <c r="Z62" s="4" t="s">
        <v>167</v>
      </c>
      <c r="AA62" s="4" t="s">
        <v>168</v>
      </c>
    </row>
    <row r="63" spans="2:32" ht="16.5" hidden="1" customHeight="1">
      <c r="B63" s="4" t="s">
        <v>169</v>
      </c>
      <c r="Z63" s="4" t="s">
        <v>121</v>
      </c>
      <c r="AA63" s="4" t="s">
        <v>123</v>
      </c>
    </row>
    <row r="64" spans="2:32" ht="17.25" hidden="1" customHeight="1">
      <c r="I64" s="149"/>
    </row>
    <row r="65" spans="3:15" hidden="1"/>
    <row r="66" spans="3:15" hidden="1"/>
    <row r="67" spans="3:15" ht="16.5" hidden="1" customHeight="1">
      <c r="C67" s="150"/>
      <c r="D67" s="150"/>
      <c r="E67" s="150"/>
      <c r="F67" s="150"/>
      <c r="G67" s="150"/>
      <c r="H67" s="150"/>
      <c r="I67" s="150"/>
      <c r="J67" s="150"/>
    </row>
    <row r="68" spans="3:15" ht="26.45" hidden="1" customHeight="1">
      <c r="C68" s="304" t="s">
        <v>170</v>
      </c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</row>
    <row r="69" spans="3:15" ht="3.75" hidden="1" customHeight="1"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</row>
    <row r="70" spans="3:15" ht="27" hidden="1" customHeight="1">
      <c r="C70" s="305" t="s">
        <v>171</v>
      </c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</row>
    <row r="71" spans="3:15" ht="25.5" hidden="1" customHeight="1">
      <c r="C71" s="305" t="s">
        <v>172</v>
      </c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</row>
    <row r="72" spans="3:15" ht="13.5" hidden="1" customHeight="1">
      <c r="C72" s="305" t="s">
        <v>173</v>
      </c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</row>
    <row r="73" spans="3:15" ht="13.5" hidden="1" customHeight="1">
      <c r="C73" s="305" t="s">
        <v>174</v>
      </c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</row>
    <row r="74" spans="3:15" ht="13.5" hidden="1" customHeight="1">
      <c r="C74" s="289" t="s">
        <v>175</v>
      </c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</row>
    <row r="75" spans="3:15" ht="13.5" customHeight="1">
      <c r="C75" s="150"/>
      <c r="D75" s="150"/>
      <c r="E75" s="150"/>
      <c r="F75" s="150"/>
      <c r="G75" s="150"/>
      <c r="H75" s="150"/>
      <c r="I75" s="150"/>
      <c r="J75" s="150"/>
    </row>
    <row r="76" spans="3:15" ht="13.5" customHeight="1">
      <c r="C76" s="150"/>
      <c r="D76" s="150"/>
      <c r="E76" s="150"/>
      <c r="F76" s="150"/>
      <c r="G76" s="150"/>
      <c r="H76" s="150"/>
      <c r="I76" s="150"/>
      <c r="J76" s="150"/>
    </row>
    <row r="77" spans="3:15" ht="13.5" customHeight="1">
      <c r="C77" s="150"/>
      <c r="D77" s="150"/>
      <c r="E77" s="150"/>
      <c r="F77" s="150"/>
      <c r="G77" s="150"/>
      <c r="H77" s="150"/>
      <c r="I77" s="150"/>
      <c r="J77" s="150"/>
    </row>
    <row r="78" spans="3:15" ht="13.5" customHeight="1">
      <c r="C78" s="150"/>
      <c r="D78" s="150"/>
      <c r="E78" s="150"/>
      <c r="F78" s="150"/>
      <c r="G78" s="150"/>
      <c r="H78" s="150"/>
      <c r="I78" s="150"/>
      <c r="J78" s="150"/>
    </row>
    <row r="79" spans="3:15" ht="13.5" customHeight="1">
      <c r="C79" s="150"/>
      <c r="D79" s="150"/>
      <c r="E79" s="150"/>
      <c r="F79" s="150"/>
      <c r="G79" s="150"/>
      <c r="H79" s="150"/>
      <c r="I79" s="150"/>
      <c r="J79" s="150"/>
    </row>
  </sheetData>
  <mergeCells count="53">
    <mergeCell ref="H36:I36"/>
    <mergeCell ref="B37:E37"/>
    <mergeCell ref="F37:G37"/>
    <mergeCell ref="H37:I37"/>
    <mergeCell ref="C74:O74"/>
    <mergeCell ref="B54:D55"/>
    <mergeCell ref="E54:G54"/>
    <mergeCell ref="H54:J54"/>
    <mergeCell ref="K54:M54"/>
    <mergeCell ref="B57:D57"/>
    <mergeCell ref="B62:D62"/>
    <mergeCell ref="C68:O68"/>
    <mergeCell ref="C70:O70"/>
    <mergeCell ref="C71:O71"/>
    <mergeCell ref="C72:O72"/>
    <mergeCell ref="C73:O73"/>
    <mergeCell ref="C26:E29"/>
    <mergeCell ref="C30:E30"/>
    <mergeCell ref="C31:E31"/>
    <mergeCell ref="F31:G31"/>
    <mergeCell ref="B32:E36"/>
    <mergeCell ref="F36:G36"/>
    <mergeCell ref="C22:C24"/>
    <mergeCell ref="D22:E22"/>
    <mergeCell ref="D23:E23"/>
    <mergeCell ref="D24:E24"/>
    <mergeCell ref="C25:E25"/>
    <mergeCell ref="B9:B30"/>
    <mergeCell ref="C9:E9"/>
    <mergeCell ref="K9:K35"/>
    <mergeCell ref="C10:E10"/>
    <mergeCell ref="C11:E11"/>
    <mergeCell ref="C12:E12"/>
    <mergeCell ref="C13:E13"/>
    <mergeCell ref="C14:E14"/>
    <mergeCell ref="C15:E15"/>
    <mergeCell ref="C16:E16"/>
    <mergeCell ref="H31:I31"/>
    <mergeCell ref="C17:C19"/>
    <mergeCell ref="D17:E17"/>
    <mergeCell ref="D18:E18"/>
    <mergeCell ref="D19:E19"/>
    <mergeCell ref="C20:E21"/>
    <mergeCell ref="A1:O1"/>
    <mergeCell ref="E3:K3"/>
    <mergeCell ref="M3:O3"/>
    <mergeCell ref="E4:I4"/>
    <mergeCell ref="B5:O5"/>
    <mergeCell ref="B6:E8"/>
    <mergeCell ref="F6:G6"/>
    <mergeCell ref="H6:I6"/>
    <mergeCell ref="F7:G7"/>
    <mergeCell ref="H7:I7"/>
  </mergeCells>
  <phoneticPr fontId="13"/>
  <conditionalFormatting sqref="B62">
    <cfRule type="containsBlanks" dxfId="6" priority="6">
      <formula>LEN(TRIM(B62))=0</formula>
    </cfRule>
  </conditionalFormatting>
  <conditionalFormatting sqref="E3:K3">
    <cfRule type="containsBlanks" dxfId="5" priority="3">
      <formula>LEN(TRIM(E3))=0</formula>
    </cfRule>
  </conditionalFormatting>
  <conditionalFormatting sqref="M3:O3">
    <cfRule type="containsBlanks" dxfId="4" priority="4">
      <formula>LEN(TRIM(M3))=0</formula>
    </cfRule>
  </conditionalFormatting>
  <conditionalFormatting sqref="E4:I4">
    <cfRule type="containsBlanks" dxfId="3" priority="5">
      <formula>LEN(TRIM(E4))=0</formula>
    </cfRule>
  </conditionalFormatting>
  <conditionalFormatting sqref="F10:F26">
    <cfRule type="containsBlanks" dxfId="2" priority="1">
      <formula>LEN(TRIM(F10))=0</formula>
    </cfRule>
  </conditionalFormatting>
  <conditionalFormatting sqref="F35">
    <cfRule type="containsBlanks" dxfId="1" priority="2">
      <formula>LEN(TRIM(F35))=0</formula>
    </cfRule>
  </conditionalFormatting>
  <conditionalFormatting sqref="F56:F62">
    <cfRule type="containsBlanks" dxfId="0" priority="7">
      <formula>LEN(TRIM(F56))=0</formula>
    </cfRule>
  </conditionalFormatting>
  <dataValidations count="1">
    <dataValidation type="list" allowBlank="1" showInputMessage="1" showErrorMessage="1" sqref="B62:D62" xr:uid="{BC72737D-2F00-4B0B-BE8B-0DA659F40B72}">
      <formula1>$X$59:$X$60</formula1>
    </dataValidation>
  </dataValidations>
  <pageMargins left="0.55118110236220474" right="0.11811023622047245" top="0.70866141732283472" bottom="0.35433070866141736" header="0.31496062992125984" footer="0.31496062992125984"/>
  <pageSetup paperSize="9" scale="91" firstPageNumber="25" orientation="portrait" r:id="rId1"/>
  <headerFooter>
    <oddHeader xml:space="preserve">&amp;R
</oddHeader>
    <oddFooter>&amp;C&amp;10&amp;P&amp;R&amp;10埼玉県温暖化対策課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導入効果報告書</vt:lpstr>
      <vt:lpstr>CO2換算シート</vt:lpstr>
      <vt:lpstr>CO2換算シート!Print_Area</vt:lpstr>
      <vt:lpstr>導入効果報告書!Print_Area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2022-11-25T01:30:13Z</cp:lastPrinted>
  <dcterms:created xsi:type="dcterms:W3CDTF">2013-02-25T01:32:43Z</dcterms:created>
  <dcterms:modified xsi:type="dcterms:W3CDTF">2022-12-16T09:42:27Z</dcterms:modified>
</cp:coreProperties>
</file>