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8.xml" ContentType="application/vnd.openxmlformats-officedocument.spreadsheetml.comments+xml"/>
  <Override PartName="/xl/drawings/drawing11.xml" ContentType="application/vnd.openxmlformats-officedocument.drawing+xml"/>
  <Override PartName="/xl/comments9.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comments10.xml" ContentType="application/vnd.openxmlformats-officedocument.spreadsheetml.comments+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omments11.xml" ContentType="application/vnd.openxmlformats-officedocument.spreadsheetml.comments+xml"/>
  <Override PartName="/xl/drawings/drawing17.xml" ContentType="application/vnd.openxmlformats-officedocument.drawing+xml"/>
  <Override PartName="/xl/comments12.xml" ContentType="application/vnd.openxmlformats-officedocument.spreadsheetml.comments+xml"/>
  <Override PartName="/xl/drawings/drawing18.xml" ContentType="application/vnd.openxmlformats-officedocument.drawing+xml"/>
  <Override PartName="/xl/drawings/drawing19.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omments13.xml" ContentType="application/vnd.openxmlformats-officedocument.spreadsheetml.comments+xml"/>
  <Override PartName="/xl/drawings/drawing20.xml" ContentType="application/vnd.openxmlformats-officedocument.drawing+xml"/>
  <Override PartName="/xl/drawings/drawing21.xml" ContentType="application/vnd.openxmlformats-officedocument.drawing+xml"/>
  <Override PartName="/xl/comments14.xml" ContentType="application/vnd.openxmlformats-officedocument.spreadsheetml.comments+xml"/>
  <Override PartName="/xl/drawings/drawing22.xml" ContentType="application/vnd.openxmlformats-officedocument.drawing+xml"/>
  <Override PartName="/xl/comments15.xml" ContentType="application/vnd.openxmlformats-officedocument.spreadsheetml.comments+xml"/>
  <Override PartName="/xl/drawings/drawing23.xml" ContentType="application/vnd.openxmlformats-officedocument.drawing+xml"/>
  <Override PartName="/xl/comments16.xml" ContentType="application/vnd.openxmlformats-officedocument.spreadsheetml.comments+xml"/>
  <Override PartName="/xl/drawings/drawing24.xml" ContentType="application/vnd.openxmlformats-officedocument.drawing+xml"/>
  <Override PartName="/xl/drawings/drawing25.xml" ContentType="application/vnd.openxmlformats-officedocument.drawing+xml"/>
  <Override PartName="/xl/comments17.xml" ContentType="application/vnd.openxmlformats-officedocument.spreadsheetml.comments+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omments18.xml" ContentType="application/vnd.openxmlformats-officedocument.spreadsheetml.comments+xml"/>
  <Override PartName="/xl/drawings/drawing29.xml" ContentType="application/vnd.openxmlformats-officedocument.drawing+xml"/>
  <Override PartName="/xl/comments19.xml" ContentType="application/vnd.openxmlformats-officedocument.spreadsheetml.comments+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codeName="ThisWorkbook" defaultThemeVersion="166925"/>
  <mc:AlternateContent xmlns:mc="http://schemas.openxmlformats.org/markup-compatibility/2006">
    <mc:Choice Requires="x15">
      <x15ac:absPath xmlns:x15ac="http://schemas.microsoft.com/office/spreadsheetml/2010/11/ac" url="C:\Users\112457\Box\【02_課所共有】07_02_感染症対策課\R04年度\02補助金担当\ホームページ\設備整備アップロード\"/>
    </mc:Choice>
  </mc:AlternateContent>
  <xr:revisionPtr revIDLastSave="0" documentId="13_ncr:1_{DFE1063F-DBD8-4AC3-AFCC-EF1795F98AE6}" xr6:coauthVersionLast="36" xr6:coauthVersionMax="36" xr10:uidLastSave="{00000000-0000-0000-0000-000000000000}"/>
  <workbookProtection lockStructure="1"/>
  <bookViews>
    <workbookView xWindow="0" yWindow="0" windowWidth="19350" windowHeight="7740" xr2:uid="{DCFA2FD8-BC3C-40F5-B661-3E929AC5232E}"/>
  </bookViews>
  <sheets>
    <sheet name="はじめにお読みください（交付申請）" sheetId="55" r:id="rId1"/>
    <sheet name="申請者・担当者名簿" sheetId="33" r:id="rId2"/>
    <sheet name="様式第１号交付申請書" sheetId="32" r:id="rId3"/>
    <sheet name="別紙１計画書" sheetId="5" r:id="rId4"/>
    <sheet name="別紙１－１必要理由明細書" sheetId="49" r:id="rId5"/>
    <sheet name="別紙１－2誓約書" sheetId="52" r:id="rId6"/>
    <sheet name="様式第１－２号変更交付申請書" sheetId="40" r:id="rId7"/>
    <sheet name="別紙１補足資料（変更申請）" sheetId="4" r:id="rId8"/>
    <sheet name="別紙２（所要額調書）" sheetId="6" r:id="rId9"/>
    <sheet name="別紙２－1（明細書）" sheetId="12" r:id="rId10"/>
    <sheet name="予算書抄本" sheetId="38" r:id="rId11"/>
    <sheet name="別紙２－１(1)入院" sheetId="13" r:id="rId12"/>
    <sheet name="別紙２－１(1)入院・個人防護具" sheetId="14" r:id="rId13"/>
    <sheet name="別紙２－１(2)帰国者 " sheetId="15" r:id="rId14"/>
    <sheet name="別紙２－１(2)帰国者・個人防護具" sheetId="16" r:id="rId15"/>
    <sheet name="別紙２－１(3)検査 " sheetId="18" r:id="rId16"/>
    <sheet name="別紙２－１(4)重点 " sheetId="19" r:id="rId17"/>
    <sheet name="別紙２－１(5)救急・周産期・小児医療" sheetId="20" r:id="rId18"/>
    <sheet name="別紙２－１(5)救急・周産期・小児医療_個人防護具" sheetId="17" r:id="rId19"/>
    <sheet name="様式第３号実績報告書" sheetId="42" r:id="rId20"/>
    <sheet name="別紙３精算書" sheetId="10" r:id="rId21"/>
    <sheet name="別紙４所要額実績報告書" sheetId="11" r:id="rId22"/>
    <sheet name="決算抄本" sheetId="39" r:id="rId23"/>
    <sheet name="別紙４－１(1)入院 " sheetId="43" r:id="rId24"/>
    <sheet name="別紙４－１(1)入院・個人防護具明細" sheetId="22" r:id="rId25"/>
    <sheet name="別紙４－１(2)帰国者  " sheetId="44" r:id="rId26"/>
    <sheet name="別紙４－１(2)帰国者・個人防護具 " sheetId="24" r:id="rId27"/>
    <sheet name="別紙４－１(3)検査" sheetId="45" r:id="rId28"/>
    <sheet name="別紙４－１(4)重点" sheetId="46" r:id="rId29"/>
    <sheet name="別紙４－１(5)救急・周産期・小児医療" sheetId="47" r:id="rId30"/>
    <sheet name="別紙４－１(5)救急・周産期・小児医療_個人防護具" sheetId="28" r:id="rId31"/>
  </sheets>
  <definedNames>
    <definedName name="_xlnm.Print_Area" localSheetId="0">'はじめにお読みください（交付申請）'!$A$1:$O$343</definedName>
    <definedName name="_xlnm.Print_Area" localSheetId="22">決算抄本!$A$1:$H$44</definedName>
    <definedName name="_xlnm.Print_Area" localSheetId="1">申請者・担当者名簿!$A$1:$D$38</definedName>
    <definedName name="_xlnm.Print_Area" localSheetId="4">'別紙１－１必要理由明細書'!$A$1:$G$83</definedName>
    <definedName name="_xlnm.Print_Area" localSheetId="5">'別紙１－2誓約書'!$A$1:$K$37</definedName>
    <definedName name="_xlnm.Print_Area" localSheetId="3">別紙１計画書!$A$1:$G$80</definedName>
    <definedName name="_xlnm.Print_Area" localSheetId="7">'別紙１補足資料（変更申請）'!$A$1:$F$10</definedName>
    <definedName name="_xlnm.Print_Area" localSheetId="8">'別紙２（所要額調書）'!$A$1:$I$16</definedName>
    <definedName name="_xlnm.Print_Area" localSheetId="11">'別紙２－１(1)入院'!$A$1:$H$66</definedName>
    <definedName name="_xlnm.Print_Area" localSheetId="12">'別紙２－１(1)入院・個人防護具'!$A$1:$J$42</definedName>
    <definedName name="_xlnm.Print_Area" localSheetId="13">'別紙２－１(2)帰国者 '!$A$1:$H$43</definedName>
    <definedName name="_xlnm.Print_Area" localSheetId="14">'別紙２－１(2)帰国者・個人防護具'!$A$1:$J$52</definedName>
    <definedName name="_xlnm.Print_Area" localSheetId="15">'別紙２－１(3)検査 '!$A$1:$G$50</definedName>
    <definedName name="_xlnm.Print_Area" localSheetId="16">'別紙２－１(4)重点 '!$A$1:$H$48</definedName>
    <definedName name="_xlnm.Print_Area" localSheetId="17">'別紙２－１(5)救急・周産期・小児医療'!$A$1:$H$82</definedName>
    <definedName name="_xlnm.Print_Area" localSheetId="18">'別紙２－１(5)救急・周産期・小児医療_個人防護具'!$A$1:$J$42</definedName>
    <definedName name="_xlnm.Print_Area" localSheetId="9">'別紙２－1（明細書）'!$A$1:$M$53</definedName>
    <definedName name="_xlnm.Print_Area" localSheetId="20">別紙３精算書!$A$1:$J$20</definedName>
    <definedName name="_xlnm.Print_Area" localSheetId="23">'別紙４－１(1)入院 '!$A$1:$H$66</definedName>
    <definedName name="_xlnm.Print_Area" localSheetId="24">'別紙４－１(1)入院・個人防護具明細'!$A$1:$L$42</definedName>
    <definedName name="_xlnm.Print_Area" localSheetId="25">'別紙４－１(2)帰国者  '!$A$1:$H$43</definedName>
    <definedName name="_xlnm.Print_Area" localSheetId="26">'別紙４－１(2)帰国者・個人防護具 '!$A$1:$K$52</definedName>
    <definedName name="_xlnm.Print_Area" localSheetId="27">'別紙４－１(3)検査'!$A$1:$G$50</definedName>
    <definedName name="_xlnm.Print_Area" localSheetId="28">'別紙４－１(4)重点'!$A$1:$H$48</definedName>
    <definedName name="_xlnm.Print_Area" localSheetId="29">'別紙４－１(5)救急・周産期・小児医療'!$A$1:$H$82</definedName>
    <definedName name="_xlnm.Print_Area" localSheetId="30">'別紙４－１(5)救急・周産期・小児医療_個人防護具'!$A$1:$K$42</definedName>
    <definedName name="_xlnm.Print_Area" localSheetId="21">別紙４所要額実績報告書!$A$1:$N$53</definedName>
    <definedName name="_xlnm.Print_Area" localSheetId="10">予算書抄本!$A$1:$H$44</definedName>
    <definedName name="_xlnm.Print_Area" localSheetId="6">'様式第１－２号変更交付申請書'!$A$1:$K$45</definedName>
    <definedName name="_xlnm.Print_Area" localSheetId="2">様式第１号交付申請書!$A$1:$K$39</definedName>
    <definedName name="_xlnm.Print_Area" localSheetId="19">様式第３号実績報告書!$A$1:$K$41</definedName>
    <definedName name="_xlnm.Print_Titles" localSheetId="17">'別紙２－１(5)救急・周産期・小児医療'!$7:$8</definedName>
    <definedName name="_xlnm.Print_Titles" localSheetId="23">'別紙４－１(1)入院 '!$7:$8</definedName>
    <definedName name="_xlnm.Print_Titles" localSheetId="29">'別紙４－１(5)救急・周産期・小児医療'!$7:$8</definedName>
    <definedName name="Z_A710C361_AA99_4F8B_BCA9_50D5CBA963D2_.wvu.PrintArea" localSheetId="12" hidden="1">'別紙２－１(1)入院・個人防護具'!$A$2:$V$42</definedName>
    <definedName name="Z_A710C361_AA99_4F8B_BCA9_50D5CBA963D2_.wvu.PrintArea" localSheetId="14" hidden="1">'別紙２－１(2)帰国者・個人防護具'!$A$2:$V$41</definedName>
    <definedName name="Z_A710C361_AA99_4F8B_BCA9_50D5CBA963D2_.wvu.PrintArea" localSheetId="18" hidden="1">'別紙２－１(5)救急・周産期・小児医療_個人防護具'!$A$2:$V$41</definedName>
    <definedName name="Z_A710C361_AA99_4F8B_BCA9_50D5CBA963D2_.wvu.PrintArea" localSheetId="24" hidden="1">'別紙４－１(1)入院・個人防護具明細'!$A$2:$W$42</definedName>
    <definedName name="Z_A710C361_AA99_4F8B_BCA9_50D5CBA963D2_.wvu.PrintArea" localSheetId="26" hidden="1">'別紙４－１(2)帰国者・個人防護具 '!$A$2:$W$41</definedName>
    <definedName name="Z_A710C361_AA99_4F8B_BCA9_50D5CBA963D2_.wvu.PrintArea" localSheetId="30" hidden="1">'別紙４－１(5)救急・周産期・小児医療_個人防護具'!$A$2:$W$41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5" l="1"/>
  <c r="B5" i="47"/>
  <c r="B5" i="43"/>
  <c r="K47" i="11"/>
  <c r="J18" i="11"/>
  <c r="K18" i="11"/>
  <c r="B37" i="38"/>
  <c r="E39" i="38"/>
  <c r="K12" i="12" l="1"/>
  <c r="D50" i="5"/>
  <c r="D51" i="5"/>
  <c r="D7" i="5" l="1"/>
  <c r="D8" i="5"/>
  <c r="D6" i="5"/>
  <c r="G15" i="32"/>
  <c r="G16" i="32"/>
  <c r="G17" i="32"/>
  <c r="G14" i="32"/>
  <c r="G13" i="32"/>
  <c r="D76" i="49" l="1"/>
  <c r="D75" i="49"/>
  <c r="D74" i="49"/>
  <c r="D73" i="49"/>
  <c r="D72" i="49"/>
  <c r="D70" i="49"/>
  <c r="D54" i="49"/>
  <c r="D55" i="49"/>
  <c r="D56" i="49"/>
  <c r="D57" i="49"/>
  <c r="D58" i="49"/>
  <c r="D59" i="49"/>
  <c r="D40" i="49"/>
  <c r="D41" i="49"/>
  <c r="D42" i="49"/>
  <c r="D39" i="49"/>
  <c r="D28" i="49"/>
  <c r="D27" i="49"/>
  <c r="D15" i="49"/>
  <c r="D13" i="49"/>
  <c r="D12" i="49"/>
  <c r="G44" i="11" l="1"/>
  <c r="D45" i="11"/>
  <c r="K48" i="11"/>
  <c r="J48" i="11"/>
  <c r="D48" i="11"/>
  <c r="J47" i="11"/>
  <c r="K46" i="11"/>
  <c r="J46" i="11"/>
  <c r="K45" i="11"/>
  <c r="J45" i="11"/>
  <c r="J44" i="11"/>
  <c r="K43" i="11"/>
  <c r="J43" i="11"/>
  <c r="K42" i="11"/>
  <c r="J42" i="11"/>
  <c r="D42" i="11"/>
  <c r="K41" i="11"/>
  <c r="J41" i="11"/>
  <c r="D41" i="11"/>
  <c r="J39" i="11"/>
  <c r="D39" i="11"/>
  <c r="K32" i="11"/>
  <c r="K33" i="11"/>
  <c r="K34" i="11"/>
  <c r="K35" i="11"/>
  <c r="K36" i="11"/>
  <c r="D32" i="11"/>
  <c r="J36" i="11"/>
  <c r="D36" i="11"/>
  <c r="J35" i="11"/>
  <c r="D35" i="11"/>
  <c r="J34" i="11"/>
  <c r="D34" i="11"/>
  <c r="J33" i="11"/>
  <c r="D33" i="11"/>
  <c r="J32" i="11"/>
  <c r="K31" i="11"/>
  <c r="J31" i="11"/>
  <c r="D31" i="11"/>
  <c r="K30" i="11"/>
  <c r="J30" i="11"/>
  <c r="F30" i="11"/>
  <c r="D30" i="11"/>
  <c r="J27" i="11"/>
  <c r="J26" i="11"/>
  <c r="G26" i="11"/>
  <c r="J25" i="11"/>
  <c r="G25" i="11"/>
  <c r="J24" i="11"/>
  <c r="G24" i="11"/>
  <c r="J23" i="11"/>
  <c r="G23" i="11"/>
  <c r="J20" i="11"/>
  <c r="K19" i="11"/>
  <c r="J19" i="11"/>
  <c r="D19" i="11"/>
  <c r="K17" i="11"/>
  <c r="J17" i="11"/>
  <c r="D17" i="11"/>
  <c r="J16" i="11"/>
  <c r="G16" i="11"/>
  <c r="J13" i="11"/>
  <c r="K12" i="11"/>
  <c r="J12" i="11"/>
  <c r="D12" i="11"/>
  <c r="K11" i="11"/>
  <c r="J11" i="11"/>
  <c r="D11" i="11"/>
  <c r="K10" i="11"/>
  <c r="J10" i="11"/>
  <c r="D10" i="11"/>
  <c r="K8" i="11"/>
  <c r="J8" i="11"/>
  <c r="D8" i="11"/>
  <c r="D7" i="11"/>
  <c r="E79" i="47"/>
  <c r="C79" i="47"/>
  <c r="F78" i="47"/>
  <c r="E78" i="47"/>
  <c r="F77" i="47"/>
  <c r="E77" i="47"/>
  <c r="F76" i="47"/>
  <c r="E76" i="47"/>
  <c r="F75" i="47"/>
  <c r="F79" i="47" s="1"/>
  <c r="E75" i="47"/>
  <c r="E72" i="47"/>
  <c r="E71" i="47"/>
  <c r="E70" i="47"/>
  <c r="E69" i="47"/>
  <c r="E73" i="47" s="1"/>
  <c r="E66" i="47"/>
  <c r="E65" i="47"/>
  <c r="E64" i="47"/>
  <c r="E63" i="47"/>
  <c r="E67" i="47" s="1"/>
  <c r="C61" i="47"/>
  <c r="E60" i="47"/>
  <c r="F60" i="47" s="1"/>
  <c r="E59" i="47"/>
  <c r="F59" i="47" s="1"/>
  <c r="E58" i="47"/>
  <c r="F58" i="47" s="1"/>
  <c r="E57" i="47"/>
  <c r="E61" i="47" s="1"/>
  <c r="C55" i="47"/>
  <c r="E54" i="47"/>
  <c r="E53" i="47"/>
  <c r="E52" i="47"/>
  <c r="E51" i="47"/>
  <c r="E55" i="47" s="1"/>
  <c r="E48" i="47"/>
  <c r="E47" i="47"/>
  <c r="E46" i="47"/>
  <c r="E45" i="47"/>
  <c r="E44" i="47"/>
  <c r="E43" i="47"/>
  <c r="E42" i="47"/>
  <c r="E41" i="47"/>
  <c r="E40" i="47"/>
  <c r="E39" i="47"/>
  <c r="E38" i="47"/>
  <c r="E37" i="47"/>
  <c r="E36" i="47"/>
  <c r="E35" i="47"/>
  <c r="E34" i="47"/>
  <c r="E33" i="47"/>
  <c r="E49" i="47" s="1"/>
  <c r="C31" i="47"/>
  <c r="E30" i="47"/>
  <c r="F30" i="47" s="1"/>
  <c r="E29" i="47"/>
  <c r="F29" i="47" s="1"/>
  <c r="E28" i="47"/>
  <c r="F28" i="47" s="1"/>
  <c r="E27" i="47"/>
  <c r="E31" i="47" s="1"/>
  <c r="E25" i="47"/>
  <c r="C25" i="47"/>
  <c r="F24" i="47"/>
  <c r="E24" i="47"/>
  <c r="F23" i="47"/>
  <c r="E23" i="47"/>
  <c r="F22" i="47"/>
  <c r="E22" i="47"/>
  <c r="F21" i="47"/>
  <c r="F25" i="47" s="1"/>
  <c r="E21" i="47"/>
  <c r="E18" i="47"/>
  <c r="E17" i="47"/>
  <c r="E16" i="47"/>
  <c r="E15" i="47"/>
  <c r="E14" i="47"/>
  <c r="E13" i="47"/>
  <c r="E12" i="47"/>
  <c r="E11" i="47"/>
  <c r="E19" i="47" s="1"/>
  <c r="E10" i="47"/>
  <c r="D5" i="47"/>
  <c r="E46" i="46"/>
  <c r="C46" i="46"/>
  <c r="F45" i="46"/>
  <c r="E45" i="46"/>
  <c r="F44" i="46"/>
  <c r="E44" i="46"/>
  <c r="F43" i="46"/>
  <c r="E43" i="46"/>
  <c r="F42" i="46"/>
  <c r="F46" i="46" s="1"/>
  <c r="E42" i="46"/>
  <c r="C40" i="46"/>
  <c r="E39" i="46"/>
  <c r="F39" i="46" s="1"/>
  <c r="E38" i="46"/>
  <c r="F38" i="46" s="1"/>
  <c r="E37" i="46"/>
  <c r="F37" i="46" s="1"/>
  <c r="E36" i="46"/>
  <c r="E40" i="46" s="1"/>
  <c r="E34" i="46"/>
  <c r="C34" i="46"/>
  <c r="F33" i="46"/>
  <c r="E33" i="46"/>
  <c r="F32" i="46"/>
  <c r="E32" i="46"/>
  <c r="F31" i="46"/>
  <c r="E31" i="46"/>
  <c r="F30" i="46"/>
  <c r="F34" i="46" s="1"/>
  <c r="E30" i="46"/>
  <c r="C28" i="46"/>
  <c r="E27" i="46"/>
  <c r="F27" i="46" s="1"/>
  <c r="E26" i="46"/>
  <c r="F26" i="46" s="1"/>
  <c r="E25" i="46"/>
  <c r="F25" i="46" s="1"/>
  <c r="E24" i="46"/>
  <c r="E28" i="46" s="1"/>
  <c r="E22" i="46"/>
  <c r="C22" i="46"/>
  <c r="F21" i="46"/>
  <c r="E21" i="46"/>
  <c r="F20" i="46"/>
  <c r="E20" i="46"/>
  <c r="F19" i="46"/>
  <c r="E19" i="46"/>
  <c r="F18" i="46"/>
  <c r="F22" i="46" s="1"/>
  <c r="E18" i="46"/>
  <c r="C16" i="46"/>
  <c r="E15" i="46"/>
  <c r="F15" i="46" s="1"/>
  <c r="E14" i="46"/>
  <c r="F14" i="46" s="1"/>
  <c r="E13" i="46"/>
  <c r="F13" i="46" s="1"/>
  <c r="E12" i="46"/>
  <c r="E16" i="46" s="1"/>
  <c r="E10" i="46"/>
  <c r="C10" i="46"/>
  <c r="F9" i="46"/>
  <c r="E9" i="46"/>
  <c r="F8" i="46"/>
  <c r="E8" i="46"/>
  <c r="F7" i="46"/>
  <c r="E7" i="46"/>
  <c r="F6" i="46"/>
  <c r="F10" i="46" s="1"/>
  <c r="E6" i="46"/>
  <c r="E45" i="45"/>
  <c r="E44" i="45"/>
  <c r="E43" i="45"/>
  <c r="E42" i="45"/>
  <c r="E41" i="45"/>
  <c r="E40" i="45"/>
  <c r="E39" i="45"/>
  <c r="E38" i="45"/>
  <c r="E37" i="45"/>
  <c r="E36" i="45"/>
  <c r="E35" i="45"/>
  <c r="E34" i="45"/>
  <c r="E33" i="45"/>
  <c r="E32" i="45"/>
  <c r="E31" i="45"/>
  <c r="E30" i="45"/>
  <c r="E46" i="45" s="1"/>
  <c r="C28" i="45"/>
  <c r="E27" i="45"/>
  <c r="E26" i="45"/>
  <c r="E25" i="45"/>
  <c r="E28" i="45" s="1"/>
  <c r="E24" i="45"/>
  <c r="C22" i="45"/>
  <c r="E21" i="45"/>
  <c r="E20" i="45"/>
  <c r="E19" i="45"/>
  <c r="E22" i="45" s="1"/>
  <c r="E18" i="45"/>
  <c r="C16" i="45"/>
  <c r="E15" i="45"/>
  <c r="E14" i="45"/>
  <c r="E13" i="45"/>
  <c r="E16" i="45" s="1"/>
  <c r="E12" i="45"/>
  <c r="C10" i="45"/>
  <c r="E9" i="45"/>
  <c r="E8" i="45"/>
  <c r="E7" i="45"/>
  <c r="E10" i="45" s="1"/>
  <c r="E6" i="45"/>
  <c r="E39" i="44"/>
  <c r="E38" i="44"/>
  <c r="E37" i="44"/>
  <c r="E36" i="44"/>
  <c r="E35" i="44"/>
  <c r="E34" i="44"/>
  <c r="E33" i="44"/>
  <c r="E32" i="44"/>
  <c r="E31" i="44"/>
  <c r="E30" i="44"/>
  <c r="E29" i="44"/>
  <c r="E28" i="44"/>
  <c r="E27" i="44"/>
  <c r="E26" i="44"/>
  <c r="E25" i="44"/>
  <c r="E24" i="44"/>
  <c r="E40" i="44" s="1"/>
  <c r="C22" i="44"/>
  <c r="E21" i="44"/>
  <c r="F21" i="44" s="1"/>
  <c r="E20" i="44"/>
  <c r="F20" i="44" s="1"/>
  <c r="E19" i="44"/>
  <c r="F19" i="44" s="1"/>
  <c r="E18" i="44"/>
  <c r="E22" i="44" s="1"/>
  <c r="E16" i="44"/>
  <c r="C16" i="44"/>
  <c r="F15" i="44"/>
  <c r="E15" i="44"/>
  <c r="F14" i="44"/>
  <c r="E14" i="44"/>
  <c r="F13" i="44"/>
  <c r="E13" i="44"/>
  <c r="F12" i="44"/>
  <c r="F16" i="44" s="1"/>
  <c r="E12" i="44"/>
  <c r="C10" i="44"/>
  <c r="E9" i="44"/>
  <c r="E8" i="44"/>
  <c r="E7" i="44"/>
  <c r="E10" i="44" s="1"/>
  <c r="E6" i="44"/>
  <c r="E62" i="43"/>
  <c r="E61" i="43"/>
  <c r="E60" i="43"/>
  <c r="E59" i="43"/>
  <c r="E58" i="43"/>
  <c r="E57" i="43"/>
  <c r="E56" i="43"/>
  <c r="E55" i="43"/>
  <c r="E54" i="43"/>
  <c r="E53" i="43"/>
  <c r="E52" i="43"/>
  <c r="E51" i="43"/>
  <c r="E50" i="43"/>
  <c r="E49" i="43"/>
  <c r="E48" i="43"/>
  <c r="E47" i="43"/>
  <c r="E63" i="43" s="1"/>
  <c r="C45" i="43"/>
  <c r="E44" i="43"/>
  <c r="F44" i="43" s="1"/>
  <c r="E43" i="43"/>
  <c r="F43" i="43" s="1"/>
  <c r="E42" i="43"/>
  <c r="F42" i="43" s="1"/>
  <c r="E41" i="43"/>
  <c r="F41" i="43" s="1"/>
  <c r="E40" i="43"/>
  <c r="E45" i="43" s="1"/>
  <c r="E38" i="43"/>
  <c r="C38" i="43"/>
  <c r="F37" i="43"/>
  <c r="E37" i="43"/>
  <c r="F36" i="43"/>
  <c r="E36" i="43"/>
  <c r="F35" i="43"/>
  <c r="E35" i="43"/>
  <c r="F34" i="43"/>
  <c r="F38" i="43" s="1"/>
  <c r="E34" i="43"/>
  <c r="C32" i="43"/>
  <c r="E31" i="43"/>
  <c r="F31" i="43" s="1"/>
  <c r="E30" i="43"/>
  <c r="F30" i="43" s="1"/>
  <c r="E29" i="43"/>
  <c r="F29" i="43" s="1"/>
  <c r="E28" i="43"/>
  <c r="E32" i="43" s="1"/>
  <c r="E26" i="43"/>
  <c r="C26" i="43"/>
  <c r="F25" i="43"/>
  <c r="E25" i="43"/>
  <c r="F24" i="43"/>
  <c r="E24" i="43"/>
  <c r="F23" i="43"/>
  <c r="E23" i="43"/>
  <c r="F22" i="43"/>
  <c r="E22" i="43"/>
  <c r="F21" i="43"/>
  <c r="F26" i="43" s="1"/>
  <c r="E21" i="43"/>
  <c r="E18" i="43"/>
  <c r="E17" i="43"/>
  <c r="E16" i="43"/>
  <c r="E15" i="43"/>
  <c r="E14" i="43"/>
  <c r="E13" i="43"/>
  <c r="E12" i="43"/>
  <c r="E11" i="43"/>
  <c r="E19" i="43" s="1"/>
  <c r="J7" i="11" s="1"/>
  <c r="E10" i="43"/>
  <c r="D5" i="43"/>
  <c r="K48" i="12"/>
  <c r="K45" i="12"/>
  <c r="K42" i="12"/>
  <c r="K41" i="12"/>
  <c r="J41" i="12"/>
  <c r="D39" i="12"/>
  <c r="F27" i="47" l="1"/>
  <c r="F31" i="47" s="1"/>
  <c r="F57" i="47"/>
  <c r="F61" i="47" s="1"/>
  <c r="F12" i="46"/>
  <c r="F16" i="46" s="1"/>
  <c r="F24" i="46"/>
  <c r="F28" i="46" s="1"/>
  <c r="F36" i="46"/>
  <c r="F40" i="46" s="1"/>
  <c r="F18" i="44"/>
  <c r="F22" i="44" s="1"/>
  <c r="F28" i="43"/>
  <c r="F32" i="43" s="1"/>
  <c r="F40" i="43"/>
  <c r="F45" i="43" s="1"/>
  <c r="K36" i="12"/>
  <c r="K35" i="12"/>
  <c r="K34" i="12"/>
  <c r="K33" i="12"/>
  <c r="K32" i="12"/>
  <c r="K31" i="12"/>
  <c r="K19" i="12"/>
  <c r="K17" i="12"/>
  <c r="D7" i="12"/>
  <c r="D10" i="49" s="1"/>
  <c r="F79" i="20"/>
  <c r="F76" i="20"/>
  <c r="F77" i="20"/>
  <c r="F78" i="20"/>
  <c r="F75" i="20"/>
  <c r="F61" i="20"/>
  <c r="F58" i="20"/>
  <c r="F59" i="20"/>
  <c r="F60" i="20"/>
  <c r="F57" i="20"/>
  <c r="F31" i="20"/>
  <c r="F28" i="20"/>
  <c r="F29" i="20"/>
  <c r="F30" i="20"/>
  <c r="F27" i="20"/>
  <c r="F25" i="20"/>
  <c r="F22" i="20"/>
  <c r="F23" i="20"/>
  <c r="F24" i="20"/>
  <c r="F21" i="20"/>
  <c r="D5" i="20"/>
  <c r="F46" i="19"/>
  <c r="F43" i="19"/>
  <c r="F44" i="19"/>
  <c r="F45" i="19"/>
  <c r="F42" i="19"/>
  <c r="F40" i="19"/>
  <c r="F37" i="19"/>
  <c r="F38" i="19"/>
  <c r="F39" i="19"/>
  <c r="F36" i="19"/>
  <c r="F34" i="19"/>
  <c r="F31" i="19"/>
  <c r="F32" i="19"/>
  <c r="F33" i="19"/>
  <c r="F30" i="19"/>
  <c r="F28" i="19"/>
  <c r="F25" i="19"/>
  <c r="F26" i="19"/>
  <c r="F27" i="19"/>
  <c r="F24" i="19"/>
  <c r="F22" i="19"/>
  <c r="F19" i="19"/>
  <c r="F20" i="19"/>
  <c r="F21" i="19"/>
  <c r="F18" i="19"/>
  <c r="F16" i="19"/>
  <c r="F13" i="19"/>
  <c r="F14" i="19"/>
  <c r="F15" i="19"/>
  <c r="F12" i="19"/>
  <c r="F7" i="19"/>
  <c r="F8" i="19"/>
  <c r="F9" i="19"/>
  <c r="F19" i="15"/>
  <c r="F20" i="15"/>
  <c r="F21" i="15"/>
  <c r="F22" i="15"/>
  <c r="F18" i="15"/>
  <c r="F13" i="15"/>
  <c r="F14" i="15"/>
  <c r="F15" i="15"/>
  <c r="F12" i="15"/>
  <c r="F16" i="15"/>
  <c r="D5" i="13"/>
  <c r="D12" i="39" l="1"/>
  <c r="D12" i="38"/>
  <c r="C9" i="4" l="1"/>
  <c r="B37" i="39"/>
  <c r="G14" i="42"/>
  <c r="G13" i="42"/>
  <c r="G17" i="42"/>
  <c r="G16" i="42"/>
  <c r="G15" i="42"/>
  <c r="G14" i="40"/>
  <c r="G13" i="40"/>
  <c r="G15" i="40"/>
  <c r="G16" i="40"/>
  <c r="G17" i="40"/>
  <c r="E42" i="39" l="1"/>
  <c r="E41" i="39"/>
  <c r="E40" i="39"/>
  <c r="E39" i="39"/>
  <c r="E41" i="38"/>
  <c r="E42" i="38"/>
  <c r="E40" i="38"/>
  <c r="D32" i="5" l="1"/>
  <c r="D33" i="5"/>
  <c r="D34" i="5"/>
  <c r="D31" i="5"/>
  <c r="E32" i="5"/>
  <c r="E33" i="5"/>
  <c r="E34" i="5"/>
  <c r="E31" i="5"/>
  <c r="D12" i="10" l="1"/>
  <c r="G48" i="11" l="1"/>
  <c r="D47" i="11"/>
  <c r="G45" i="11"/>
  <c r="D44" i="11"/>
  <c r="G42" i="11"/>
  <c r="G41" i="11"/>
  <c r="I39" i="28" l="1"/>
  <c r="I38" i="28"/>
  <c r="I37" i="28"/>
  <c r="I36" i="28"/>
  <c r="I35" i="28"/>
  <c r="I34" i="28"/>
  <c r="I33" i="28"/>
  <c r="I32" i="28"/>
  <c r="I31" i="28"/>
  <c r="I30" i="28"/>
  <c r="I29" i="28"/>
  <c r="I28" i="28"/>
  <c r="I27" i="28"/>
  <c r="I26" i="28"/>
  <c r="I25" i="28"/>
  <c r="I24" i="28"/>
  <c r="I23" i="28"/>
  <c r="I22" i="28"/>
  <c r="I21" i="28"/>
  <c r="I20" i="28"/>
  <c r="I19" i="28"/>
  <c r="I18" i="28"/>
  <c r="I17" i="28"/>
  <c r="I16" i="28"/>
  <c r="I15" i="28"/>
  <c r="I14" i="28"/>
  <c r="I13" i="28"/>
  <c r="H8" i="28"/>
  <c r="F40" i="11" s="1"/>
  <c r="G36" i="11"/>
  <c r="G35" i="11"/>
  <c r="G34" i="11"/>
  <c r="G33" i="11"/>
  <c r="G32" i="11"/>
  <c r="G31" i="11"/>
  <c r="J37" i="11"/>
  <c r="C10" i="10" s="1"/>
  <c r="E10" i="10" s="1"/>
  <c r="G30" i="11"/>
  <c r="K27" i="11"/>
  <c r="K26" i="11"/>
  <c r="K25" i="11"/>
  <c r="K24" i="11"/>
  <c r="K23" i="11"/>
  <c r="K28" i="11" s="1"/>
  <c r="I40" i="28" l="1"/>
  <c r="J40" i="11" s="1"/>
  <c r="K40" i="11"/>
  <c r="J49" i="11"/>
  <c r="C11" i="10" s="1"/>
  <c r="E11" i="10" s="1"/>
  <c r="J28" i="11"/>
  <c r="C9" i="10" s="1"/>
  <c r="E9" i="10" s="1"/>
  <c r="K20" i="11"/>
  <c r="G19" i="11"/>
  <c r="G17" i="11"/>
  <c r="D16" i="11"/>
  <c r="I39" i="24"/>
  <c r="I38" i="24"/>
  <c r="I37" i="24"/>
  <c r="I36" i="24"/>
  <c r="I35" i="24"/>
  <c r="I34" i="24"/>
  <c r="I33" i="24"/>
  <c r="I32" i="24"/>
  <c r="I31" i="24"/>
  <c r="I30" i="24"/>
  <c r="I29" i="24"/>
  <c r="I28" i="24"/>
  <c r="I27" i="24"/>
  <c r="I26" i="24"/>
  <c r="I25" i="24"/>
  <c r="I24" i="24"/>
  <c r="I23" i="24"/>
  <c r="I22" i="24"/>
  <c r="I21" i="24"/>
  <c r="I20" i="24"/>
  <c r="I19" i="24"/>
  <c r="I18" i="24"/>
  <c r="I17" i="24"/>
  <c r="I16" i="24"/>
  <c r="I15" i="24"/>
  <c r="I14" i="24"/>
  <c r="I40" i="24" s="1"/>
  <c r="I13" i="24"/>
  <c r="H8" i="24"/>
  <c r="F18" i="11" s="1"/>
  <c r="J21" i="11" l="1"/>
  <c r="C8" i="10" s="1"/>
  <c r="E8" i="10" s="1"/>
  <c r="K13" i="11"/>
  <c r="G12" i="11"/>
  <c r="G11" i="11"/>
  <c r="G10" i="11"/>
  <c r="G8" i="11" l="1"/>
  <c r="I15" i="22"/>
  <c r="I16" i="22"/>
  <c r="I17" i="22"/>
  <c r="I18" i="22"/>
  <c r="I19" i="22"/>
  <c r="I20" i="22"/>
  <c r="I21" i="22"/>
  <c r="I22" i="22"/>
  <c r="I23" i="22"/>
  <c r="I24" i="22"/>
  <c r="I25" i="22"/>
  <c r="I26" i="22"/>
  <c r="I27" i="22"/>
  <c r="I28" i="22"/>
  <c r="I29" i="22"/>
  <c r="I30" i="22"/>
  <c r="I31" i="22"/>
  <c r="I32" i="22"/>
  <c r="I33" i="22"/>
  <c r="I34" i="22"/>
  <c r="I35" i="22"/>
  <c r="I36" i="22"/>
  <c r="I37" i="22"/>
  <c r="I38" i="22"/>
  <c r="I39" i="22"/>
  <c r="I40" i="22"/>
  <c r="I14" i="22"/>
  <c r="H9" i="22"/>
  <c r="F9" i="11" s="1"/>
  <c r="F7" i="11"/>
  <c r="D12" i="6"/>
  <c r="F39" i="12"/>
  <c r="K39" i="12" s="1"/>
  <c r="I41" i="22" l="1"/>
  <c r="J9" i="11" s="1"/>
  <c r="J14" i="11" s="1"/>
  <c r="C7" i="10" s="1"/>
  <c r="C12" i="10" s="1"/>
  <c r="D17" i="39" s="1"/>
  <c r="D32" i="39" s="1"/>
  <c r="D23" i="39" s="1"/>
  <c r="K7" i="11"/>
  <c r="E7" i="10" l="1"/>
  <c r="E12" i="10" s="1"/>
  <c r="K9" i="11"/>
  <c r="I14" i="17"/>
  <c r="I15" i="17"/>
  <c r="I16" i="17"/>
  <c r="I17" i="17"/>
  <c r="I18" i="17"/>
  <c r="I19" i="17"/>
  <c r="I20" i="17"/>
  <c r="I21" i="17"/>
  <c r="I22" i="17"/>
  <c r="I23" i="17"/>
  <c r="I24" i="17"/>
  <c r="I25" i="17"/>
  <c r="I26" i="17"/>
  <c r="I27" i="17"/>
  <c r="I28" i="17"/>
  <c r="I29" i="17"/>
  <c r="I30" i="17"/>
  <c r="I31" i="17"/>
  <c r="I32" i="17"/>
  <c r="I33" i="17"/>
  <c r="I34" i="17"/>
  <c r="I35" i="17"/>
  <c r="I36" i="17"/>
  <c r="I37" i="17"/>
  <c r="I38" i="17"/>
  <c r="I39" i="17"/>
  <c r="I13" i="17"/>
  <c r="C79" i="20"/>
  <c r="D48" i="12" s="1"/>
  <c r="E78" i="20"/>
  <c r="E77" i="20"/>
  <c r="E76" i="20"/>
  <c r="E75" i="20"/>
  <c r="E79" i="20" s="1"/>
  <c r="J48" i="12" s="1"/>
  <c r="E54" i="5" s="1"/>
  <c r="E72" i="20"/>
  <c r="E71" i="20"/>
  <c r="E70" i="20"/>
  <c r="E69" i="20"/>
  <c r="E73" i="20" s="1"/>
  <c r="J47" i="12" s="1"/>
  <c r="E66" i="20"/>
  <c r="E65" i="20"/>
  <c r="E64" i="20"/>
  <c r="E63" i="20"/>
  <c r="E67" i="20" s="1"/>
  <c r="J46" i="12" s="1"/>
  <c r="C61" i="20"/>
  <c r="D45" i="12" s="1"/>
  <c r="E60" i="20"/>
  <c r="E59" i="20"/>
  <c r="E58" i="20"/>
  <c r="E61" i="20" s="1"/>
  <c r="J45" i="12" s="1"/>
  <c r="E51" i="5" s="1"/>
  <c r="E57" i="20"/>
  <c r="C55" i="20"/>
  <c r="G44" i="12" s="1"/>
  <c r="D44" i="12" s="1"/>
  <c r="E54" i="20"/>
  <c r="E53" i="20"/>
  <c r="E52" i="20"/>
  <c r="E51" i="20"/>
  <c r="E48" i="20"/>
  <c r="E47" i="20"/>
  <c r="E46" i="20"/>
  <c r="E45" i="20"/>
  <c r="E44" i="20"/>
  <c r="E43" i="20"/>
  <c r="E42" i="20"/>
  <c r="E41" i="20"/>
  <c r="E40" i="20"/>
  <c r="E39" i="20"/>
  <c r="E38" i="20"/>
  <c r="E37" i="20"/>
  <c r="E36" i="20"/>
  <c r="E35" i="20"/>
  <c r="E34" i="20"/>
  <c r="E33" i="20"/>
  <c r="E49" i="20" s="1"/>
  <c r="J43" i="12" s="1"/>
  <c r="C31" i="20"/>
  <c r="D42" i="12" s="1"/>
  <c r="E30" i="20"/>
  <c r="E29" i="20"/>
  <c r="E28" i="20"/>
  <c r="E31" i="20" s="1"/>
  <c r="J42" i="12" s="1"/>
  <c r="E48" i="5" s="1"/>
  <c r="E27" i="20"/>
  <c r="C25" i="20"/>
  <c r="D41" i="12" s="1"/>
  <c r="E24" i="20"/>
  <c r="E23" i="20"/>
  <c r="E22" i="20"/>
  <c r="E21" i="20"/>
  <c r="E18" i="20"/>
  <c r="E17" i="20"/>
  <c r="E16" i="20"/>
  <c r="E15" i="20"/>
  <c r="E14" i="20"/>
  <c r="E13" i="20"/>
  <c r="E12" i="20"/>
  <c r="E11" i="20"/>
  <c r="E10" i="20"/>
  <c r="C46" i="19"/>
  <c r="D36" i="12" s="1"/>
  <c r="C40" i="19"/>
  <c r="D35" i="12" s="1"/>
  <c r="C34" i="19"/>
  <c r="D34" i="12" s="1"/>
  <c r="C28" i="19"/>
  <c r="D33" i="12" s="1"/>
  <c r="E33" i="19"/>
  <c r="E32" i="19"/>
  <c r="E31" i="19"/>
  <c r="E30" i="19"/>
  <c r="E27" i="19"/>
  <c r="E26" i="19"/>
  <c r="E25" i="19"/>
  <c r="E24" i="19"/>
  <c r="E28" i="19" s="1"/>
  <c r="J33" i="12" s="1"/>
  <c r="E40" i="5" s="1"/>
  <c r="E39" i="19"/>
  <c r="E38" i="19"/>
  <c r="E37" i="19"/>
  <c r="E36" i="19"/>
  <c r="E40" i="19" s="1"/>
  <c r="J35" i="12" s="1"/>
  <c r="E42" i="5" s="1"/>
  <c r="E45" i="19"/>
  <c r="E44" i="19"/>
  <c r="E43" i="19"/>
  <c r="E42" i="19"/>
  <c r="C22" i="19"/>
  <c r="D32" i="12" s="1"/>
  <c r="E21" i="19"/>
  <c r="E20" i="19"/>
  <c r="E19" i="19"/>
  <c r="E18" i="19"/>
  <c r="C16" i="19"/>
  <c r="D31" i="12" s="1"/>
  <c r="E15" i="19"/>
  <c r="E14" i="19"/>
  <c r="E13" i="19"/>
  <c r="E12" i="19"/>
  <c r="C10" i="19"/>
  <c r="D30" i="12" s="1"/>
  <c r="E9" i="19"/>
  <c r="E8" i="19"/>
  <c r="E7" i="19"/>
  <c r="E6" i="19"/>
  <c r="F6" i="19" s="1"/>
  <c r="F10" i="19" s="1"/>
  <c r="K30" i="12" s="1"/>
  <c r="E31" i="18"/>
  <c r="E32" i="18"/>
  <c r="E33" i="18"/>
  <c r="E34" i="18"/>
  <c r="E35" i="18"/>
  <c r="E36" i="18"/>
  <c r="E37" i="18"/>
  <c r="E38" i="18"/>
  <c r="E39" i="18"/>
  <c r="E40" i="18"/>
  <c r="E41" i="18"/>
  <c r="E42" i="18"/>
  <c r="E43" i="18"/>
  <c r="E44" i="18"/>
  <c r="E45" i="18"/>
  <c r="E30" i="18"/>
  <c r="E46" i="18" s="1"/>
  <c r="J27" i="12" s="1"/>
  <c r="E35" i="5" s="1"/>
  <c r="E25" i="18"/>
  <c r="E26" i="18"/>
  <c r="E27" i="18"/>
  <c r="E24" i="18"/>
  <c r="E19" i="18"/>
  <c r="E20" i="18"/>
  <c r="E21" i="18"/>
  <c r="E18" i="18"/>
  <c r="E13" i="18"/>
  <c r="E14" i="18"/>
  <c r="E15" i="18"/>
  <c r="E12" i="18"/>
  <c r="E7" i="18"/>
  <c r="E8" i="18"/>
  <c r="E10" i="18" s="1"/>
  <c r="J23" i="12" s="1"/>
  <c r="K23" i="12" s="1"/>
  <c r="E9" i="18"/>
  <c r="E6" i="18"/>
  <c r="E16" i="18"/>
  <c r="J24" i="12" s="1"/>
  <c r="K24" i="12" s="1"/>
  <c r="I14" i="16"/>
  <c r="I15" i="16"/>
  <c r="I16" i="16"/>
  <c r="I17" i="16"/>
  <c r="I18" i="16"/>
  <c r="I19" i="16"/>
  <c r="I20" i="16"/>
  <c r="I21" i="16"/>
  <c r="I22" i="16"/>
  <c r="I23" i="16"/>
  <c r="I24" i="16"/>
  <c r="I25" i="16"/>
  <c r="I26" i="16"/>
  <c r="I27" i="16"/>
  <c r="I28" i="16"/>
  <c r="I29" i="16"/>
  <c r="I30" i="16"/>
  <c r="I31" i="16"/>
  <c r="I32" i="16"/>
  <c r="I33" i="16"/>
  <c r="I34" i="16"/>
  <c r="I35" i="16"/>
  <c r="I36" i="16"/>
  <c r="I37" i="16"/>
  <c r="I38" i="16"/>
  <c r="I39" i="16"/>
  <c r="I13" i="16"/>
  <c r="I40" i="16" s="1"/>
  <c r="E25" i="15"/>
  <c r="E26" i="15"/>
  <c r="E27" i="15"/>
  <c r="E28" i="15"/>
  <c r="E29" i="15"/>
  <c r="E30" i="15"/>
  <c r="E31" i="15"/>
  <c r="E32" i="15"/>
  <c r="E33" i="15"/>
  <c r="E34" i="15"/>
  <c r="E35" i="15"/>
  <c r="E36" i="15"/>
  <c r="E37" i="15"/>
  <c r="E38" i="15"/>
  <c r="E39" i="15"/>
  <c r="E24" i="15"/>
  <c r="E19" i="15"/>
  <c r="E20" i="15"/>
  <c r="E21" i="15"/>
  <c r="E18" i="15"/>
  <c r="E13" i="15"/>
  <c r="E14" i="15"/>
  <c r="E15" i="15"/>
  <c r="E12" i="15"/>
  <c r="E6" i="15"/>
  <c r="E7" i="15"/>
  <c r="E8" i="15"/>
  <c r="E9" i="15"/>
  <c r="I25" i="14"/>
  <c r="I15" i="14"/>
  <c r="I16" i="14"/>
  <c r="I17" i="14"/>
  <c r="I18" i="14"/>
  <c r="I19" i="14"/>
  <c r="I20" i="14"/>
  <c r="I21" i="14"/>
  <c r="I22" i="14"/>
  <c r="I23" i="14"/>
  <c r="I24" i="14"/>
  <c r="I26" i="14"/>
  <c r="I27" i="14"/>
  <c r="I28" i="14"/>
  <c r="I29" i="14"/>
  <c r="I30" i="14"/>
  <c r="I31" i="14"/>
  <c r="I32" i="14"/>
  <c r="I33" i="14"/>
  <c r="I34" i="14"/>
  <c r="I35" i="14"/>
  <c r="I36" i="14"/>
  <c r="I37" i="14"/>
  <c r="I38" i="14"/>
  <c r="I39" i="14"/>
  <c r="I40" i="14"/>
  <c r="I14" i="14"/>
  <c r="E62" i="13"/>
  <c r="E61" i="13"/>
  <c r="E60" i="13"/>
  <c r="E59" i="13"/>
  <c r="E58" i="13"/>
  <c r="E57" i="13"/>
  <c r="E56" i="13"/>
  <c r="E55" i="13"/>
  <c r="E54" i="13"/>
  <c r="E53" i="13"/>
  <c r="E52" i="13"/>
  <c r="E51" i="13"/>
  <c r="E50" i="13"/>
  <c r="E49" i="13"/>
  <c r="E48" i="13"/>
  <c r="E47" i="13"/>
  <c r="E40" i="13"/>
  <c r="F40" i="13" s="1"/>
  <c r="E41" i="13"/>
  <c r="F41" i="13" s="1"/>
  <c r="E42" i="13"/>
  <c r="F42" i="13" s="1"/>
  <c r="E43" i="13"/>
  <c r="F43" i="13" s="1"/>
  <c r="E44" i="13"/>
  <c r="F44" i="13" s="1"/>
  <c r="E35" i="13"/>
  <c r="F35" i="13" s="1"/>
  <c r="E36" i="13"/>
  <c r="F36" i="13" s="1"/>
  <c r="E37" i="13"/>
  <c r="F37" i="13" s="1"/>
  <c r="E34" i="13"/>
  <c r="F34" i="13" s="1"/>
  <c r="F38" i="13" s="1"/>
  <c r="K11" i="12" s="1"/>
  <c r="E28" i="13"/>
  <c r="F28" i="13" s="1"/>
  <c r="E29" i="13"/>
  <c r="F29" i="13" s="1"/>
  <c r="E30" i="13"/>
  <c r="F30" i="13" s="1"/>
  <c r="E31" i="13"/>
  <c r="F31" i="13" s="1"/>
  <c r="E22" i="13"/>
  <c r="F22" i="13" s="1"/>
  <c r="E23" i="13"/>
  <c r="F23" i="13" s="1"/>
  <c r="E24" i="13"/>
  <c r="F24" i="13" s="1"/>
  <c r="E25" i="13"/>
  <c r="F25" i="13" s="1"/>
  <c r="E21" i="13"/>
  <c r="F21" i="13" s="1"/>
  <c r="E11" i="13"/>
  <c r="E12" i="13"/>
  <c r="E13" i="13"/>
  <c r="E14" i="13"/>
  <c r="E15" i="13"/>
  <c r="E16" i="13"/>
  <c r="E17" i="13"/>
  <c r="E18" i="13"/>
  <c r="E10" i="13"/>
  <c r="G26" i="12"/>
  <c r="G25" i="12"/>
  <c r="G24" i="12"/>
  <c r="G23" i="12"/>
  <c r="C28" i="18"/>
  <c r="E28" i="18"/>
  <c r="J26" i="12" s="1"/>
  <c r="K26" i="12" s="1"/>
  <c r="C22" i="18"/>
  <c r="E22" i="18"/>
  <c r="J25" i="12" s="1"/>
  <c r="K25" i="12" s="1"/>
  <c r="C16" i="18"/>
  <c r="C10" i="18"/>
  <c r="H8" i="17"/>
  <c r="F40" i="12" s="1"/>
  <c r="H8" i="16"/>
  <c r="F18" i="12" s="1"/>
  <c r="I41" i="14" l="1"/>
  <c r="F26" i="13"/>
  <c r="K8" i="12" s="1"/>
  <c r="F45" i="13"/>
  <c r="F32" i="13"/>
  <c r="K10" i="12" s="1"/>
  <c r="D47" i="5"/>
  <c r="G41" i="12"/>
  <c r="E49" i="5"/>
  <c r="K43" i="12"/>
  <c r="E52" i="5"/>
  <c r="K46" i="12"/>
  <c r="D54" i="5"/>
  <c r="G48" i="12"/>
  <c r="E19" i="20"/>
  <c r="J39" i="12" s="1"/>
  <c r="E45" i="5" s="1"/>
  <c r="D48" i="5"/>
  <c r="G42" i="12"/>
  <c r="E55" i="20"/>
  <c r="J44" i="12" s="1"/>
  <c r="E50" i="5" s="1"/>
  <c r="G45" i="12"/>
  <c r="D47" i="12"/>
  <c r="D53" i="5" s="1"/>
  <c r="E53" i="5"/>
  <c r="G31" i="12"/>
  <c r="D38" i="5"/>
  <c r="D40" i="5"/>
  <c r="G33" i="12"/>
  <c r="D42" i="5"/>
  <c r="G35" i="12"/>
  <c r="G30" i="12"/>
  <c r="D53" i="49" s="1"/>
  <c r="D37" i="5"/>
  <c r="G32" i="12"/>
  <c r="D39" i="5"/>
  <c r="D41" i="5"/>
  <c r="G34" i="12"/>
  <c r="D43" i="5"/>
  <c r="G36" i="12"/>
  <c r="E34" i="19"/>
  <c r="J34" i="12" s="1"/>
  <c r="E41" i="5" s="1"/>
  <c r="E40" i="15"/>
  <c r="J20" i="12" s="1"/>
  <c r="E10" i="15"/>
  <c r="K20" i="12"/>
  <c r="E29" i="5"/>
  <c r="E19" i="13"/>
  <c r="E63" i="13"/>
  <c r="I40" i="17"/>
  <c r="J40" i="12" s="1"/>
  <c r="E46" i="5" s="1"/>
  <c r="E25" i="20"/>
  <c r="E47" i="5" s="1"/>
  <c r="E10" i="19"/>
  <c r="J30" i="12" s="1"/>
  <c r="E37" i="5" s="1"/>
  <c r="E22" i="19"/>
  <c r="J32" i="12" s="1"/>
  <c r="E39" i="5" s="1"/>
  <c r="E46" i="19"/>
  <c r="J36" i="12" s="1"/>
  <c r="E43" i="5" s="1"/>
  <c r="E16" i="19"/>
  <c r="J31" i="12" s="1"/>
  <c r="E38" i="5" s="1"/>
  <c r="J28" i="12"/>
  <c r="C9" i="6" s="1"/>
  <c r="E9" i="6" s="1"/>
  <c r="K27" i="12"/>
  <c r="K28" i="12" s="1"/>
  <c r="L28" i="12" s="1"/>
  <c r="F9" i="6" s="1"/>
  <c r="J18" i="12"/>
  <c r="E27" i="5" s="1"/>
  <c r="C10" i="15"/>
  <c r="G16" i="12" s="1"/>
  <c r="D26" i="49" s="1"/>
  <c r="C22" i="15"/>
  <c r="D19" i="12" s="1"/>
  <c r="G19" i="12" s="1"/>
  <c r="D28" i="5" s="1"/>
  <c r="C16" i="15"/>
  <c r="D17" i="12" s="1"/>
  <c r="G17" i="12" s="1"/>
  <c r="D26" i="5" s="1"/>
  <c r="J37" i="12" l="1"/>
  <c r="C10" i="6" s="1"/>
  <c r="E10" i="6" s="1"/>
  <c r="D16" i="12"/>
  <c r="D25" i="5"/>
  <c r="K40" i="12"/>
  <c r="K49" i="12" s="1"/>
  <c r="J49" i="12"/>
  <c r="C11" i="6" s="1"/>
  <c r="H9" i="6"/>
  <c r="L28" i="11" s="1"/>
  <c r="J16" i="12"/>
  <c r="E25" i="5" s="1"/>
  <c r="E16" i="15"/>
  <c r="J17" i="12" s="1"/>
  <c r="E26" i="5" s="1"/>
  <c r="E22" i="15"/>
  <c r="J19" i="12" s="1"/>
  <c r="E28" i="5" s="1"/>
  <c r="I9" i="10" l="1"/>
  <c r="M28" i="11"/>
  <c r="F9" i="10" s="1"/>
  <c r="H9" i="10" s="1"/>
  <c r="E11" i="6"/>
  <c r="J21" i="12"/>
  <c r="C8" i="6" s="1"/>
  <c r="E8" i="6" s="1"/>
  <c r="J9" i="10" l="1"/>
  <c r="J13" i="12"/>
  <c r="H9" i="14"/>
  <c r="F9" i="12"/>
  <c r="E45" i="13"/>
  <c r="J12" i="12" s="1"/>
  <c r="E22" i="5" s="1"/>
  <c r="C45" i="13"/>
  <c r="D12" i="12" s="1"/>
  <c r="C38" i="13"/>
  <c r="D11" i="12" s="1"/>
  <c r="E38" i="13"/>
  <c r="J11" i="12" s="1"/>
  <c r="E21" i="5" s="1"/>
  <c r="E32" i="13"/>
  <c r="J10" i="12" s="1"/>
  <c r="E20" i="5" s="1"/>
  <c r="C26" i="13"/>
  <c r="D8" i="12" s="1"/>
  <c r="C32" i="13"/>
  <c r="D10" i="12" s="1"/>
  <c r="E26" i="13"/>
  <c r="J8" i="12" s="1"/>
  <c r="E18" i="5" s="1"/>
  <c r="D22" i="5" l="1"/>
  <c r="G12" i="12"/>
  <c r="D20" i="5"/>
  <c r="G10" i="12"/>
  <c r="D21" i="5"/>
  <c r="G11" i="12"/>
  <c r="D14" i="49" s="1"/>
  <c r="G8" i="12"/>
  <c r="D18" i="5"/>
  <c r="K13" i="12"/>
  <c r="E23" i="5"/>
  <c r="J9" i="12"/>
  <c r="E19" i="5" s="1"/>
  <c r="J7" i="12"/>
  <c r="E17" i="5" s="1"/>
  <c r="E55" i="5" l="1"/>
  <c r="J14" i="12"/>
  <c r="C7" i="6" s="1"/>
  <c r="E7" i="6" l="1"/>
  <c r="C12" i="6"/>
  <c r="D17" i="38" s="1"/>
  <c r="D32" i="38" l="1"/>
  <c r="D23" i="38" s="1"/>
  <c r="K18" i="12"/>
  <c r="K9" i="12"/>
  <c r="F48" i="12" l="1"/>
  <c r="F47" i="12"/>
  <c r="K47" i="12" s="1"/>
  <c r="F45" i="12"/>
  <c r="F44" i="12"/>
  <c r="K44" i="12" s="1"/>
  <c r="F42" i="12"/>
  <c r="F41" i="12"/>
  <c r="L49" i="12" s="1"/>
  <c r="F11" i="6" s="1"/>
  <c r="H11" i="6" s="1"/>
  <c r="L49" i="11" s="1"/>
  <c r="F36" i="12"/>
  <c r="F35" i="12"/>
  <c r="F34" i="12"/>
  <c r="F33" i="12"/>
  <c r="F32" i="12"/>
  <c r="F31" i="12"/>
  <c r="F30" i="12"/>
  <c r="K37" i="12" s="1"/>
  <c r="L37" i="12" s="1"/>
  <c r="F10" i="6" s="1"/>
  <c r="H10" i="6" s="1"/>
  <c r="L37" i="11" s="1"/>
  <c r="F19" i="12"/>
  <c r="F17" i="12"/>
  <c r="F16" i="12"/>
  <c r="K16" i="12" s="1"/>
  <c r="F12" i="12"/>
  <c r="F11" i="12"/>
  <c r="F10" i="12"/>
  <c r="F8" i="12"/>
  <c r="F7" i="12"/>
  <c r="K7" i="12" s="1"/>
  <c r="K14" i="12" s="1"/>
  <c r="I11" i="10" l="1"/>
  <c r="I10" i="10"/>
  <c r="K21" i="12"/>
  <c r="L21" i="12" s="1"/>
  <c r="F8" i="6" s="1"/>
  <c r="H8" i="6" s="1"/>
  <c r="L21" i="11" s="1"/>
  <c r="I8" i="10" s="1"/>
  <c r="L14" i="12"/>
  <c r="F7" i="6" s="1"/>
  <c r="H7" i="6" s="1"/>
  <c r="L14" i="11" s="1"/>
  <c r="F39" i="11"/>
  <c r="K39" i="11" s="1"/>
  <c r="I7" i="10" l="1"/>
  <c r="I12" i="10" s="1"/>
  <c r="H12" i="6"/>
  <c r="F48" i="11"/>
  <c r="F47" i="11"/>
  <c r="F45" i="11"/>
  <c r="F44" i="11"/>
  <c r="K44" i="11" s="1"/>
  <c r="F42" i="11"/>
  <c r="F41" i="11"/>
  <c r="F36" i="11"/>
  <c r="F35" i="11"/>
  <c r="F34" i="11"/>
  <c r="F33" i="11"/>
  <c r="F32" i="11"/>
  <c r="F31" i="11"/>
  <c r="F19" i="11"/>
  <c r="F17" i="11"/>
  <c r="F16" i="11"/>
  <c r="K16" i="11" s="1"/>
  <c r="F12" i="11"/>
  <c r="F11" i="11"/>
  <c r="F10" i="11"/>
  <c r="F8" i="11"/>
  <c r="K49" i="11" l="1"/>
  <c r="M49" i="11" s="1"/>
  <c r="F11" i="10" s="1"/>
  <c r="H11" i="10" s="1"/>
  <c r="J11" i="10" s="1"/>
  <c r="K37" i="11"/>
  <c r="M37" i="11" s="1"/>
  <c r="F10" i="10" s="1"/>
  <c r="H10" i="10" s="1"/>
  <c r="J10" i="10" s="1"/>
  <c r="K21" i="11"/>
  <c r="M21" i="11" s="1"/>
  <c r="F8" i="10" s="1"/>
  <c r="H8" i="10" s="1"/>
  <c r="J8" i="10" s="1"/>
  <c r="K14" i="11"/>
  <c r="M14" i="11" s="1"/>
  <c r="F7" i="10" s="1"/>
  <c r="H7" i="10" s="1"/>
  <c r="C31" i="32"/>
  <c r="E34" i="40"/>
  <c r="C8" i="4" s="1"/>
  <c r="C10" i="4" s="1"/>
  <c r="D8" i="38"/>
  <c r="D10" i="38" s="1"/>
  <c r="H12" i="10" l="1"/>
  <c r="J7" i="10"/>
  <c r="J12" i="10" s="1"/>
  <c r="D8" i="39" l="1"/>
  <c r="D10" i="39" s="1"/>
  <c r="D33" i="4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7" authorId="0" shapeId="0" xr:uid="{4BF3D9D3-662C-4483-8AE6-575F7B6AA6B4}">
      <text>
        <r>
          <rPr>
            <b/>
            <sz val="9"/>
            <color indexed="81"/>
            <rFont val="MS P ゴシック"/>
            <family val="3"/>
            <charset val="128"/>
          </rPr>
          <t>Administrator:</t>
        </r>
        <r>
          <rPr>
            <sz val="9"/>
            <color indexed="81"/>
            <rFont val="MS P ゴシック"/>
            <family val="3"/>
            <charset val="128"/>
          </rPr>
          <t xml:space="preserve">
</t>
        </r>
      </text>
    </comment>
    <comment ref="A16" authorId="0" shapeId="0" xr:uid="{AB90F645-5D03-4EC4-BF58-C8FB645C7C00}">
      <text>
        <r>
          <rPr>
            <b/>
            <sz val="9"/>
            <color indexed="81"/>
            <rFont val="MS P ゴシック"/>
            <family val="3"/>
            <charset val="128"/>
          </rPr>
          <t>Administrator:</t>
        </r>
        <r>
          <rPr>
            <sz val="9"/>
            <color indexed="81"/>
            <rFont val="MS P ゴシック"/>
            <family val="3"/>
            <charset val="12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F3" authorId="0" shapeId="0" xr:uid="{CEF988F3-7095-4515-9649-21F8658BFF23}">
      <text>
        <r>
          <rPr>
            <sz val="14"/>
            <color indexed="81"/>
            <rFont val="MS P ゴシック"/>
            <family val="3"/>
            <charset val="128"/>
          </rPr>
          <t xml:space="preserve">
「品名及び規格（型式）」ごとに
対象経費支出予定額と基準額の上限のうち少ない方が基準額となります。</t>
        </r>
        <r>
          <rPr>
            <sz val="9"/>
            <color indexed="81"/>
            <rFont val="MS P ゴシック"/>
            <family val="3"/>
            <charset val="12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F3" authorId="0" shapeId="0" xr:uid="{9A167B0E-0C2A-4635-8C4C-4F16D2C0B01F}">
      <text>
        <r>
          <rPr>
            <sz val="14"/>
            <color indexed="81"/>
            <rFont val="MS P ゴシック"/>
            <family val="3"/>
            <charset val="128"/>
          </rPr>
          <t xml:space="preserve">
「品名及び規格（型式）」ごとに
対象経費支出予定額と基準額の上限のうち少ない方が基準額となります。</t>
        </r>
        <r>
          <rPr>
            <sz val="9"/>
            <color indexed="81"/>
            <rFont val="MS P ゴシック"/>
            <family val="3"/>
            <charset val="128"/>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F7" authorId="0" shapeId="0" xr:uid="{45E9FB73-E923-43E2-85B5-CC5B3C7B5F10}">
      <text>
        <r>
          <rPr>
            <sz val="14"/>
            <color indexed="81"/>
            <rFont val="MS P ゴシック"/>
            <family val="3"/>
            <charset val="128"/>
          </rPr>
          <t xml:space="preserve">
「品名及び規格（型式）」ごとに
対象経費支出予定額と基準額の上限のうち少ない方が基準額となります。</t>
        </r>
        <r>
          <rPr>
            <sz val="9"/>
            <color indexed="81"/>
            <rFont val="MS P ゴシック"/>
            <family val="3"/>
            <charset val="12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G13" authorId="0" shapeId="0" xr:uid="{90080E07-0777-4D08-96FB-CE00294B5C43}">
      <text>
        <r>
          <rPr>
            <sz val="14"/>
            <color indexed="81"/>
            <rFont val="MS P ゴシック"/>
            <family val="3"/>
            <charset val="128"/>
          </rPr>
          <t>シート「申請者・担当者名簿」の入力内容が転記されます。</t>
        </r>
      </text>
    </comment>
    <comment ref="A20" authorId="0" shapeId="0" xr:uid="{14A77214-A96D-4079-9AB7-25B2918B81A9}">
      <text>
        <r>
          <rPr>
            <sz val="14"/>
            <color indexed="81"/>
            <rFont val="MS P ゴシック"/>
            <family val="3"/>
            <charset val="128"/>
          </rPr>
          <t>直近の交付決定通知書記載の日付及び文書番号を入力してください。</t>
        </r>
        <r>
          <rPr>
            <sz val="9"/>
            <color indexed="81"/>
            <rFont val="MS P ゴシック"/>
            <family val="3"/>
            <charset val="128"/>
          </rPr>
          <t xml:space="preserve">
</t>
        </r>
      </text>
    </comment>
    <comment ref="A26" authorId="0" shapeId="0" xr:uid="{80F07816-6281-41CD-8DF4-C0404FDBA4A6}">
      <text>
        <r>
          <rPr>
            <sz val="14"/>
            <color indexed="81"/>
            <rFont val="MS P ゴシック"/>
            <family val="3"/>
            <charset val="128"/>
          </rPr>
          <t>シート「別紙３精算書」中、「精算額」が０より大きい場合、自動的にレ点がつきます。</t>
        </r>
        <r>
          <rPr>
            <sz val="9"/>
            <color indexed="81"/>
            <rFont val="MS P ゴシック"/>
            <family val="3"/>
            <charset val="128"/>
          </rPr>
          <t xml:space="preserve">
</t>
        </r>
      </text>
    </comment>
    <comment ref="D33" authorId="0" shapeId="0" xr:uid="{843B28BC-F895-4775-AEA1-FE115FFA8168}">
      <text>
        <r>
          <rPr>
            <sz val="14"/>
            <color indexed="81"/>
            <rFont val="MS P ゴシック"/>
            <family val="3"/>
            <charset val="128"/>
          </rPr>
          <t>「２　補助金精算額」は別紙３所要額精算書中「精算額」の合計額が転記されます。</t>
        </r>
        <r>
          <rPr>
            <sz val="9"/>
            <color indexed="81"/>
            <rFont val="MS P ゴシック"/>
            <family val="3"/>
            <charset val="128"/>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L4" authorId="0" shapeId="0" xr:uid="{E2753A15-1517-4627-A57A-6A04F67B1C49}">
      <text>
        <r>
          <rPr>
            <sz val="12"/>
            <color indexed="81"/>
            <rFont val="MS P ゴシック"/>
            <family val="3"/>
            <charset val="128"/>
          </rPr>
          <t>交付申請時の別紙２
所要額調書の「交付（申請）額」の数値が転記されます。</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7" authorId="0" shapeId="0" xr:uid="{EB83C821-BCA3-485D-BFD8-41FDBE145F03}">
      <text>
        <r>
          <rPr>
            <sz val="12"/>
            <color indexed="81"/>
            <rFont val="MS P ゴシック"/>
            <family val="3"/>
            <charset val="128"/>
          </rPr>
          <t>数値はシート「別紙３精算書」から転記されます。</t>
        </r>
        <r>
          <rPr>
            <sz val="9"/>
            <color indexed="81"/>
            <rFont val="MS P ゴシック"/>
            <family val="3"/>
            <charset val="128"/>
          </rPr>
          <t xml:space="preserve">
</t>
        </r>
      </text>
    </comment>
    <comment ref="B37" authorId="0" shapeId="0" xr:uid="{06BADAAE-467A-44DB-9750-9486215B7B87}">
      <text>
        <r>
          <rPr>
            <sz val="12"/>
            <color indexed="81"/>
            <rFont val="MS P ゴシック"/>
            <family val="3"/>
            <charset val="128"/>
          </rPr>
          <t>シート「様式第３号実績報告書」記載の日付が転記されます。</t>
        </r>
        <r>
          <rPr>
            <sz val="9"/>
            <color indexed="81"/>
            <rFont val="MS P ゴシック"/>
            <family val="3"/>
            <charset val="128"/>
          </rPr>
          <t xml:space="preserve">
</t>
        </r>
      </text>
    </comment>
    <comment ref="E39" authorId="0" shapeId="0" xr:uid="{E29B829A-BD88-4AD1-9D93-724FC9F91A51}">
      <text>
        <r>
          <rPr>
            <sz val="12"/>
            <color indexed="81"/>
            <rFont val="MS P ゴシック"/>
            <family val="3"/>
            <charset val="128"/>
          </rPr>
          <t>シート「申請者・担当者名簿」の入力内容が転記されます。</t>
        </r>
        <r>
          <rPr>
            <sz val="9"/>
            <color indexed="81"/>
            <rFont val="MS P ゴシック"/>
            <family val="3"/>
            <charset val="128"/>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B5" authorId="0" shapeId="0" xr:uid="{AD3CDFA7-631E-47A1-A8E1-FC2CCFF7C58D}">
      <text>
        <r>
          <rPr>
            <sz val="12"/>
            <color indexed="81"/>
            <rFont val="MS P ゴシック"/>
            <family val="3"/>
            <charset val="128"/>
          </rPr>
          <t>シート「別紙２－１(1)入院」の数値が転記されます。</t>
        </r>
        <r>
          <rPr>
            <sz val="9"/>
            <color indexed="81"/>
            <rFont val="MS P ゴシック"/>
            <family val="3"/>
            <charset val="128"/>
          </rPr>
          <t xml:space="preserve">
</t>
        </r>
      </text>
    </comment>
    <comment ref="F7" authorId="0" shapeId="0" xr:uid="{6F5C3A90-7AE7-4B0F-AB74-37FB4831C6C2}">
      <text>
        <r>
          <rPr>
            <sz val="14"/>
            <color indexed="81"/>
            <rFont val="MS P ゴシック"/>
            <family val="3"/>
            <charset val="128"/>
          </rPr>
          <t xml:space="preserve">
「品名及び規格（型式）」ごとに
対象経費支出額と基準額の上限のうち少ない方が基準額となります。</t>
        </r>
        <r>
          <rPr>
            <sz val="9"/>
            <color indexed="81"/>
            <rFont val="MS P ゴシック"/>
            <family val="3"/>
            <charset val="128"/>
          </rPr>
          <t xml:space="preserve">
</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F3" authorId="0" shapeId="0" xr:uid="{9CDA4963-4B99-48B0-98C7-1B326600A07F}">
      <text>
        <r>
          <rPr>
            <sz val="14"/>
            <color indexed="81"/>
            <rFont val="MS P ゴシック"/>
            <family val="3"/>
            <charset val="128"/>
          </rPr>
          <t xml:space="preserve">
「品名及び規格（型式）」ごとに
対象経費支出額と基準額の上限のうち少ない方が基準額となります。</t>
        </r>
        <r>
          <rPr>
            <sz val="9"/>
            <color indexed="81"/>
            <rFont val="MS P ゴシック"/>
            <family val="3"/>
            <charset val="128"/>
          </rPr>
          <t xml:space="preserve">
</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F3" authorId="0" shapeId="0" xr:uid="{A56FB324-81BC-4615-8BAE-651B1FF67E67}">
      <text>
        <r>
          <rPr>
            <sz val="14"/>
            <color indexed="81"/>
            <rFont val="MS P ゴシック"/>
            <family val="3"/>
            <charset val="128"/>
          </rPr>
          <t xml:space="preserve">
「品名及び規格（型式）」ごとに
対象経費支出額と基準額の上限のうち少ない方が基準額となります。</t>
        </r>
        <r>
          <rPr>
            <sz val="9"/>
            <color indexed="81"/>
            <rFont val="MS P ゴシック"/>
            <family val="3"/>
            <charset val="128"/>
          </rPr>
          <t xml:space="preserve">
</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B5" authorId="0" shapeId="0" xr:uid="{5CD604DB-176A-4E98-A635-481FDBEB14BE}">
      <text>
        <r>
          <rPr>
            <sz val="12"/>
            <color indexed="81"/>
            <rFont val="MS P ゴシック"/>
            <family val="3"/>
            <charset val="128"/>
          </rPr>
          <t>シート「別紙２－１(5)救急・周産期・小児医療」の数値が転記されます。</t>
        </r>
        <r>
          <rPr>
            <sz val="9"/>
            <color indexed="81"/>
            <rFont val="MS P ゴシック"/>
            <family val="3"/>
            <charset val="128"/>
          </rPr>
          <t xml:space="preserve">
</t>
        </r>
      </text>
    </comment>
    <comment ref="F7" authorId="0" shapeId="0" xr:uid="{63982B01-8320-43FD-AC90-FFFCDB1F9ED9}">
      <text>
        <r>
          <rPr>
            <sz val="14"/>
            <color indexed="81"/>
            <rFont val="MS P ゴシック"/>
            <family val="3"/>
            <charset val="128"/>
          </rPr>
          <t xml:space="preserve">
「品名及び規格（型式）」ごとに
対象経費支出額と基準額の上限のうち少ない方が基準額となります。</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C8" authorId="0" shapeId="0" xr:uid="{C8E245C8-349A-4AA1-A8E6-9CDDEBF9AFEF}">
      <text>
        <r>
          <rPr>
            <sz val="14"/>
            <color indexed="81"/>
            <rFont val="MS P ゴシック"/>
            <family val="3"/>
            <charset val="128"/>
          </rPr>
          <t>医療機関コード 
111 から始まる 10 桁の医療機関
コードを、半角数字で入力してください。</t>
        </r>
        <r>
          <rPr>
            <b/>
            <sz val="9"/>
            <color indexed="81"/>
            <rFont val="MS P ゴシック"/>
            <family val="3"/>
            <charset val="128"/>
          </rPr>
          <t xml:space="preserve">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H6" authorId="0" shapeId="0" xr:uid="{960040A5-5BDE-4932-811B-553C1F7C2633}">
      <text>
        <r>
          <rPr>
            <sz val="14"/>
            <color indexed="81"/>
            <rFont val="MS P ゴシック"/>
            <family val="3"/>
            <charset val="128"/>
          </rPr>
          <t>貴院で「文書番号」がある場合は記入してください。
「文書番号」がない場合は記載不要です。</t>
        </r>
        <r>
          <rPr>
            <sz val="9"/>
            <color indexed="81"/>
            <rFont val="MS P ゴシック"/>
            <family val="3"/>
            <charset val="128"/>
          </rPr>
          <t xml:space="preserve">
</t>
        </r>
      </text>
    </comment>
    <comment ref="H7" authorId="0" shapeId="0" xr:uid="{BF6FB4D1-9261-420B-BA2A-CDC391735353}">
      <text>
        <r>
          <rPr>
            <sz val="14"/>
            <color indexed="81"/>
            <rFont val="MS P ゴシック"/>
            <family val="3"/>
            <charset val="128"/>
          </rPr>
          <t>「令和４年７月１９日」又は「2022/7/19」のように記載してください。</t>
        </r>
        <r>
          <rPr>
            <sz val="9"/>
            <color indexed="81"/>
            <rFont val="MS P ゴシック"/>
            <family val="3"/>
            <charset val="128"/>
          </rPr>
          <t xml:space="preserve">
</t>
        </r>
      </text>
    </comment>
    <comment ref="G13" authorId="0" shapeId="0" xr:uid="{7E69FA65-FF17-4326-B766-ABA2E0A30A2A}">
      <text>
        <r>
          <rPr>
            <sz val="14"/>
            <color indexed="81"/>
            <rFont val="MS P ゴシック"/>
            <family val="3"/>
            <charset val="128"/>
          </rPr>
          <t>シート「申請者・担当者名簿」の入力内容が転記されます。</t>
        </r>
      </text>
    </comment>
    <comment ref="A24" authorId="0" shapeId="0" xr:uid="{6D5D51D2-0A3B-40BB-BB89-52CDF84CB0EF}">
      <text>
        <r>
          <rPr>
            <sz val="14"/>
            <color indexed="81"/>
            <rFont val="MS P ゴシック"/>
            <family val="3"/>
            <charset val="128"/>
          </rPr>
          <t>シート「別紙２（所要額調書）」中、「交付（申請）額」が０より大きい場合、自動的にレ点がつきます。</t>
        </r>
        <r>
          <rPr>
            <sz val="9"/>
            <color indexed="81"/>
            <rFont val="MS P ゴシック"/>
            <family val="3"/>
            <charset val="128"/>
          </rPr>
          <t xml:space="preserve">
</t>
        </r>
      </text>
    </comment>
    <comment ref="C31" authorId="0" shapeId="0" xr:uid="{D6169E57-BA97-4484-9066-F110FA35BC96}">
      <text>
        <r>
          <rPr>
            <sz val="14"/>
            <color indexed="81"/>
            <rFont val="MS P ゴシック"/>
            <family val="3"/>
            <charset val="128"/>
          </rPr>
          <t>「２　申請金額」は別紙２所要額調書中「交付（申請）額」の合計額が転記されます。</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6" authorId="0" shapeId="0" xr:uid="{753237F5-AEFF-4777-93E4-4567C7785055}">
      <text>
        <r>
          <rPr>
            <sz val="14"/>
            <color indexed="81"/>
            <rFont val="MS P ゴシック"/>
            <family val="3"/>
            <charset val="128"/>
          </rPr>
          <t>シート「申請者・担当者名簿」の入力内容が転記されます。</t>
        </r>
        <r>
          <rPr>
            <sz val="9"/>
            <color indexed="81"/>
            <rFont val="MS P ゴシック"/>
            <family val="3"/>
            <charset val="128"/>
          </rPr>
          <t xml:space="preserve">
</t>
        </r>
      </text>
    </comment>
    <comment ref="F15" authorId="0" shapeId="0" xr:uid="{22873C3E-8084-46EF-8C33-04481A892413}">
      <text>
        <r>
          <rPr>
            <sz val="14"/>
            <color indexed="81"/>
            <rFont val="MS P ゴシック"/>
            <family val="3"/>
            <charset val="128"/>
          </rPr>
          <t>現時点では、９月３０日までに納品されたものが補助対象です。</t>
        </r>
      </text>
    </comment>
    <comment ref="B67" authorId="0" shapeId="0" xr:uid="{ADEAC655-3DA1-4F0B-B9BA-E120AF8145FC}">
      <text>
        <r>
          <rPr>
            <sz val="14"/>
            <color indexed="81"/>
            <rFont val="MS P ゴシック"/>
            <family val="3"/>
            <charset val="128"/>
          </rPr>
          <t>チェックを忘れないようご注意ください。</t>
        </r>
        <r>
          <rPr>
            <sz val="9"/>
            <color indexed="81"/>
            <rFont val="MS P ゴシック"/>
            <family val="3"/>
            <charset val="128"/>
          </rPr>
          <t xml:space="preserve">
</t>
        </r>
      </text>
    </comment>
    <comment ref="B76" authorId="0" shapeId="0" xr:uid="{E3651156-89FE-46C0-ADC2-8AFC672CD2B4}">
      <text>
        <r>
          <rPr>
            <sz val="14"/>
            <color indexed="81"/>
            <rFont val="MS P ゴシック"/>
            <family val="3"/>
            <charset val="128"/>
          </rPr>
          <t>チェックを忘れないようご注意ください。</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C11" authorId="0" shapeId="0" xr:uid="{09D1909F-F438-4089-9FBB-F88E1211DC5D}">
      <text>
        <r>
          <rPr>
            <sz val="14"/>
            <color indexed="81"/>
            <rFont val="MS P ゴシック"/>
            <family val="3"/>
            <charset val="128"/>
          </rPr>
          <t>補助金で整備した台数を入力してください。</t>
        </r>
        <r>
          <rPr>
            <sz val="9"/>
            <color indexed="81"/>
            <rFont val="MS P ゴシック"/>
            <family val="3"/>
            <charset val="128"/>
          </rPr>
          <t xml:space="preserve">
</t>
        </r>
      </text>
    </comment>
    <comment ref="D11" authorId="0" shapeId="0" xr:uid="{9D267FAD-F397-4E04-8477-D7B4724BD4C7}">
      <text>
        <r>
          <rPr>
            <sz val="14"/>
            <color indexed="81"/>
            <rFont val="MS P ゴシック"/>
            <family val="3"/>
            <charset val="128"/>
          </rPr>
          <t>今年度整備台数については
別紙２－１所要額明細書の数値が転記されます。</t>
        </r>
      </text>
    </comment>
    <comment ref="D25" authorId="0" shapeId="0" xr:uid="{FAABA8BA-599F-40D2-86F9-74B085BECA11}">
      <text>
        <r>
          <rPr>
            <sz val="14"/>
            <color indexed="81"/>
            <rFont val="MS P ゴシック"/>
            <family val="3"/>
            <charset val="128"/>
          </rPr>
          <t>今年度整備台数については
別紙２－１所要額明細書の数値が転記されます。</t>
        </r>
      </text>
    </comment>
    <comment ref="D38" authorId="0" shapeId="0" xr:uid="{4D4D26B6-A4D6-4591-BDD3-F106AEDA03A3}">
      <text>
        <r>
          <rPr>
            <sz val="14"/>
            <color indexed="81"/>
            <rFont val="MS P ゴシック"/>
            <family val="3"/>
            <charset val="128"/>
          </rPr>
          <t>今年度整備台数については
別紙２－１所要額明細書の数値が転記されます。</t>
        </r>
      </text>
    </comment>
    <comment ref="D52" authorId="0" shapeId="0" xr:uid="{94BF7EFD-63E3-4B50-9681-A384E5AE5444}">
      <text>
        <r>
          <rPr>
            <sz val="14"/>
            <color indexed="81"/>
            <rFont val="MS P ゴシック"/>
            <family val="3"/>
            <charset val="128"/>
          </rPr>
          <t>今年度整備台数については
別紙２－１所要額明細書の数値が転記されます。</t>
        </r>
      </text>
    </comment>
    <comment ref="D71" authorId="0" shapeId="0" xr:uid="{624C80F4-00F7-42C2-BF10-A339030F1D36}">
      <text>
        <r>
          <rPr>
            <sz val="14"/>
            <color indexed="81"/>
            <rFont val="MS P ゴシック"/>
            <family val="3"/>
            <charset val="128"/>
          </rPr>
          <t>今年度整備台数については
別紙２－１所要額明細書の数値が転記されます。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H7" authorId="0" shapeId="0" xr:uid="{339D330D-8AB3-424B-96D5-A976C109003E}">
      <text>
        <r>
          <rPr>
            <sz val="14"/>
            <color indexed="81"/>
            <rFont val="MS P ゴシック"/>
            <family val="3"/>
            <charset val="128"/>
          </rPr>
          <t>「令和４年７月１９日」又は「2022/7/19」のように記載してください。</t>
        </r>
        <r>
          <rPr>
            <sz val="9"/>
            <color indexed="81"/>
            <rFont val="MS P ゴシック"/>
            <family val="3"/>
            <charset val="128"/>
          </rPr>
          <t xml:space="preserve">
</t>
        </r>
      </text>
    </comment>
    <comment ref="G13" authorId="0" shapeId="0" xr:uid="{4FC435BA-12BF-431A-A675-1F5A3CBCD145}">
      <text>
        <r>
          <rPr>
            <sz val="14"/>
            <color indexed="81"/>
            <rFont val="MS P ゴシック"/>
            <family val="3"/>
            <charset val="128"/>
          </rPr>
          <t>シート「申請者・担当者名簿」の入力内容が転記されます。</t>
        </r>
      </text>
    </comment>
    <comment ref="A20" authorId="0" shapeId="0" xr:uid="{E21F522B-0E4E-4C5B-82FA-7C8335D679D8}">
      <text>
        <r>
          <rPr>
            <sz val="11"/>
            <color indexed="81"/>
            <rFont val="MS P ゴシック"/>
            <family val="3"/>
            <charset val="128"/>
          </rPr>
          <t>直近の交付決定通知書記載の日付及び文書番号を入力してください。</t>
        </r>
        <r>
          <rPr>
            <sz val="9"/>
            <color indexed="81"/>
            <rFont val="MS P ゴシック"/>
            <family val="3"/>
            <charset val="128"/>
          </rPr>
          <t xml:space="preserve">
</t>
        </r>
      </text>
    </comment>
    <comment ref="A27" authorId="0" shapeId="0" xr:uid="{1E02F402-3BE2-4382-97AC-F46EE24C26DA}">
      <text>
        <r>
          <rPr>
            <sz val="11"/>
            <color indexed="81"/>
            <rFont val="MS P ゴシック"/>
            <family val="3"/>
            <charset val="128"/>
          </rPr>
          <t>変更を行う事業</t>
        </r>
        <r>
          <rPr>
            <b/>
            <sz val="11"/>
            <color indexed="10"/>
            <rFont val="MS P ゴシック"/>
            <family val="3"/>
            <charset val="128"/>
          </rPr>
          <t>のみ</t>
        </r>
        <r>
          <rPr>
            <sz val="11"/>
            <color indexed="81"/>
            <rFont val="MS P ゴシック"/>
            <family val="3"/>
            <charset val="128"/>
          </rPr>
          <t>レ点をつけてください。</t>
        </r>
        <r>
          <rPr>
            <sz val="9"/>
            <color indexed="81"/>
            <rFont val="MS P ゴシック"/>
            <family val="3"/>
            <charset val="128"/>
          </rPr>
          <t xml:space="preserve">
</t>
        </r>
      </text>
    </comment>
    <comment ref="E34" authorId="0" shapeId="0" xr:uid="{EDFA5189-F9A8-48EB-B6B8-8BEF54E3D185}">
      <text>
        <r>
          <rPr>
            <sz val="11"/>
            <color indexed="81"/>
            <rFont val="MS P ゴシック"/>
            <family val="3"/>
            <charset val="128"/>
          </rPr>
          <t>「２　申請金額」は別紙２所要額調書中「交付（申請）額」の合計額が転記されます。</t>
        </r>
        <r>
          <rPr>
            <sz val="9"/>
            <color indexed="81"/>
            <rFont val="MS P ゴシック"/>
            <family val="3"/>
            <charset val="128"/>
          </rPr>
          <t xml:space="preserve">
</t>
        </r>
      </text>
    </comment>
    <comment ref="E35" authorId="0" shapeId="0" xr:uid="{86EEC635-A432-40D9-A48F-1F7BB655AACB}">
      <text>
        <r>
          <rPr>
            <sz val="11"/>
            <color indexed="81"/>
            <rFont val="MS P ゴシック"/>
            <family val="3"/>
            <charset val="128"/>
          </rPr>
          <t>直近の交付決定額を入力してください。</t>
        </r>
        <r>
          <rPr>
            <sz val="9"/>
            <color indexed="81"/>
            <rFont val="MS P ゴシック"/>
            <family val="3"/>
            <charset val="12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C8" authorId="0" shapeId="0" xr:uid="{6E5307F2-25F8-46D7-9158-833BE30194D9}">
      <text>
        <r>
          <rPr>
            <sz val="14"/>
            <color indexed="81"/>
            <rFont val="MS P ゴシック"/>
            <family val="3"/>
            <charset val="128"/>
          </rPr>
          <t>シート「様式第１－２号変更交付申請書」の入力内容が転記されます。</t>
        </r>
        <r>
          <rPr>
            <sz val="9"/>
            <color indexed="81"/>
            <rFont val="MS P ゴシック"/>
            <family val="3"/>
            <charset val="12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7" authorId="0" shapeId="0" xr:uid="{D2F7C956-C3ED-4381-AB27-7A8A3E7E33E4}">
      <text>
        <r>
          <rPr>
            <sz val="14"/>
            <color indexed="81"/>
            <rFont val="MS P ゴシック"/>
            <family val="3"/>
            <charset val="128"/>
          </rPr>
          <t>数値はシート「別紙２（所要額調書）」
から転記されます。</t>
        </r>
      </text>
    </comment>
    <comment ref="B37" authorId="0" shapeId="0" xr:uid="{6569A72B-4914-45F9-8ECA-C20C80E26964}">
      <text>
        <r>
          <rPr>
            <sz val="14"/>
            <color indexed="81"/>
            <rFont val="MS P ゴシック"/>
            <family val="3"/>
            <charset val="128"/>
          </rPr>
          <t>シート「様式第１号交付申請書」の日付と
「様式第１－２号変更交付申請書」の日付のうち遅い方の日付が転記されます。</t>
        </r>
      </text>
    </comment>
    <comment ref="E39" authorId="0" shapeId="0" xr:uid="{7E7633DB-60BA-4724-9C95-CE5C6F4F6EE9}">
      <text>
        <r>
          <rPr>
            <sz val="14"/>
            <color indexed="81"/>
            <rFont val="MS P ゴシック"/>
            <family val="3"/>
            <charset val="128"/>
          </rPr>
          <t>シート「申請者・担当者名簿」の入力内容が転記されます。</t>
        </r>
        <r>
          <rPr>
            <sz val="9"/>
            <color indexed="81"/>
            <rFont val="MS P ゴシック"/>
            <family val="3"/>
            <charset val="12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F7" authorId="0" shapeId="0" xr:uid="{83543890-BAAD-4023-9824-B61877063AE1}">
      <text>
        <r>
          <rPr>
            <sz val="14"/>
            <color indexed="81"/>
            <rFont val="MS P ゴシック"/>
            <family val="3"/>
            <charset val="128"/>
          </rPr>
          <t xml:space="preserve">
「品名及び規格（型式）」ごとに
対象経費支出予定額と基準額の上限のうち少ない方が基準額となります。</t>
        </r>
        <r>
          <rPr>
            <sz val="9"/>
            <color indexed="81"/>
            <rFont val="MS P ゴシック"/>
            <family val="3"/>
            <charset val="128"/>
          </rPr>
          <t xml:space="preserve">
</t>
        </r>
      </text>
    </comment>
    <comment ref="B20" authorId="0" shapeId="0" xr:uid="{91BA0403-2292-42C2-B594-146BC559EF87}">
      <text>
        <r>
          <rPr>
            <sz val="14"/>
            <color indexed="81"/>
            <rFont val="MS P ゴシック"/>
            <family val="3"/>
            <charset val="128"/>
          </rPr>
          <t>各行は型式ごとに本体と付帯備品の合計額を記入すること。</t>
        </r>
        <r>
          <rPr>
            <b/>
            <sz val="9"/>
            <color indexed="81"/>
            <rFont val="MS P ゴシック"/>
            <family val="3"/>
            <charset val="128"/>
          </rPr>
          <t xml:space="preserve">
</t>
        </r>
        <r>
          <rPr>
            <sz val="9"/>
            <color indexed="81"/>
            <rFont val="MS P ゴシック"/>
            <family val="3"/>
            <charset val="128"/>
          </rPr>
          <t xml:space="preserve">
</t>
        </r>
      </text>
    </comment>
    <comment ref="B39" authorId="0" shapeId="0" xr:uid="{BB8AF0E1-EF5B-4FB7-B7D2-3D8579A8AE3E}">
      <text>
        <r>
          <rPr>
            <sz val="14"/>
            <color indexed="81"/>
            <rFont val="MS P ゴシック"/>
            <family val="3"/>
            <charset val="128"/>
          </rPr>
          <t>各行は型式ごとに本体と付帯備品の合計額を記入すること。</t>
        </r>
        <r>
          <rPr>
            <sz val="9"/>
            <color indexed="81"/>
            <rFont val="MS P ゴシック"/>
            <family val="3"/>
            <charset val="128"/>
          </rPr>
          <t xml:space="preserve">
</t>
        </r>
      </text>
    </comment>
  </commentList>
</comments>
</file>

<file path=xl/sharedStrings.xml><?xml version="1.0" encoding="utf-8"?>
<sst xmlns="http://schemas.openxmlformats.org/spreadsheetml/2006/main" count="1028" uniqueCount="436">
  <si>
    <t>（別紙明細のとおり）</t>
    <rPh sb="1" eb="3">
      <t>ベッシ</t>
    </rPh>
    <rPh sb="3" eb="5">
      <t>メイサイ</t>
    </rPh>
    <phoneticPr fontId="2"/>
  </si>
  <si>
    <t>※基準額は、便宜上自動計算により入力されるが、審査の結果、知事が必要と認める額に修正する場合がある。</t>
    <rPh sb="1" eb="3">
      <t>キジュン</t>
    </rPh>
    <rPh sb="3" eb="4">
      <t>ガク</t>
    </rPh>
    <rPh sb="6" eb="8">
      <t>ベンギ</t>
    </rPh>
    <rPh sb="8" eb="9">
      <t>ジョウ</t>
    </rPh>
    <rPh sb="9" eb="11">
      <t>ジドウ</t>
    </rPh>
    <rPh sb="11" eb="13">
      <t>ケイサン</t>
    </rPh>
    <rPh sb="16" eb="18">
      <t>ニュウリョク</t>
    </rPh>
    <rPh sb="23" eb="25">
      <t>シンサ</t>
    </rPh>
    <rPh sb="26" eb="28">
      <t>ケッカ</t>
    </rPh>
    <rPh sb="29" eb="31">
      <t>チジ</t>
    </rPh>
    <rPh sb="32" eb="34">
      <t>ヒツヨウ</t>
    </rPh>
    <rPh sb="35" eb="36">
      <t>ミト</t>
    </rPh>
    <rPh sb="38" eb="39">
      <t>ガク</t>
    </rPh>
    <rPh sb="40" eb="42">
      <t>シュウセイ</t>
    </rPh>
    <rPh sb="44" eb="46">
      <t>バアイ</t>
    </rPh>
    <phoneticPr fontId="2"/>
  </si>
  <si>
    <t>既交付決定額</t>
    <rPh sb="0" eb="1">
      <t>スデ</t>
    </rPh>
    <rPh sb="1" eb="3">
      <t>コウフ</t>
    </rPh>
    <rPh sb="3" eb="5">
      <t>ケッテイ</t>
    </rPh>
    <rPh sb="5" eb="6">
      <t>ガク</t>
    </rPh>
    <phoneticPr fontId="2"/>
  </si>
  <si>
    <t>別紙１</t>
    <rPh sb="0" eb="2">
      <t>ベッシ</t>
    </rPh>
    <phoneticPr fontId="5"/>
  </si>
  <si>
    <t>Ⅰ</t>
    <phoneticPr fontId="5"/>
  </si>
  <si>
    <t>医療機関の設備整備計画</t>
    <phoneticPr fontId="5"/>
  </si>
  <si>
    <t>（２）帰国者・接触者外来等設備整備事業</t>
    <phoneticPr fontId="5"/>
  </si>
  <si>
    <t>（４）新型コロナウイルス感染症重点医療機関等設備整備事業</t>
    <phoneticPr fontId="5"/>
  </si>
  <si>
    <t>（５）新型コロナウイルス感染症を疑う患者受入れのための救急・周産期・小児医療体制確保事業（設備整備）</t>
    <phoneticPr fontId="5"/>
  </si>
  <si>
    <t>１．</t>
    <phoneticPr fontId="5"/>
  </si>
  <si>
    <t>整備台数等</t>
    <rPh sb="0" eb="2">
      <t>セイビ</t>
    </rPh>
    <rPh sb="2" eb="4">
      <t>ダイスウ</t>
    </rPh>
    <rPh sb="4" eb="5">
      <t>トウ</t>
    </rPh>
    <phoneticPr fontId="5"/>
  </si>
  <si>
    <t>（単位：円）</t>
    <rPh sb="1" eb="3">
      <t>タンイ</t>
    </rPh>
    <rPh sb="4" eb="5">
      <t>エン</t>
    </rPh>
    <phoneticPr fontId="5"/>
  </si>
  <si>
    <t>設備名</t>
    <rPh sb="0" eb="2">
      <t>セツビ</t>
    </rPh>
    <rPh sb="2" eb="3">
      <t>メイ</t>
    </rPh>
    <phoneticPr fontId="5"/>
  </si>
  <si>
    <t>必要数</t>
    <phoneticPr fontId="5"/>
  </si>
  <si>
    <t>納品予定時期</t>
    <rPh sb="0" eb="2">
      <t>ノウヒン</t>
    </rPh>
    <rPh sb="2" eb="4">
      <t>ヨテイ</t>
    </rPh>
    <rPh sb="4" eb="6">
      <t>ジキ</t>
    </rPh>
    <phoneticPr fontId="5"/>
  </si>
  <si>
    <t>総額</t>
    <rPh sb="0" eb="2">
      <t>ソウガク</t>
    </rPh>
    <phoneticPr fontId="5"/>
  </si>
  <si>
    <t xml:space="preserve">※
</t>
    <phoneticPr fontId="5"/>
  </si>
  <si>
    <t>２．</t>
    <phoneticPr fontId="5"/>
  </si>
  <si>
    <t>Ⅱ</t>
    <phoneticPr fontId="5"/>
  </si>
  <si>
    <t>添付書類</t>
    <phoneticPr fontId="5"/>
  </si>
  <si>
    <t>イ　その他参考となる書類</t>
    <rPh sb="4" eb="5">
      <t>タ</t>
    </rPh>
    <rPh sb="5" eb="7">
      <t>サンコウ</t>
    </rPh>
    <rPh sb="10" eb="12">
      <t>ショルイ</t>
    </rPh>
    <phoneticPr fontId="5"/>
  </si>
  <si>
    <t>Ⅲ</t>
    <phoneticPr fontId="5"/>
  </si>
  <si>
    <t>今回申請する事業について、市町村にも申請していますか。該当する項目にレ点をつけてください。</t>
    <rPh sb="0" eb="2">
      <t>コンカイ</t>
    </rPh>
    <rPh sb="2" eb="4">
      <t>シンセイ</t>
    </rPh>
    <rPh sb="6" eb="8">
      <t>ジギョウ</t>
    </rPh>
    <rPh sb="13" eb="16">
      <t>シチョウソン</t>
    </rPh>
    <rPh sb="18" eb="20">
      <t>シンセイ</t>
    </rPh>
    <phoneticPr fontId="5"/>
  </si>
  <si>
    <t>　 市町村にも申請している、または申請する予定。</t>
    <rPh sb="2" eb="5">
      <t>シチョウソン</t>
    </rPh>
    <rPh sb="7" eb="9">
      <t>シンセイ</t>
    </rPh>
    <rPh sb="17" eb="19">
      <t>シンセイ</t>
    </rPh>
    <rPh sb="21" eb="23">
      <t>ヨテイ</t>
    </rPh>
    <phoneticPr fontId="5"/>
  </si>
  <si>
    <t>　 市町村には申請していない。</t>
    <rPh sb="2" eb="5">
      <t>シチョウソン</t>
    </rPh>
    <rPh sb="7" eb="9">
      <t>シンセイ</t>
    </rPh>
    <phoneticPr fontId="5"/>
  </si>
  <si>
    <t>Ⅳ</t>
    <phoneticPr fontId="5"/>
  </si>
  <si>
    <t>補助金の支払い時の方法について（次のいずれかにレ点をつけてください。）</t>
    <rPh sb="0" eb="3">
      <t>ホジョキン</t>
    </rPh>
    <rPh sb="4" eb="6">
      <t>シハラ</t>
    </rPh>
    <rPh sb="7" eb="8">
      <t>ジ</t>
    </rPh>
    <rPh sb="9" eb="11">
      <t>ホウホウ</t>
    </rPh>
    <rPh sb="16" eb="17">
      <t>ツギ</t>
    </rPh>
    <rPh sb="24" eb="25">
      <t>テン</t>
    </rPh>
    <phoneticPr fontId="5"/>
  </si>
  <si>
    <t>　 精算払で対応可能</t>
    <rPh sb="2" eb="4">
      <t>セイサン</t>
    </rPh>
    <rPh sb="4" eb="5">
      <t>バラ</t>
    </rPh>
    <rPh sb="6" eb="8">
      <t>タイオウ</t>
    </rPh>
    <rPh sb="8" eb="10">
      <t>カノウ</t>
    </rPh>
    <phoneticPr fontId="5"/>
  </si>
  <si>
    <t>　 精算払での対応不可（概算払を希望）</t>
    <rPh sb="2" eb="4">
      <t>セイサン</t>
    </rPh>
    <rPh sb="4" eb="5">
      <t>バラ</t>
    </rPh>
    <rPh sb="7" eb="9">
      <t>タイオウ</t>
    </rPh>
    <rPh sb="9" eb="11">
      <t>フカ</t>
    </rPh>
    <rPh sb="12" eb="14">
      <t>ガイサン</t>
    </rPh>
    <rPh sb="14" eb="15">
      <t>バラ</t>
    </rPh>
    <rPh sb="16" eb="18">
      <t>キボウ</t>
    </rPh>
    <phoneticPr fontId="5"/>
  </si>
  <si>
    <t>別紙１（補足資料）</t>
    <rPh sb="0" eb="2">
      <t>ベッシ</t>
    </rPh>
    <rPh sb="4" eb="6">
      <t>ホソク</t>
    </rPh>
    <rPh sb="6" eb="8">
      <t>シリョウ</t>
    </rPh>
    <phoneticPr fontId="14"/>
  </si>
  <si>
    <t>交付申請変更理由書</t>
    <rPh sb="0" eb="2">
      <t>コウフ</t>
    </rPh>
    <rPh sb="2" eb="4">
      <t>シンセイ</t>
    </rPh>
    <rPh sb="4" eb="6">
      <t>ヘンコウ</t>
    </rPh>
    <rPh sb="6" eb="9">
      <t>リユウショ</t>
    </rPh>
    <phoneticPr fontId="14"/>
  </si>
  <si>
    <t>交付申請について、事業計画、所要額に変更が生じる場合の理由を御記載ください。</t>
    <rPh sb="0" eb="2">
      <t>コウフ</t>
    </rPh>
    <rPh sb="2" eb="4">
      <t>シンセイ</t>
    </rPh>
    <rPh sb="9" eb="11">
      <t>ジギョウ</t>
    </rPh>
    <rPh sb="11" eb="13">
      <t>ケイカク</t>
    </rPh>
    <rPh sb="14" eb="16">
      <t>ショヨウ</t>
    </rPh>
    <rPh sb="16" eb="17">
      <t>ガク</t>
    </rPh>
    <rPh sb="18" eb="20">
      <t>ヘンコウ</t>
    </rPh>
    <rPh sb="21" eb="22">
      <t>ショウ</t>
    </rPh>
    <rPh sb="24" eb="26">
      <t>バアイ</t>
    </rPh>
    <rPh sb="27" eb="29">
      <t>リユウ</t>
    </rPh>
    <rPh sb="30" eb="31">
      <t>ゴ</t>
    </rPh>
    <rPh sb="31" eb="33">
      <t>キサイ</t>
    </rPh>
    <phoneticPr fontId="14"/>
  </si>
  <si>
    <t>変更後交付申請金額</t>
    <rPh sb="0" eb="3">
      <t>ヘンコウゴ</t>
    </rPh>
    <rPh sb="3" eb="5">
      <t>コウフ</t>
    </rPh>
    <rPh sb="5" eb="7">
      <t>シンセイ</t>
    </rPh>
    <rPh sb="7" eb="9">
      <t>キンガク</t>
    </rPh>
    <phoneticPr fontId="14"/>
  </si>
  <si>
    <t>差額</t>
    <rPh sb="0" eb="2">
      <t>サガク</t>
    </rPh>
    <phoneticPr fontId="14"/>
  </si>
  <si>
    <t>開設者</t>
    <rPh sb="0" eb="3">
      <t>カイセツシャ</t>
    </rPh>
    <phoneticPr fontId="2"/>
  </si>
  <si>
    <t>代表者職氏名</t>
    <rPh sb="0" eb="3">
      <t>ダイヒョウシャ</t>
    </rPh>
    <rPh sb="3" eb="4">
      <t>ショク</t>
    </rPh>
    <rPh sb="4" eb="6">
      <t>シメイ</t>
    </rPh>
    <phoneticPr fontId="2"/>
  </si>
  <si>
    <t>医療機関コード</t>
    <rPh sb="0" eb="4">
      <t>イリョウキカン</t>
    </rPh>
    <phoneticPr fontId="2"/>
  </si>
  <si>
    <t>医療機関名</t>
    <rPh sb="0" eb="4">
      <t>イリョウキカン</t>
    </rPh>
    <rPh sb="4" eb="5">
      <t>メイ</t>
    </rPh>
    <phoneticPr fontId="2"/>
  </si>
  <si>
    <t>（１）新型コロナウイルス感染症患者等入院医療機関設備整備事業</t>
    <phoneticPr fontId="2"/>
  </si>
  <si>
    <t>初度設備費</t>
  </si>
  <si>
    <t>個人防護具</t>
  </si>
  <si>
    <t>個人防護具</t>
    <rPh sb="0" eb="2">
      <t>コジン</t>
    </rPh>
    <rPh sb="2" eb="4">
      <t>ボウゴ</t>
    </rPh>
    <rPh sb="4" eb="5">
      <t>グ</t>
    </rPh>
    <phoneticPr fontId="5"/>
  </si>
  <si>
    <t>簡易陰圧装置</t>
  </si>
  <si>
    <t>簡易ベッド</t>
  </si>
  <si>
    <t>簡易ベッド</t>
    <rPh sb="0" eb="2">
      <t>カンイ</t>
    </rPh>
    <phoneticPr fontId="5"/>
  </si>
  <si>
    <t>体外式膜型人工肺及び付帯する備品</t>
  </si>
  <si>
    <t>簡易病室及び付帯する備品</t>
  </si>
  <si>
    <t>HEPAフィルター付空気清浄機（陰圧対応可能なものに限る。）</t>
  </si>
  <si>
    <t>HEPAフィルター付空気清浄機（陰圧対応可能なものに限る。）</t>
    <rPh sb="14" eb="15">
      <t>キ</t>
    </rPh>
    <phoneticPr fontId="5"/>
  </si>
  <si>
    <t xml:space="preserve">HEPAフィルター付パーテーション </t>
  </si>
  <si>
    <t>簡易診療室及び付帯する備品</t>
  </si>
  <si>
    <t>（３）感染症検査機関等設備整備事業</t>
    <phoneticPr fontId="5"/>
  </si>
  <si>
    <t>次世代シーケンサー</t>
    <rPh sb="0" eb="3">
      <t>ジセダイ</t>
    </rPh>
    <phoneticPr fontId="5"/>
  </si>
  <si>
    <t xml:space="preserve">等温遺伝子増幅装置 </t>
  </si>
  <si>
    <t>全自動化学発光酵素免疫測定装置</t>
  </si>
  <si>
    <t xml:space="preserve">超音波画像診断装置  </t>
  </si>
  <si>
    <t xml:space="preserve">血液浄化装置  </t>
  </si>
  <si>
    <t xml:space="preserve">気管支鏡  </t>
  </si>
  <si>
    <t xml:space="preserve">ＣＴ撮影装置等(画像診断支援プログラムを含む。)  </t>
  </si>
  <si>
    <t xml:space="preserve">生体情報モニタ  </t>
  </si>
  <si>
    <t>分娩監視装置</t>
    <rPh sb="0" eb="2">
      <t>ブンベン</t>
    </rPh>
    <rPh sb="2" eb="4">
      <t>カンシ</t>
    </rPh>
    <rPh sb="4" eb="6">
      <t>ソウチ</t>
    </rPh>
    <phoneticPr fontId="5"/>
  </si>
  <si>
    <t xml:space="preserve">新生児モニタ  </t>
    <rPh sb="0" eb="3">
      <t>シンセイジ</t>
    </rPh>
    <phoneticPr fontId="5"/>
  </si>
  <si>
    <t>簡易ベット</t>
  </si>
  <si>
    <t>HEPAフィルター付パーテーション</t>
  </si>
  <si>
    <t>消毒経費</t>
  </si>
  <si>
    <t>新型コロナウイルス感染症を疑う患者の診療に要する備品</t>
  </si>
  <si>
    <t>新型コロナウイルス感染症を疑う患者に使用する保育器</t>
  </si>
  <si>
    <t>検査に必要不可欠であり、上記に係る４種の検査装置と一体的に利用する備品（１０万円以上）</t>
    <rPh sb="0" eb="2">
      <t>ケンサ</t>
    </rPh>
    <rPh sb="3" eb="5">
      <t>ヒツヨウ</t>
    </rPh>
    <rPh sb="5" eb="8">
      <t>フカケツ</t>
    </rPh>
    <rPh sb="12" eb="14">
      <t>ジョウキ</t>
    </rPh>
    <rPh sb="15" eb="16">
      <t>カカ</t>
    </rPh>
    <rPh sb="18" eb="19">
      <t>シュ</t>
    </rPh>
    <rPh sb="20" eb="22">
      <t>ケンサ</t>
    </rPh>
    <rPh sb="22" eb="24">
      <t>ソウチ</t>
    </rPh>
    <rPh sb="25" eb="27">
      <t>イッタイ</t>
    </rPh>
    <rPh sb="27" eb="28">
      <t>テキ</t>
    </rPh>
    <rPh sb="29" eb="31">
      <t>リヨウ</t>
    </rPh>
    <rPh sb="33" eb="35">
      <t>ビヒン</t>
    </rPh>
    <rPh sb="38" eb="42">
      <t>マンエンイジョウ</t>
    </rPh>
    <phoneticPr fontId="5"/>
  </si>
  <si>
    <t>設備</t>
    <rPh sb="0" eb="2">
      <t>セツビ</t>
    </rPh>
    <phoneticPr fontId="14"/>
  </si>
  <si>
    <t>寄附金その
他の収入額</t>
    <rPh sb="0" eb="3">
      <t>キフキン</t>
    </rPh>
    <rPh sb="6" eb="7">
      <t>タ</t>
    </rPh>
    <rPh sb="8" eb="11">
      <t>シュウニュウガク</t>
    </rPh>
    <phoneticPr fontId="14"/>
  </si>
  <si>
    <t>選定額</t>
    <rPh sb="0" eb="2">
      <t>センテイ</t>
    </rPh>
    <rPh sb="2" eb="3">
      <t>ガク</t>
    </rPh>
    <phoneticPr fontId="14"/>
  </si>
  <si>
    <t>（Ａ）</t>
    <phoneticPr fontId="14"/>
  </si>
  <si>
    <t>（Ｂ）</t>
    <phoneticPr fontId="14"/>
  </si>
  <si>
    <t>（Ｃ）</t>
    <phoneticPr fontId="14"/>
  </si>
  <si>
    <t>（Ｄ）</t>
    <phoneticPr fontId="14"/>
  </si>
  <si>
    <t>（Ｅ）</t>
    <phoneticPr fontId="14"/>
  </si>
  <si>
    <t>設備費
（１）
入院医療機関</t>
    <rPh sb="8" eb="10">
      <t>ニュウイン</t>
    </rPh>
    <rPh sb="10" eb="12">
      <t>イリョウ</t>
    </rPh>
    <rPh sb="12" eb="14">
      <t>キカン</t>
    </rPh>
    <phoneticPr fontId="5"/>
  </si>
  <si>
    <t>設備費
（２）
帰国者・接触者
外来</t>
    <rPh sb="8" eb="11">
      <t>キコクシャ</t>
    </rPh>
    <rPh sb="12" eb="15">
      <t>セッショクシャ</t>
    </rPh>
    <rPh sb="16" eb="18">
      <t>ガイライ</t>
    </rPh>
    <phoneticPr fontId="5"/>
  </si>
  <si>
    <t>設備費
（３）
検査機関</t>
    <rPh sb="8" eb="10">
      <t>ケンサ</t>
    </rPh>
    <rPh sb="10" eb="12">
      <t>キカン</t>
    </rPh>
    <phoneticPr fontId="5"/>
  </si>
  <si>
    <t>設備費
（４）
重点医療機関</t>
    <rPh sb="8" eb="10">
      <t>ジュウテン</t>
    </rPh>
    <rPh sb="10" eb="12">
      <t>イリョウ</t>
    </rPh>
    <rPh sb="12" eb="14">
      <t>キカン</t>
    </rPh>
    <phoneticPr fontId="5"/>
  </si>
  <si>
    <t>設備費
（５）
救急・周産期・
小児医療</t>
    <phoneticPr fontId="5"/>
  </si>
  <si>
    <t>合計額</t>
    <rPh sb="0" eb="2">
      <t>ゴウケイ</t>
    </rPh>
    <rPh sb="2" eb="3">
      <t>ガク</t>
    </rPh>
    <phoneticPr fontId="5"/>
  </si>
  <si>
    <t>補助率</t>
    <rPh sb="0" eb="2">
      <t>ホジョ</t>
    </rPh>
    <rPh sb="2" eb="3">
      <t>リツ</t>
    </rPh>
    <phoneticPr fontId="14"/>
  </si>
  <si>
    <t>（単位：円）</t>
    <phoneticPr fontId="2"/>
  </si>
  <si>
    <t>交付（申請）額</t>
    <phoneticPr fontId="2"/>
  </si>
  <si>
    <t>品目</t>
    <rPh sb="0" eb="2">
      <t>ヒンモク</t>
    </rPh>
    <phoneticPr fontId="14"/>
  </si>
  <si>
    <t>数量</t>
    <rPh sb="0" eb="2">
      <t>スウリョウ</t>
    </rPh>
    <phoneticPr fontId="14"/>
  </si>
  <si>
    <t>単価</t>
    <rPh sb="0" eb="2">
      <t>タンカ</t>
    </rPh>
    <phoneticPr fontId="14"/>
  </si>
  <si>
    <t>金額</t>
    <rPh sb="0" eb="2">
      <t>キンガク</t>
    </rPh>
    <phoneticPr fontId="14"/>
  </si>
  <si>
    <t>金額（税込）</t>
    <rPh sb="0" eb="2">
      <t>キンガク</t>
    </rPh>
    <rPh sb="3" eb="5">
      <t>ゼイコ</t>
    </rPh>
    <phoneticPr fontId="14"/>
  </si>
  <si>
    <t>個人防護具</t>
    <phoneticPr fontId="5"/>
  </si>
  <si>
    <t>人工呼吸器及び付帯する備品</t>
    <phoneticPr fontId="5"/>
  </si>
  <si>
    <t>計</t>
    <rPh sb="0" eb="1">
      <t>ケイ</t>
    </rPh>
    <phoneticPr fontId="14"/>
  </si>
  <si>
    <t>　　　　　　　　</t>
    <phoneticPr fontId="14"/>
  </si>
  <si>
    <t>初度設備費</t>
    <rPh sb="0" eb="5">
      <t>ショドセツビヒ</t>
    </rPh>
    <phoneticPr fontId="5"/>
  </si>
  <si>
    <t>知事が必要と認めた額</t>
    <phoneticPr fontId="5"/>
  </si>
  <si>
    <t>基準額</t>
    <rPh sb="0" eb="2">
      <t>キジュン</t>
    </rPh>
    <rPh sb="2" eb="3">
      <t>ガク</t>
    </rPh>
    <phoneticPr fontId="5"/>
  </si>
  <si>
    <t>選定額</t>
    <rPh sb="0" eb="2">
      <t>センテイ</t>
    </rPh>
    <rPh sb="2" eb="3">
      <t>ガク</t>
    </rPh>
    <phoneticPr fontId="5"/>
  </si>
  <si>
    <t>ＨＥＰＡフィルター付き空気清浄機
（陰圧対応可能なものに限る。）</t>
    <phoneticPr fontId="5"/>
  </si>
  <si>
    <t>ＨＥＰＡフィルター付きパーテーション</t>
    <phoneticPr fontId="5"/>
  </si>
  <si>
    <t>簡易診療室及び付帯
する備品</t>
    <rPh sb="2" eb="5">
      <t>シンリョウシツ</t>
    </rPh>
    <phoneticPr fontId="5"/>
  </si>
  <si>
    <t>（２）帰国者・接触者外来等設備整備事業</t>
    <phoneticPr fontId="2"/>
  </si>
  <si>
    <t>（３）感染症検査機関等設備整備事業</t>
    <phoneticPr fontId="2"/>
  </si>
  <si>
    <t>リアルタイムＰＣＲ装置（全自動ＰＣＲ検査装置を含む。）</t>
    <phoneticPr fontId="2"/>
  </si>
  <si>
    <t>リアルタイムＰＣＲ装置（全自動ＰＣＲ検査装置を含む。）</t>
    <rPh sb="9" eb="11">
      <t>ソウチ</t>
    </rPh>
    <phoneticPr fontId="1"/>
  </si>
  <si>
    <t>等温遺伝子増幅装置</t>
    <rPh sb="0" eb="1">
      <t>トウ</t>
    </rPh>
    <rPh sb="2" eb="5">
      <t>イデンシ</t>
    </rPh>
    <rPh sb="5" eb="7">
      <t>ゾウフク</t>
    </rPh>
    <rPh sb="7" eb="9">
      <t>ソウチ</t>
    </rPh>
    <phoneticPr fontId="1"/>
  </si>
  <si>
    <t>全自動化学発光酵素
免疫測定装置</t>
    <rPh sb="0" eb="3">
      <t>ゼンジドウ</t>
    </rPh>
    <rPh sb="3" eb="5">
      <t>カガク</t>
    </rPh>
    <rPh sb="5" eb="7">
      <t>ハッコウ</t>
    </rPh>
    <rPh sb="7" eb="9">
      <t>コウソ</t>
    </rPh>
    <rPh sb="10" eb="12">
      <t>メンエキ</t>
    </rPh>
    <rPh sb="12" eb="14">
      <t>ソクテイ</t>
    </rPh>
    <rPh sb="14" eb="16">
      <t>ソウチ</t>
    </rPh>
    <phoneticPr fontId="1"/>
  </si>
  <si>
    <t>検査に利用する備品
（１０万円以上）</t>
    <rPh sb="0" eb="2">
      <t>ケンサ</t>
    </rPh>
    <rPh sb="3" eb="5">
      <t>リヨウ</t>
    </rPh>
    <rPh sb="7" eb="9">
      <t>ビヒン</t>
    </rPh>
    <rPh sb="13" eb="15">
      <t>マンエン</t>
    </rPh>
    <rPh sb="15" eb="17">
      <t>イジョウ</t>
    </rPh>
    <phoneticPr fontId="1"/>
  </si>
  <si>
    <t>（４）新型コロナウイルス感染症重点医療機関等設備整備事業</t>
    <phoneticPr fontId="2"/>
  </si>
  <si>
    <t>超音波画像診断装置</t>
    <phoneticPr fontId="5"/>
  </si>
  <si>
    <t>血液浄化装置</t>
    <phoneticPr fontId="5"/>
  </si>
  <si>
    <t>気管支鏡</t>
    <phoneticPr fontId="5"/>
  </si>
  <si>
    <t>ＣＴ撮影装置等</t>
    <phoneticPr fontId="5"/>
  </si>
  <si>
    <t>生体情報モニタ</t>
    <phoneticPr fontId="5"/>
  </si>
  <si>
    <t>分娩監視装置</t>
    <phoneticPr fontId="5"/>
  </si>
  <si>
    <t>新生児モニタ</t>
    <phoneticPr fontId="5"/>
  </si>
  <si>
    <t>簡易陰圧装置</t>
    <phoneticPr fontId="5"/>
  </si>
  <si>
    <t>簡易ベット</t>
    <phoneticPr fontId="5"/>
  </si>
  <si>
    <t>簡易診療室及び付帯する備品</t>
    <phoneticPr fontId="5"/>
  </si>
  <si>
    <t>HEPA フィルター付空気清浄機
（陰圧対応可能なものに限る。）</t>
    <phoneticPr fontId="5"/>
  </si>
  <si>
    <t>HEPA フィルター付パーテーション</t>
    <phoneticPr fontId="5"/>
  </si>
  <si>
    <t>消毒経費</t>
    <phoneticPr fontId="5"/>
  </si>
  <si>
    <t>別紙３</t>
    <rPh sb="0" eb="2">
      <t>ベッシ</t>
    </rPh>
    <phoneticPr fontId="14"/>
  </si>
  <si>
    <t>埼玉県新型コロナウイルス感染症対策設備整備事業所要額精算書</t>
    <phoneticPr fontId="2"/>
  </si>
  <si>
    <t>精算額</t>
    <rPh sb="0" eb="3">
      <t>セイサンガク</t>
    </rPh>
    <phoneticPr fontId="2"/>
  </si>
  <si>
    <t>（Ｆ）</t>
  </si>
  <si>
    <t>（Ｇ）</t>
    <phoneticPr fontId="2"/>
  </si>
  <si>
    <t>（Ｈ）</t>
    <phoneticPr fontId="2"/>
  </si>
  <si>
    <t>差引
過不足額
（Ｇ）－（Ｆ）</t>
    <rPh sb="0" eb="1">
      <t>サ</t>
    </rPh>
    <rPh sb="1" eb="2">
      <t>ヒ</t>
    </rPh>
    <rPh sb="3" eb="4">
      <t>ス</t>
    </rPh>
    <rPh sb="4" eb="6">
      <t>ブソク</t>
    </rPh>
    <rPh sb="6" eb="7">
      <t>ガク</t>
    </rPh>
    <phoneticPr fontId="2"/>
  </si>
  <si>
    <t>※この様式は、交付要綱第６条第１項に基づき選定額を算出するために作成すること。</t>
    <rPh sb="3" eb="5">
      <t>ヨウシキ</t>
    </rPh>
    <rPh sb="7" eb="9">
      <t>コウフ</t>
    </rPh>
    <rPh sb="9" eb="11">
      <t>ヨウコウ</t>
    </rPh>
    <rPh sb="11" eb="12">
      <t>ダイ</t>
    </rPh>
    <rPh sb="13" eb="14">
      <t>ジョウ</t>
    </rPh>
    <rPh sb="14" eb="15">
      <t>ダイ</t>
    </rPh>
    <rPh sb="16" eb="17">
      <t>コウ</t>
    </rPh>
    <rPh sb="18" eb="19">
      <t>モト</t>
    </rPh>
    <rPh sb="21" eb="23">
      <t>センテイ</t>
    </rPh>
    <rPh sb="23" eb="24">
      <t>ガク</t>
    </rPh>
    <rPh sb="25" eb="27">
      <t>サンシュツ</t>
    </rPh>
    <rPh sb="32" eb="34">
      <t>サクセイ</t>
    </rPh>
    <phoneticPr fontId="2"/>
  </si>
  <si>
    <t>※この様式は、交付要綱第６条第２項に基づき交付（申請）額を算出するために作成すること。</t>
    <phoneticPr fontId="14"/>
  </si>
  <si>
    <t>※この様式は、交付要綱第６条第２項に基づき交付額を算出するために作成すること。</t>
    <phoneticPr fontId="14"/>
  </si>
  <si>
    <t>別紙４</t>
    <rPh sb="0" eb="2">
      <t>ベッシ</t>
    </rPh>
    <phoneticPr fontId="14"/>
  </si>
  <si>
    <t>対象経費支出額</t>
    <phoneticPr fontId="2"/>
  </si>
  <si>
    <t>既交付決定額</t>
    <rPh sb="0" eb="1">
      <t>キ</t>
    </rPh>
    <rPh sb="1" eb="3">
      <t>コウフ</t>
    </rPh>
    <rPh sb="3" eb="5">
      <t>ケッテイ</t>
    </rPh>
    <rPh sb="5" eb="6">
      <t>ガク</t>
    </rPh>
    <phoneticPr fontId="5"/>
  </si>
  <si>
    <t>埼玉県新型コロナウイルス感染症対策設備整備事業所要額実績報告書</t>
    <phoneticPr fontId="2"/>
  </si>
  <si>
    <t>※既交付決定額は、交付決定通知書に記載の額を記入すること。</t>
    <rPh sb="1" eb="2">
      <t>スデ</t>
    </rPh>
    <rPh sb="2" eb="4">
      <t>コウフ</t>
    </rPh>
    <rPh sb="4" eb="6">
      <t>ケッテイ</t>
    </rPh>
    <rPh sb="6" eb="7">
      <t>ガク</t>
    </rPh>
    <phoneticPr fontId="2"/>
  </si>
  <si>
    <t>対象経費の
支出予定額</t>
    <rPh sb="0" eb="2">
      <t>タイショウ</t>
    </rPh>
    <rPh sb="2" eb="4">
      <t>ケイヒ</t>
    </rPh>
    <rPh sb="6" eb="8">
      <t>シシュツ</t>
    </rPh>
    <rPh sb="8" eb="10">
      <t>ヨテイ</t>
    </rPh>
    <rPh sb="10" eb="11">
      <t>ガク</t>
    </rPh>
    <phoneticPr fontId="14"/>
  </si>
  <si>
    <t>規格</t>
    <rPh sb="0" eb="2">
      <t>キカク</t>
    </rPh>
    <phoneticPr fontId="2"/>
  </si>
  <si>
    <t>単価（税込）</t>
    <rPh sb="0" eb="2">
      <t>タンカ</t>
    </rPh>
    <rPh sb="3" eb="5">
      <t>ゼイコミ</t>
    </rPh>
    <phoneticPr fontId="2"/>
  </si>
  <si>
    <t>対象経費の
実支出額</t>
    <rPh sb="0" eb="2">
      <t>タイショウ</t>
    </rPh>
    <rPh sb="2" eb="4">
      <t>ケイヒ</t>
    </rPh>
    <rPh sb="6" eb="7">
      <t>ジツ</t>
    </rPh>
    <rPh sb="7" eb="9">
      <t>シシュツ</t>
    </rPh>
    <rPh sb="9" eb="10">
      <t>ガク</t>
    </rPh>
    <phoneticPr fontId="14"/>
  </si>
  <si>
    <t>別紙２</t>
    <rPh sb="0" eb="2">
      <t>ベッシ</t>
    </rPh>
    <phoneticPr fontId="14"/>
  </si>
  <si>
    <t>変更前交付金額</t>
    <rPh sb="0" eb="3">
      <t>ヘンコウマエ</t>
    </rPh>
    <rPh sb="3" eb="5">
      <t>コウフ</t>
    </rPh>
    <rPh sb="5" eb="6">
      <t>キン</t>
    </rPh>
    <rPh sb="6" eb="7">
      <t>ガク</t>
    </rPh>
    <phoneticPr fontId="14"/>
  </si>
  <si>
    <t>差引額
((A)－(B))</t>
    <rPh sb="0" eb="2">
      <t>サシヒキ</t>
    </rPh>
    <rPh sb="2" eb="3">
      <t>ガク</t>
    </rPh>
    <phoneticPr fontId="14"/>
  </si>
  <si>
    <t>基準額の上限</t>
    <rPh sb="0" eb="2">
      <t>キジュン</t>
    </rPh>
    <rPh sb="2" eb="3">
      <t>ガク</t>
    </rPh>
    <phoneticPr fontId="14"/>
  </si>
  <si>
    <t>ア　カタログ及び見積書</t>
    <phoneticPr fontId="5"/>
  </si>
  <si>
    <r>
      <t>　「申請している、または申請する予定。」と回答した場合、その内容を記載するとともに、</t>
    </r>
    <r>
      <rPr>
        <sz val="12"/>
        <color rgb="FFFF0000"/>
        <rFont val="ＭＳ ゴシック"/>
        <family val="3"/>
        <charset val="128"/>
      </rPr>
      <t>「申請していない」と</t>
    </r>
    <r>
      <rPr>
        <sz val="12"/>
        <color rgb="FF000000"/>
        <rFont val="ＭＳ ゴシック"/>
        <family val="3"/>
        <charset val="128"/>
      </rPr>
      <t>回答した場合で
あっても、</t>
    </r>
    <r>
      <rPr>
        <sz val="12"/>
        <color rgb="FFFF0000"/>
        <rFont val="ＭＳ ゴシック"/>
        <family val="3"/>
        <charset val="128"/>
      </rPr>
      <t>今回県に申請事業</t>
    </r>
    <r>
      <rPr>
        <sz val="12"/>
        <color rgb="FF000000"/>
        <rFont val="ＭＳ ゴシック"/>
        <family val="3"/>
        <charset val="128"/>
      </rPr>
      <t>について市町村に重複して申請していないことを確認した旨を明記してください。</t>
    </r>
    <rPh sb="2" eb="4">
      <t>シンセイ</t>
    </rPh>
    <rPh sb="12" eb="14">
      <t>シンセイ</t>
    </rPh>
    <rPh sb="16" eb="18">
      <t>ヨテイ</t>
    </rPh>
    <rPh sb="43" eb="45">
      <t>シンセイ</t>
    </rPh>
    <rPh sb="63" eb="65">
      <t>コンカイ</t>
    </rPh>
    <rPh sb="65" eb="66">
      <t>ケン</t>
    </rPh>
    <rPh sb="67" eb="69">
      <t>シンセイ</t>
    </rPh>
    <rPh sb="69" eb="71">
      <t>ジギョウ</t>
    </rPh>
    <rPh sb="75" eb="78">
      <t>シチョウソン</t>
    </rPh>
    <rPh sb="79" eb="81">
      <t>ジュウフク</t>
    </rPh>
    <rPh sb="97" eb="98">
      <t>ムネ</t>
    </rPh>
    <rPh sb="99" eb="101">
      <t>メイキ</t>
    </rPh>
    <phoneticPr fontId="5"/>
  </si>
  <si>
    <t>次世代シークエンサー</t>
    <rPh sb="0" eb="3">
      <t>ジセダイ</t>
    </rPh>
    <phoneticPr fontId="1"/>
  </si>
  <si>
    <t>救急医療を担う医療機関において、疑い患者の診療に要する備品</t>
    <phoneticPr fontId="5"/>
  </si>
  <si>
    <t>周産期医療又は小児医療を担う医療機関において、疑い患者に使用する保育器</t>
    <phoneticPr fontId="5"/>
  </si>
  <si>
    <t>別紙２－１</t>
    <rPh sb="0" eb="2">
      <t>ベッシ</t>
    </rPh>
    <phoneticPr fontId="14"/>
  </si>
  <si>
    <t>埼玉県新型コロナウイルス感染症対策設備整備事業所要額明細書</t>
    <phoneticPr fontId="2"/>
  </si>
  <si>
    <t>対象経費支出予定額</t>
    <phoneticPr fontId="2"/>
  </si>
  <si>
    <t>HEPA フィルター付き空気清浄機
（陰圧対応可能なものに限る。）</t>
    <phoneticPr fontId="5"/>
  </si>
  <si>
    <t>HEPA フィルター付きパーテーション</t>
    <phoneticPr fontId="5"/>
  </si>
  <si>
    <t>対象経費支出予定額</t>
    <rPh sb="0" eb="2">
      <t>タイショウ</t>
    </rPh>
    <rPh sb="2" eb="4">
      <t>ケイヒ</t>
    </rPh>
    <rPh sb="4" eb="6">
      <t>シシュツ</t>
    </rPh>
    <rPh sb="6" eb="8">
      <t>ヨテイ</t>
    </rPh>
    <rPh sb="8" eb="9">
      <t>ガク</t>
    </rPh>
    <phoneticPr fontId="14"/>
  </si>
  <si>
    <t>品名及び規格（型式）</t>
    <rPh sb="0" eb="2">
      <t>ヒンメイ</t>
    </rPh>
    <rPh sb="2" eb="3">
      <t>オヨ</t>
    </rPh>
    <rPh sb="4" eb="6">
      <t>キカク</t>
    </rPh>
    <rPh sb="7" eb="9">
      <t>カタシキ</t>
    </rPh>
    <phoneticPr fontId="14"/>
  </si>
  <si>
    <t>単価（税込）</t>
    <rPh sb="0" eb="2">
      <t>タンカ</t>
    </rPh>
    <rPh sb="3" eb="5">
      <t>ゼイコ</t>
    </rPh>
    <phoneticPr fontId="14"/>
  </si>
  <si>
    <t>初度設備費</t>
    <rPh sb="0" eb="5">
      <t>ショドセツビヒ</t>
    </rPh>
    <phoneticPr fontId="2"/>
  </si>
  <si>
    <t>基準額の上限（初度設備費）</t>
    <rPh sb="0" eb="2">
      <t>キジュン</t>
    </rPh>
    <rPh sb="2" eb="3">
      <t>ガク</t>
    </rPh>
    <rPh sb="4" eb="6">
      <t>ジョウゲン</t>
    </rPh>
    <rPh sb="7" eb="12">
      <t>ショドセツビヒ</t>
    </rPh>
    <phoneticPr fontId="2"/>
  </si>
  <si>
    <t>単価</t>
    <rPh sb="0" eb="2">
      <t>タンカ</t>
    </rPh>
    <phoneticPr fontId="2"/>
  </si>
  <si>
    <t>金額</t>
    <rPh sb="0" eb="2">
      <t>キンガク</t>
    </rPh>
    <phoneticPr fontId="2"/>
  </si>
  <si>
    <t>合計</t>
    <rPh sb="0" eb="2">
      <t>ゴウケイ</t>
    </rPh>
    <phoneticPr fontId="2"/>
  </si>
  <si>
    <t>人工呼吸器及び付帯する備品</t>
    <rPh sb="0" eb="2">
      <t>ジンコウ</t>
    </rPh>
    <rPh sb="2" eb="5">
      <t>コキュウキ</t>
    </rPh>
    <rPh sb="5" eb="6">
      <t>オヨ</t>
    </rPh>
    <rPh sb="7" eb="9">
      <t>フタイ</t>
    </rPh>
    <rPh sb="11" eb="13">
      <t>ビヒン</t>
    </rPh>
    <phoneticPr fontId="2"/>
  </si>
  <si>
    <t>簡易陰圧装置</t>
    <rPh sb="0" eb="2">
      <t>カンイ</t>
    </rPh>
    <rPh sb="2" eb="4">
      <t>インアツ</t>
    </rPh>
    <rPh sb="4" eb="6">
      <t>ソウチ</t>
    </rPh>
    <phoneticPr fontId="2"/>
  </si>
  <si>
    <t>簡易ベッド</t>
    <rPh sb="0" eb="2">
      <t>カンイ</t>
    </rPh>
    <phoneticPr fontId="2"/>
  </si>
  <si>
    <t>体外式膜型人工肺及び付帯する備品</t>
    <rPh sb="0" eb="2">
      <t>タイガイ</t>
    </rPh>
    <rPh sb="2" eb="3">
      <t>シキ</t>
    </rPh>
    <rPh sb="3" eb="4">
      <t>マク</t>
    </rPh>
    <rPh sb="4" eb="5">
      <t>カタ</t>
    </rPh>
    <rPh sb="5" eb="7">
      <t>ジンコウ</t>
    </rPh>
    <rPh sb="7" eb="8">
      <t>ハイ</t>
    </rPh>
    <rPh sb="8" eb="9">
      <t>オヨ</t>
    </rPh>
    <rPh sb="10" eb="12">
      <t>フタイ</t>
    </rPh>
    <rPh sb="14" eb="16">
      <t>ビヒン</t>
    </rPh>
    <phoneticPr fontId="2"/>
  </si>
  <si>
    <t>簡易病室及び付帯する備品</t>
    <rPh sb="0" eb="2">
      <t>カンイ</t>
    </rPh>
    <rPh sb="2" eb="4">
      <t>ビョウシツ</t>
    </rPh>
    <rPh sb="4" eb="5">
      <t>オヨ</t>
    </rPh>
    <rPh sb="6" eb="8">
      <t>フタイ</t>
    </rPh>
    <rPh sb="10" eb="12">
      <t>ビヒン</t>
    </rPh>
    <phoneticPr fontId="2"/>
  </si>
  <si>
    <t>別紙２－１（１）　</t>
    <phoneticPr fontId="2"/>
  </si>
  <si>
    <r>
      <t>個人防護具　明細</t>
    </r>
    <r>
      <rPr>
        <b/>
        <sz val="16"/>
        <color theme="1"/>
        <rFont val="ＭＳ Ｐゴシック"/>
        <family val="3"/>
        <charset val="128"/>
      </rPr>
      <t>（入院医療機関）</t>
    </r>
    <rPh sb="0" eb="2">
      <t>コジン</t>
    </rPh>
    <rPh sb="2" eb="4">
      <t>ボウゴ</t>
    </rPh>
    <rPh sb="4" eb="5">
      <t>グ</t>
    </rPh>
    <rPh sb="6" eb="8">
      <t>メイサイ</t>
    </rPh>
    <rPh sb="9" eb="11">
      <t>ニュウイン</t>
    </rPh>
    <rPh sb="11" eb="13">
      <t>イリョウ</t>
    </rPh>
    <rPh sb="13" eb="15">
      <t>キカン</t>
    </rPh>
    <phoneticPr fontId="5"/>
  </si>
  <si>
    <r>
      <t xml:space="preserve">※      </t>
    </r>
    <r>
      <rPr>
        <b/>
        <sz val="11"/>
        <rFont val="ＭＳ Ｐゴシック"/>
        <family val="3"/>
        <charset val="128"/>
      </rPr>
      <t>市町村に交付申請を行った事業について県に交付申請していないことを確認していますか。
　　　　市町村に申請を行った事業について再度、申請を希望する場合は事前に御相談ください。</t>
    </r>
    <phoneticPr fontId="2"/>
  </si>
  <si>
    <t>１</t>
    <phoneticPr fontId="2"/>
  </si>
  <si>
    <r>
      <rPr>
        <b/>
        <sz val="11"/>
        <color theme="1"/>
        <rFont val="ＭＳ Ｐゴシック"/>
        <family val="3"/>
        <charset val="128"/>
      </rPr>
      <t>入院医療機関設備整備事業における</t>
    </r>
    <r>
      <rPr>
        <b/>
        <sz val="11"/>
        <rFont val="ＭＳ Ｐゴシック"/>
        <family val="3"/>
        <charset val="128"/>
      </rPr>
      <t>個人防護具の上限額</t>
    </r>
    <rPh sb="0" eb="2">
      <t>ニュウイン</t>
    </rPh>
    <rPh sb="2" eb="4">
      <t>イリョウ</t>
    </rPh>
    <rPh sb="4" eb="6">
      <t>キカン</t>
    </rPh>
    <rPh sb="6" eb="8">
      <t>セツビ</t>
    </rPh>
    <rPh sb="8" eb="10">
      <t>セイビ</t>
    </rPh>
    <rPh sb="10" eb="12">
      <t>ジギョウ</t>
    </rPh>
    <rPh sb="16" eb="18">
      <t>コジン</t>
    </rPh>
    <rPh sb="18" eb="20">
      <t>ボウゴ</t>
    </rPh>
    <rPh sb="20" eb="21">
      <t>グ</t>
    </rPh>
    <rPh sb="22" eb="25">
      <t>ジョウゲンガク</t>
    </rPh>
    <phoneticPr fontId="2"/>
  </si>
  <si>
    <t>円/人 ×</t>
    <rPh sb="2" eb="3">
      <t>ニン</t>
    </rPh>
    <phoneticPr fontId="2"/>
  </si>
  <si>
    <t>人/日　×</t>
    <rPh sb="0" eb="1">
      <t>ニン</t>
    </rPh>
    <rPh sb="2" eb="3">
      <t>ニチ</t>
    </rPh>
    <phoneticPr fontId="2"/>
  </si>
  <si>
    <t>日　＝</t>
    <rPh sb="0" eb="1">
      <t>ニチ</t>
    </rPh>
    <phoneticPr fontId="2"/>
  </si>
  <si>
    <r>
      <t xml:space="preserve"> 円</t>
    </r>
    <r>
      <rPr>
        <b/>
        <sz val="18"/>
        <color rgb="FFFF0000"/>
        <rFont val="ＭＳ Ｐゴシック"/>
        <family val="3"/>
        <charset val="128"/>
      </rPr>
      <t>（上限額）</t>
    </r>
    <rPh sb="1" eb="2">
      <t>エン</t>
    </rPh>
    <rPh sb="3" eb="6">
      <t>ジョウゲンガク</t>
    </rPh>
    <phoneticPr fontId="2"/>
  </si>
  <si>
    <r>
      <t>個人防護具の明細</t>
    </r>
    <r>
      <rPr>
        <b/>
        <sz val="11"/>
        <color rgb="FFFF0000"/>
        <rFont val="ＭＳ Ｐゴシック"/>
        <family val="3"/>
        <charset val="128"/>
      </rPr>
      <t>（備蓄目的は補助対象外）</t>
    </r>
    <rPh sb="0" eb="2">
      <t>コジン</t>
    </rPh>
    <rPh sb="2" eb="4">
      <t>ボウゴ</t>
    </rPh>
    <rPh sb="4" eb="5">
      <t>グ</t>
    </rPh>
    <rPh sb="6" eb="8">
      <t>メイサイ</t>
    </rPh>
    <rPh sb="9" eb="11">
      <t>ビチク</t>
    </rPh>
    <rPh sb="11" eb="13">
      <t>モクテキ</t>
    </rPh>
    <rPh sb="14" eb="16">
      <t>ホジョ</t>
    </rPh>
    <rPh sb="16" eb="18">
      <t>タイショウ</t>
    </rPh>
    <rPh sb="18" eb="19">
      <t>ガイ</t>
    </rPh>
    <phoneticPr fontId="2"/>
  </si>
  <si>
    <t>種類</t>
    <rPh sb="0" eb="2">
      <t>シュルイ</t>
    </rPh>
    <phoneticPr fontId="5"/>
  </si>
  <si>
    <t>規格（型式）</t>
    <rPh sb="0" eb="2">
      <t>キカク</t>
    </rPh>
    <rPh sb="3" eb="5">
      <t>カタシキ</t>
    </rPh>
    <phoneticPr fontId="5"/>
  </si>
  <si>
    <t>数量</t>
    <rPh sb="0" eb="2">
      <t>スウリョウ</t>
    </rPh>
    <phoneticPr fontId="5"/>
  </si>
  <si>
    <t>単価
（税込）</t>
    <rPh sb="0" eb="2">
      <t>タンカ</t>
    </rPh>
    <rPh sb="4" eb="5">
      <t>ゼイ</t>
    </rPh>
    <rPh sb="5" eb="6">
      <t>コミ</t>
    </rPh>
    <phoneticPr fontId="5"/>
  </si>
  <si>
    <t>金額
（税込）</t>
    <rPh sb="0" eb="2">
      <t>キンガク</t>
    </rPh>
    <rPh sb="4" eb="6">
      <t>ゼイコミ</t>
    </rPh>
    <phoneticPr fontId="5"/>
  </si>
  <si>
    <t>添付書類
番号</t>
    <rPh sb="0" eb="2">
      <t>テンプ</t>
    </rPh>
    <rPh sb="2" eb="4">
      <t>ショルイ</t>
    </rPh>
    <rPh sb="5" eb="7">
      <t>バンゴウ</t>
    </rPh>
    <phoneticPr fontId="5"/>
  </si>
  <si>
    <t>計</t>
    <rPh sb="0" eb="1">
      <t>ケイ</t>
    </rPh>
    <phoneticPr fontId="2"/>
  </si>
  <si>
    <t>（別紙明細のとおり）</t>
    <phoneticPr fontId="2"/>
  </si>
  <si>
    <t>ＨＥＰＡフィルター付き空気清浄機
（陰圧対応可能なものに限る。）</t>
    <rPh sb="9" eb="10">
      <t>ツ</t>
    </rPh>
    <rPh sb="11" eb="13">
      <t>クウキ</t>
    </rPh>
    <rPh sb="13" eb="16">
      <t>セイジョウキ</t>
    </rPh>
    <rPh sb="18" eb="20">
      <t>インアツ</t>
    </rPh>
    <rPh sb="20" eb="22">
      <t>タイオウ</t>
    </rPh>
    <rPh sb="22" eb="24">
      <t>カノウ</t>
    </rPh>
    <rPh sb="28" eb="29">
      <t>カギ</t>
    </rPh>
    <phoneticPr fontId="2"/>
  </si>
  <si>
    <t>ＨＥＰＡフィルター付きパーテーション</t>
    <rPh sb="9" eb="10">
      <t>ツ</t>
    </rPh>
    <phoneticPr fontId="2"/>
  </si>
  <si>
    <t>簡易診療室及び付帯する備品</t>
    <rPh sb="0" eb="2">
      <t>カンイ</t>
    </rPh>
    <rPh sb="2" eb="5">
      <t>シンリョウシツ</t>
    </rPh>
    <rPh sb="5" eb="6">
      <t>オヨ</t>
    </rPh>
    <rPh sb="7" eb="9">
      <t>フタイ</t>
    </rPh>
    <rPh sb="11" eb="13">
      <t>ビヒン</t>
    </rPh>
    <phoneticPr fontId="2"/>
  </si>
  <si>
    <r>
      <t>個人防護具　明細</t>
    </r>
    <r>
      <rPr>
        <b/>
        <sz val="16"/>
        <color theme="1"/>
        <rFont val="ＭＳ Ｐゴシック"/>
        <family val="3"/>
        <charset val="128"/>
      </rPr>
      <t>（帰国者・接触者外来等）</t>
    </r>
    <rPh sb="0" eb="2">
      <t>コジン</t>
    </rPh>
    <rPh sb="2" eb="4">
      <t>ボウゴ</t>
    </rPh>
    <rPh sb="4" eb="5">
      <t>グ</t>
    </rPh>
    <rPh sb="6" eb="8">
      <t>メイサイ</t>
    </rPh>
    <rPh sb="9" eb="12">
      <t>キコクシャ</t>
    </rPh>
    <rPh sb="13" eb="16">
      <t>セッショクシャ</t>
    </rPh>
    <rPh sb="16" eb="18">
      <t>ガイライ</t>
    </rPh>
    <rPh sb="18" eb="19">
      <t>トウ</t>
    </rPh>
    <phoneticPr fontId="5"/>
  </si>
  <si>
    <r>
      <rPr>
        <b/>
        <sz val="11"/>
        <color theme="1"/>
        <rFont val="ＭＳ Ｐゴシック"/>
        <family val="3"/>
        <charset val="128"/>
      </rPr>
      <t>帰国者・接触者外来等設備整備事業における</t>
    </r>
    <r>
      <rPr>
        <b/>
        <sz val="11"/>
        <rFont val="ＭＳ Ｐゴシック"/>
        <family val="3"/>
        <charset val="128"/>
      </rPr>
      <t>個人防護具の上限額</t>
    </r>
    <rPh sb="0" eb="3">
      <t>キコクシャ</t>
    </rPh>
    <rPh sb="4" eb="10">
      <t>セッショクシャガイライトウ</t>
    </rPh>
    <rPh sb="10" eb="12">
      <t>セツビ</t>
    </rPh>
    <rPh sb="12" eb="14">
      <t>セイビ</t>
    </rPh>
    <rPh sb="14" eb="16">
      <t>ジギョウ</t>
    </rPh>
    <rPh sb="20" eb="22">
      <t>コジン</t>
    </rPh>
    <rPh sb="22" eb="24">
      <t>ボウゴ</t>
    </rPh>
    <rPh sb="24" eb="25">
      <t>グ</t>
    </rPh>
    <rPh sb="26" eb="29">
      <t>ジョウゲンガク</t>
    </rPh>
    <phoneticPr fontId="2"/>
  </si>
  <si>
    <r>
      <t>個人防護具の明細</t>
    </r>
    <r>
      <rPr>
        <b/>
        <sz val="11"/>
        <color rgb="FFFF0000"/>
        <rFont val="ＭＳ Ｐゴシック"/>
        <family val="3"/>
        <charset val="128"/>
      </rPr>
      <t>（備蓄目的は補助対象外）</t>
    </r>
    <rPh sb="0" eb="2">
      <t>コジン</t>
    </rPh>
    <rPh sb="2" eb="4">
      <t>ボウゴ</t>
    </rPh>
    <rPh sb="4" eb="5">
      <t>グ</t>
    </rPh>
    <rPh sb="6" eb="8">
      <t>メイサイ</t>
    </rPh>
    <rPh sb="9" eb="11">
      <t>ビチク</t>
    </rPh>
    <phoneticPr fontId="2"/>
  </si>
  <si>
    <r>
      <t>個人防護具　明細</t>
    </r>
    <r>
      <rPr>
        <b/>
        <sz val="16"/>
        <color theme="1"/>
        <rFont val="ＭＳ Ｐゴシック"/>
        <family val="3"/>
        <charset val="128"/>
      </rPr>
      <t>（救急・周産期・小児）</t>
    </r>
    <rPh sb="0" eb="2">
      <t>コジン</t>
    </rPh>
    <rPh sb="2" eb="4">
      <t>ボウゴ</t>
    </rPh>
    <rPh sb="4" eb="5">
      <t>グ</t>
    </rPh>
    <rPh sb="6" eb="8">
      <t>メイサイ</t>
    </rPh>
    <rPh sb="9" eb="11">
      <t>キュウキュウ</t>
    </rPh>
    <rPh sb="12" eb="15">
      <t>シュウサンキ</t>
    </rPh>
    <rPh sb="16" eb="18">
      <t>ショウニ</t>
    </rPh>
    <phoneticPr fontId="5"/>
  </si>
  <si>
    <r>
      <rPr>
        <b/>
        <sz val="11"/>
        <color theme="1"/>
        <rFont val="ＭＳ Ｐゴシック"/>
        <family val="3"/>
        <charset val="128"/>
      </rPr>
      <t>疑う患者受入れのための救急・周産期・小児医療体制確保事業における</t>
    </r>
    <r>
      <rPr>
        <b/>
        <sz val="11"/>
        <rFont val="ＭＳ Ｐゴシック"/>
        <family val="3"/>
        <charset val="128"/>
      </rPr>
      <t>個人防護具の上限額</t>
    </r>
    <rPh sb="0" eb="1">
      <t>ウタガ</t>
    </rPh>
    <rPh sb="2" eb="4">
      <t>カンジャ</t>
    </rPh>
    <rPh sb="4" eb="6">
      <t>ウケイ</t>
    </rPh>
    <rPh sb="11" eb="13">
      <t>キュウキュウ</t>
    </rPh>
    <rPh sb="14" eb="17">
      <t>シュウサンキ</t>
    </rPh>
    <rPh sb="18" eb="20">
      <t>ショウニ</t>
    </rPh>
    <rPh sb="20" eb="28">
      <t>イリョウタイセイカクホジギョウ</t>
    </rPh>
    <rPh sb="32" eb="34">
      <t>コジン</t>
    </rPh>
    <rPh sb="34" eb="36">
      <t>ボウゴ</t>
    </rPh>
    <rPh sb="36" eb="37">
      <t>グ</t>
    </rPh>
    <rPh sb="38" eb="41">
      <t>ジョウゲンガク</t>
    </rPh>
    <phoneticPr fontId="2"/>
  </si>
  <si>
    <t>別紙２－１（１）新型コロナウイルス感染症患者等入院医療機関設備整備事業明細</t>
    <rPh sb="0" eb="2">
      <t>ベッシ</t>
    </rPh>
    <rPh sb="8" eb="10">
      <t>シンガタ</t>
    </rPh>
    <rPh sb="17" eb="20">
      <t>カンセンショウ</t>
    </rPh>
    <rPh sb="20" eb="22">
      <t>カンジャ</t>
    </rPh>
    <rPh sb="22" eb="23">
      <t>トウ</t>
    </rPh>
    <rPh sb="23" eb="25">
      <t>ニュウイン</t>
    </rPh>
    <rPh sb="25" eb="35">
      <t>イリョウキカンセツビセイビジギョウ</t>
    </rPh>
    <rPh sb="35" eb="37">
      <t>メイサイ</t>
    </rPh>
    <phoneticPr fontId="14"/>
  </si>
  <si>
    <t>別紙２－１（２）</t>
    <phoneticPr fontId="2"/>
  </si>
  <si>
    <t>計</t>
    <phoneticPr fontId="2"/>
  </si>
  <si>
    <t>発熱患者への
診療対応時間</t>
    <rPh sb="0" eb="2">
      <t>ハツネツ</t>
    </rPh>
    <rPh sb="2" eb="4">
      <t>カンジャ</t>
    </rPh>
    <rPh sb="7" eb="9">
      <t>シンリョウ</t>
    </rPh>
    <rPh sb="9" eb="11">
      <t>タイオウ</t>
    </rPh>
    <rPh sb="11" eb="13">
      <t>ジカン</t>
    </rPh>
    <phoneticPr fontId="2"/>
  </si>
  <si>
    <t>曜日</t>
    <rPh sb="0" eb="2">
      <t>ヨウビ</t>
    </rPh>
    <phoneticPr fontId="2"/>
  </si>
  <si>
    <t>対応人数</t>
    <rPh sb="0" eb="2">
      <t>タイオウ</t>
    </rPh>
    <rPh sb="2" eb="4">
      <t>ニンズウ</t>
    </rPh>
    <phoneticPr fontId="5"/>
  </si>
  <si>
    <t>診療時間</t>
    <rPh sb="0" eb="2">
      <t>シンリョウ</t>
    </rPh>
    <rPh sb="2" eb="4">
      <t>ジカン</t>
    </rPh>
    <phoneticPr fontId="5"/>
  </si>
  <si>
    <t>月曜日</t>
    <rPh sb="0" eb="3">
      <t>ゲツヨウビ</t>
    </rPh>
    <phoneticPr fontId="2"/>
  </si>
  <si>
    <t>火曜日</t>
    <rPh sb="0" eb="3">
      <t>カヨウビ</t>
    </rPh>
    <phoneticPr fontId="2"/>
  </si>
  <si>
    <t>水曜日</t>
  </si>
  <si>
    <t>木曜日</t>
  </si>
  <si>
    <t>金曜日</t>
  </si>
  <si>
    <t>土曜日</t>
  </si>
  <si>
    <t>日曜日</t>
  </si>
  <si>
    <t>別紙２－１（２）帰国者・接触者外来等設備整備事業明細</t>
    <rPh sb="0" eb="2">
      <t>ベッシ</t>
    </rPh>
    <rPh sb="8" eb="11">
      <t>キコクシャ</t>
    </rPh>
    <rPh sb="12" eb="18">
      <t>セッショクシャガイライトウ</t>
    </rPh>
    <rPh sb="18" eb="24">
      <t>セツビセイビジギョウ</t>
    </rPh>
    <rPh sb="24" eb="26">
      <t>メイサイ</t>
    </rPh>
    <phoneticPr fontId="14"/>
  </si>
  <si>
    <t>別紙２－１（３）感染症検査機関等設備整備事業明細</t>
    <rPh sb="0" eb="2">
      <t>ベッシ</t>
    </rPh>
    <rPh sb="8" eb="11">
      <t>カンセンショウ</t>
    </rPh>
    <rPh sb="11" eb="13">
      <t>ケンサ</t>
    </rPh>
    <rPh sb="13" eb="15">
      <t>キカン</t>
    </rPh>
    <rPh sb="15" eb="16">
      <t>トウ</t>
    </rPh>
    <rPh sb="16" eb="22">
      <t>セツビセイビジギョウ</t>
    </rPh>
    <rPh sb="22" eb="24">
      <t>メイサイ</t>
    </rPh>
    <phoneticPr fontId="14"/>
  </si>
  <si>
    <t>次世代シークエンサー</t>
    <phoneticPr fontId="2"/>
  </si>
  <si>
    <t>等温遺伝子増幅装置</t>
    <rPh sb="0" eb="2">
      <t>トウオン</t>
    </rPh>
    <rPh sb="2" eb="5">
      <t>イデンシ</t>
    </rPh>
    <rPh sb="5" eb="7">
      <t>ゾウフク</t>
    </rPh>
    <rPh sb="7" eb="9">
      <t>ソウチ</t>
    </rPh>
    <phoneticPr fontId="2"/>
  </si>
  <si>
    <t>検査に利用する備品（１０万円以上）</t>
    <rPh sb="0" eb="2">
      <t>ケンサ</t>
    </rPh>
    <rPh sb="3" eb="5">
      <t>リヨウ</t>
    </rPh>
    <rPh sb="7" eb="9">
      <t>ビヒン</t>
    </rPh>
    <rPh sb="12" eb="16">
      <t>マンエンイジョウ</t>
    </rPh>
    <phoneticPr fontId="2"/>
  </si>
  <si>
    <t>全自動化学発光酵素免疫測定装置</t>
    <phoneticPr fontId="2"/>
  </si>
  <si>
    <t>別紙２－１（４）新型コロナウイルス感染症重点医療機関等設備整備事業明細</t>
    <rPh sb="0" eb="2">
      <t>ベッシ</t>
    </rPh>
    <rPh sb="8" eb="10">
      <t>シンガタ</t>
    </rPh>
    <rPh sb="17" eb="20">
      <t>カンセンショウ</t>
    </rPh>
    <rPh sb="20" eb="22">
      <t>ジュウテン</t>
    </rPh>
    <rPh sb="22" eb="24">
      <t>イリョウ</t>
    </rPh>
    <rPh sb="24" eb="26">
      <t>キカン</t>
    </rPh>
    <rPh sb="26" eb="27">
      <t>トウ</t>
    </rPh>
    <rPh sb="27" eb="33">
      <t>セツビセイビジギョウ</t>
    </rPh>
    <rPh sb="33" eb="35">
      <t>メイサイ</t>
    </rPh>
    <phoneticPr fontId="14"/>
  </si>
  <si>
    <t>超音波画像診断装置</t>
    <phoneticPr fontId="2"/>
  </si>
  <si>
    <t>血液浄化装置</t>
    <phoneticPr fontId="2"/>
  </si>
  <si>
    <t>気管支鏡</t>
    <rPh sb="0" eb="4">
      <t>キカンシキョウ</t>
    </rPh>
    <phoneticPr fontId="2"/>
  </si>
  <si>
    <t>ＣＴ撮影装置等</t>
    <rPh sb="2" eb="4">
      <t>サツエイ</t>
    </rPh>
    <rPh sb="4" eb="6">
      <t>ソウチ</t>
    </rPh>
    <rPh sb="6" eb="7">
      <t>トウ</t>
    </rPh>
    <phoneticPr fontId="2"/>
  </si>
  <si>
    <t>生体情報モニタ</t>
    <phoneticPr fontId="2"/>
  </si>
  <si>
    <t>分娩監視装置</t>
    <rPh sb="0" eb="2">
      <t>ブンベン</t>
    </rPh>
    <rPh sb="2" eb="4">
      <t>カンシ</t>
    </rPh>
    <rPh sb="4" eb="6">
      <t>ソウチ</t>
    </rPh>
    <phoneticPr fontId="2"/>
  </si>
  <si>
    <t>新生児モニタ</t>
    <rPh sb="0" eb="3">
      <t>シンセイジ</t>
    </rPh>
    <phoneticPr fontId="2"/>
  </si>
  <si>
    <t>別紙２－１（５）新型コロナウイルス感染症を疑う患者受入れのための救急・周産期・小児医療体制確保事業（設備整備）明細</t>
    <rPh sb="0" eb="2">
      <t>ベッシ</t>
    </rPh>
    <rPh sb="8" eb="10">
      <t>シンガタ</t>
    </rPh>
    <rPh sb="17" eb="20">
      <t>カンセンショウ</t>
    </rPh>
    <rPh sb="21" eb="22">
      <t>ウタガ</t>
    </rPh>
    <rPh sb="23" eb="25">
      <t>カンジャ</t>
    </rPh>
    <rPh sb="25" eb="27">
      <t>ウケイ</t>
    </rPh>
    <rPh sb="32" eb="34">
      <t>キュウキュウ</t>
    </rPh>
    <rPh sb="35" eb="38">
      <t>シュウサンキ</t>
    </rPh>
    <rPh sb="39" eb="41">
      <t>ショウニ</t>
    </rPh>
    <rPh sb="41" eb="49">
      <t>イリョウタイセイカクホジギョウ</t>
    </rPh>
    <rPh sb="50" eb="52">
      <t>セツビ</t>
    </rPh>
    <rPh sb="52" eb="54">
      <t>セイビ</t>
    </rPh>
    <rPh sb="55" eb="57">
      <t>メイサイ</t>
    </rPh>
    <phoneticPr fontId="14"/>
  </si>
  <si>
    <t>消毒経費</t>
    <rPh sb="0" eb="2">
      <t>ショウドク</t>
    </rPh>
    <rPh sb="2" eb="4">
      <t>ケイヒ</t>
    </rPh>
    <phoneticPr fontId="2"/>
  </si>
  <si>
    <t>救急医療を担う医療機関において、疑い患者の診療に要する備品</t>
    <phoneticPr fontId="2"/>
  </si>
  <si>
    <t>救急医療を担う医療機関において、疑い患者の診療に要する備品</t>
    <phoneticPr fontId="2"/>
  </si>
  <si>
    <t>周産期医療又は小児医療を担う医療機関において、疑い患者に使用する保育器</t>
    <phoneticPr fontId="2"/>
  </si>
  <si>
    <t>周産期医療又は小児医療を担う医療機関において、疑い患者に使用する保育器</t>
    <rPh sb="0" eb="3">
      <t>シュウサンキ</t>
    </rPh>
    <rPh sb="3" eb="5">
      <t>イリョウ</t>
    </rPh>
    <rPh sb="5" eb="6">
      <t>マタ</t>
    </rPh>
    <rPh sb="7" eb="9">
      <t>ショウニ</t>
    </rPh>
    <rPh sb="9" eb="11">
      <t>イリョウ</t>
    </rPh>
    <rPh sb="12" eb="13">
      <t>ニナ</t>
    </rPh>
    <rPh sb="14" eb="16">
      <t>イリョウ</t>
    </rPh>
    <rPh sb="16" eb="18">
      <t>キカン</t>
    </rPh>
    <rPh sb="23" eb="24">
      <t>ウタガ</t>
    </rPh>
    <rPh sb="25" eb="27">
      <t>カンジャ</t>
    </rPh>
    <rPh sb="28" eb="30">
      <t>シヨウ</t>
    </rPh>
    <rPh sb="32" eb="35">
      <t>ホイクキ</t>
    </rPh>
    <phoneticPr fontId="2"/>
  </si>
  <si>
    <t>別紙２－１（５）　</t>
    <phoneticPr fontId="2"/>
  </si>
  <si>
    <t>別紙４－１（１）（補足資料）</t>
    <phoneticPr fontId="2"/>
  </si>
  <si>
    <t>埼玉県新型コロナウイルス感染症対策設備整備事業所要額調書</t>
    <phoneticPr fontId="2"/>
  </si>
  <si>
    <t>対象経費支出額</t>
    <rPh sb="0" eb="2">
      <t>タイショウ</t>
    </rPh>
    <rPh sb="2" eb="4">
      <t>ケイヒ</t>
    </rPh>
    <rPh sb="4" eb="6">
      <t>シシュツ</t>
    </rPh>
    <rPh sb="6" eb="7">
      <t>ガク</t>
    </rPh>
    <phoneticPr fontId="14"/>
  </si>
  <si>
    <t>別紙４－１（２）</t>
    <phoneticPr fontId="2"/>
  </si>
  <si>
    <t>別紙４－１（５）　</t>
    <phoneticPr fontId="2"/>
  </si>
  <si>
    <t>様式第１号</t>
  </si>
  <si>
    <t>交付申請書</t>
  </si>
  <si>
    <t>（宛先）</t>
  </si>
  <si>
    <t>　埼 玉 県 知 事</t>
  </si>
  <si>
    <t>　標記について、次により埼玉県新型コロナウイルス感染症対策設備整備事業補助金の交
付を受けたいので、補助金等の交付手続等に関する規則第４条の規定により関係書類を添
えて申請します。</t>
    <phoneticPr fontId="2"/>
  </si>
  <si>
    <t>１　補助金の交付を申請する事業（該当する事業にレ点をつけてください。）</t>
  </si>
  <si>
    <t>３　事業計画書（別紙１）</t>
  </si>
  <si>
    <t>４　所要額調書及び所要額明細書（別紙２）</t>
  </si>
  <si>
    <t>５　添付書類</t>
  </si>
  <si>
    <t>（１）当該事業に係る歳入歳出予算書抄本（当該補助事業の支出予定額を備考欄に明記す
    ること。）</t>
    <phoneticPr fontId="2"/>
  </si>
  <si>
    <t>（２）その他参考となる資料</t>
  </si>
  <si>
    <t>第　　　　　　　号</t>
  </si>
  <si>
    <t>令和　　年　　月　　日</t>
  </si>
  <si>
    <t>　医療機関名</t>
    <phoneticPr fontId="2"/>
  </si>
  <si>
    <t>　　代表者職氏名</t>
    <phoneticPr fontId="2"/>
  </si>
  <si>
    <t xml:space="preserve">    開   設   者</t>
    <phoneticPr fontId="2"/>
  </si>
  <si>
    <t>記</t>
    <phoneticPr fontId="2"/>
  </si>
  <si>
    <t>　　  （１）新型コロナウイルス感染症患者等入院医療機関設備整備事業</t>
    <phoneticPr fontId="2"/>
  </si>
  <si>
    <t>　　  （２）帰国者・接触者外来等設備整備事業</t>
    <phoneticPr fontId="2"/>
  </si>
  <si>
    <t>　　  （３）感染症検査機関等設備整備事業</t>
    <phoneticPr fontId="2"/>
  </si>
  <si>
    <t>　    （４）新型コロナウイルス感染症重点医療機関等設備整備事業</t>
    <phoneticPr fontId="2"/>
  </si>
  <si>
    <t>　　  （５）新型コロナウイルス感染症を疑う患者受入れのための救急・周産期・小児医
           療体制確保事業（設備整備）</t>
    <phoneticPr fontId="2"/>
  </si>
  <si>
    <t>　　所　 在 　地</t>
    <rPh sb="2" eb="3">
      <t>ショ</t>
    </rPh>
    <rPh sb="5" eb="6">
      <t>ザイ</t>
    </rPh>
    <rPh sb="8" eb="9">
      <t>チ</t>
    </rPh>
    <phoneticPr fontId="2"/>
  </si>
  <si>
    <t>　　　　　申請者</t>
    <phoneticPr fontId="2"/>
  </si>
  <si>
    <t xml:space="preserve">    郵 便 番 号</t>
    <rPh sb="4" eb="5">
      <t>ユウ</t>
    </rPh>
    <rPh sb="6" eb="7">
      <t>ビン</t>
    </rPh>
    <rPh sb="8" eb="9">
      <t>バン</t>
    </rPh>
    <rPh sb="10" eb="11">
      <t>ゴウ</t>
    </rPh>
    <phoneticPr fontId="2"/>
  </si>
  <si>
    <t>円</t>
    <rPh sb="0" eb="1">
      <t>エン</t>
    </rPh>
    <phoneticPr fontId="2"/>
  </si>
  <si>
    <t>２　申請金額　金</t>
    <phoneticPr fontId="2"/>
  </si>
  <si>
    <t>対象経費支出予定額</t>
    <rPh sb="0" eb="2">
      <t>タイショウ</t>
    </rPh>
    <rPh sb="2" eb="4">
      <t>ケイヒ</t>
    </rPh>
    <rPh sb="4" eb="6">
      <t>シシュツ</t>
    </rPh>
    <rPh sb="6" eb="8">
      <t>ヨテイ</t>
    </rPh>
    <rPh sb="8" eb="9">
      <t>ガク</t>
    </rPh>
    <phoneticPr fontId="5"/>
  </si>
  <si>
    <t>個人防護具</t>
    <phoneticPr fontId="2"/>
  </si>
  <si>
    <t>人工呼吸器及び付帯する備品</t>
    <rPh sb="0" eb="2">
      <t>ジンコウ</t>
    </rPh>
    <rPh sb="2" eb="5">
      <t>コキュウキ</t>
    </rPh>
    <rPh sb="5" eb="6">
      <t>オヨ</t>
    </rPh>
    <rPh sb="7" eb="9">
      <t>フタイ</t>
    </rPh>
    <rPh sb="11" eb="13">
      <t>ビヒン</t>
    </rPh>
    <phoneticPr fontId="5"/>
  </si>
  <si>
    <t xml:space="preserve">   電話番号</t>
    <rPh sb="3" eb="5">
      <t>デンワ</t>
    </rPh>
    <rPh sb="5" eb="7">
      <t>バンゴウ</t>
    </rPh>
    <phoneticPr fontId="14"/>
  </si>
  <si>
    <t xml:space="preserve">   メールアドレス</t>
    <phoneticPr fontId="14"/>
  </si>
  <si>
    <t>令和４年度　埼玉県新型コロナウイルス感染症対策設備整備事業補助金</t>
    <phoneticPr fontId="2"/>
  </si>
  <si>
    <t>歳入歳出（収支）予算書（見込書）抄本</t>
  </si>
  <si>
    <t>１　歳入（収入）</t>
    <phoneticPr fontId="2"/>
  </si>
  <si>
    <t>科　　目</t>
    <phoneticPr fontId="2"/>
  </si>
  <si>
    <t>予　算　額</t>
    <phoneticPr fontId="2"/>
  </si>
  <si>
    <t>備　　　考</t>
    <phoneticPr fontId="2"/>
  </si>
  <si>
    <t>２　歳出（支出）</t>
    <phoneticPr fontId="2"/>
  </si>
  <si>
    <r>
      <t>上記の</t>
    </r>
    <r>
      <rPr>
        <sz val="10"/>
        <color rgb="FF000000"/>
        <rFont val="ＭＳ Ｐ明朝"/>
        <family val="1"/>
        <charset val="128"/>
      </rPr>
      <t>令和４年度　埼玉県新型コロナウイルス感染症対策設備整備事業補助金</t>
    </r>
    <r>
      <rPr>
        <sz val="10"/>
        <rFont val="ＭＳ Ｐ明朝"/>
        <family val="1"/>
        <charset val="128"/>
      </rPr>
      <t>歳入歳出（収支）予算書（見込書）抄本は、原本と相違ないことを証明する。</t>
    </r>
    <phoneticPr fontId="2"/>
  </si>
  <si>
    <t>県補助金</t>
    <phoneticPr fontId="2"/>
  </si>
  <si>
    <t>自己負担金</t>
    <phoneticPr fontId="2"/>
  </si>
  <si>
    <t>歳入歳出（収支）決算書（見込書）抄本</t>
    <rPh sb="8" eb="10">
      <t>ケッサン</t>
    </rPh>
    <phoneticPr fontId="2"/>
  </si>
  <si>
    <t>決　算　額</t>
    <rPh sb="0" eb="1">
      <t>ケッ</t>
    </rPh>
    <phoneticPr fontId="2"/>
  </si>
  <si>
    <r>
      <t>上記の</t>
    </r>
    <r>
      <rPr>
        <sz val="10"/>
        <color rgb="FF000000"/>
        <rFont val="ＭＳ Ｐ明朝"/>
        <family val="1"/>
        <charset val="128"/>
      </rPr>
      <t>令和４年度　埼玉県新型コロナウイルス感染症対策設備整備事業補助金</t>
    </r>
    <r>
      <rPr>
        <sz val="10"/>
        <rFont val="ＭＳ Ｐ明朝"/>
        <family val="1"/>
        <charset val="128"/>
      </rPr>
      <t>歳入歳出（収支）決算書（見込書）抄本は、原本と相違ないことを証明する。</t>
    </r>
    <rPh sb="43" eb="45">
      <t>ケッサン</t>
    </rPh>
    <phoneticPr fontId="2"/>
  </si>
  <si>
    <t>様式第１－２号</t>
    <phoneticPr fontId="2"/>
  </si>
  <si>
    <t>変更交付申請書</t>
    <rPh sb="0" eb="2">
      <t>ヘンコウ</t>
    </rPh>
    <phoneticPr fontId="2"/>
  </si>
  <si>
    <t>り変更したいので、補助金等の交付手続等に関する規則第４条の規定により関係書類を添</t>
    <phoneticPr fontId="2"/>
  </si>
  <si>
    <t>えて申請します。</t>
    <phoneticPr fontId="2"/>
  </si>
  <si>
    <t>４年度　埼玉県新型コロナウイルス感染症対策設備整備事業補助金について、下記のとお</t>
    <phoneticPr fontId="2"/>
  </si>
  <si>
    <t>１　変更を申請する事業（該当する事業にレ点をつけてください。）</t>
    <phoneticPr fontId="2"/>
  </si>
  <si>
    <t>６　添付書類</t>
    <phoneticPr fontId="2"/>
  </si>
  <si>
    <t>５　交付申請変更理由書（別紙１　補足資料）</t>
    <phoneticPr fontId="2"/>
  </si>
  <si>
    <t>　で補助金の交付決定の通知を受けた令和</t>
    <phoneticPr fontId="2"/>
  </si>
  <si>
    <t>　令和　年　　月　　日付感対第　　　　号</t>
    <phoneticPr fontId="2"/>
  </si>
  <si>
    <t>円</t>
    <phoneticPr fontId="2"/>
  </si>
  <si>
    <t>円）</t>
    <phoneticPr fontId="2"/>
  </si>
  <si>
    <t>２　変更後交付申請金額　</t>
    <phoneticPr fontId="2"/>
  </si>
  <si>
    <t>金</t>
    <phoneticPr fontId="2"/>
  </si>
  <si>
    <t xml:space="preserve">   （変更前交付金額　　</t>
    <phoneticPr fontId="2"/>
  </si>
  <si>
    <t>様式第３号</t>
    <phoneticPr fontId="2"/>
  </si>
  <si>
    <t>事業実績報告書</t>
    <phoneticPr fontId="2"/>
  </si>
  <si>
    <t>　で補助金の交付決定の通知を受けた埼玉</t>
    <rPh sb="17" eb="19">
      <t>サイタマ</t>
    </rPh>
    <phoneticPr fontId="2"/>
  </si>
  <si>
    <t>県新型コロナウイルス感染症対策設備整備事業が完了したので、補助金等の交付手続等に</t>
    <phoneticPr fontId="2"/>
  </si>
  <si>
    <t>関する規則第１３条の規定により、関係書類を添えて、下記のとおり報告します。</t>
    <phoneticPr fontId="2"/>
  </si>
  <si>
    <t>１　補助金の実績報告をする事業（該当する事業にレ点をつけてください。）</t>
    <phoneticPr fontId="2"/>
  </si>
  <si>
    <t>２　補助金精算額　　金</t>
    <phoneticPr fontId="2"/>
  </si>
  <si>
    <t>３　所要額精算書（別紙３）</t>
    <phoneticPr fontId="2"/>
  </si>
  <si>
    <t>４　事業実績報告書（別紙４）</t>
    <phoneticPr fontId="2"/>
  </si>
  <si>
    <t>（１）当該事業に係る歳入歳出決算書（見込み）の抄本（当該補助事業の決算額を備考欄
　　に明記すること。）</t>
    <rPh sb="33" eb="35">
      <t>ケッサン</t>
    </rPh>
    <phoneticPr fontId="2"/>
  </si>
  <si>
    <t>第　　　　　　　号</t>
    <phoneticPr fontId="2"/>
  </si>
  <si>
    <t>令和　　年　　月　　日</t>
    <phoneticPr fontId="2"/>
  </si>
  <si>
    <t>寄付金その他</t>
    <rPh sb="0" eb="3">
      <t>キフキン</t>
    </rPh>
    <rPh sb="5" eb="6">
      <t>ホカ</t>
    </rPh>
    <phoneticPr fontId="2"/>
  </si>
  <si>
    <t>設備整備費</t>
    <rPh sb="0" eb="2">
      <t>セツビ</t>
    </rPh>
    <rPh sb="2" eb="4">
      <t>セイビ</t>
    </rPh>
    <rPh sb="4" eb="5">
      <t>ヒ</t>
    </rPh>
    <phoneticPr fontId="2"/>
  </si>
  <si>
    <t>令和４年度埼玉県新型コロナウイルス感染症対策設備整備事業計画書</t>
    <phoneticPr fontId="5"/>
  </si>
  <si>
    <t>基準額</t>
    <rPh sb="0" eb="3">
      <t>キジュンガク</t>
    </rPh>
    <phoneticPr fontId="2"/>
  </si>
  <si>
    <t>基準額上限</t>
    <rPh sb="0" eb="2">
      <t>キジュン</t>
    </rPh>
    <rPh sb="2" eb="3">
      <t>ガク</t>
    </rPh>
    <rPh sb="3" eb="5">
      <t>ジョウゲン</t>
    </rPh>
    <phoneticPr fontId="2"/>
  </si>
  <si>
    <t>人工呼吸器及び付帯する備品</t>
  </si>
  <si>
    <t>ＨＥＰＡフィルター付きパーテーション</t>
  </si>
  <si>
    <t>超音波画像診断装置</t>
  </si>
  <si>
    <t>血液浄化装置</t>
  </si>
  <si>
    <t>気管支鏡</t>
  </si>
  <si>
    <t>ＣＴ撮影装置等</t>
  </si>
  <si>
    <t>生体情報モニタ</t>
  </si>
  <si>
    <t>分娩監視装置</t>
  </si>
  <si>
    <t>新生児モニタ</t>
  </si>
  <si>
    <t>HEPA フィルター付きパーテーション</t>
  </si>
  <si>
    <t>周産期医療又は小児医療を担う医療機関において、疑い患者に使用する保育器</t>
  </si>
  <si>
    <t>備考</t>
    <rPh sb="0" eb="2">
      <t>ビコウ</t>
    </rPh>
    <phoneticPr fontId="2"/>
  </si>
  <si>
    <t>対象経費支出予定額</t>
    <phoneticPr fontId="14"/>
  </si>
  <si>
    <t>品名及び規格（型式）</t>
    <phoneticPr fontId="14"/>
  </si>
  <si>
    <t>令和４年度新設・増設病床数</t>
    <rPh sb="0" eb="2">
      <t>レイワ</t>
    </rPh>
    <rPh sb="3" eb="5">
      <t>ネンド</t>
    </rPh>
    <rPh sb="12" eb="13">
      <t>カズ</t>
    </rPh>
    <phoneticPr fontId="2"/>
  </si>
  <si>
    <t>令和４年度新設・増設病床数</t>
    <rPh sb="12" eb="13">
      <t>カズ</t>
    </rPh>
    <phoneticPr fontId="2"/>
  </si>
  <si>
    <t>対象経費支出額</t>
    <phoneticPr fontId="14"/>
  </si>
  <si>
    <r>
      <t>必要理由（整備に至った経緯、</t>
    </r>
    <r>
      <rPr>
        <sz val="12"/>
        <rFont val="ＭＳ ゴシック"/>
        <family val="3"/>
        <charset val="128"/>
      </rPr>
      <t>現状の課題、事業実施による効果</t>
    </r>
    <r>
      <rPr>
        <sz val="12"/>
        <color rgb="FF000000"/>
        <rFont val="ＭＳ ゴシック"/>
        <family val="3"/>
        <charset val="128"/>
      </rPr>
      <t>等についても整理し、記入してください。）</t>
    </r>
    <rPh sb="14" eb="16">
      <t>ゲンジョウ</t>
    </rPh>
    <rPh sb="17" eb="19">
      <t>カダイ</t>
    </rPh>
    <rPh sb="20" eb="22">
      <t>ジギョウ</t>
    </rPh>
    <rPh sb="22" eb="24">
      <t>ジッシ</t>
    </rPh>
    <rPh sb="27" eb="29">
      <t>コウカ</t>
    </rPh>
    <rPh sb="39" eb="41">
      <t>キニュウ</t>
    </rPh>
    <phoneticPr fontId="5"/>
  </si>
  <si>
    <t>別紙１－１</t>
    <rPh sb="0" eb="2">
      <t>ベッシ</t>
    </rPh>
    <phoneticPr fontId="5"/>
  </si>
  <si>
    <t>必要理由明細書</t>
    <rPh sb="0" eb="4">
      <t>ヒツヨウリユウ</t>
    </rPh>
    <rPh sb="4" eb="7">
      <t>メイサイショ</t>
    </rPh>
    <phoneticPr fontId="5"/>
  </si>
  <si>
    <t>（１）新型コロナウイルス感染症患者等入院医療機関設備整備事業</t>
  </si>
  <si>
    <t>今年度整備台数</t>
    <rPh sb="0" eb="3">
      <t>コンネンド</t>
    </rPh>
    <rPh sb="3" eb="5">
      <t>セイビ</t>
    </rPh>
    <rPh sb="5" eb="7">
      <t>ダイスウ</t>
    </rPh>
    <phoneticPr fontId="2"/>
  </si>
  <si>
    <t>既存整備台数
（令和２・３年度）</t>
    <rPh sb="0" eb="2">
      <t>キゾン</t>
    </rPh>
    <rPh sb="2" eb="4">
      <t>セイビ</t>
    </rPh>
    <rPh sb="4" eb="6">
      <t>ダイスウ</t>
    </rPh>
    <rPh sb="8" eb="10">
      <t>レイワ</t>
    </rPh>
    <rPh sb="13" eb="15">
      <t>ネンド</t>
    </rPh>
    <phoneticPr fontId="2"/>
  </si>
  <si>
    <t>確保病床数</t>
    <rPh sb="0" eb="2">
      <t>カクホ</t>
    </rPh>
    <rPh sb="2" eb="4">
      <t>ビョウショウ</t>
    </rPh>
    <rPh sb="4" eb="5">
      <t>スウ</t>
    </rPh>
    <phoneticPr fontId="2"/>
  </si>
  <si>
    <t>新型コロナウイルスに係る
確保病床数</t>
    <rPh sb="0" eb="2">
      <t>シンガタ</t>
    </rPh>
    <rPh sb="10" eb="11">
      <t>カカ</t>
    </rPh>
    <rPh sb="13" eb="17">
      <t>カクホビョウショウ</t>
    </rPh>
    <rPh sb="17" eb="18">
      <t>スウ</t>
    </rPh>
    <phoneticPr fontId="2"/>
  </si>
  <si>
    <t>・整備に至った経緯、現状の課題を記載してください。</t>
    <rPh sb="16" eb="18">
      <t>キサイ</t>
    </rPh>
    <phoneticPr fontId="2"/>
  </si>
  <si>
    <t>〇整備台数等</t>
    <rPh sb="1" eb="3">
      <t>セイビ</t>
    </rPh>
    <rPh sb="3" eb="5">
      <t>ダイスウ</t>
    </rPh>
    <rPh sb="5" eb="6">
      <t>ヒト</t>
    </rPh>
    <phoneticPr fontId="2"/>
  </si>
  <si>
    <r>
      <t>〇必要理由（下記の項目</t>
    </r>
    <r>
      <rPr>
        <sz val="12"/>
        <color rgb="FFFF0000"/>
        <rFont val="ＭＳ ゴシック"/>
        <family val="3"/>
        <charset val="128"/>
      </rPr>
      <t>全てに</t>
    </r>
    <r>
      <rPr>
        <sz val="12"/>
        <color rgb="FF000000"/>
        <rFont val="ＭＳ ゴシック"/>
        <family val="3"/>
        <charset val="128"/>
      </rPr>
      <t>ついて記載を行ってください。）</t>
    </r>
    <rPh sb="6" eb="8">
      <t>カキ</t>
    </rPh>
    <rPh sb="9" eb="11">
      <t>コウモク</t>
    </rPh>
    <rPh sb="11" eb="12">
      <t>スベ</t>
    </rPh>
    <rPh sb="17" eb="19">
      <t>キサイ</t>
    </rPh>
    <rPh sb="20" eb="21">
      <t>オコナ</t>
    </rPh>
    <phoneticPr fontId="5"/>
  </si>
  <si>
    <t>（記入例）</t>
    <rPh sb="1" eb="3">
      <t>キニュウ</t>
    </rPh>
    <rPh sb="3" eb="4">
      <t>レイ</t>
    </rPh>
    <phoneticPr fontId="2"/>
  </si>
  <si>
    <t xml:space="preserve"> （２）帰国者・接触者外来等設備整備事業</t>
    <phoneticPr fontId="2"/>
  </si>
  <si>
    <t>リアルタイムＰＣＲ装置</t>
    <rPh sb="9" eb="11">
      <t>ソウチ</t>
    </rPh>
    <phoneticPr fontId="1"/>
  </si>
  <si>
    <t>（３）感染症検査機関等設備整備事業</t>
    <phoneticPr fontId="2"/>
  </si>
  <si>
    <t>（４）新型コロナウイルス感染症重点医療機関等設備整備事業</t>
    <phoneticPr fontId="2"/>
  </si>
  <si>
    <t>ＨＥＰＡフィルター付き空気清浄機</t>
    <phoneticPr fontId="2"/>
  </si>
  <si>
    <t>HEPA フィルター付き空気清浄機</t>
    <phoneticPr fontId="2"/>
  </si>
  <si>
    <t>新型コロナウイルスに係る
疑い患者専用病床数</t>
    <rPh sb="0" eb="2">
      <t>シンガタ</t>
    </rPh>
    <rPh sb="10" eb="11">
      <t>カカ</t>
    </rPh>
    <rPh sb="13" eb="14">
      <t>ウタガ</t>
    </rPh>
    <rPh sb="15" eb="17">
      <t>カンジャ</t>
    </rPh>
    <rPh sb="17" eb="19">
      <t>センヨウ</t>
    </rPh>
    <rPh sb="19" eb="21">
      <t>ビョウショウ</t>
    </rPh>
    <rPh sb="21" eb="22">
      <t>スウ</t>
    </rPh>
    <phoneticPr fontId="2"/>
  </si>
  <si>
    <t>疑い患者専用病床数</t>
    <rPh sb="0" eb="1">
      <t>ウタガ</t>
    </rPh>
    <rPh sb="2" eb="4">
      <t>カンジャ</t>
    </rPh>
    <rPh sb="4" eb="6">
      <t>センヨウ</t>
    </rPh>
    <rPh sb="6" eb="8">
      <t>ビョウショウ</t>
    </rPh>
    <rPh sb="8" eb="9">
      <t>スウ</t>
    </rPh>
    <phoneticPr fontId="2"/>
  </si>
  <si>
    <t>・整備に至った経緯、現状の課題（検査可能件数等）を記載してください。</t>
    <rPh sb="25" eb="27">
      <t>キサイ</t>
    </rPh>
    <phoneticPr fontId="2"/>
  </si>
  <si>
    <t>（５）新型コロナウイルス感染症を疑う患者受入れのための救急・周産期・小児医療体制確保事業（設備整備）</t>
    <phoneticPr fontId="2"/>
  </si>
  <si>
    <t>・事業実施によりどの程度新型コロナウイルス感染症に係る医療提供体制が強化されるのかを具体的に記載してください。（発熱患者受入可能人数の増加数・検査可能件数等）</t>
    <rPh sb="42" eb="45">
      <t>グタイテキ</t>
    </rPh>
    <rPh sb="46" eb="48">
      <t>キサイ</t>
    </rPh>
    <rPh sb="71" eb="73">
      <t>ケンサ</t>
    </rPh>
    <rPh sb="73" eb="75">
      <t>カノウ</t>
    </rPh>
    <rPh sb="75" eb="77">
      <t>ケンスウ</t>
    </rPh>
    <rPh sb="77" eb="78">
      <t>ヒト</t>
    </rPh>
    <phoneticPr fontId="2"/>
  </si>
  <si>
    <t>・事業実施によりどの程度新型コロナウイルス感染症に係る医療提供体制が強化されるのかを具体的に記載してください。（発熱患者受入可能人数の増加数等）</t>
    <rPh sb="42" eb="45">
      <t>グタイテキ</t>
    </rPh>
    <rPh sb="46" eb="48">
      <t>キサイ</t>
    </rPh>
    <rPh sb="56" eb="58">
      <t>ハツネツ</t>
    </rPh>
    <rPh sb="58" eb="60">
      <t>カンジャ</t>
    </rPh>
    <rPh sb="60" eb="62">
      <t>ウケイ</t>
    </rPh>
    <rPh sb="70" eb="71">
      <t>ヒト</t>
    </rPh>
    <phoneticPr fontId="2"/>
  </si>
  <si>
    <r>
      <t>　※令和２・３年度に補助を受けてなお令和４年度にも整備を行う品目につい
　　ては必ず</t>
    </r>
    <r>
      <rPr>
        <sz val="12"/>
        <color rgb="FFFF0000"/>
        <rFont val="ＭＳ ゴシック"/>
        <family val="3"/>
        <charset val="128"/>
      </rPr>
      <t>品目ごとに</t>
    </r>
    <r>
      <rPr>
        <sz val="12"/>
        <color rgb="FF000000"/>
        <rFont val="ＭＳ ゴシック"/>
        <family val="3"/>
        <charset val="128"/>
      </rPr>
      <t>整備理由を記載してください。
　　</t>
    </r>
    <rPh sb="28" eb="29">
      <t>オコナ</t>
    </rPh>
    <rPh sb="30" eb="32">
      <t>ヒンモク</t>
    </rPh>
    <rPh sb="40" eb="41">
      <t>カナラ</t>
    </rPh>
    <rPh sb="42" eb="44">
      <t>ヒンモク</t>
    </rPh>
    <rPh sb="47" eb="49">
      <t>セイビ</t>
    </rPh>
    <rPh sb="49" eb="51">
      <t>リユウ</t>
    </rPh>
    <rPh sb="52" eb="54">
      <t>キサイ</t>
    </rPh>
    <phoneticPr fontId="2"/>
  </si>
  <si>
    <t>・事業実施によりどの程度新型コロナウイルス感染症に係る医療提供体制が強化されるのかを具体的に記載してください。（受入可能人数の増加数等）</t>
    <rPh sb="42" eb="45">
      <t>グタイテキ</t>
    </rPh>
    <rPh sb="46" eb="48">
      <t>キサイ</t>
    </rPh>
    <rPh sb="66" eb="67">
      <t>ヒト</t>
    </rPh>
    <phoneticPr fontId="2"/>
  </si>
  <si>
    <t>・事業実施によりどの程度新型コロナウイルス感染症に係る医療提供体制が強化されるのかを具体的に記載してください。（受入可能人数の増加数等）</t>
    <rPh sb="42" eb="45">
      <t>グタイテキ</t>
    </rPh>
    <rPh sb="46" eb="48">
      <t>キサイ</t>
    </rPh>
    <rPh sb="56" eb="58">
      <t>ウケイレ</t>
    </rPh>
    <rPh sb="58" eb="60">
      <t>カノウ</t>
    </rPh>
    <rPh sb="60" eb="62">
      <t>ニンズウ</t>
    </rPh>
    <rPh sb="63" eb="66">
      <t>ゾウカスウ</t>
    </rPh>
    <rPh sb="66" eb="67">
      <t>ナド</t>
    </rPh>
    <phoneticPr fontId="2"/>
  </si>
  <si>
    <t>誓約書</t>
    <rPh sb="0" eb="3">
      <t>セイヤクショ</t>
    </rPh>
    <phoneticPr fontId="2"/>
  </si>
  <si>
    <t>　５　役員等が暴力団又は暴力団員と社会的に非難されるべき関係を有している。</t>
    <phoneticPr fontId="2"/>
  </si>
  <si>
    <t>　また、これにより生じた損害については、当方が一切の責任を負うものとします。</t>
    <phoneticPr fontId="2"/>
  </si>
  <si>
    <t>　２　暴力団（暴力団員による不当な行為の防止等に関する法律第２条第２号に規定する</t>
    <phoneticPr fontId="2"/>
  </si>
  <si>
    <t>　　暴力団をいう。以下同じ。）又は暴力団員が経営に実質的に関与している。</t>
    <phoneticPr fontId="2"/>
  </si>
  <si>
    <t>　３　役員等が自己、自社若しくは第三者の不正な利益を図る目的又は第三者に損害を加</t>
    <phoneticPr fontId="2"/>
  </si>
  <si>
    <t>　　える目的をもって、暴力団又は暴力団員を利用するなどしている。</t>
    <phoneticPr fontId="2"/>
  </si>
  <si>
    <t>　４　役員等が、暴力団又は暴力団員に対して資金等を供給し、又は便宜を供与するなど</t>
    <phoneticPr fontId="2"/>
  </si>
  <si>
    <t>　　直接的あるいは積極的に暴力団の維持、運営に協力し、若しくは関与している。</t>
    <phoneticPr fontId="2"/>
  </si>
  <si>
    <t>　なお、誓約した内容と事実が相違することが判明した場合には、補助金の交付を受けら</t>
    <phoneticPr fontId="2"/>
  </si>
  <si>
    <t>ＨＥＰＡフィルター付きパーテーション</t>
    <phoneticPr fontId="2"/>
  </si>
  <si>
    <t>記</t>
    <rPh sb="0" eb="1">
      <t>キ</t>
    </rPh>
    <phoneticPr fontId="2"/>
  </si>
  <si>
    <t>　下記事項のいずれにも該当せず、将来においても当該事項のいずれにも該当しないこと</t>
    <rPh sb="1" eb="3">
      <t>カキ</t>
    </rPh>
    <rPh sb="3" eb="5">
      <t>ジコウ</t>
    </rPh>
    <rPh sb="11" eb="13">
      <t>ガイトウ</t>
    </rPh>
    <rPh sb="16" eb="18">
      <t>ショウライ</t>
    </rPh>
    <phoneticPr fontId="2"/>
  </si>
  <si>
    <t>を誓約します。</t>
    <phoneticPr fontId="2"/>
  </si>
  <si>
    <t>れないこと又は補助金の交付の決定の全部若しくは一部を取り消されること及び補助金を</t>
    <rPh sb="5" eb="6">
      <t>マタ</t>
    </rPh>
    <rPh sb="34" eb="35">
      <t>オヨ</t>
    </rPh>
    <phoneticPr fontId="2"/>
  </si>
  <si>
    <t>返還することになっても異議はありません。</t>
    <phoneticPr fontId="2"/>
  </si>
  <si>
    <t>　１　役員等（申請者が個人である場合にはその者を、申請者が法人である場合にはその</t>
    <rPh sb="7" eb="9">
      <t>シンセイ</t>
    </rPh>
    <rPh sb="9" eb="10">
      <t>シャ</t>
    </rPh>
    <rPh sb="25" eb="27">
      <t>シンセイ</t>
    </rPh>
    <rPh sb="27" eb="28">
      <t>シャ</t>
    </rPh>
    <phoneticPr fontId="2"/>
  </si>
  <si>
    <t>　　役員又はその支店若しくは常時契約を締結する事務所の代表者をいう。以下同じ。）</t>
    <rPh sb="34" eb="36">
      <t>イカ</t>
    </rPh>
    <rPh sb="36" eb="37">
      <t>オナ</t>
    </rPh>
    <phoneticPr fontId="2"/>
  </si>
  <si>
    <t>　　が暴力団員による不当な行為の防止等に関する法律(平成3年法律第77号）第２条第６</t>
    <phoneticPr fontId="2"/>
  </si>
  <si>
    <t>　　号に規定する暴力団員（以下「暴力団員」という。）である。</t>
    <phoneticPr fontId="2"/>
  </si>
  <si>
    <t>周産期医療又は小児医療を担う医療機関において、疑い患者に使用する保育器</t>
    <phoneticPr fontId="2"/>
  </si>
  <si>
    <t>うち令和４年度
新設・増設病床数</t>
    <phoneticPr fontId="2"/>
  </si>
  <si>
    <t>超音波画像診断装置</t>
    <phoneticPr fontId="2"/>
  </si>
  <si>
    <t>　 医療機関名</t>
    <rPh sb="2" eb="6">
      <t>イリョウキカン</t>
    </rPh>
    <rPh sb="6" eb="7">
      <t>メイ</t>
    </rPh>
    <phoneticPr fontId="2"/>
  </si>
  <si>
    <t xml:space="preserve">   所属部課・申請担当者名</t>
    <rPh sb="3" eb="5">
      <t>ショゾク</t>
    </rPh>
    <rPh sb="5" eb="6">
      <t>ブ</t>
    </rPh>
    <rPh sb="6" eb="7">
      <t>カ</t>
    </rPh>
    <rPh sb="8" eb="10">
      <t>シンセイ</t>
    </rPh>
    <rPh sb="10" eb="13">
      <t>タントウシャ</t>
    </rPh>
    <rPh sb="13" eb="14">
      <t>メイ</t>
    </rPh>
    <phoneticPr fontId="14"/>
  </si>
  <si>
    <t>　 代表者職氏名</t>
    <phoneticPr fontId="2"/>
  </si>
  <si>
    <t xml:space="preserve">   開設者</t>
    <phoneticPr fontId="2"/>
  </si>
  <si>
    <t>　 所在地</t>
    <rPh sb="2" eb="3">
      <t>ショ</t>
    </rPh>
    <rPh sb="3" eb="4">
      <t>ザイ</t>
    </rPh>
    <rPh sb="4" eb="5">
      <t>チ</t>
    </rPh>
    <phoneticPr fontId="2"/>
  </si>
  <si>
    <t xml:space="preserve">   郵便番号</t>
    <rPh sb="3" eb="4">
      <t>ユウ</t>
    </rPh>
    <rPh sb="4" eb="5">
      <t>ビン</t>
    </rPh>
    <rPh sb="5" eb="6">
      <t>バン</t>
    </rPh>
    <rPh sb="6" eb="7">
      <t>ゴウ</t>
    </rPh>
    <phoneticPr fontId="2"/>
  </si>
  <si>
    <t>　 医療機関コード</t>
    <rPh sb="2" eb="4">
      <t>イリョウ</t>
    </rPh>
    <rPh sb="4" eb="6">
      <t>キカン</t>
    </rPh>
    <phoneticPr fontId="2"/>
  </si>
  <si>
    <t>添付書類
番号</t>
    <rPh sb="0" eb="2">
      <t>テンプ</t>
    </rPh>
    <rPh sb="2" eb="4">
      <t>ショルイ</t>
    </rPh>
    <rPh sb="5" eb="7">
      <t>バンゴウ</t>
    </rPh>
    <phoneticPr fontId="2"/>
  </si>
  <si>
    <t>納品日</t>
    <rPh sb="0" eb="3">
      <t>ノウヒンビ</t>
    </rPh>
    <phoneticPr fontId="5"/>
  </si>
  <si>
    <t>（単位：円）</t>
    <phoneticPr fontId="2"/>
  </si>
  <si>
    <t>支払日</t>
    <rPh sb="0" eb="3">
      <t>シハライビ</t>
    </rPh>
    <phoneticPr fontId="5"/>
  </si>
  <si>
    <t xml:space="preserve"> ＊　令和４年度の申請は、下記の手順でシートに入力していただき、</t>
    <rPh sb="3" eb="5">
      <t>レイワ</t>
    </rPh>
    <rPh sb="6" eb="7">
      <t>ネン</t>
    </rPh>
    <rPh sb="7" eb="8">
      <t>ド</t>
    </rPh>
    <rPh sb="9" eb="11">
      <t>シンセイ</t>
    </rPh>
    <rPh sb="13" eb="15">
      <t>カキ</t>
    </rPh>
    <rPh sb="16" eb="18">
      <t>テジュン</t>
    </rPh>
    <rPh sb="23" eb="25">
      <t>ニュウリョク</t>
    </rPh>
    <phoneticPr fontId="2"/>
  </si>
  <si>
    <t>　　交付申請から実績報告まで、ひとつのファイルで作成していきます</t>
    <rPh sb="2" eb="4">
      <t>コウフ</t>
    </rPh>
    <phoneticPr fontId="2"/>
  </si>
  <si>
    <t>　①「申請者・担当者名簿」に入力してください</t>
    <rPh sb="14" eb="16">
      <t>ニュウリョク</t>
    </rPh>
    <phoneticPr fontId="2"/>
  </si>
  <si>
    <t xml:space="preserve"> ②「様式第１号交付申請書」の黄色のセルに入力してください</t>
    <rPh sb="15" eb="17">
      <t>キイロ</t>
    </rPh>
    <rPh sb="21" eb="23">
      <t>ニュウリョク</t>
    </rPh>
    <phoneticPr fontId="2"/>
  </si>
  <si>
    <t>　⑥今回申請する事業のシートの黄色いセルに入力してください</t>
    <rPh sb="8" eb="10">
      <t>ジギョウ</t>
    </rPh>
    <phoneticPr fontId="2"/>
  </si>
  <si>
    <t>　⑦　①から⑥の入力が終わると、下記のシートに自動転記されます</t>
    <rPh sb="8" eb="10">
      <t>ニュウリョク</t>
    </rPh>
    <rPh sb="11" eb="12">
      <t>オ</t>
    </rPh>
    <rPh sb="16" eb="18">
      <t>カキ</t>
    </rPh>
    <rPh sb="23" eb="25">
      <t>ジドウ</t>
    </rPh>
    <rPh sb="25" eb="27">
      <t>テンキ</t>
    </rPh>
    <phoneticPr fontId="2"/>
  </si>
  <si>
    <t>　　　黄色いセルの部分に入力して、完成させてください　　　　</t>
    <rPh sb="3" eb="5">
      <t>キイロ</t>
    </rPh>
    <rPh sb="9" eb="11">
      <t>ブブン</t>
    </rPh>
    <rPh sb="12" eb="14">
      <t>ニュウリョク</t>
    </rPh>
    <rPh sb="17" eb="19">
      <t>カンセイ</t>
    </rPh>
    <phoneticPr fontId="2"/>
  </si>
  <si>
    <t>「予算書抄本」</t>
    <phoneticPr fontId="2"/>
  </si>
  <si>
    <r>
      <t>　</t>
    </r>
    <r>
      <rPr>
        <b/>
        <u/>
        <sz val="14"/>
        <color theme="10"/>
        <rFont val="ＭＳ Ｐゴシック"/>
        <family val="3"/>
        <charset val="128"/>
      </rPr>
      <t>③「別紙１計画書」の黄色のセルに入力してください</t>
    </r>
    <r>
      <rPr>
        <b/>
        <sz val="14"/>
        <color theme="10"/>
        <rFont val="ＭＳ Ｐゴシック"/>
        <family val="3"/>
        <charset val="128"/>
      </rPr>
      <t xml:space="preserve">
　　</t>
    </r>
    <r>
      <rPr>
        <sz val="14"/>
        <color theme="10"/>
        <rFont val="ＭＳ Ｐゴシック"/>
        <family val="3"/>
        <charset val="128"/>
      </rPr>
      <t>　</t>
    </r>
    <r>
      <rPr>
        <b/>
        <sz val="14"/>
        <color theme="10"/>
        <rFont val="ＭＳ Ｐゴシック"/>
        <family val="3"/>
        <charset val="128"/>
      </rPr>
      <t>チェックのつけ忘れにご注意ください。</t>
    </r>
    <rPh sb="36" eb="37">
      <t>ワス</t>
    </rPh>
    <rPh sb="40" eb="42">
      <t>チュウイ</t>
    </rPh>
    <phoneticPr fontId="2"/>
  </si>
  <si>
    <r>
      <t xml:space="preserve">　④「別紙１－１必要理由明細書」の黄色のセルに入力してください
</t>
    </r>
    <r>
      <rPr>
        <b/>
        <sz val="14"/>
        <color theme="10"/>
        <rFont val="ＭＳ Ｐゴシック"/>
        <family val="3"/>
        <charset val="128"/>
      </rPr>
      <t>　　　記入例が明細書の右側に記載されていますのでご確認ください。</t>
    </r>
    <rPh sb="35" eb="37">
      <t>キニュウ</t>
    </rPh>
    <rPh sb="37" eb="38">
      <t>レイ</t>
    </rPh>
    <rPh sb="39" eb="42">
      <t>メイサイショ</t>
    </rPh>
    <rPh sb="43" eb="45">
      <t>ミギガワ</t>
    </rPh>
    <rPh sb="46" eb="48">
      <t>キサイ</t>
    </rPh>
    <rPh sb="57" eb="59">
      <t>カクニン</t>
    </rPh>
    <phoneticPr fontId="2"/>
  </si>
  <si>
    <t>「別紙２（所要額調書）」</t>
    <rPh sb="7" eb="8">
      <t>ガク</t>
    </rPh>
    <phoneticPr fontId="2"/>
  </si>
  <si>
    <t>【交付申請】の入力方法（青字のシート名をクリックすると該当シートにジャンプします。）</t>
    <rPh sb="1" eb="3">
      <t>コウフ</t>
    </rPh>
    <rPh sb="3" eb="5">
      <t>シンセイ</t>
    </rPh>
    <rPh sb="7" eb="9">
      <t>ニュウリョク</t>
    </rPh>
    <rPh sb="9" eb="11">
      <t>ホウホウ</t>
    </rPh>
    <phoneticPr fontId="2"/>
  </si>
  <si>
    <t>　当院は入院医療機関として令和３年度に人工呼吸器を〇台整備している。
　当院は入院医療機関として〇床の病床を確保しており、新型コロナウイルス患者等を１日最大〇名、計○○名（R3.〇.〇～.〇.〇の間）を受け入れている。
　確保病床数に対して、人工呼吸器は足りているが、ハイフローシステムは所持していない。ハイフローシステムについては比較的導入基準が低く、在院日数の短縮にもつながるため、〇台の申請を行いたい。
　簡易陰圧装置については、ゾーニングできない場所で且つ構造上空調設備工事が困難な部屋の〇床分に対して感染管理の観点から新たに設置しようとするものである。
　本事業を実施することにより患者受け入れ時において院内での感染拡大を防止するとともに様々な容態の新型コロナウイルス患者等に対応できるようになる。
 これらの設備を整備し、在院日数を短縮することで入院患者の受入体制を現状に比べて１日あたり〇人増加させることを計画している。</t>
    <rPh sb="4" eb="6">
      <t>ニュウイン</t>
    </rPh>
    <rPh sb="19" eb="21">
      <t>ジンコウ</t>
    </rPh>
    <rPh sb="21" eb="23">
      <t>コキュウ</t>
    </rPh>
    <rPh sb="23" eb="24">
      <t>キ</t>
    </rPh>
    <rPh sb="39" eb="41">
      <t>ニュウイン</t>
    </rPh>
    <rPh sb="72" eb="73">
      <t>ヒト</t>
    </rPh>
    <rPh sb="111" eb="113">
      <t>カクホ</t>
    </rPh>
    <rPh sb="113" eb="115">
      <t>ビョウショウ</t>
    </rPh>
    <rPh sb="115" eb="116">
      <t>スウ</t>
    </rPh>
    <rPh sb="117" eb="118">
      <t>タイ</t>
    </rPh>
    <rPh sb="127" eb="128">
      <t>タ</t>
    </rPh>
    <rPh sb="144" eb="146">
      <t>ショジ</t>
    </rPh>
    <rPh sb="194" eb="195">
      <t>ダイ</t>
    </rPh>
    <rPh sb="196" eb="198">
      <t>シンセイ</t>
    </rPh>
    <rPh sb="199" eb="200">
      <t>オコナ</t>
    </rPh>
    <rPh sb="324" eb="326">
      <t>サマザマ</t>
    </rPh>
    <rPh sb="327" eb="329">
      <t>ヨウダイ</t>
    </rPh>
    <rPh sb="343" eb="345">
      <t>タイオウ</t>
    </rPh>
    <phoneticPr fontId="2"/>
  </si>
  <si>
    <t>　当院の発熱外来においては令和２・３年度補助事業でＨＥＰＡフィルター付き空気清浄機〇台及びＨＥＰＡフィルター付きパーテーション〇台を整備した。
　現在、週〇日、１日〇人の発熱患者を受け入れており、空気清浄機及びパーテーションは発熱外来に設置している。このたび、発熱外来のスペースを整理して拡張することを検討しており、拡張したスペースに新たにパーテーションを設置することにより感染対策を徹底した上で患者対応を行うことができる。
　本事業を実施することにより１日〇人の発熱患者を受け入れることを予定している。</t>
    <rPh sb="42" eb="43">
      <t>ダイ</t>
    </rPh>
    <rPh sb="43" eb="44">
      <t>オヨ</t>
    </rPh>
    <rPh sb="64" eb="65">
      <t>ダイ</t>
    </rPh>
    <rPh sb="85" eb="87">
      <t>ハツネツ</t>
    </rPh>
    <rPh sb="113" eb="115">
      <t>ハツネツ</t>
    </rPh>
    <rPh sb="115" eb="117">
      <t>ガイライ</t>
    </rPh>
    <rPh sb="118" eb="120">
      <t>セッチ</t>
    </rPh>
    <rPh sb="151" eb="153">
      <t>ケントウ</t>
    </rPh>
    <rPh sb="158" eb="160">
      <t>カクチョウ</t>
    </rPh>
    <rPh sb="167" eb="168">
      <t>アラ</t>
    </rPh>
    <rPh sb="178" eb="180">
      <t>セッチ</t>
    </rPh>
    <rPh sb="214" eb="215">
      <t>ホン</t>
    </rPh>
    <rPh sb="215" eb="217">
      <t>ジギョウ</t>
    </rPh>
    <rPh sb="218" eb="220">
      <t>ジッシ</t>
    </rPh>
    <rPh sb="245" eb="247">
      <t>ヨテイ</t>
    </rPh>
    <phoneticPr fontId="2"/>
  </si>
  <si>
    <t>　当院の発熱外来においては令和２・３年度補助事業で整備した等温遺伝子増幅装置〇台とリアルタイムＰＣＲ装置〇台が稼働していますが、試薬不足などで検査ができないことがある。
　現在、発熱外来においては１日〇人の患者を受け入れているが等温遺伝子増幅装置１台で１日〇人分、PCR１台で１日〇人分の検査が可能であり、病院全体としては１日〇人の検査を行っている。等温遺伝子増幅装置は試薬が入手困難なため診断を急ぐ重症者や高齢者、及びCTや呼吸機能検査が必要な患者さん以外は使用ができない状態である。検査の半数を外注としているため診断に２－４日も要し、後日行う電話診療による診療時間の圧迫や患者さんの診断の遅れなどが問題となっている。試薬がなくなるなど単体の機種ではリスクとして今後も問題となりうる。
　今回新たに短時間で検査が可能な他機種のリアルタイムＰＣＲ装置を導入することにより、試薬問題のリスクを減ずることだけではなく病院の仕事量の減少と早期診断が可能となる。今年度整備するリアルタイムＰＣＲ装置は１日〇人分検査可能であるため、病院全体としては１日〇人の検査を行うことができる。また、効率化により発熱外来においては１日〇人の患者さんを受け入れることを予定している。</t>
    <rPh sb="13" eb="15">
      <t>レイワ</t>
    </rPh>
    <rPh sb="18" eb="20">
      <t>ネンド</t>
    </rPh>
    <rPh sb="20" eb="22">
      <t>ホジョ</t>
    </rPh>
    <rPh sb="22" eb="24">
      <t>ジギョウ</t>
    </rPh>
    <rPh sb="25" eb="27">
      <t>セイビ</t>
    </rPh>
    <rPh sb="53" eb="54">
      <t>ダイ</t>
    </rPh>
    <rPh sb="86" eb="88">
      <t>ゲンザイ</t>
    </rPh>
    <rPh sb="153" eb="155">
      <t>ビョウイン</t>
    </rPh>
    <rPh sb="155" eb="157">
      <t>ゼンタイ</t>
    </rPh>
    <rPh sb="162" eb="163">
      <t>ニチ</t>
    </rPh>
    <rPh sb="164" eb="165">
      <t>ニン</t>
    </rPh>
    <rPh sb="166" eb="168">
      <t>ケンサ</t>
    </rPh>
    <rPh sb="169" eb="170">
      <t>オコナ</t>
    </rPh>
    <rPh sb="243" eb="245">
      <t>ケンサ</t>
    </rPh>
    <rPh sb="345" eb="347">
      <t>コンカイ</t>
    </rPh>
    <rPh sb="347" eb="348">
      <t>アラ</t>
    </rPh>
    <rPh sb="427" eb="430">
      <t>コンネンド</t>
    </rPh>
    <rPh sb="430" eb="432">
      <t>セイビ</t>
    </rPh>
    <rPh sb="451" eb="453">
      <t>ケンサ</t>
    </rPh>
    <rPh sb="453" eb="455">
      <t>カノウ</t>
    </rPh>
    <rPh sb="522" eb="524">
      <t>ヨテイ</t>
    </rPh>
    <phoneticPr fontId="2"/>
  </si>
  <si>
    <t>　当院は重点医療機関として令和３年度に超音波画像診断装置を〇台整備している。
　当院は重点医療機関として〇床の病床を確保しており、新型コロナウイルス陽性患者を１日最大〇名、計○○名（R3.〇.〇～.〇.〇の間）を受け入れている。
　　超音波画像診断装置については現在、○○病棟専用で使用している。今回○○病棟（産婦人科）に陽性患者〇床を設置して妊婦の陽性患者を受入れることを検討している。しかし、患者受入れ病棟が分散しているため、既存の超音波画像診断装置を使いまわすことができない。妊婦の診断及び経過観察に必要なため申請するものである。
　本事業を実施することにより、妊婦の陽性患者病床〇床を確保することを計画している。</t>
    <rPh sb="1" eb="3">
      <t>トウイン</t>
    </rPh>
    <rPh sb="4" eb="6">
      <t>ジュウテン</t>
    </rPh>
    <rPh sb="6" eb="8">
      <t>イリョウ</t>
    </rPh>
    <rPh sb="8" eb="10">
      <t>キカン</t>
    </rPh>
    <rPh sb="13" eb="15">
      <t>レイワ</t>
    </rPh>
    <rPh sb="16" eb="18">
      <t>ネンド</t>
    </rPh>
    <rPh sb="19" eb="28">
      <t>チョウオンパガゾウシンダンソウチ</t>
    </rPh>
    <rPh sb="30" eb="31">
      <t>ダイ</t>
    </rPh>
    <rPh sb="31" eb="33">
      <t>セイビ</t>
    </rPh>
    <rPh sb="40" eb="42">
      <t>トウイン</t>
    </rPh>
    <rPh sb="53" eb="54">
      <t>トコ</t>
    </rPh>
    <rPh sb="55" eb="57">
      <t>ビョウショウ</t>
    </rPh>
    <rPh sb="58" eb="60">
      <t>カクホ</t>
    </rPh>
    <rPh sb="86" eb="87">
      <t>ケイ</t>
    </rPh>
    <rPh sb="89" eb="90">
      <t>メイ</t>
    </rPh>
    <rPh sb="106" eb="107">
      <t>ウ</t>
    </rPh>
    <rPh sb="108" eb="109">
      <t>イ</t>
    </rPh>
    <rPh sb="117" eb="126">
      <t>チョウオンパガゾウシンダンソウチ</t>
    </rPh>
    <rPh sb="131" eb="133">
      <t>ゲンザイ</t>
    </rPh>
    <rPh sb="136" eb="138">
      <t>ビョウトウ</t>
    </rPh>
    <rPh sb="138" eb="140">
      <t>センヨウ</t>
    </rPh>
    <rPh sb="141" eb="143">
      <t>シヨウ</t>
    </rPh>
    <rPh sb="148" eb="150">
      <t>コンカイ</t>
    </rPh>
    <rPh sb="172" eb="174">
      <t>ニンプ</t>
    </rPh>
    <rPh sb="175" eb="177">
      <t>ヨウセイ</t>
    </rPh>
    <rPh sb="177" eb="179">
      <t>カンジャ</t>
    </rPh>
    <rPh sb="180" eb="182">
      <t>ウケイ</t>
    </rPh>
    <rPh sb="187" eb="189">
      <t>ケントウ</t>
    </rPh>
    <rPh sb="215" eb="217">
      <t>キゾン</t>
    </rPh>
    <rPh sb="218" eb="227">
      <t>チョウオンパガゾウシンダンソウチ</t>
    </rPh>
    <rPh sb="228" eb="229">
      <t>ツカ</t>
    </rPh>
    <rPh sb="258" eb="260">
      <t>シンセイ</t>
    </rPh>
    <rPh sb="270" eb="271">
      <t>ホン</t>
    </rPh>
    <rPh sb="271" eb="273">
      <t>ジギョウ</t>
    </rPh>
    <rPh sb="274" eb="276">
      <t>ジッシ</t>
    </rPh>
    <rPh sb="291" eb="293">
      <t>ビョウショウ</t>
    </rPh>
    <rPh sb="296" eb="298">
      <t>カクホ</t>
    </rPh>
    <rPh sb="303" eb="305">
      <t>ケイカク</t>
    </rPh>
    <phoneticPr fontId="2"/>
  </si>
  <si>
    <t>　当院は疑い患者専用病床を〇床を確保しており、新型コロナウイルスの感染が疑われる救急患者の受け入れを１日最大〇名、計○○名、（R3.〇.〇～.〇.〇の間）行っている。
　今年度増床した疑い患者専用病床の病室は、2床部屋で広い為、二次感染リスクを抑えるため簡易陰圧装置〇台を整備する。
　救急の処置室は複数の診察ブースがあるが、ブースごとに完全隔離はされていないため、発熱等がある患者の処置中は、救急隊からの追加受入要請（一般の救急患者）をお断りせざるを得ないなどの問題があった。感染拡大を防止する上で簡易型陰圧装置〇台を救急処置室に設置する。
　また、当院のＬＤＲ室にはコロナ疑いの妊婦も入院しており、出産しているケースもある。当院では疑い患者専用の新生児保育器を所持しておらず、一般の新生児用の保育器と
感染対策上分ける必要があるため疑い患者に使用する保育器〇台を整備する。
　本事業を実施することにより疑い救急患者の受け入れを行いながら、一般の救急患者の受け入れも行うことができ、疑い患者専用の新生児保育器を整備することで周産期の受け入れ態勢を強化することを計画している。</t>
    <rPh sb="4" eb="5">
      <t>ウタガ</t>
    </rPh>
    <rPh sb="6" eb="8">
      <t>カンジャ</t>
    </rPh>
    <rPh sb="8" eb="10">
      <t>センヨウ</t>
    </rPh>
    <rPh sb="10" eb="12">
      <t>ビョウショウ</t>
    </rPh>
    <rPh sb="14" eb="15">
      <t>トコ</t>
    </rPh>
    <rPh sb="33" eb="35">
      <t>カンセン</t>
    </rPh>
    <rPh sb="36" eb="37">
      <t>ウタガ</t>
    </rPh>
    <rPh sb="40" eb="42">
      <t>キュウキュウ</t>
    </rPh>
    <rPh sb="42" eb="44">
      <t>カンジャ</t>
    </rPh>
    <rPh sb="45" eb="46">
      <t>ウ</t>
    </rPh>
    <rPh sb="47" eb="48">
      <t>イ</t>
    </rPh>
    <rPh sb="77" eb="78">
      <t>オコナ</t>
    </rPh>
    <rPh sb="85" eb="88">
      <t>コンネンド</t>
    </rPh>
    <rPh sb="127" eb="129">
      <t>カンイ</t>
    </rPh>
    <rPh sb="232" eb="234">
      <t>モンダイ</t>
    </rPh>
    <rPh sb="258" eb="259">
      <t>ダイ</t>
    </rPh>
    <rPh sb="266" eb="268">
      <t>セッチ</t>
    </rPh>
    <rPh sb="314" eb="316">
      <t>トウイン</t>
    </rPh>
    <rPh sb="318" eb="319">
      <t>ウタガ</t>
    </rPh>
    <rPh sb="320" eb="324">
      <t>カンジャセンヨウ</t>
    </rPh>
    <rPh sb="332" eb="334">
      <t>ショジ</t>
    </rPh>
    <rPh sb="346" eb="347">
      <t>ヨウ</t>
    </rPh>
    <rPh sb="381" eb="382">
      <t>ダイ</t>
    </rPh>
    <rPh sb="383" eb="385">
      <t>セイビ</t>
    </rPh>
    <rPh sb="403" eb="404">
      <t>ウタガ</t>
    </rPh>
    <rPh sb="405" eb="407">
      <t>キュウキュウ</t>
    </rPh>
    <rPh sb="407" eb="409">
      <t>カンジャ</t>
    </rPh>
    <rPh sb="410" eb="411">
      <t>ウ</t>
    </rPh>
    <rPh sb="412" eb="413">
      <t>イ</t>
    </rPh>
    <rPh sb="415" eb="416">
      <t>オコナ</t>
    </rPh>
    <rPh sb="429" eb="430">
      <t>ウ</t>
    </rPh>
    <rPh sb="431" eb="432">
      <t>イ</t>
    </rPh>
    <rPh sb="434" eb="435">
      <t>オコナ</t>
    </rPh>
    <rPh sb="456" eb="458">
      <t>セイビ</t>
    </rPh>
    <rPh sb="463" eb="466">
      <t>シュウサンキ</t>
    </rPh>
    <rPh sb="467" eb="468">
      <t>ウ</t>
    </rPh>
    <rPh sb="469" eb="470">
      <t>イ</t>
    </rPh>
    <rPh sb="471" eb="473">
      <t>タイセイ</t>
    </rPh>
    <rPh sb="474" eb="476">
      <t>キョウカ</t>
    </rPh>
    <rPh sb="481" eb="483">
      <t>ケイカク</t>
    </rPh>
    <phoneticPr fontId="2"/>
  </si>
  <si>
    <t>　　黄色いセルに入力してください。　　</t>
    <rPh sb="2" eb="4">
      <t>キイロ</t>
    </rPh>
    <rPh sb="8" eb="10">
      <t>ニュウリョク</t>
    </rPh>
    <phoneticPr fontId="2"/>
  </si>
  <si>
    <t>別紙１－２</t>
    <rPh sb="0" eb="2">
      <t>ベッシ</t>
    </rPh>
    <phoneticPr fontId="2"/>
  </si>
  <si>
    <r>
      <rPr>
        <b/>
        <sz val="14"/>
        <color theme="10"/>
        <rFont val="ＭＳ Ｐゴシック"/>
        <family val="3"/>
        <charset val="128"/>
      </rPr>
      <t>　　　　　</t>
    </r>
    <r>
      <rPr>
        <b/>
        <u/>
        <sz val="14"/>
        <color theme="10"/>
        <rFont val="ＭＳ Ｐゴシック"/>
        <family val="2"/>
        <charset val="128"/>
      </rPr>
      <t>「別紙２－１(1)入院」</t>
    </r>
    <phoneticPr fontId="2"/>
  </si>
  <si>
    <t>　⑤「別紙1-2誓約書」の内容を必ずご確認のうえ、</t>
    <rPh sb="3" eb="5">
      <t>ベッシ</t>
    </rPh>
    <rPh sb="8" eb="11">
      <t>セイヤクショ</t>
    </rPh>
    <rPh sb="13" eb="15">
      <t>ナイヨウ</t>
    </rPh>
    <rPh sb="16" eb="17">
      <t>カナラ</t>
    </rPh>
    <rPh sb="19" eb="21">
      <t>カクニン</t>
    </rPh>
    <phoneticPr fontId="2"/>
  </si>
  <si>
    <r>
      <rPr>
        <b/>
        <sz val="14"/>
        <color theme="10"/>
        <rFont val="ＭＳ Ｐゴシック"/>
        <family val="3"/>
        <charset val="128"/>
      </rPr>
      <t>　　　　　</t>
    </r>
    <r>
      <rPr>
        <b/>
        <u/>
        <sz val="14"/>
        <color theme="10"/>
        <rFont val="ＭＳ Ｐゴシック"/>
        <family val="2"/>
        <charset val="128"/>
      </rPr>
      <t>「別紙２－１(2)帰国者」</t>
    </r>
    <phoneticPr fontId="2"/>
  </si>
  <si>
    <r>
      <rPr>
        <b/>
        <sz val="14"/>
        <color theme="10"/>
        <rFont val="ＭＳ Ｐゴシック"/>
        <family val="3"/>
        <charset val="128"/>
      </rPr>
      <t>　　　　　</t>
    </r>
    <r>
      <rPr>
        <b/>
        <u/>
        <sz val="14"/>
        <color theme="10"/>
        <rFont val="ＭＳ Ｐゴシック"/>
        <family val="2"/>
        <charset val="128"/>
      </rPr>
      <t>「別紙２－１(3)検査」</t>
    </r>
    <phoneticPr fontId="2"/>
  </si>
  <si>
    <r>
      <rPr>
        <b/>
        <sz val="14"/>
        <color theme="10"/>
        <rFont val="ＭＳ Ｐゴシック"/>
        <family val="3"/>
        <charset val="128"/>
      </rPr>
      <t>　　　　　</t>
    </r>
    <r>
      <rPr>
        <b/>
        <u/>
        <sz val="14"/>
        <color theme="10"/>
        <rFont val="ＭＳ Ｐゴシック"/>
        <family val="2"/>
        <charset val="128"/>
      </rPr>
      <t xml:space="preserve">「別紙２－１(4)重点」 </t>
    </r>
    <phoneticPr fontId="2"/>
  </si>
  <si>
    <r>
      <rPr>
        <b/>
        <sz val="14"/>
        <color theme="10"/>
        <rFont val="ＭＳ Ｐゴシック"/>
        <family val="3"/>
        <charset val="128"/>
      </rPr>
      <t>　　　　　</t>
    </r>
    <r>
      <rPr>
        <b/>
        <u/>
        <sz val="14"/>
        <color theme="10"/>
        <rFont val="ＭＳ Ｐゴシック"/>
        <family val="2"/>
        <charset val="128"/>
      </rPr>
      <t>「別紙２－１(5)救急・周産期・小児医療」</t>
    </r>
    <phoneticPr fontId="2"/>
  </si>
  <si>
    <r>
      <rPr>
        <b/>
        <sz val="14"/>
        <color theme="10"/>
        <rFont val="ＭＳ Ｐゴシック"/>
        <family val="3"/>
        <charset val="128"/>
      </rPr>
      <t>　　　　　</t>
    </r>
    <r>
      <rPr>
        <b/>
        <sz val="9"/>
        <rFont val="ＭＳ Ｐゴシック"/>
        <family val="3"/>
        <charset val="128"/>
      </rPr>
      <t>　</t>
    </r>
    <r>
      <rPr>
        <b/>
        <u/>
        <sz val="12"/>
        <rFont val="ＭＳ Ｐゴシック"/>
        <family val="3"/>
        <charset val="128"/>
      </rPr>
      <t>→個人防護具の申請がある場合は</t>
    </r>
    <r>
      <rPr>
        <b/>
        <u/>
        <sz val="14"/>
        <color theme="10"/>
        <rFont val="ＭＳ Ｐゴシック"/>
        <family val="3"/>
        <charset val="128"/>
      </rPr>
      <t>「別紙２－１(1)入院・個人防護具」</t>
    </r>
    <phoneticPr fontId="2"/>
  </si>
  <si>
    <r>
      <rPr>
        <sz val="11"/>
        <color theme="10"/>
        <rFont val="ＭＳ Ｐゴシック"/>
        <family val="3"/>
        <charset val="128"/>
      </rPr>
      <t>　　　　　　</t>
    </r>
    <r>
      <rPr>
        <b/>
        <u/>
        <sz val="12"/>
        <rFont val="ＭＳ Ｐゴシック"/>
        <family val="3"/>
        <charset val="128"/>
      </rPr>
      <t>→個人防護具の申請がある場合は</t>
    </r>
    <r>
      <rPr>
        <b/>
        <u/>
        <sz val="14"/>
        <color rgb="FF0070C0"/>
        <rFont val="ＭＳ Ｐゴシック"/>
        <family val="3"/>
        <charset val="128"/>
      </rPr>
      <t>「別紙２－１(2)帰国者・個人防護具」</t>
    </r>
    <phoneticPr fontId="2"/>
  </si>
  <si>
    <r>
      <rPr>
        <sz val="11"/>
        <color theme="10"/>
        <rFont val="ＭＳ Ｐゴシック"/>
        <family val="3"/>
        <charset val="128"/>
      </rPr>
      <t>　　　　　　</t>
    </r>
    <r>
      <rPr>
        <b/>
        <u/>
        <sz val="12"/>
        <rFont val="ＭＳ Ｐゴシック"/>
        <family val="3"/>
        <charset val="128"/>
      </rPr>
      <t>→個人防護具の申請がある場合は</t>
    </r>
    <r>
      <rPr>
        <b/>
        <u/>
        <sz val="14"/>
        <color rgb="FF0070C0"/>
        <rFont val="ＭＳ Ｐゴシック"/>
        <family val="3"/>
        <charset val="128"/>
      </rPr>
      <t>「別紙２－１(5)救急・周産期・小児医療_個人防護具</t>
    </r>
    <r>
      <rPr>
        <u/>
        <sz val="11"/>
        <color theme="10"/>
        <rFont val="ＭＳ Ｐゴシック"/>
        <family val="3"/>
        <charset val="128"/>
      </rPr>
      <t>」</t>
    </r>
    <phoneticPr fontId="2"/>
  </si>
  <si>
    <t>令和　年　月　日</t>
    <phoneticPr fontId="2"/>
  </si>
  <si>
    <t>令和　年　月　日</t>
    <phoneticPr fontId="2"/>
  </si>
  <si>
    <t>別紙４－１（１）新型コロナウイルス感染症患者等入院医療機関設備整備事業明細【実績】</t>
    <rPh sb="0" eb="2">
      <t>ベッシ</t>
    </rPh>
    <rPh sb="8" eb="10">
      <t>シンガタ</t>
    </rPh>
    <rPh sb="17" eb="20">
      <t>カンセンショウ</t>
    </rPh>
    <rPh sb="20" eb="22">
      <t>カンジャ</t>
    </rPh>
    <rPh sb="22" eb="23">
      <t>トウ</t>
    </rPh>
    <rPh sb="23" eb="25">
      <t>ニュウイン</t>
    </rPh>
    <rPh sb="25" eb="35">
      <t>イリョウキカンセツビセイビジギョウ</t>
    </rPh>
    <rPh sb="35" eb="37">
      <t>メイサイ</t>
    </rPh>
    <rPh sb="38" eb="40">
      <t>ジッセキ</t>
    </rPh>
    <phoneticPr fontId="14"/>
  </si>
  <si>
    <r>
      <t>個人防護具　明細【実績】</t>
    </r>
    <r>
      <rPr>
        <b/>
        <sz val="16"/>
        <color theme="1"/>
        <rFont val="ＭＳ Ｐゴシック"/>
        <family val="3"/>
        <charset val="128"/>
      </rPr>
      <t>（入院医療機関）</t>
    </r>
    <rPh sb="0" eb="2">
      <t>コジン</t>
    </rPh>
    <rPh sb="2" eb="4">
      <t>ボウゴ</t>
    </rPh>
    <rPh sb="4" eb="5">
      <t>グ</t>
    </rPh>
    <rPh sb="6" eb="8">
      <t>メイサイ</t>
    </rPh>
    <rPh sb="13" eb="15">
      <t>ニュウイン</t>
    </rPh>
    <rPh sb="15" eb="17">
      <t>イリョウ</t>
    </rPh>
    <rPh sb="17" eb="19">
      <t>キカン</t>
    </rPh>
    <phoneticPr fontId="5"/>
  </si>
  <si>
    <t>別紙４－１（２）帰国者・接触者外来等設備整備事業明細【実績】</t>
    <rPh sb="0" eb="2">
      <t>ベッシ</t>
    </rPh>
    <rPh sb="8" eb="11">
      <t>キコクシャ</t>
    </rPh>
    <rPh sb="12" eb="18">
      <t>セッショクシャガイライトウ</t>
    </rPh>
    <rPh sb="18" eb="24">
      <t>セツビセイビジギョウ</t>
    </rPh>
    <rPh sb="24" eb="26">
      <t>メイサイ</t>
    </rPh>
    <phoneticPr fontId="14"/>
  </si>
  <si>
    <r>
      <t>個人防護具　明細【実績】</t>
    </r>
    <r>
      <rPr>
        <b/>
        <sz val="16"/>
        <color theme="1"/>
        <rFont val="ＭＳ Ｐゴシック"/>
        <family val="3"/>
        <charset val="128"/>
      </rPr>
      <t>（帰国者・接触者外来等）</t>
    </r>
    <rPh sb="0" eb="2">
      <t>コジン</t>
    </rPh>
    <rPh sb="2" eb="4">
      <t>ボウゴ</t>
    </rPh>
    <rPh sb="4" eb="5">
      <t>グ</t>
    </rPh>
    <rPh sb="6" eb="8">
      <t>メイサイ</t>
    </rPh>
    <rPh sb="13" eb="16">
      <t>キコクシャ</t>
    </rPh>
    <rPh sb="17" eb="20">
      <t>セッショクシャ</t>
    </rPh>
    <rPh sb="20" eb="22">
      <t>ガイライ</t>
    </rPh>
    <rPh sb="22" eb="23">
      <t>トウ</t>
    </rPh>
    <phoneticPr fontId="5"/>
  </si>
  <si>
    <t>別紙４－１（３）感染症検査機関等設備整備事業明細【実績】</t>
    <rPh sb="0" eb="2">
      <t>ベッシ</t>
    </rPh>
    <rPh sb="8" eb="11">
      <t>カンセンショウ</t>
    </rPh>
    <rPh sb="11" eb="13">
      <t>ケンサ</t>
    </rPh>
    <rPh sb="13" eb="15">
      <t>キカン</t>
    </rPh>
    <rPh sb="15" eb="16">
      <t>トウ</t>
    </rPh>
    <rPh sb="16" eb="22">
      <t>セツビセイビジギョウ</t>
    </rPh>
    <rPh sb="22" eb="24">
      <t>メイサイ</t>
    </rPh>
    <phoneticPr fontId="14"/>
  </si>
  <si>
    <t>別紙４－１（４）新型コロナウイルス感染症重点医療機関等設備整備事業明細【実績】</t>
    <rPh sb="0" eb="2">
      <t>ベッシ</t>
    </rPh>
    <rPh sb="8" eb="10">
      <t>シンガタ</t>
    </rPh>
    <rPh sb="17" eb="20">
      <t>カンセンショウ</t>
    </rPh>
    <rPh sb="20" eb="22">
      <t>ジュウテン</t>
    </rPh>
    <rPh sb="22" eb="24">
      <t>イリョウ</t>
    </rPh>
    <rPh sb="24" eb="26">
      <t>キカン</t>
    </rPh>
    <rPh sb="26" eb="27">
      <t>トウ</t>
    </rPh>
    <rPh sb="27" eb="33">
      <t>セツビセイビジギョウ</t>
    </rPh>
    <rPh sb="33" eb="35">
      <t>メイサイ</t>
    </rPh>
    <phoneticPr fontId="14"/>
  </si>
  <si>
    <t>別紙４－１（５）新型コロナウイルス感染症を疑う患者受入れのための救急・周産期・小児医療体制確保事業（設備整備）明細【実績】</t>
    <rPh sb="0" eb="2">
      <t>ベッシ</t>
    </rPh>
    <rPh sb="8" eb="10">
      <t>シンガタ</t>
    </rPh>
    <rPh sb="17" eb="20">
      <t>カンセンショウ</t>
    </rPh>
    <rPh sb="21" eb="22">
      <t>ウタガ</t>
    </rPh>
    <rPh sb="23" eb="25">
      <t>カンジャ</t>
    </rPh>
    <rPh sb="25" eb="27">
      <t>ウケイ</t>
    </rPh>
    <rPh sb="32" eb="34">
      <t>キュウキュウ</t>
    </rPh>
    <rPh sb="35" eb="38">
      <t>シュウサンキ</t>
    </rPh>
    <rPh sb="39" eb="41">
      <t>ショウニ</t>
    </rPh>
    <rPh sb="41" eb="49">
      <t>イリョウタイセイカクホジギョウ</t>
    </rPh>
    <rPh sb="50" eb="52">
      <t>セツビ</t>
    </rPh>
    <rPh sb="52" eb="54">
      <t>セイビ</t>
    </rPh>
    <rPh sb="55" eb="57">
      <t>メイサイ</t>
    </rPh>
    <phoneticPr fontId="14"/>
  </si>
  <si>
    <r>
      <t>個人防護具　明細【実績】</t>
    </r>
    <r>
      <rPr>
        <b/>
        <sz val="16"/>
        <color theme="1"/>
        <rFont val="ＭＳ Ｐゴシック"/>
        <family val="3"/>
        <charset val="128"/>
      </rPr>
      <t>（救急・周産期・小児）</t>
    </r>
    <rPh sb="0" eb="2">
      <t>コジン</t>
    </rPh>
    <rPh sb="2" eb="4">
      <t>ボウゴ</t>
    </rPh>
    <rPh sb="4" eb="5">
      <t>グ</t>
    </rPh>
    <rPh sb="6" eb="8">
      <t>メイサイ</t>
    </rPh>
    <rPh sb="13" eb="15">
      <t>キュウキュウ</t>
    </rPh>
    <rPh sb="16" eb="19">
      <t>シュウサンキ</t>
    </rPh>
    <rPh sb="20" eb="22">
      <t>ショウニ</t>
    </rPh>
    <phoneticPr fontId="5"/>
  </si>
  <si>
    <t>「別紙２－1（明細書）」</t>
    <phoneticPr fontId="2"/>
  </si>
  <si>
    <t>※入力の必要はありませんが、正しく数値が転記されているかの確認のみ行ってください。</t>
    <phoneticPr fontId="2"/>
  </si>
  <si>
    <t xml:space="preserve">  　 (シートの追加・削除をしたり、シート名を変更しないでください）</t>
    <rPh sb="9" eb="11">
      <t>ツイカ</t>
    </rPh>
    <rPh sb="12" eb="14">
      <t>サクジョ</t>
    </rPh>
    <rPh sb="22" eb="23">
      <t>メイ</t>
    </rPh>
    <rPh sb="24" eb="26">
      <t>ヘンコウ</t>
    </rPh>
    <phoneticPr fontId="2"/>
  </si>
  <si>
    <r>
      <t>新規申請の場合、シート見出しの色が</t>
    </r>
    <r>
      <rPr>
        <b/>
        <sz val="14"/>
        <color rgb="FFFF0000"/>
        <rFont val="ＭＳ Ｐゴシック"/>
        <family val="3"/>
        <charset val="128"/>
      </rPr>
      <t>黄色になっているシートのみ</t>
    </r>
    <r>
      <rPr>
        <sz val="14"/>
        <color theme="1"/>
        <rFont val="ＭＳ Ｐゴシック"/>
        <family val="2"/>
        <charset val="128"/>
      </rPr>
      <t>入力を行ってください。
青色のシートは変更申請時、赤色のシートは実績報告時に使用します。
また、入力は</t>
    </r>
    <r>
      <rPr>
        <b/>
        <sz val="14"/>
        <color rgb="FFFF0000"/>
        <rFont val="ＭＳ Ｐゴシック"/>
        <family val="3"/>
        <charset val="128"/>
      </rPr>
      <t>黄色で塗りつぶされたセルのみ</t>
    </r>
    <r>
      <rPr>
        <sz val="14"/>
        <color theme="1"/>
        <rFont val="ＭＳ Ｐゴシック"/>
        <family val="2"/>
        <charset val="128"/>
      </rPr>
      <t>行ってください。（他のセルには計算式等が入っています。）</t>
    </r>
    <rPh sb="0" eb="2">
      <t>シンキ</t>
    </rPh>
    <rPh sb="2" eb="4">
      <t>シンセイ</t>
    </rPh>
    <rPh sb="5" eb="7">
      <t>バアイ</t>
    </rPh>
    <rPh sb="11" eb="13">
      <t>ミダ</t>
    </rPh>
    <rPh sb="15" eb="16">
      <t>イロ</t>
    </rPh>
    <rPh sb="17" eb="19">
      <t>キイロ</t>
    </rPh>
    <rPh sb="30" eb="32">
      <t>ニュウリョク</t>
    </rPh>
    <rPh sb="33" eb="34">
      <t>オコナ</t>
    </rPh>
    <rPh sb="42" eb="44">
      <t>アオイロ</t>
    </rPh>
    <rPh sb="49" eb="51">
      <t>ヘンコウ</t>
    </rPh>
    <rPh sb="51" eb="53">
      <t>シンセイ</t>
    </rPh>
    <rPh sb="53" eb="54">
      <t>トキ</t>
    </rPh>
    <rPh sb="55" eb="57">
      <t>アカイロ</t>
    </rPh>
    <rPh sb="62" eb="66">
      <t>ジッセキホウコク</t>
    </rPh>
    <rPh sb="66" eb="67">
      <t>トキ</t>
    </rPh>
    <rPh sb="68" eb="70">
      <t>シヨウ</t>
    </rPh>
    <rPh sb="78" eb="80">
      <t>ニュウリョク</t>
    </rPh>
    <rPh sb="81" eb="83">
      <t>キイロ</t>
    </rPh>
    <rPh sb="84" eb="85">
      <t>ヌ</t>
    </rPh>
    <rPh sb="95" eb="96">
      <t>オコナ</t>
    </rPh>
    <rPh sb="104" eb="105">
      <t>ホカ</t>
    </rPh>
    <rPh sb="110" eb="113">
      <t>ケイサンシキ</t>
    </rPh>
    <rPh sb="113" eb="114">
      <t>ヒト</t>
    </rPh>
    <rPh sb="115" eb="116">
      <t>ハイ</t>
    </rPh>
    <phoneticPr fontId="2"/>
  </si>
  <si>
    <t>（記入例１）</t>
    <rPh sb="1" eb="3">
      <t>キニュウ</t>
    </rPh>
    <rPh sb="3" eb="4">
      <t>レイ</t>
    </rPh>
    <phoneticPr fontId="2"/>
  </si>
  <si>
    <t>（記入例２）</t>
    <rPh sb="1" eb="3">
      <t>キニュウ</t>
    </rPh>
    <rPh sb="3" eb="4">
      <t>レイ</t>
    </rPh>
    <phoneticPr fontId="2"/>
  </si>
  <si>
    <t>　発熱外来を〇時から〇時で運用しており、患者数は平均すると〇名である。（〇月以前は〇～〇名）当院では検査を外部検査機関へ委託しており、結果が得られるまで〇時間以上必要なことが常態化しており、その間自宅待機となることで患者様の重症化や感染拡大を防ぐことができないことを憂慮している。　
　等温遺伝子増幅装置を導入することで、1時間〇名、１日当たり〇名の検査ができる。
　本事業により、検査を外部委託することなく自院で実施し、患者様及びそのご家族の方にも迅速に治療等適切な対応を行っていくことを計画している。</t>
    <rPh sb="46" eb="48">
      <t>トウイン</t>
    </rPh>
    <rPh sb="143" eb="148">
      <t>トウオンイデンシ</t>
    </rPh>
    <rPh sb="148" eb="150">
      <t>ゾウフク</t>
    </rPh>
    <rPh sb="150" eb="152">
      <t>ソウチ</t>
    </rPh>
    <rPh sb="153" eb="155">
      <t>ドウニュウ</t>
    </rPh>
    <rPh sb="168" eb="169">
      <t>ニチ</t>
    </rPh>
    <rPh sb="169" eb="170">
      <t>ア</t>
    </rPh>
    <rPh sb="173" eb="174">
      <t>メイ</t>
    </rPh>
    <rPh sb="184" eb="185">
      <t>ホン</t>
    </rPh>
    <rPh sb="185" eb="187">
      <t>ジギョウ</t>
    </rPh>
    <rPh sb="191" eb="193">
      <t>ケンサ</t>
    </rPh>
    <rPh sb="194" eb="196">
      <t>ガイブ</t>
    </rPh>
    <rPh sb="196" eb="198">
      <t>イタク</t>
    </rPh>
    <rPh sb="204" eb="206">
      <t>ジイン</t>
    </rPh>
    <rPh sb="207" eb="209">
      <t>ジッシ</t>
    </rPh>
    <rPh sb="228" eb="230">
      <t>チリョウ</t>
    </rPh>
    <rPh sb="230" eb="231">
      <t>トウ</t>
    </rPh>
    <rPh sb="231" eb="233">
      <t>テキセツ</t>
    </rPh>
    <rPh sb="237" eb="238">
      <t>オコナ</t>
    </rPh>
    <rPh sb="245" eb="247">
      <t>ケイカク</t>
    </rPh>
    <phoneticPr fontId="2"/>
  </si>
  <si>
    <t>　発熱外来を〇時から〇時で運用しており、患者数は平均すると〇名である。（〇月以前は〇～〇名）国からマスク、グローブなどの個人防護具については定期的に支給されているが、ＰＣＲ検査を実施するにあたり、医療従事者・患者双方を感染から守るためのロンググローブ、袖ありガウン、キャップ等は不足しており購入を行っている。
　本事業により、ＰＣＲ検査に必要な個人防護具を整備することで発熱外来の体制を維持することを計画している。</t>
    <rPh sb="46" eb="47">
      <t>クニ</t>
    </rPh>
    <rPh sb="60" eb="62">
      <t>コジン</t>
    </rPh>
    <rPh sb="62" eb="64">
      <t>ボウゴ</t>
    </rPh>
    <rPh sb="64" eb="65">
      <t>グ</t>
    </rPh>
    <rPh sb="70" eb="73">
      <t>テイキテキ</t>
    </rPh>
    <rPh sb="74" eb="76">
      <t>シキュウ</t>
    </rPh>
    <rPh sb="89" eb="91">
      <t>ジッシ</t>
    </rPh>
    <rPh sb="126" eb="127">
      <t>ソデ</t>
    </rPh>
    <rPh sb="137" eb="138">
      <t>ヒト</t>
    </rPh>
    <rPh sb="139" eb="141">
      <t>フソク</t>
    </rPh>
    <rPh sb="148" eb="149">
      <t>オコナ</t>
    </rPh>
    <rPh sb="156" eb="157">
      <t>ホン</t>
    </rPh>
    <rPh sb="157" eb="159">
      <t>ジギョウ</t>
    </rPh>
    <rPh sb="169" eb="171">
      <t>ヒツヨウ</t>
    </rPh>
    <rPh sb="172" eb="174">
      <t>コジン</t>
    </rPh>
    <rPh sb="174" eb="176">
      <t>ボウゴ</t>
    </rPh>
    <rPh sb="176" eb="177">
      <t>グ</t>
    </rPh>
    <rPh sb="178" eb="180">
      <t>セイビ</t>
    </rPh>
    <rPh sb="190" eb="192">
      <t>タイセイ</t>
    </rPh>
    <rPh sb="193" eb="195">
      <t>イジ</t>
    </rPh>
    <rPh sb="200" eb="202">
      <t>ケイカク</t>
    </rPh>
    <phoneticPr fontId="2"/>
  </si>
  <si>
    <r>
      <rPr>
        <sz val="12"/>
        <color rgb="FFFF0000"/>
        <rFont val="ＭＳ ゴシック"/>
        <family val="3"/>
        <charset val="128"/>
      </rPr>
      <t>※補助事業ごとの必要理由は別紙１－１必要理由明細書に記入することとし</t>
    </r>
    <r>
      <rPr>
        <sz val="12"/>
        <color rgb="FF000000"/>
        <rFont val="ＭＳ ゴシック"/>
        <family val="3"/>
        <charset val="128"/>
      </rPr>
      <t>、
　下記欄には、補助事業を組み合わせて病院全体として具体的にどの程度新型コロナウイルス感染症に係る医療提供体制を強化でき
　るのか記載してください。</t>
    </r>
    <rPh sb="1" eb="3">
      <t>ホジョ</t>
    </rPh>
    <rPh sb="3" eb="5">
      <t>ジギョウ</t>
    </rPh>
    <rPh sb="8" eb="10">
      <t>ヒツヨウ</t>
    </rPh>
    <rPh sb="10" eb="12">
      <t>リユウ</t>
    </rPh>
    <rPh sb="13" eb="15">
      <t>ベッシ</t>
    </rPh>
    <rPh sb="18" eb="22">
      <t>ヒツヨウリユウ</t>
    </rPh>
    <rPh sb="22" eb="25">
      <t>メイサイショ</t>
    </rPh>
    <rPh sb="26" eb="28">
      <t>キニュウ</t>
    </rPh>
    <rPh sb="37" eb="39">
      <t>カキ</t>
    </rPh>
    <rPh sb="39" eb="40">
      <t>ラン</t>
    </rPh>
    <rPh sb="61" eb="64">
      <t>グタイテキ</t>
    </rPh>
    <rPh sb="67" eb="69">
      <t>テイド</t>
    </rPh>
    <rPh sb="100" eb="102">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</si>
</sst>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10"/>
    <numFmt numFmtId="178" formatCode="0_);[Red]\(0\)"/>
    <numFmt numFmtId="179" formatCode="[&lt;=999]000;[&lt;=9999]000\-00;000\-0000"/>
    <numFmt numFmtId="180" formatCode="[$-411]ggge&quot;年&quot;m&quot;月&quot;d&quot;日&quot;;@"/>
  </numFmts>
  <fonts count="79">
    <font>
      <sz val="11"/>
      <color theme="1"/>
      <name val="ＭＳ Ｐゴシック"/>
      <family val="2"/>
      <charset val="128"/>
    </font>
    <font>
      <sz val="11"/>
      <color theme="1"/>
      <name val="ＭＳ Ｐゴシック"/>
      <family val="2"/>
      <charset val="128"/>
    </font>
    <font>
      <sz val="6"/>
      <name val="ＭＳ Ｐゴシック"/>
      <family val="2"/>
      <charset val="128"/>
    </font>
    <font>
      <sz val="11"/>
      <color theme="1"/>
      <name val="游ゴシック"/>
      <family val="2"/>
      <charset val="128"/>
      <scheme val="minor"/>
    </font>
    <font>
      <sz val="16"/>
      <color theme="1"/>
      <name val="ＭＳ ゴシック"/>
      <family val="3"/>
      <charset val="128"/>
    </font>
    <font>
      <sz val="6"/>
      <name val="游ゴシック"/>
      <family val="2"/>
      <charset val="128"/>
      <scheme val="minor"/>
    </font>
    <font>
      <sz val="12"/>
      <color theme="1"/>
      <name val="ＭＳ ゴシック"/>
      <family val="3"/>
      <charset val="128"/>
    </font>
    <font>
      <sz val="18"/>
      <color theme="1"/>
      <name val="ＭＳ ゴシック"/>
      <family val="3"/>
      <charset val="128"/>
    </font>
    <font>
      <sz val="12"/>
      <color rgb="FF000000"/>
      <name val="ＭＳ ゴシック"/>
      <family val="3"/>
      <charset val="128"/>
    </font>
    <font>
      <sz val="16"/>
      <color rgb="FF000000"/>
      <name val="ＭＳ ゴシック"/>
      <family val="3"/>
      <charset val="128"/>
    </font>
    <font>
      <sz val="11"/>
      <color theme="1"/>
      <name val="ＭＳ ゴシック"/>
      <family val="3"/>
      <charset val="128"/>
    </font>
    <font>
      <sz val="12"/>
      <name val="ＭＳ ゴシック"/>
      <family val="3"/>
      <charset val="128"/>
    </font>
    <font>
      <sz val="12"/>
      <color rgb="FFFF0000"/>
      <name val="ＭＳ ゴシック"/>
      <family val="3"/>
      <charset val="128"/>
    </font>
    <font>
      <sz val="11"/>
      <name val="ＭＳ 明朝"/>
      <family val="1"/>
      <charset val="128"/>
    </font>
    <font>
      <sz val="6"/>
      <name val="ＭＳ Ｐゴシック"/>
      <family val="3"/>
      <charset val="128"/>
    </font>
    <font>
      <sz val="20"/>
      <name val="ＭＳ 明朝"/>
      <family val="1"/>
      <charset val="128"/>
    </font>
    <font>
      <sz val="10"/>
      <name val="ＭＳ 明朝"/>
      <family val="1"/>
      <charset val="128"/>
    </font>
    <font>
      <sz val="8"/>
      <name val="ＭＳ 明朝"/>
      <family val="1"/>
      <charset val="128"/>
    </font>
    <font>
      <b/>
      <sz val="12"/>
      <name val="ＭＳ ゴシック"/>
      <family val="3"/>
      <charset val="128"/>
    </font>
    <font>
      <b/>
      <sz val="12"/>
      <color rgb="FF000000"/>
      <name val="ＭＳ ゴシック"/>
      <family val="3"/>
      <charset val="128"/>
    </font>
    <font>
      <sz val="16"/>
      <name val="ＭＳ ゴシック"/>
      <family val="3"/>
      <charset val="128"/>
    </font>
    <font>
      <sz val="11"/>
      <name val="ＭＳ ゴシック"/>
      <family val="3"/>
      <charset val="128"/>
    </font>
    <font>
      <b/>
      <sz val="16"/>
      <name val="ＭＳ ゴシック"/>
      <family val="3"/>
      <charset val="128"/>
    </font>
    <font>
      <sz val="14"/>
      <name val="ＭＳ ゴシック"/>
      <family val="3"/>
      <charset val="128"/>
    </font>
    <font>
      <sz val="16"/>
      <color theme="1"/>
      <name val="ＭＳ Ｐゴシック"/>
      <family val="3"/>
      <charset val="128"/>
    </font>
    <font>
      <sz val="11"/>
      <name val="明朝"/>
      <family val="1"/>
      <charset val="128"/>
    </font>
    <font>
      <sz val="14"/>
      <color theme="1"/>
      <name val="ＭＳ ゴシック"/>
      <family val="3"/>
      <charset val="128"/>
    </font>
    <font>
      <b/>
      <sz val="16"/>
      <color theme="1"/>
      <name val="ＭＳ ゴシック"/>
      <family val="3"/>
      <charset val="128"/>
    </font>
    <font>
      <sz val="14"/>
      <color rgb="FF000000"/>
      <name val="ＭＳ ゴシック"/>
      <family val="3"/>
      <charset val="128"/>
    </font>
    <font>
      <b/>
      <sz val="14"/>
      <color theme="1"/>
      <name val="ＭＳ ゴシック"/>
      <family val="3"/>
      <charset val="128"/>
    </font>
    <font>
      <b/>
      <sz val="12"/>
      <color theme="1"/>
      <name val="ＭＳ ゴシック"/>
      <family val="3"/>
      <charset val="128"/>
    </font>
    <font>
      <sz val="11"/>
      <color theme="1"/>
      <name val="ＭＳ Ｐゴシック"/>
      <family val="3"/>
      <charset val="128"/>
    </font>
    <font>
      <sz val="12"/>
      <name val="ＭＳ Ｐゴシック"/>
      <family val="3"/>
      <charset val="128"/>
    </font>
    <font>
      <b/>
      <sz val="16"/>
      <color theme="1"/>
      <name val="ＭＳ Ｐゴシック"/>
      <family val="3"/>
      <charset val="128"/>
    </font>
    <font>
      <sz val="11"/>
      <name val="ＭＳ Ｐゴシック"/>
      <family val="3"/>
      <charset val="128"/>
    </font>
    <font>
      <b/>
      <sz val="11"/>
      <name val="ＭＳ Ｐゴシック"/>
      <family val="3"/>
      <charset val="128"/>
    </font>
    <font>
      <b/>
      <sz val="11"/>
      <color theme="1"/>
      <name val="ＭＳ Ｐゴシック"/>
      <family val="3"/>
      <charset val="128"/>
    </font>
    <font>
      <b/>
      <sz val="14"/>
      <name val="ＭＳ Ｐゴシック"/>
      <family val="3"/>
      <charset val="128"/>
    </font>
    <font>
      <b/>
      <sz val="14"/>
      <color theme="1"/>
      <name val="ＭＳ Ｐゴシック"/>
      <family val="3"/>
      <charset val="128"/>
    </font>
    <font>
      <b/>
      <sz val="12"/>
      <color rgb="FFFF0000"/>
      <name val="ＭＳ ゴシック"/>
      <family val="3"/>
      <charset val="128"/>
    </font>
    <font>
      <b/>
      <sz val="18"/>
      <color rgb="FFFF0000"/>
      <name val="ＭＳ Ｐゴシック"/>
      <family val="3"/>
      <charset val="128"/>
    </font>
    <font>
      <b/>
      <sz val="11"/>
      <color rgb="FFFF0000"/>
      <name val="ＭＳ Ｐゴシック"/>
      <family val="3"/>
      <charset val="128"/>
    </font>
    <font>
      <sz val="18"/>
      <name val="ＭＳ ゴシック"/>
      <family val="3"/>
      <charset val="128"/>
    </font>
    <font>
      <sz val="12"/>
      <color indexed="81"/>
      <name val="MS P ゴシック"/>
      <family val="3"/>
      <charset val="128"/>
    </font>
    <font>
      <sz val="12"/>
      <name val="ＭＳ 明朝"/>
      <family val="1"/>
      <charset val="128"/>
    </font>
    <font>
      <sz val="12"/>
      <color rgb="FF000000"/>
      <name val="ＭＳ 明朝"/>
      <family val="1"/>
      <charset val="128"/>
    </font>
    <font>
      <sz val="12"/>
      <color theme="1"/>
      <name val="ＭＳ 明朝"/>
      <family val="1"/>
      <charset val="128"/>
    </font>
    <font>
      <sz val="11"/>
      <color theme="1"/>
      <name val="ＭＳ 明朝"/>
      <family val="1"/>
      <charset val="128"/>
    </font>
    <font>
      <sz val="14"/>
      <color indexed="81"/>
      <name val="MS P ゴシック"/>
      <family val="3"/>
      <charset val="128"/>
    </font>
    <font>
      <sz val="12"/>
      <color theme="1"/>
      <name val="游ゴシック"/>
      <family val="2"/>
      <charset val="128"/>
      <scheme val="minor"/>
    </font>
    <font>
      <sz val="9"/>
      <color indexed="81"/>
      <name val="MS P ゴシック"/>
      <family val="3"/>
      <charset val="128"/>
    </font>
    <font>
      <b/>
      <sz val="9"/>
      <color indexed="81"/>
      <name val="MS P ゴシック"/>
      <family val="3"/>
      <charset val="128"/>
    </font>
    <font>
      <sz val="11"/>
      <color theme="1"/>
      <name val="ＭＳ Ｐ明朝"/>
      <family val="1"/>
      <charset val="128"/>
    </font>
    <font>
      <sz val="10"/>
      <name val="ＭＳ Ｐ明朝"/>
      <family val="1"/>
      <charset val="128"/>
    </font>
    <font>
      <sz val="10"/>
      <color rgb="FF000000"/>
      <name val="ＭＳ Ｐ明朝"/>
      <family val="1"/>
      <charset val="128"/>
    </font>
    <font>
      <sz val="10"/>
      <color theme="1"/>
      <name val="ＭＳ Ｐ明朝"/>
      <family val="1"/>
      <charset val="128"/>
    </font>
    <font>
      <sz val="11"/>
      <color indexed="81"/>
      <name val="MS P ゴシック"/>
      <family val="3"/>
      <charset val="128"/>
    </font>
    <font>
      <b/>
      <sz val="16"/>
      <color rgb="FFFF0000"/>
      <name val="ＭＳ ゴシック"/>
      <family val="3"/>
      <charset val="128"/>
    </font>
    <font>
      <u/>
      <sz val="11"/>
      <color theme="10"/>
      <name val="ＭＳ Ｐゴシック"/>
      <family val="2"/>
      <charset val="128"/>
    </font>
    <font>
      <b/>
      <sz val="16"/>
      <color theme="1"/>
      <name val="ＭＳ Ｐゴシック"/>
      <family val="2"/>
      <charset val="128"/>
    </font>
    <font>
      <sz val="14"/>
      <color theme="1"/>
      <name val="ＭＳ Ｐゴシック"/>
      <family val="3"/>
      <charset val="128"/>
    </font>
    <font>
      <b/>
      <sz val="18"/>
      <color rgb="FFFF0000"/>
      <name val="ＭＳ Ｐゴシック"/>
      <family val="2"/>
      <charset val="128"/>
    </font>
    <font>
      <b/>
      <u/>
      <sz val="14"/>
      <color theme="10"/>
      <name val="ＭＳ Ｐゴシック"/>
      <family val="2"/>
      <charset val="128"/>
    </font>
    <font>
      <b/>
      <sz val="14"/>
      <color theme="1"/>
      <name val="ＭＳ Ｐゴシック"/>
      <family val="2"/>
      <charset val="128"/>
    </font>
    <font>
      <b/>
      <u/>
      <sz val="14"/>
      <color theme="10"/>
      <name val="ＭＳ Ｐゴシック"/>
      <family val="3"/>
      <charset val="128"/>
    </font>
    <font>
      <b/>
      <u/>
      <sz val="14"/>
      <color rgb="FF0070C0"/>
      <name val="ＭＳ Ｐゴシック"/>
      <family val="3"/>
      <charset val="128"/>
    </font>
    <font>
      <u/>
      <sz val="11"/>
      <color theme="10"/>
      <name val="ＭＳ Ｐゴシック"/>
      <family val="3"/>
      <charset val="128"/>
    </font>
    <font>
      <b/>
      <u/>
      <sz val="14"/>
      <color rgb="FF0070C0"/>
      <name val="ＭＳ Ｐゴシック"/>
      <family val="2"/>
      <charset val="128"/>
    </font>
    <font>
      <b/>
      <sz val="14"/>
      <color theme="10"/>
      <name val="ＭＳ Ｐゴシック"/>
      <family val="3"/>
      <charset val="128"/>
    </font>
    <font>
      <sz val="14"/>
      <color theme="10"/>
      <name val="ＭＳ Ｐゴシック"/>
      <family val="3"/>
      <charset val="128"/>
    </font>
    <font>
      <sz val="14"/>
      <color theme="1"/>
      <name val="ＭＳ Ｐゴシック"/>
      <family val="2"/>
      <charset val="128"/>
    </font>
    <font>
      <b/>
      <sz val="14"/>
      <color rgb="FF0070C0"/>
      <name val="ＭＳ Ｐゴシック"/>
      <family val="3"/>
      <charset val="128"/>
    </font>
    <font>
      <b/>
      <sz val="11"/>
      <color rgb="FF0070C0"/>
      <name val="ＭＳ Ｐゴシック"/>
      <family val="3"/>
      <charset val="128"/>
    </font>
    <font>
      <b/>
      <sz val="11"/>
      <color indexed="10"/>
      <name val="MS P ゴシック"/>
      <family val="3"/>
      <charset val="128"/>
    </font>
    <font>
      <b/>
      <sz val="9"/>
      <name val="ＭＳ Ｐゴシック"/>
      <family val="3"/>
      <charset val="128"/>
    </font>
    <font>
      <sz val="11"/>
      <color theme="10"/>
      <name val="ＭＳ Ｐゴシック"/>
      <family val="3"/>
      <charset val="128"/>
    </font>
    <font>
      <b/>
      <u/>
      <sz val="12"/>
      <name val="ＭＳ Ｐゴシック"/>
      <family val="3"/>
      <charset val="128"/>
    </font>
    <font>
      <sz val="12"/>
      <color theme="1"/>
      <name val="ＭＳ Ｐゴシック"/>
      <family val="2"/>
      <charset val="128"/>
    </font>
    <font>
      <b/>
      <sz val="14"/>
      <color rgb="FFFF0000"/>
      <name val="ＭＳ Ｐゴシック"/>
      <family val="3"/>
      <charset val="128"/>
    </font>
  </fonts>
  <fills count="8">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5" tint="0.59996337778862885"/>
        <bgColor indexed="64"/>
      </patternFill>
    </fill>
    <fill>
      <patternFill patternType="solid">
        <fgColor theme="5" tint="0.59999389629810485"/>
        <bgColor indexed="64"/>
      </patternFill>
    </fill>
    <fill>
      <patternFill patternType="solid">
        <fgColor theme="4" tint="0.79998168889431442"/>
        <bgColor indexed="64"/>
      </patternFill>
    </fill>
  </fills>
  <borders count="1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style="medium">
        <color rgb="FF000000"/>
      </left>
      <right/>
      <top style="medium">
        <color rgb="FF000000"/>
      </top>
      <bottom/>
      <diagonal/>
    </border>
    <border>
      <left/>
      <right style="thin">
        <color rgb="FF000000"/>
      </right>
      <top style="medium">
        <color rgb="FF000000"/>
      </top>
      <bottom/>
      <diagonal/>
    </border>
    <border>
      <left style="medium">
        <color rgb="FF000000"/>
      </left>
      <right/>
      <top/>
      <bottom/>
      <diagonal/>
    </border>
    <border>
      <left style="medium">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top/>
      <bottom style="thin">
        <color indexed="64"/>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medium">
        <color rgb="FF000000"/>
      </right>
      <top style="thin">
        <color indexed="64"/>
      </top>
      <bottom style="thin">
        <color rgb="FF000000"/>
      </bottom>
      <diagonal/>
    </border>
    <border>
      <left style="medium">
        <color rgb="FF000000"/>
      </left>
      <right/>
      <top style="medium">
        <color rgb="FF000000"/>
      </top>
      <bottom style="thin">
        <color indexed="64"/>
      </bottom>
      <diagonal/>
    </border>
    <border>
      <left/>
      <right style="thin">
        <color rgb="FF000000"/>
      </right>
      <top/>
      <bottom/>
      <diagonal/>
    </border>
    <border>
      <left style="thin">
        <color rgb="FF000000"/>
      </left>
      <right style="medium">
        <color rgb="FF000000"/>
      </right>
      <top style="thin">
        <color rgb="FF000000"/>
      </top>
      <bottom style="thin">
        <color indexed="64"/>
      </bottom>
      <diagonal/>
    </border>
    <border>
      <left style="thin">
        <color rgb="FF000000"/>
      </left>
      <right style="thin">
        <color rgb="FF000000"/>
      </right>
      <top style="thin">
        <color indexed="64"/>
      </top>
      <bottom style="medium">
        <color rgb="FF000000"/>
      </bottom>
      <diagonal/>
    </border>
    <border>
      <left style="thin">
        <color rgb="FF000000"/>
      </left>
      <right style="medium">
        <color rgb="FF000000"/>
      </right>
      <top/>
      <bottom style="thin">
        <color rgb="FF000000"/>
      </bottom>
      <diagonal/>
    </border>
    <border>
      <left/>
      <right/>
      <top style="thin">
        <color rgb="FF000000"/>
      </top>
      <bottom style="thin">
        <color rgb="FF000000"/>
      </bottom>
      <diagonal/>
    </border>
    <border diagonalUp="1">
      <left style="thin">
        <color rgb="FF000000"/>
      </left>
      <right style="thin">
        <color rgb="FF000000"/>
      </right>
      <top style="medium">
        <color rgb="FF000000"/>
      </top>
      <bottom/>
      <diagonal style="thin">
        <color rgb="FF000000"/>
      </diagonal>
    </border>
    <border diagonalUp="1">
      <left style="thin">
        <color rgb="FF000000"/>
      </left>
      <right style="medium">
        <color rgb="FF000000"/>
      </right>
      <top style="medium">
        <color rgb="FF000000"/>
      </top>
      <bottom/>
      <diagonal style="thin">
        <color rgb="FF000000"/>
      </diagonal>
    </border>
    <border>
      <left/>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style="medium">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style="medium">
        <color rgb="FF000000"/>
      </top>
      <bottom/>
      <diagonal/>
    </border>
    <border>
      <left style="thin">
        <color rgb="FF000000"/>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medium">
        <color rgb="FF000000"/>
      </left>
      <right/>
      <top/>
      <bottom style="thin">
        <color indexed="64"/>
      </bottom>
      <diagonal/>
    </border>
    <border>
      <left/>
      <right style="thin">
        <color rgb="FF000000"/>
      </right>
      <top/>
      <bottom style="thin">
        <color indexed="64"/>
      </bottom>
      <diagonal/>
    </border>
    <border>
      <left style="medium">
        <color rgb="FF000000"/>
      </left>
      <right/>
      <top style="thin">
        <color indexed="64"/>
      </top>
      <bottom style="medium">
        <color rgb="FF000000"/>
      </bottom>
      <diagonal/>
    </border>
    <border>
      <left/>
      <right style="thin">
        <color rgb="FF000000"/>
      </right>
      <top style="thin">
        <color indexed="64"/>
      </top>
      <bottom style="medium">
        <color rgb="FF000000"/>
      </bottom>
      <diagonal/>
    </border>
    <border>
      <left style="medium">
        <color rgb="FF000000"/>
      </left>
      <right/>
      <top style="medium">
        <color indexed="64"/>
      </top>
      <bottom style="thin">
        <color indexed="64"/>
      </bottom>
      <diagonal/>
    </border>
    <border>
      <left/>
      <right/>
      <top style="medium">
        <color indexed="64"/>
      </top>
      <bottom style="thin">
        <color indexed="64"/>
      </bottom>
      <diagonal/>
    </border>
    <border>
      <left/>
      <right style="medium">
        <color rgb="FF000000"/>
      </right>
      <top style="medium">
        <color indexed="64"/>
      </top>
      <bottom style="thin">
        <color indexed="64"/>
      </bottom>
      <diagonal/>
    </border>
    <border>
      <left style="thin">
        <color rgb="FF000000"/>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medium">
        <color indexed="64"/>
      </left>
      <right/>
      <top style="medium">
        <color indexed="64"/>
      </top>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top style="medium">
        <color indexed="64"/>
      </top>
      <bottom style="medium">
        <color indexed="64"/>
      </bottom>
      <diagonal/>
    </border>
    <border diagonalUp="1">
      <left style="thin">
        <color indexed="64"/>
      </left>
      <right style="thin">
        <color auto="1"/>
      </right>
      <top style="thin">
        <color indexed="64"/>
      </top>
      <bottom style="medium">
        <color indexed="64"/>
      </bottom>
      <diagonal style="thin">
        <color indexed="64"/>
      </diagonal>
    </border>
    <border diagonalUp="1">
      <left style="thin">
        <color indexed="64"/>
      </left>
      <right style="thin">
        <color auto="1"/>
      </right>
      <top style="medium">
        <color indexed="64"/>
      </top>
      <bottom style="thin">
        <color auto="1"/>
      </bottom>
      <diagonal style="thin">
        <color indexed="64"/>
      </diagonal>
    </border>
    <border diagonalUp="1">
      <left/>
      <right style="thin">
        <color auto="1"/>
      </right>
      <top style="medium">
        <color indexed="64"/>
      </top>
      <bottom style="thin">
        <color indexed="64"/>
      </bottom>
      <diagonal style="thin">
        <color indexed="64"/>
      </diagonal>
    </border>
    <border diagonalUp="1">
      <left/>
      <right style="thin">
        <color auto="1"/>
      </right>
      <top style="thin">
        <color indexed="64"/>
      </top>
      <bottom style="thin">
        <color indexed="64"/>
      </bottom>
      <diagonal style="thin">
        <color indexed="64"/>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rgb="FF000000"/>
      </bottom>
      <diagonal/>
    </border>
    <border>
      <left/>
      <right style="medium">
        <color indexed="64"/>
      </right>
      <top style="medium">
        <color rgb="FF000000"/>
      </top>
      <bottom style="thin">
        <color rgb="FF000000"/>
      </bottom>
      <diagonal/>
    </border>
    <border>
      <left style="medium">
        <color indexed="64"/>
      </left>
      <right/>
      <top/>
      <bottom/>
      <diagonal/>
    </border>
    <border>
      <left/>
      <right/>
      <top/>
      <bottom style="medium">
        <color indexed="64"/>
      </bottom>
      <diagonal/>
    </border>
    <border diagonalUp="1">
      <left style="thin">
        <color indexed="64"/>
      </left>
      <right style="thin">
        <color auto="1"/>
      </right>
      <top/>
      <bottom style="thin">
        <color auto="1"/>
      </bottom>
      <diagonal style="thin">
        <color indexed="64"/>
      </diagonal>
    </border>
    <border diagonalDown="1">
      <left style="thin">
        <color indexed="64"/>
      </left>
      <right style="thin">
        <color auto="1"/>
      </right>
      <top style="medium">
        <color indexed="64"/>
      </top>
      <bottom style="thin">
        <color auto="1"/>
      </bottom>
      <diagonal style="thin">
        <color indexed="64"/>
      </diagonal>
    </border>
    <border diagonalDown="1">
      <left style="thin">
        <color indexed="64"/>
      </left>
      <right style="thin">
        <color auto="1"/>
      </right>
      <top style="thin">
        <color indexed="64"/>
      </top>
      <bottom style="thin">
        <color indexed="64"/>
      </bottom>
      <diagonal style="thin">
        <color indexed="64"/>
      </diagonal>
    </border>
    <border diagonalDown="1">
      <left style="thin">
        <color indexed="64"/>
      </left>
      <right style="thin">
        <color auto="1"/>
      </right>
      <top style="thin">
        <color indexed="64"/>
      </top>
      <bottom style="medium">
        <color indexed="64"/>
      </bottom>
      <diagonal style="thin">
        <color indexed="64"/>
      </diagonal>
    </border>
    <border>
      <left style="thin">
        <color indexed="64"/>
      </left>
      <right/>
      <top style="medium">
        <color indexed="64"/>
      </top>
      <bottom style="thin">
        <color auto="1"/>
      </bottom>
      <diagonal/>
    </border>
    <border>
      <left style="thin">
        <color indexed="64"/>
      </left>
      <right style="thin">
        <color indexed="64"/>
      </right>
      <top style="thin">
        <color indexed="64"/>
      </top>
      <bottom style="medium">
        <color indexed="64"/>
      </bottom>
      <diagonal/>
    </border>
    <border>
      <left/>
      <right style="thin">
        <color auto="1"/>
      </right>
      <top style="medium">
        <color indexed="64"/>
      </top>
      <bottom style="thin">
        <color auto="1"/>
      </bottom>
      <diagonal/>
    </border>
    <border>
      <left/>
      <right/>
      <top style="thin">
        <color auto="1"/>
      </top>
      <bottom/>
      <diagonal/>
    </border>
    <border>
      <left style="thin">
        <color auto="1"/>
      </left>
      <right/>
      <top style="thin">
        <color auto="1"/>
      </top>
      <bottom/>
      <diagonal/>
    </border>
    <border>
      <left/>
      <right/>
      <top style="medium">
        <color indexed="64"/>
      </top>
      <bottom/>
      <diagonal/>
    </border>
    <border>
      <left/>
      <right style="thin">
        <color auto="1"/>
      </right>
      <top style="medium">
        <color indexed="64"/>
      </top>
      <bottom/>
      <diagonal/>
    </border>
    <border>
      <left style="thin">
        <color indexed="64"/>
      </left>
      <right style="thin">
        <color indexed="64"/>
      </right>
      <top style="medium">
        <color indexed="64"/>
      </top>
      <bottom style="thin">
        <color indexed="64"/>
      </bottom>
      <diagonal/>
    </border>
    <border diagonalDown="1">
      <left style="thin">
        <color indexed="64"/>
      </left>
      <right style="thin">
        <color indexed="64"/>
      </right>
      <top style="medium">
        <color indexed="64"/>
      </top>
      <bottom style="medium">
        <color indexed="64"/>
      </bottom>
      <diagonal style="thin">
        <color indexed="64"/>
      </diagonal>
    </border>
    <border diagonalDown="1">
      <left style="thin">
        <color rgb="FF000000"/>
      </left>
      <right style="thin">
        <color rgb="FF000000"/>
      </right>
      <top style="thin">
        <color rgb="FF000000"/>
      </top>
      <bottom style="medium">
        <color rgb="FF000000"/>
      </bottom>
      <diagonal style="thin">
        <color rgb="FF000000"/>
      </diagonal>
    </border>
    <border diagonalDown="1">
      <left style="thin">
        <color rgb="FF000000"/>
      </left>
      <right style="thin">
        <color rgb="FF000000"/>
      </right>
      <top style="thin">
        <color rgb="FF000000"/>
      </top>
      <bottom style="thin">
        <color rgb="FF000000"/>
      </bottom>
      <diagonal style="thin">
        <color rgb="FF000000"/>
      </diagonal>
    </border>
    <border diagonalDown="1">
      <left style="thin">
        <color rgb="FF000000"/>
      </left>
      <right style="thin">
        <color rgb="FF000000"/>
      </right>
      <top style="thin">
        <color indexed="64"/>
      </top>
      <bottom style="thin">
        <color rgb="FF000000"/>
      </bottom>
      <diagonal style="thin">
        <color rgb="FF000000"/>
      </diagonal>
    </border>
    <border diagonalDown="1">
      <left style="thin">
        <color rgb="FF000000"/>
      </left>
      <right style="thin">
        <color rgb="FF000000"/>
      </right>
      <top/>
      <bottom/>
      <diagonal style="thin">
        <color rgb="FF000000"/>
      </diagonal>
    </border>
    <border diagonalDown="1">
      <left style="thin">
        <color rgb="FF000000"/>
      </left>
      <right style="thin">
        <color rgb="FF000000"/>
      </right>
      <top style="thin">
        <color rgb="FF000000"/>
      </top>
      <bottom/>
      <diagonal style="thin">
        <color rgb="FF000000"/>
      </diagonal>
    </border>
    <border diagonalDown="1">
      <left style="thin">
        <color indexed="64"/>
      </left>
      <right/>
      <top/>
      <bottom/>
      <diagonal style="thin">
        <color indexed="64"/>
      </diagonal>
    </border>
    <border diagonalDown="1">
      <left/>
      <right/>
      <top style="medium">
        <color indexed="64"/>
      </top>
      <bottom style="medium">
        <color indexed="64"/>
      </bottom>
      <diagonal style="thin">
        <color indexed="64"/>
      </diagonal>
    </border>
    <border diagonalDown="1">
      <left style="thin">
        <color indexed="64"/>
      </left>
      <right style="thin">
        <color auto="1"/>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right/>
      <top style="medium">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auto="1"/>
      </left>
      <right style="thin">
        <color indexed="64"/>
      </right>
      <top/>
      <bottom style="medium">
        <color indexed="64"/>
      </bottom>
      <diagonal/>
    </border>
    <border diagonalDown="1">
      <left/>
      <right/>
      <top/>
      <bottom style="medium">
        <color indexed="64"/>
      </bottom>
      <diagonal style="thin">
        <color indexed="64"/>
      </diagonal>
    </border>
  </borders>
  <cellStyleXfs count="7">
    <xf numFmtId="0" fontId="0" fillId="0" borderId="0">
      <alignment vertical="center"/>
    </xf>
    <xf numFmtId="9" fontId="1"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25" fillId="0" borderId="0"/>
    <xf numFmtId="38" fontId="1" fillId="0" borderId="0" applyFont="0" applyFill="0" applyBorder="0" applyAlignment="0" applyProtection="0">
      <alignment vertical="center"/>
    </xf>
    <xf numFmtId="0" fontId="58" fillId="0" borderId="0" applyNumberFormat="0" applyFill="0" applyBorder="0" applyAlignment="0" applyProtection="0">
      <alignment vertical="center"/>
    </xf>
  </cellStyleXfs>
  <cellXfs count="704">
    <xf numFmtId="0" fontId="0" fillId="0" borderId="0" xfId="0">
      <alignment vertical="center"/>
    </xf>
    <xf numFmtId="38" fontId="4" fillId="0" borderId="0" xfId="2" applyFont="1" applyAlignment="1">
      <alignment horizontal="left" vertical="center"/>
    </xf>
    <xf numFmtId="38" fontId="6" fillId="0" borderId="0" xfId="2" applyFont="1">
      <alignment vertical="center"/>
    </xf>
    <xf numFmtId="38" fontId="4" fillId="0" borderId="0" xfId="2" applyFont="1">
      <alignment vertical="center"/>
    </xf>
    <xf numFmtId="38" fontId="10" fillId="0" borderId="0" xfId="2" applyFont="1">
      <alignment vertical="center"/>
    </xf>
    <xf numFmtId="0" fontId="13" fillId="0" borderId="0" xfId="3" applyFont="1" applyAlignment="1">
      <alignment vertical="center"/>
    </xf>
    <xf numFmtId="0" fontId="13" fillId="0" borderId="0" xfId="3" applyFont="1" applyAlignment="1"/>
    <xf numFmtId="0" fontId="16" fillId="0" borderId="0" xfId="3" applyFont="1" applyAlignment="1">
      <alignment horizontal="left" vertical="center"/>
    </xf>
    <xf numFmtId="0" fontId="17" fillId="0" borderId="0" xfId="3" applyFont="1" applyAlignment="1">
      <alignment horizontal="right" vertical="center"/>
    </xf>
    <xf numFmtId="0" fontId="17" fillId="0" borderId="0" xfId="3" applyFont="1" applyAlignment="1">
      <alignment horizontal="left" vertical="center"/>
    </xf>
    <xf numFmtId="0" fontId="13" fillId="0" borderId="1" xfId="3" applyFont="1" applyBorder="1" applyAlignment="1">
      <alignment horizontal="center" vertical="center"/>
    </xf>
    <xf numFmtId="0" fontId="13" fillId="0" borderId="0" xfId="3" quotePrefix="1" applyFont="1" applyAlignment="1"/>
    <xf numFmtId="176" fontId="13" fillId="0" borderId="1" xfId="3" applyNumberFormat="1" applyFont="1" applyFill="1" applyBorder="1" applyAlignment="1">
      <alignment horizontal="right" vertical="center"/>
    </xf>
    <xf numFmtId="38" fontId="20" fillId="0" borderId="0" xfId="2" applyFont="1">
      <alignment vertical="center"/>
    </xf>
    <xf numFmtId="38" fontId="21" fillId="0" borderId="0" xfId="2" applyFont="1">
      <alignment vertical="center"/>
    </xf>
    <xf numFmtId="38" fontId="11" fillId="0" borderId="0" xfId="2" applyFont="1" applyAlignment="1">
      <alignment horizontal="centerContinuous" vertical="center"/>
    </xf>
    <xf numFmtId="38" fontId="11" fillId="0" borderId="0" xfId="2" applyFont="1" applyAlignment="1">
      <alignment horizontal="right" vertical="center"/>
    </xf>
    <xf numFmtId="38" fontId="11" fillId="0" borderId="63" xfId="2" applyFont="1" applyBorder="1" applyAlignment="1">
      <alignment horizontal="center" vertical="center"/>
    </xf>
    <xf numFmtId="38" fontId="11" fillId="0" borderId="63" xfId="2" applyFont="1" applyBorder="1" applyAlignment="1">
      <alignment horizontal="center" vertical="center" wrapText="1"/>
    </xf>
    <xf numFmtId="38" fontId="11" fillId="0" borderId="6" xfId="2" applyFont="1" applyBorder="1" applyAlignment="1">
      <alignment horizontal="right" vertical="center"/>
    </xf>
    <xf numFmtId="38" fontId="11" fillId="0" borderId="8" xfId="2" applyFont="1" applyBorder="1" applyAlignment="1">
      <alignment horizontal="right" vertical="center"/>
    </xf>
    <xf numFmtId="38" fontId="11" fillId="0" borderId="1" xfId="2" applyFont="1" applyFill="1" applyBorder="1" applyAlignment="1">
      <alignment vertical="center"/>
    </xf>
    <xf numFmtId="38" fontId="11" fillId="0" borderId="1" xfId="2" applyFont="1" applyBorder="1" applyAlignment="1">
      <alignment vertical="center"/>
    </xf>
    <xf numFmtId="38" fontId="11" fillId="0" borderId="66" xfId="2" applyFont="1" applyFill="1" applyBorder="1" applyAlignment="1">
      <alignment vertical="center"/>
    </xf>
    <xf numFmtId="38" fontId="11" fillId="0" borderId="0" xfId="2" applyFont="1">
      <alignment vertical="center"/>
    </xf>
    <xf numFmtId="38" fontId="11" fillId="0" borderId="39" xfId="2" applyFont="1" applyBorder="1" applyAlignment="1">
      <alignment horizontal="center" vertical="center"/>
    </xf>
    <xf numFmtId="38" fontId="11" fillId="0" borderId="65" xfId="2" applyFont="1" applyBorder="1" applyAlignment="1">
      <alignment horizontal="center" vertical="center" wrapText="1"/>
    </xf>
    <xf numFmtId="38" fontId="11" fillId="0" borderId="69" xfId="2" applyFont="1" applyBorder="1" applyAlignment="1">
      <alignment vertical="center"/>
    </xf>
    <xf numFmtId="38" fontId="7" fillId="0" borderId="0" xfId="2" applyFont="1" applyAlignment="1">
      <alignment horizontal="left" vertical="center"/>
    </xf>
    <xf numFmtId="38" fontId="7" fillId="0" borderId="0" xfId="2" applyFont="1">
      <alignment vertical="center"/>
    </xf>
    <xf numFmtId="38" fontId="6" fillId="0" borderId="74" xfId="2" applyFont="1" applyBorder="1">
      <alignment vertical="center"/>
    </xf>
    <xf numFmtId="38" fontId="4" fillId="0" borderId="0" xfId="2" applyFont="1" applyBorder="1">
      <alignment vertical="center"/>
    </xf>
    <xf numFmtId="38" fontId="6" fillId="0" borderId="0" xfId="2" applyFont="1" applyBorder="1" applyAlignment="1">
      <alignment horizontal="center" vertical="center"/>
    </xf>
    <xf numFmtId="38" fontId="11" fillId="0" borderId="68" xfId="2" applyFont="1" applyBorder="1" applyAlignment="1">
      <alignment horizontal="right" vertical="center"/>
    </xf>
    <xf numFmtId="38" fontId="11" fillId="0" borderId="64" xfId="2" applyFont="1" applyBorder="1" applyAlignment="1">
      <alignment horizontal="center" vertical="center"/>
    </xf>
    <xf numFmtId="38" fontId="11" fillId="0" borderId="67" xfId="2" applyFont="1" applyBorder="1" applyAlignment="1">
      <alignment horizontal="center" vertical="center" wrapText="1"/>
    </xf>
    <xf numFmtId="0" fontId="24" fillId="0" borderId="0" xfId="0" applyFont="1">
      <alignment vertical="center"/>
    </xf>
    <xf numFmtId="38" fontId="6" fillId="0" borderId="0" xfId="2" applyFont="1" applyBorder="1">
      <alignment vertical="center"/>
    </xf>
    <xf numFmtId="177" fontId="11" fillId="0" borderId="1" xfId="1" applyNumberFormat="1" applyFont="1" applyFill="1" applyBorder="1" applyAlignment="1">
      <alignment vertical="center"/>
    </xf>
    <xf numFmtId="38" fontId="23" fillId="0" borderId="4" xfId="2" applyFont="1" applyBorder="1" applyAlignment="1">
      <alignment horizontal="center" vertical="center"/>
    </xf>
    <xf numFmtId="38" fontId="23" fillId="0" borderId="1" xfId="2" applyFont="1" applyBorder="1" applyAlignment="1">
      <alignment horizontal="center" vertical="center"/>
    </xf>
    <xf numFmtId="38" fontId="23" fillId="0" borderId="5" xfId="2" applyFont="1" applyBorder="1" applyAlignment="1">
      <alignment horizontal="center" vertical="center"/>
    </xf>
    <xf numFmtId="38" fontId="23" fillId="0" borderId="9" xfId="2" applyFont="1" applyBorder="1" applyAlignment="1">
      <alignment horizontal="center" vertical="center"/>
    </xf>
    <xf numFmtId="38" fontId="23" fillId="0" borderId="6" xfId="2" applyFont="1" applyBorder="1" applyAlignment="1">
      <alignment horizontal="left" vertical="center" wrapText="1"/>
    </xf>
    <xf numFmtId="38" fontId="23" fillId="0" borderId="6" xfId="2" applyFont="1" applyFill="1" applyBorder="1" applyAlignment="1">
      <alignment horizontal="center" vertical="center"/>
    </xf>
    <xf numFmtId="38" fontId="23" fillId="0" borderId="6" xfId="2" applyFont="1" applyBorder="1" applyAlignment="1">
      <alignment horizontal="right" vertical="center"/>
    </xf>
    <xf numFmtId="38" fontId="23" fillId="0" borderId="1" xfId="2" applyFont="1" applyFill="1" applyBorder="1" applyAlignment="1">
      <alignment horizontal="right" vertical="center"/>
    </xf>
    <xf numFmtId="38" fontId="23" fillId="0" borderId="81" xfId="2" applyFont="1" applyBorder="1" applyAlignment="1">
      <alignment horizontal="right" vertical="center"/>
    </xf>
    <xf numFmtId="38" fontId="23" fillId="0" borderId="82" xfId="2" applyFont="1" applyBorder="1" applyAlignment="1">
      <alignment horizontal="center" vertical="center"/>
    </xf>
    <xf numFmtId="38" fontId="23" fillId="0" borderId="1" xfId="2" applyFont="1" applyBorder="1" applyAlignment="1">
      <alignment horizontal="left" vertical="center" wrapText="1"/>
    </xf>
    <xf numFmtId="38" fontId="23" fillId="0" borderId="1" xfId="2" applyFont="1" applyBorder="1" applyAlignment="1">
      <alignment horizontal="right" vertical="center"/>
    </xf>
    <xf numFmtId="38" fontId="23" fillId="0" borderId="4" xfId="2" applyFont="1" applyBorder="1" applyAlignment="1">
      <alignment horizontal="right" vertical="center"/>
    </xf>
    <xf numFmtId="38" fontId="23" fillId="0" borderId="73" xfId="2" applyFont="1" applyBorder="1" applyAlignment="1">
      <alignment horizontal="right" vertical="center"/>
    </xf>
    <xf numFmtId="38" fontId="23" fillId="0" borderId="83" xfId="2" applyFont="1" applyBorder="1" applyAlignment="1">
      <alignment horizontal="center" vertical="center"/>
    </xf>
    <xf numFmtId="38" fontId="23" fillId="0" borderId="1" xfId="2" applyFont="1" applyFill="1" applyBorder="1" applyAlignment="1">
      <alignment horizontal="center" vertical="center"/>
    </xf>
    <xf numFmtId="38" fontId="23" fillId="0" borderId="1" xfId="2" applyFont="1" applyBorder="1" applyAlignment="1">
      <alignment horizontal="left" vertical="center"/>
    </xf>
    <xf numFmtId="38" fontId="23" fillId="0" borderId="80" xfId="2" applyFont="1" applyBorder="1" applyAlignment="1">
      <alignment horizontal="center" vertical="center"/>
    </xf>
    <xf numFmtId="38" fontId="23" fillId="0" borderId="80" xfId="2" applyFont="1" applyBorder="1" applyAlignment="1">
      <alignment horizontal="right" vertical="center"/>
    </xf>
    <xf numFmtId="38" fontId="23" fillId="0" borderId="5" xfId="2" applyFont="1" applyBorder="1" applyAlignment="1">
      <alignment horizontal="left" vertical="center" wrapText="1"/>
    </xf>
    <xf numFmtId="38" fontId="23" fillId="0" borderId="5" xfId="2" applyFont="1" applyFill="1" applyBorder="1" applyAlignment="1">
      <alignment horizontal="center" vertical="center"/>
    </xf>
    <xf numFmtId="38" fontId="23" fillId="0" borderId="5" xfId="2" applyFont="1" applyFill="1" applyBorder="1" applyAlignment="1">
      <alignment horizontal="right" vertical="center"/>
    </xf>
    <xf numFmtId="38" fontId="23" fillId="0" borderId="5" xfId="2" applyFont="1" applyBorder="1" applyAlignment="1">
      <alignment horizontal="right" vertical="center"/>
    </xf>
    <xf numFmtId="38" fontId="23" fillId="0" borderId="5" xfId="2" applyFont="1" applyBorder="1" applyAlignment="1">
      <alignment horizontal="left" vertical="center"/>
    </xf>
    <xf numFmtId="38" fontId="23" fillId="0" borderId="9" xfId="2" applyFont="1" applyBorder="1" applyAlignment="1">
      <alignment horizontal="right" vertical="center"/>
    </xf>
    <xf numFmtId="38" fontId="23" fillId="0" borderId="1" xfId="2" applyFont="1" applyBorder="1">
      <alignment vertical="center"/>
    </xf>
    <xf numFmtId="38" fontId="23" fillId="0" borderId="1" xfId="2" applyFont="1" applyBorder="1" applyAlignment="1">
      <alignment vertical="center" wrapText="1"/>
    </xf>
    <xf numFmtId="38" fontId="23" fillId="0" borderId="8" xfId="2" applyFont="1" applyBorder="1" applyAlignment="1">
      <alignment horizontal="right" vertical="center"/>
    </xf>
    <xf numFmtId="38" fontId="23" fillId="0" borderId="6" xfId="2" applyFont="1" applyBorder="1">
      <alignment vertical="center"/>
    </xf>
    <xf numFmtId="38" fontId="23" fillId="0" borderId="81" xfId="2" applyFont="1" applyBorder="1">
      <alignment vertical="center"/>
    </xf>
    <xf numFmtId="38" fontId="23" fillId="0" borderId="72" xfId="2" applyFont="1" applyBorder="1" applyAlignment="1">
      <alignment horizontal="left" vertical="center" wrapText="1"/>
    </xf>
    <xf numFmtId="38" fontId="23" fillId="0" borderId="2" xfId="2" applyFont="1" applyFill="1" applyBorder="1" applyAlignment="1">
      <alignment horizontal="right" vertical="center"/>
    </xf>
    <xf numFmtId="38" fontId="23" fillId="0" borderId="73" xfId="2" applyFont="1" applyBorder="1">
      <alignment vertical="center"/>
    </xf>
    <xf numFmtId="38" fontId="23" fillId="0" borderId="72" xfId="2" applyFont="1" applyBorder="1" applyAlignment="1">
      <alignment horizontal="right" vertical="center"/>
    </xf>
    <xf numFmtId="38" fontId="23" fillId="0" borderId="74" xfId="2" applyFont="1" applyBorder="1" applyAlignment="1">
      <alignment horizontal="right" vertical="center"/>
    </xf>
    <xf numFmtId="38" fontId="23" fillId="0" borderId="7" xfId="2" applyFont="1" applyBorder="1" applyAlignment="1">
      <alignment horizontal="left" vertical="center"/>
    </xf>
    <xf numFmtId="38" fontId="23" fillId="0" borderId="72" xfId="2" applyFont="1" applyFill="1" applyBorder="1" applyAlignment="1">
      <alignment horizontal="right" vertical="center"/>
    </xf>
    <xf numFmtId="38" fontId="23" fillId="0" borderId="6" xfId="2" applyFont="1" applyFill="1" applyBorder="1" applyAlignment="1">
      <alignment horizontal="right" vertical="center"/>
    </xf>
    <xf numFmtId="38" fontId="23" fillId="0" borderId="76" xfId="2" applyFont="1" applyBorder="1" applyAlignment="1">
      <alignment horizontal="left" vertical="center" wrapText="1"/>
    </xf>
    <xf numFmtId="38" fontId="23" fillId="0" borderId="52" xfId="2" applyFont="1" applyFill="1" applyBorder="1" applyAlignment="1">
      <alignment horizontal="center" vertical="center"/>
    </xf>
    <xf numFmtId="38" fontId="23" fillId="0" borderId="77" xfId="2" applyFont="1" applyBorder="1" applyAlignment="1">
      <alignment horizontal="left" vertical="center" wrapText="1"/>
    </xf>
    <xf numFmtId="38" fontId="23" fillId="0" borderId="50" xfId="2" applyFont="1" applyBorder="1" applyAlignment="1">
      <alignment horizontal="left" vertical="center" wrapText="1"/>
    </xf>
    <xf numFmtId="38" fontId="23" fillId="0" borderId="78" xfId="2" applyFont="1" applyBorder="1" applyAlignment="1">
      <alignment horizontal="left" vertical="center" wrapText="1"/>
    </xf>
    <xf numFmtId="38" fontId="23" fillId="0" borderId="5" xfId="2" applyFont="1" applyFill="1" applyBorder="1" applyAlignment="1">
      <alignment horizontal="right" vertical="center" wrapText="1"/>
    </xf>
    <xf numFmtId="38" fontId="11" fillId="0" borderId="1" xfId="2" applyFont="1" applyBorder="1" applyAlignment="1">
      <alignment horizontal="center" vertical="center"/>
    </xf>
    <xf numFmtId="38" fontId="4" fillId="0" borderId="0" xfId="2" applyFont="1" applyAlignment="1">
      <alignment horizontal="left" vertical="center"/>
    </xf>
    <xf numFmtId="38" fontId="23" fillId="0" borderId="5" xfId="2" applyFont="1" applyBorder="1" applyAlignment="1">
      <alignment horizontal="center" vertical="center"/>
    </xf>
    <xf numFmtId="38" fontId="23" fillId="0" borderId="4" xfId="2" applyFont="1" applyBorder="1" applyAlignment="1">
      <alignment horizontal="center" vertical="center"/>
    </xf>
    <xf numFmtId="38" fontId="23" fillId="0" borderId="93" xfId="2" applyFont="1" applyBorder="1">
      <alignment vertical="center"/>
    </xf>
    <xf numFmtId="38" fontId="7" fillId="0" borderId="0" xfId="2" applyFont="1" applyFill="1" applyAlignment="1">
      <alignment horizontal="center" vertical="center"/>
    </xf>
    <xf numFmtId="38" fontId="26" fillId="0" borderId="6" xfId="2" applyFont="1" applyBorder="1" applyAlignment="1">
      <alignment horizontal="left" vertical="center" wrapText="1"/>
    </xf>
    <xf numFmtId="38" fontId="26" fillId="0" borderId="6" xfId="2" applyFont="1" applyFill="1" applyBorder="1" applyAlignment="1">
      <alignment horizontal="center" vertical="center"/>
    </xf>
    <xf numFmtId="38" fontId="26" fillId="0" borderId="6" xfId="2" applyFont="1" applyBorder="1" applyAlignment="1">
      <alignment horizontal="right" vertical="center"/>
    </xf>
    <xf numFmtId="38" fontId="26" fillId="0" borderId="1" xfId="2" applyFont="1" applyFill="1" applyBorder="1" applyAlignment="1">
      <alignment horizontal="right" vertical="center"/>
    </xf>
    <xf numFmtId="38" fontId="26" fillId="0" borderId="71" xfId="2" applyFont="1" applyBorder="1" applyAlignment="1">
      <alignment horizontal="right" vertical="center"/>
    </xf>
    <xf numFmtId="38" fontId="26" fillId="0" borderId="94" xfId="2" applyFont="1" applyBorder="1" applyAlignment="1">
      <alignment horizontal="center" vertical="center"/>
    </xf>
    <xf numFmtId="38" fontId="26" fillId="0" borderId="1" xfId="2" applyFont="1" applyBorder="1" applyAlignment="1">
      <alignment horizontal="left" vertical="center" wrapText="1"/>
    </xf>
    <xf numFmtId="38" fontId="26" fillId="0" borderId="1" xfId="2" applyFont="1" applyBorder="1" applyAlignment="1">
      <alignment horizontal="right" vertical="center"/>
    </xf>
    <xf numFmtId="38" fontId="26" fillId="0" borderId="95" xfId="2" applyFont="1" applyBorder="1" applyAlignment="1">
      <alignment horizontal="center" vertical="center"/>
    </xf>
    <xf numFmtId="38" fontId="26" fillId="0" borderId="1" xfId="2" applyFont="1" applyFill="1" applyBorder="1" applyAlignment="1">
      <alignment horizontal="center" vertical="center"/>
    </xf>
    <xf numFmtId="38" fontId="26" fillId="0" borderId="1" xfId="2" applyFont="1" applyBorder="1" applyAlignment="1">
      <alignment horizontal="left" vertical="center"/>
    </xf>
    <xf numFmtId="38" fontId="26" fillId="0" borderId="1" xfId="2" applyFont="1" applyBorder="1" applyAlignment="1">
      <alignment horizontal="center" vertical="center"/>
    </xf>
    <xf numFmtId="38" fontId="26" fillId="0" borderId="96" xfId="2" applyFont="1" applyBorder="1" applyAlignment="1">
      <alignment horizontal="center" vertical="center"/>
    </xf>
    <xf numFmtId="38" fontId="26" fillId="0" borderId="96" xfId="2" applyFont="1" applyBorder="1" applyAlignment="1">
      <alignment horizontal="right" vertical="center"/>
    </xf>
    <xf numFmtId="38" fontId="26" fillId="0" borderId="4" xfId="2" applyFont="1" applyBorder="1" applyAlignment="1">
      <alignment horizontal="center" vertical="center"/>
    </xf>
    <xf numFmtId="38" fontId="26" fillId="0" borderId="5" xfId="2" applyFont="1" applyFill="1" applyBorder="1" applyAlignment="1">
      <alignment horizontal="left" vertical="center" wrapText="1"/>
    </xf>
    <xf numFmtId="38" fontId="26" fillId="0" borderId="5" xfId="2" applyFont="1" applyFill="1" applyBorder="1" applyAlignment="1">
      <alignment horizontal="center" vertical="center"/>
    </xf>
    <xf numFmtId="38" fontId="26" fillId="0" borderId="5" xfId="2" applyFont="1" applyFill="1" applyBorder="1" applyAlignment="1">
      <alignment horizontal="right" vertical="center"/>
    </xf>
    <xf numFmtId="38" fontId="26" fillId="0" borderId="4" xfId="2" applyFont="1" applyFill="1" applyBorder="1" applyAlignment="1">
      <alignment horizontal="right" vertical="center"/>
    </xf>
    <xf numFmtId="38" fontId="26" fillId="0" borderId="5" xfId="2" applyFont="1" applyFill="1" applyBorder="1" applyAlignment="1">
      <alignment horizontal="left" vertical="center"/>
    </xf>
    <xf numFmtId="38" fontId="26" fillId="0" borderId="80" xfId="2" applyFont="1" applyFill="1" applyBorder="1" applyAlignment="1">
      <alignment horizontal="center" vertical="center"/>
    </xf>
    <xf numFmtId="38" fontId="26" fillId="0" borderId="80" xfId="2" applyFont="1" applyFill="1" applyBorder="1" applyAlignment="1">
      <alignment horizontal="right" vertical="center"/>
    </xf>
    <xf numFmtId="38" fontId="26" fillId="0" borderId="9" xfId="2" applyFont="1" applyFill="1" applyBorder="1" applyAlignment="1">
      <alignment horizontal="center" vertical="center"/>
    </xf>
    <xf numFmtId="38" fontId="26" fillId="0" borderId="1" xfId="2" applyFont="1" applyFill="1" applyBorder="1">
      <alignment vertical="center"/>
    </xf>
    <xf numFmtId="38" fontId="26" fillId="0" borderId="1" xfId="2" applyFont="1" applyFill="1" applyBorder="1" applyAlignment="1">
      <alignment vertical="center" wrapText="1"/>
    </xf>
    <xf numFmtId="38" fontId="26" fillId="0" borderId="6" xfId="2" applyFont="1" applyFill="1" applyBorder="1" applyAlignment="1">
      <alignment horizontal="left" vertical="center" wrapText="1"/>
    </xf>
    <xf numFmtId="38" fontId="26" fillId="0" borderId="6" xfId="2" applyFont="1" applyFill="1" applyBorder="1" applyAlignment="1">
      <alignment horizontal="right" vertical="center"/>
    </xf>
    <xf numFmtId="38" fontId="26" fillId="0" borderId="8" xfId="2" applyFont="1" applyFill="1" applyBorder="1" applyAlignment="1">
      <alignment horizontal="right" vertical="center"/>
    </xf>
    <xf numFmtId="38" fontId="26" fillId="0" borderId="6" xfId="2" applyFont="1" applyFill="1" applyBorder="1">
      <alignment vertical="center"/>
    </xf>
    <xf numFmtId="38" fontId="26" fillId="0" borderId="72" xfId="2" applyFont="1" applyFill="1" applyBorder="1" applyAlignment="1">
      <alignment horizontal="left" vertical="center" wrapText="1"/>
    </xf>
    <xf numFmtId="38" fontId="26" fillId="0" borderId="2" xfId="2" applyFont="1" applyFill="1" applyBorder="1" applyAlignment="1">
      <alignment horizontal="right" vertical="center"/>
    </xf>
    <xf numFmtId="38" fontId="26" fillId="0" borderId="72" xfId="2" applyFont="1" applyFill="1" applyBorder="1" applyAlignment="1">
      <alignment horizontal="right" vertical="center"/>
    </xf>
    <xf numFmtId="38" fontId="26" fillId="0" borderId="7" xfId="2" applyFont="1" applyFill="1" applyBorder="1" applyAlignment="1">
      <alignment horizontal="left" vertical="center"/>
    </xf>
    <xf numFmtId="38" fontId="28" fillId="0" borderId="76" xfId="2" applyFont="1" applyFill="1" applyBorder="1" applyAlignment="1">
      <alignment horizontal="left" vertical="center" wrapText="1"/>
    </xf>
    <xf numFmtId="38" fontId="26" fillId="0" borderId="52" xfId="2" applyFont="1" applyFill="1" applyBorder="1" applyAlignment="1">
      <alignment horizontal="center" vertical="center"/>
    </xf>
    <xf numFmtId="38" fontId="28" fillId="0" borderId="77" xfId="2" applyFont="1" applyFill="1" applyBorder="1" applyAlignment="1">
      <alignment horizontal="left" vertical="center" wrapText="1"/>
    </xf>
    <xf numFmtId="38" fontId="28" fillId="0" borderId="50" xfId="2" applyFont="1" applyFill="1" applyBorder="1" applyAlignment="1">
      <alignment horizontal="left" vertical="center" wrapText="1"/>
    </xf>
    <xf numFmtId="38" fontId="28" fillId="0" borderId="78" xfId="2" applyFont="1" applyFill="1" applyBorder="1" applyAlignment="1">
      <alignment horizontal="left" vertical="center" wrapText="1"/>
    </xf>
    <xf numFmtId="38" fontId="26" fillId="0" borderId="5" xfId="2" applyFont="1" applyFill="1" applyBorder="1" applyAlignment="1">
      <alignment horizontal="right" vertical="center" wrapText="1"/>
    </xf>
    <xf numFmtId="38" fontId="6" fillId="0" borderId="1" xfId="2" applyFont="1" applyBorder="1" applyAlignment="1">
      <alignment horizontal="center" vertical="center"/>
    </xf>
    <xf numFmtId="38" fontId="26" fillId="0" borderId="73" xfId="2" applyFont="1" applyBorder="1" applyAlignment="1">
      <alignment horizontal="center" vertical="center"/>
    </xf>
    <xf numFmtId="38" fontId="26" fillId="0" borderId="73" xfId="2" applyFont="1" applyBorder="1" applyAlignment="1">
      <alignment horizontal="right" vertical="center"/>
    </xf>
    <xf numFmtId="38" fontId="4" fillId="0" borderId="7" xfId="2" applyFont="1" applyBorder="1">
      <alignment vertical="center"/>
    </xf>
    <xf numFmtId="38" fontId="26" fillId="0" borderId="94" xfId="2" applyFont="1" applyFill="1" applyBorder="1" applyAlignment="1">
      <alignment horizontal="center" vertical="center"/>
    </xf>
    <xf numFmtId="38" fontId="26" fillId="0" borderId="95" xfId="2" applyFont="1" applyFill="1" applyBorder="1" applyAlignment="1">
      <alignment horizontal="center" vertical="center"/>
    </xf>
    <xf numFmtId="38" fontId="26" fillId="0" borderId="94" xfId="2" applyFont="1" applyFill="1" applyBorder="1">
      <alignment vertical="center"/>
    </xf>
    <xf numFmtId="38" fontId="26" fillId="0" borderId="95" xfId="2" applyFont="1" applyFill="1" applyBorder="1">
      <alignment vertical="center"/>
    </xf>
    <xf numFmtId="38" fontId="22" fillId="0" borderId="94" xfId="2" applyFont="1" applyFill="1" applyBorder="1" applyAlignment="1">
      <alignment horizontal="left" vertical="center" wrapText="1"/>
    </xf>
    <xf numFmtId="38" fontId="23" fillId="0" borderId="4" xfId="2" applyFont="1" applyBorder="1" applyAlignment="1">
      <alignment horizontal="center" vertical="center"/>
    </xf>
    <xf numFmtId="38" fontId="4" fillId="0" borderId="0" xfId="2" applyFont="1" applyAlignment="1">
      <alignment vertical="center"/>
    </xf>
    <xf numFmtId="38" fontId="6" fillId="0" borderId="5" xfId="2" applyFont="1" applyBorder="1" applyAlignment="1">
      <alignment horizontal="center" vertical="center" wrapText="1"/>
    </xf>
    <xf numFmtId="38" fontId="6" fillId="0" borderId="5" xfId="2" applyFont="1" applyBorder="1" applyAlignment="1">
      <alignment horizontal="center" vertical="center"/>
    </xf>
    <xf numFmtId="38" fontId="6" fillId="0" borderId="7" xfId="2" applyFont="1" applyBorder="1">
      <alignment vertical="center"/>
    </xf>
    <xf numFmtId="38" fontId="30" fillId="0" borderId="1" xfId="2" applyFont="1" applyFill="1" applyBorder="1" applyAlignment="1">
      <alignment vertical="center"/>
    </xf>
    <xf numFmtId="38" fontId="12" fillId="0" borderId="0" xfId="2" applyFont="1">
      <alignment vertical="center"/>
    </xf>
    <xf numFmtId="0" fontId="31" fillId="0" borderId="0" xfId="0" applyFont="1" applyProtection="1">
      <alignment vertical="center"/>
      <protection locked="0"/>
    </xf>
    <xf numFmtId="0" fontId="31" fillId="0" borderId="0" xfId="0" applyFont="1" applyAlignment="1" applyProtection="1">
      <alignment vertical="center" wrapText="1"/>
      <protection locked="0"/>
    </xf>
    <xf numFmtId="0" fontId="32" fillId="0" borderId="0" xfId="4" applyFont="1" applyBorder="1" applyAlignment="1" applyProtection="1">
      <alignment vertical="center"/>
      <protection locked="0"/>
    </xf>
    <xf numFmtId="0" fontId="24" fillId="0" borderId="0" xfId="0" applyFont="1" applyAlignment="1" applyProtection="1">
      <alignment vertical="center"/>
      <protection locked="0"/>
    </xf>
    <xf numFmtId="0" fontId="34" fillId="0" borderId="0" xfId="4" applyFont="1" applyAlignment="1" applyProtection="1">
      <alignment vertical="center"/>
      <protection locked="0"/>
    </xf>
    <xf numFmtId="0" fontId="34" fillId="0" borderId="0" xfId="4" applyFont="1" applyAlignment="1" applyProtection="1">
      <alignment horizontal="right" vertical="center"/>
      <protection locked="0"/>
    </xf>
    <xf numFmtId="0" fontId="34" fillId="0" borderId="0" xfId="4" applyFont="1" applyAlignment="1" applyProtection="1">
      <alignment horizontal="centerContinuous" vertical="center"/>
      <protection locked="0"/>
    </xf>
    <xf numFmtId="38" fontId="31" fillId="0" borderId="0" xfId="5" applyFont="1" applyFill="1" applyAlignment="1" applyProtection="1">
      <alignment horizontal="right" vertical="center"/>
      <protection locked="0"/>
    </xf>
    <xf numFmtId="0" fontId="32" fillId="0" borderId="0" xfId="4" applyFont="1" applyAlignment="1" applyProtection="1">
      <alignment vertical="center"/>
      <protection locked="0"/>
    </xf>
    <xf numFmtId="38" fontId="7" fillId="0" borderId="0" xfId="5" applyFont="1" applyFill="1" applyBorder="1" applyAlignment="1" applyProtection="1">
      <alignment horizontal="center" vertical="center" shrinkToFit="1"/>
      <protection locked="0"/>
    </xf>
    <xf numFmtId="0" fontId="34" fillId="0" borderId="0" xfId="4" applyFont="1" applyAlignment="1" applyProtection="1">
      <alignment horizontal="left" vertical="center" wrapText="1"/>
      <protection locked="0"/>
    </xf>
    <xf numFmtId="0" fontId="35" fillId="0" borderId="0" xfId="4" quotePrefix="1" applyFont="1" applyBorder="1" applyAlignment="1" applyProtection="1">
      <alignment horizontal="center" vertical="center"/>
      <protection locked="0"/>
    </xf>
    <xf numFmtId="0" fontId="35" fillId="0" borderId="0" xfId="4" applyFont="1" applyAlignment="1" applyProtection="1">
      <alignment vertical="center"/>
      <protection locked="0"/>
    </xf>
    <xf numFmtId="38" fontId="37" fillId="0" borderId="0" xfId="5" applyNumberFormat="1" applyFont="1" applyFill="1" applyAlignment="1" applyProtection="1">
      <alignment horizontal="center" vertical="center"/>
    </xf>
    <xf numFmtId="0" fontId="34" fillId="0" borderId="0" xfId="4" applyFont="1" applyAlignment="1" applyProtection="1">
      <alignment horizontal="center" vertical="center"/>
      <protection locked="0"/>
    </xf>
    <xf numFmtId="0" fontId="37" fillId="2" borderId="0" xfId="4" applyFont="1" applyFill="1" applyAlignment="1" applyProtection="1">
      <alignment horizontal="right" vertical="center"/>
      <protection locked="0"/>
    </xf>
    <xf numFmtId="38" fontId="38" fillId="2" borderId="0" xfId="5" applyFont="1" applyFill="1" applyAlignment="1" applyProtection="1">
      <alignment horizontal="right" vertical="center"/>
      <protection locked="0"/>
    </xf>
    <xf numFmtId="38" fontId="39" fillId="0" borderId="0" xfId="5" applyFont="1" applyFill="1" applyBorder="1" applyAlignment="1" applyProtection="1">
      <alignment horizontal="center" vertical="center" shrinkToFit="1"/>
    </xf>
    <xf numFmtId="38" fontId="10" fillId="0" borderId="0" xfId="5" applyFont="1" applyFill="1" applyBorder="1" applyAlignment="1" applyProtection="1">
      <alignment horizontal="center" vertical="center" shrinkToFit="1"/>
      <protection locked="0"/>
    </xf>
    <xf numFmtId="0" fontId="34" fillId="0" borderId="0" xfId="4" applyFont="1" applyBorder="1" applyAlignment="1" applyProtection="1">
      <alignment horizontal="right" vertical="center"/>
      <protection locked="0"/>
    </xf>
    <xf numFmtId="0" fontId="31" fillId="3" borderId="1" xfId="0" applyFont="1" applyFill="1" applyBorder="1" applyAlignment="1" applyProtection="1">
      <alignment horizontal="center" vertical="center" shrinkToFit="1"/>
      <protection locked="0"/>
    </xf>
    <xf numFmtId="0" fontId="31" fillId="3" borderId="1" xfId="0" applyFont="1" applyFill="1" applyBorder="1" applyAlignment="1" applyProtection="1">
      <alignment horizontal="center" vertical="center"/>
      <protection locked="0"/>
    </xf>
    <xf numFmtId="0" fontId="31" fillId="3" borderId="1" xfId="0" applyFont="1" applyFill="1" applyBorder="1" applyAlignment="1" applyProtection="1">
      <alignment horizontal="center" vertical="center" wrapText="1"/>
      <protection locked="0"/>
    </xf>
    <xf numFmtId="0" fontId="34" fillId="2" borderId="1" xfId="0" applyFont="1" applyFill="1" applyBorder="1" applyAlignment="1" applyProtection="1">
      <alignment vertical="center" shrinkToFit="1"/>
      <protection locked="0"/>
    </xf>
    <xf numFmtId="0" fontId="31" fillId="2" borderId="2" xfId="0" applyFont="1" applyFill="1" applyBorder="1" applyAlignment="1" applyProtection="1">
      <alignment horizontal="center" vertical="center" wrapText="1" shrinkToFit="1"/>
      <protection locked="0"/>
    </xf>
    <xf numFmtId="0" fontId="31" fillId="2" borderId="3" xfId="0" applyFont="1" applyFill="1" applyBorder="1" applyAlignment="1" applyProtection="1">
      <alignment horizontal="center" vertical="center" wrapText="1" shrinkToFit="1"/>
      <protection locked="0"/>
    </xf>
    <xf numFmtId="0" fontId="31" fillId="2" borderId="4" xfId="0" applyFont="1" applyFill="1" applyBorder="1" applyAlignment="1" applyProtection="1">
      <alignment horizontal="center" vertical="center" wrapText="1" shrinkToFit="1"/>
      <protection locked="0"/>
    </xf>
    <xf numFmtId="3" fontId="31" fillId="2" borderId="1" xfId="0" applyNumberFormat="1" applyFont="1" applyFill="1" applyBorder="1" applyAlignment="1" applyProtection="1">
      <alignment horizontal="right" vertical="center"/>
      <protection locked="0"/>
    </xf>
    <xf numFmtId="0" fontId="31" fillId="2" borderId="1" xfId="0" applyFont="1" applyFill="1" applyBorder="1" applyAlignment="1" applyProtection="1">
      <alignment horizontal="center" vertical="center"/>
      <protection locked="0"/>
    </xf>
    <xf numFmtId="0" fontId="31" fillId="0" borderId="1" xfId="0" applyFont="1" applyBorder="1" applyAlignment="1" applyProtection="1">
      <alignment horizontal="center" vertical="center" shrinkToFit="1"/>
      <protection locked="0"/>
    </xf>
    <xf numFmtId="0" fontId="40" fillId="0" borderId="1" xfId="0" applyFont="1" applyBorder="1" applyProtection="1">
      <alignment vertical="center"/>
      <protection locked="0"/>
    </xf>
    <xf numFmtId="0" fontId="31" fillId="0" borderId="0" xfId="0" applyFont="1" applyAlignment="1" applyProtection="1">
      <alignment vertical="center" shrinkToFit="1"/>
      <protection locked="0"/>
    </xf>
    <xf numFmtId="3" fontId="31" fillId="0" borderId="0" xfId="0" applyNumberFormat="1" applyFont="1" applyProtection="1">
      <alignment vertical="center"/>
      <protection locked="0"/>
    </xf>
    <xf numFmtId="38" fontId="26" fillId="0" borderId="6" xfId="2" applyFont="1" applyFill="1" applyBorder="1" applyAlignment="1">
      <alignment vertical="center"/>
    </xf>
    <xf numFmtId="38" fontId="26" fillId="0" borderId="1" xfId="2" applyFont="1" applyFill="1" applyBorder="1" applyAlignment="1">
      <alignment vertical="center"/>
    </xf>
    <xf numFmtId="38" fontId="6" fillId="0" borderId="95" xfId="2" applyFont="1" applyFill="1" applyBorder="1" applyAlignment="1">
      <alignment vertical="center"/>
    </xf>
    <xf numFmtId="38" fontId="7" fillId="0" borderId="0" xfId="5" applyFont="1" applyFill="1" applyBorder="1" applyAlignment="1" applyProtection="1">
      <alignment vertical="center" shrinkToFit="1"/>
      <protection locked="0"/>
    </xf>
    <xf numFmtId="0" fontId="34" fillId="3" borderId="1" xfId="0" applyFont="1" applyFill="1" applyBorder="1" applyAlignment="1" applyProtection="1">
      <alignment horizontal="center" vertical="center" shrinkToFit="1"/>
      <protection locked="0"/>
    </xf>
    <xf numFmtId="38" fontId="27" fillId="0" borderId="39" xfId="2" applyFont="1" applyBorder="1" applyAlignment="1">
      <alignment vertical="center"/>
    </xf>
    <xf numFmtId="38" fontId="27" fillId="0" borderId="40" xfId="2" applyFont="1" applyBorder="1" applyAlignment="1">
      <alignment vertical="center"/>
    </xf>
    <xf numFmtId="38" fontId="27" fillId="0" borderId="41" xfId="2" applyFont="1" applyBorder="1" applyAlignment="1">
      <alignment vertical="center"/>
    </xf>
    <xf numFmtId="4" fontId="31" fillId="2" borderId="1" xfId="0" applyNumberFormat="1" applyFont="1" applyFill="1" applyBorder="1" applyAlignment="1" applyProtection="1">
      <alignment horizontal="right" vertical="center"/>
      <protection locked="0"/>
    </xf>
    <xf numFmtId="0" fontId="31" fillId="2" borderId="1" xfId="0" applyFont="1" applyFill="1" applyBorder="1" applyAlignment="1" applyProtection="1">
      <alignment vertical="center" wrapText="1"/>
      <protection locked="0"/>
    </xf>
    <xf numFmtId="38" fontId="30" fillId="0" borderId="101" xfId="2" applyFont="1" applyFill="1" applyBorder="1" applyAlignment="1">
      <alignment vertical="center"/>
    </xf>
    <xf numFmtId="38" fontId="6" fillId="0" borderId="100" xfId="2" applyFont="1" applyBorder="1">
      <alignment vertical="center"/>
    </xf>
    <xf numFmtId="38" fontId="42" fillId="0" borderId="0" xfId="5" applyFont="1" applyFill="1" applyBorder="1" applyAlignment="1" applyProtection="1">
      <alignment vertical="center" shrinkToFit="1"/>
      <protection locked="0"/>
    </xf>
    <xf numFmtId="38" fontId="10" fillId="0" borderId="0" xfId="5" applyFont="1" applyFill="1" applyBorder="1" applyAlignment="1" applyProtection="1">
      <alignment vertical="center"/>
      <protection locked="0"/>
    </xf>
    <xf numFmtId="38" fontId="23" fillId="0" borderId="97" xfId="2" applyFont="1" applyFill="1" applyBorder="1" applyAlignment="1">
      <alignment horizontal="right" vertical="center" wrapText="1"/>
    </xf>
    <xf numFmtId="38" fontId="26" fillId="0" borderId="104" xfId="2" applyFont="1" applyBorder="1" applyAlignment="1">
      <alignment horizontal="right" vertical="center"/>
    </xf>
    <xf numFmtId="38" fontId="12" fillId="0" borderId="105" xfId="2" applyFont="1" applyFill="1" applyBorder="1" applyAlignment="1">
      <alignment vertical="center"/>
    </xf>
    <xf numFmtId="38" fontId="23" fillId="0" borderId="4" xfId="2" applyFont="1" applyBorder="1" applyAlignment="1">
      <alignment horizontal="center" vertical="center"/>
    </xf>
    <xf numFmtId="38" fontId="22" fillId="0" borderId="39" xfId="2" applyFont="1" applyBorder="1" applyAlignment="1">
      <alignment vertical="center"/>
    </xf>
    <xf numFmtId="38" fontId="22" fillId="0" borderId="40" xfId="2" applyFont="1" applyBorder="1" applyAlignment="1">
      <alignment vertical="center"/>
    </xf>
    <xf numFmtId="38" fontId="22" fillId="0" borderId="41" xfId="2" applyFont="1" applyBorder="1" applyAlignment="1">
      <alignment vertical="center"/>
    </xf>
    <xf numFmtId="38" fontId="11" fillId="0" borderId="2" xfId="5" applyFont="1" applyFill="1" applyBorder="1" applyAlignment="1">
      <alignment vertical="center"/>
    </xf>
    <xf numFmtId="38" fontId="23" fillId="0" borderId="73" xfId="2" applyFont="1" applyBorder="1" applyAlignment="1">
      <alignment horizontal="center" vertical="center"/>
    </xf>
    <xf numFmtId="38" fontId="11" fillId="0" borderId="79" xfId="5" applyFont="1" applyFill="1" applyBorder="1" applyAlignment="1">
      <alignment vertical="center"/>
    </xf>
    <xf numFmtId="0" fontId="49" fillId="0" borderId="0" xfId="3" applyFont="1">
      <alignment vertical="center"/>
    </xf>
    <xf numFmtId="0" fontId="3" fillId="0" borderId="0" xfId="3">
      <alignment vertical="center"/>
    </xf>
    <xf numFmtId="38" fontId="18" fillId="0" borderId="1" xfId="2" applyFont="1" applyBorder="1" applyAlignment="1">
      <alignment horizontal="left" vertical="center"/>
    </xf>
    <xf numFmtId="38" fontId="18" fillId="2" borderId="1" xfId="2" applyFont="1" applyFill="1" applyBorder="1" applyAlignment="1">
      <alignment horizontal="left" vertical="center"/>
    </xf>
    <xf numFmtId="38" fontId="13" fillId="0" borderId="1" xfId="2" applyFont="1" applyFill="1" applyBorder="1" applyAlignment="1">
      <alignment horizontal="right" vertical="center"/>
    </xf>
    <xf numFmtId="38" fontId="7" fillId="0" borderId="0" xfId="2" applyFont="1" applyFill="1" applyAlignment="1">
      <alignment horizontal="center" vertical="center"/>
    </xf>
    <xf numFmtId="0" fontId="0" fillId="0" borderId="0" xfId="0" applyProtection="1">
      <alignment vertical="center"/>
      <protection locked="0"/>
    </xf>
    <xf numFmtId="0" fontId="45" fillId="0" borderId="0" xfId="0" applyFont="1" applyAlignment="1" applyProtection="1">
      <alignment horizontal="justify" vertical="center"/>
      <protection locked="0"/>
    </xf>
    <xf numFmtId="0" fontId="0" fillId="0" borderId="0" xfId="0" applyAlignment="1" applyProtection="1">
      <alignment vertical="center"/>
      <protection locked="0"/>
    </xf>
    <xf numFmtId="0" fontId="45" fillId="0" borderId="0" xfId="0" applyFont="1" applyAlignment="1" applyProtection="1">
      <alignment vertical="center" wrapText="1"/>
      <protection locked="0"/>
    </xf>
    <xf numFmtId="0" fontId="46" fillId="0" borderId="0" xfId="0" applyFont="1" applyAlignment="1" applyProtection="1">
      <alignment vertical="center" wrapText="1"/>
      <protection locked="0"/>
    </xf>
    <xf numFmtId="0" fontId="46" fillId="0" borderId="0" xfId="0" applyFont="1" applyAlignment="1" applyProtection="1">
      <alignment vertical="center"/>
      <protection locked="0"/>
    </xf>
    <xf numFmtId="0" fontId="45" fillId="0" borderId="0" xfId="0" applyFont="1" applyAlignment="1" applyProtection="1">
      <alignment vertical="center"/>
      <protection locked="0"/>
    </xf>
    <xf numFmtId="38" fontId="46" fillId="0" borderId="0" xfId="5" applyFont="1" applyAlignment="1" applyProtection="1">
      <alignment vertical="center"/>
      <protection locked="0"/>
    </xf>
    <xf numFmtId="38" fontId="46" fillId="0" borderId="0" xfId="5" applyFont="1" applyAlignment="1" applyProtection="1">
      <alignment horizontal="right" vertical="center"/>
      <protection locked="0"/>
    </xf>
    <xf numFmtId="0" fontId="45" fillId="0" borderId="0" xfId="0" applyFont="1" applyAlignment="1" applyProtection="1">
      <alignment horizontal="left" vertical="center"/>
      <protection locked="0"/>
    </xf>
    <xf numFmtId="38" fontId="46" fillId="0" borderId="0" xfId="5" applyFont="1" applyFill="1" applyAlignment="1" applyProtection="1">
      <alignment vertical="center"/>
      <protection locked="0"/>
    </xf>
    <xf numFmtId="38" fontId="46" fillId="0" borderId="0" xfId="5" applyFont="1" applyFill="1" applyAlignment="1" applyProtection="1">
      <alignment horizontal="right" vertical="center"/>
      <protection locked="0"/>
    </xf>
    <xf numFmtId="38" fontId="10" fillId="0" borderId="0" xfId="2" applyFont="1" applyProtection="1">
      <alignment vertical="center"/>
      <protection locked="0"/>
    </xf>
    <xf numFmtId="38" fontId="20" fillId="0" borderId="0" xfId="2" applyFont="1" applyProtection="1">
      <alignment vertical="center"/>
      <protection locked="0"/>
    </xf>
    <xf numFmtId="38" fontId="21" fillId="0" borderId="0" xfId="2" applyFont="1" applyProtection="1">
      <alignment vertical="center"/>
      <protection locked="0"/>
    </xf>
    <xf numFmtId="38" fontId="7" fillId="0" borderId="0" xfId="2" applyFont="1" applyFill="1" applyAlignment="1" applyProtection="1">
      <alignment vertical="center"/>
      <protection locked="0"/>
    </xf>
    <xf numFmtId="38" fontId="6" fillId="0" borderId="0" xfId="2" applyFont="1" applyProtection="1">
      <alignment vertical="center"/>
      <protection locked="0"/>
    </xf>
    <xf numFmtId="38" fontId="11" fillId="0" borderId="0" xfId="2" applyFont="1" applyAlignment="1" applyProtection="1">
      <alignment horizontal="centerContinuous" vertical="center"/>
      <protection locked="0"/>
    </xf>
    <xf numFmtId="38" fontId="11" fillId="0" borderId="0" xfId="2" applyFont="1" applyAlignment="1" applyProtection="1">
      <alignment horizontal="right" vertical="center"/>
      <protection locked="0"/>
    </xf>
    <xf numFmtId="38" fontId="11" fillId="0" borderId="63" xfId="2" applyFont="1" applyBorder="1" applyAlignment="1" applyProtection="1">
      <alignment horizontal="center" vertical="center" wrapText="1"/>
      <protection locked="0"/>
    </xf>
    <xf numFmtId="38" fontId="11" fillId="0" borderId="63" xfId="2" applyFont="1" applyBorder="1" applyAlignment="1" applyProtection="1">
      <alignment horizontal="center" vertical="center"/>
      <protection locked="0"/>
    </xf>
    <xf numFmtId="38" fontId="11" fillId="0" borderId="6" xfId="2" applyFont="1" applyBorder="1" applyAlignment="1" applyProtection="1">
      <alignment horizontal="right" vertical="center"/>
      <protection locked="0"/>
    </xf>
    <xf numFmtId="38" fontId="11" fillId="0" borderId="65" xfId="2" applyFont="1" applyBorder="1" applyAlignment="1" applyProtection="1">
      <alignment horizontal="center" vertical="center" wrapText="1"/>
      <protection locked="0"/>
    </xf>
    <xf numFmtId="38" fontId="11" fillId="2" borderId="1" xfId="2" applyFont="1" applyFill="1" applyBorder="1" applyAlignment="1" applyProtection="1">
      <alignment vertical="center"/>
      <protection locked="0"/>
    </xf>
    <xf numFmtId="38" fontId="11" fillId="0" borderId="39" xfId="2" applyFont="1" applyBorder="1" applyAlignment="1" applyProtection="1">
      <alignment horizontal="center" vertical="center"/>
      <protection locked="0"/>
    </xf>
    <xf numFmtId="38" fontId="11" fillId="0" borderId="105" xfId="2" applyFont="1" applyFill="1" applyBorder="1" applyAlignment="1" applyProtection="1">
      <alignment vertical="center"/>
      <protection locked="0"/>
    </xf>
    <xf numFmtId="38" fontId="12" fillId="0" borderId="105" xfId="2" applyFont="1" applyFill="1" applyBorder="1" applyAlignment="1" applyProtection="1">
      <alignment vertical="center"/>
      <protection locked="0"/>
    </xf>
    <xf numFmtId="38" fontId="11" fillId="0" borderId="0" xfId="2" applyFont="1" applyProtection="1">
      <alignment vertical="center"/>
      <protection locked="0"/>
    </xf>
    <xf numFmtId="38" fontId="11" fillId="0" borderId="1" xfId="2" applyFont="1" applyFill="1" applyBorder="1" applyAlignment="1" applyProtection="1">
      <alignment vertical="center"/>
    </xf>
    <xf numFmtId="38" fontId="11" fillId="0" borderId="66" xfId="2" applyFont="1" applyFill="1" applyBorder="1" applyAlignment="1" applyProtection="1">
      <alignment vertical="center"/>
    </xf>
    <xf numFmtId="38" fontId="11" fillId="0" borderId="1" xfId="2" applyFont="1" applyBorder="1" applyAlignment="1" applyProtection="1">
      <alignment vertical="center"/>
    </xf>
    <xf numFmtId="177" fontId="11" fillId="0" borderId="1" xfId="1" applyNumberFormat="1" applyFont="1" applyFill="1" applyBorder="1" applyAlignment="1" applyProtection="1">
      <alignment vertical="center"/>
    </xf>
    <xf numFmtId="38" fontId="11" fillId="0" borderId="69" xfId="2" applyFont="1" applyBorder="1" applyAlignment="1" applyProtection="1">
      <alignment vertical="center"/>
    </xf>
    <xf numFmtId="38" fontId="11" fillId="0" borderId="70" xfId="2" applyFont="1" applyFill="1" applyBorder="1" applyAlignment="1" applyProtection="1">
      <alignment vertical="center"/>
    </xf>
    <xf numFmtId="0" fontId="52" fillId="0" borderId="0" xfId="0" applyFont="1" applyProtection="1">
      <alignment vertical="center"/>
      <protection locked="0"/>
    </xf>
    <xf numFmtId="0" fontId="52" fillId="0" borderId="101" xfId="0" applyFont="1" applyBorder="1" applyAlignment="1" applyProtection="1">
      <alignment vertical="center"/>
      <protection locked="0"/>
    </xf>
    <xf numFmtId="0" fontId="52" fillId="0" borderId="9" xfId="0" applyFont="1" applyBorder="1" applyAlignment="1" applyProtection="1">
      <alignment vertical="center"/>
      <protection locked="0"/>
    </xf>
    <xf numFmtId="0" fontId="52" fillId="0" borderId="7" xfId="0" applyFont="1" applyBorder="1" applyAlignment="1" applyProtection="1">
      <alignment vertical="center"/>
      <protection locked="0"/>
    </xf>
    <xf numFmtId="0" fontId="52" fillId="0" borderId="74" xfId="0" applyFont="1" applyBorder="1" applyAlignment="1" applyProtection="1">
      <alignment vertical="center"/>
      <protection locked="0"/>
    </xf>
    <xf numFmtId="0" fontId="52" fillId="0" borderId="8" xfId="0" applyFont="1" applyBorder="1" applyAlignment="1" applyProtection="1">
      <alignment vertical="center"/>
      <protection locked="0"/>
    </xf>
    <xf numFmtId="0" fontId="52" fillId="0" borderId="71" xfId="0" applyFont="1" applyBorder="1" applyAlignment="1" applyProtection="1">
      <alignment vertical="center"/>
      <protection locked="0"/>
    </xf>
    <xf numFmtId="0" fontId="52" fillId="0" borderId="0" xfId="0" applyFont="1" applyAlignment="1" applyProtection="1">
      <alignment horizontal="left" vertical="center"/>
      <protection locked="0"/>
    </xf>
    <xf numFmtId="0" fontId="44" fillId="0" borderId="0" xfId="0" applyFont="1" applyAlignment="1" applyProtection="1">
      <alignment horizontal="justify" vertical="center"/>
      <protection locked="0"/>
    </xf>
    <xf numFmtId="0" fontId="55" fillId="0" borderId="0" xfId="0" applyFont="1" applyFill="1" applyAlignment="1" applyProtection="1">
      <alignment vertical="center" wrapText="1"/>
      <protection locked="0"/>
    </xf>
    <xf numFmtId="0" fontId="53" fillId="0" borderId="0" xfId="0" applyFont="1" applyAlignment="1" applyProtection="1">
      <alignment vertical="center" wrapText="1"/>
      <protection locked="0"/>
    </xf>
    <xf numFmtId="0" fontId="53" fillId="0" borderId="0" xfId="0" applyFont="1" applyAlignment="1" applyProtection="1">
      <alignment vertical="center"/>
      <protection locked="0"/>
    </xf>
    <xf numFmtId="38" fontId="4" fillId="0" borderId="0" xfId="2" applyFont="1" applyAlignment="1" applyProtection="1">
      <alignment horizontal="left" vertical="center"/>
      <protection locked="0"/>
    </xf>
    <xf numFmtId="38" fontId="4" fillId="0" borderId="0" xfId="2" applyFont="1" applyFill="1" applyAlignment="1" applyProtection="1">
      <alignment vertical="center"/>
      <protection locked="0"/>
    </xf>
    <xf numFmtId="38" fontId="6" fillId="0" borderId="0" xfId="2" applyFont="1" applyFill="1" applyAlignment="1" applyProtection="1">
      <alignment horizontal="center" vertical="center"/>
      <protection locked="0"/>
    </xf>
    <xf numFmtId="38" fontId="4" fillId="0" borderId="0" xfId="2" applyFont="1" applyFill="1" applyAlignment="1" applyProtection="1">
      <alignment horizontal="center" vertical="center"/>
      <protection locked="0"/>
    </xf>
    <xf numFmtId="38" fontId="6" fillId="0" borderId="0" xfId="2" applyFont="1" applyBorder="1" applyProtection="1">
      <alignment vertical="center"/>
      <protection locked="0"/>
    </xf>
    <xf numFmtId="38" fontId="4" fillId="0" borderId="0" xfId="2" applyFont="1" applyProtection="1">
      <alignment vertical="center"/>
      <protection locked="0"/>
    </xf>
    <xf numFmtId="38" fontId="9" fillId="0" borderId="0" xfId="2" applyFont="1" applyFill="1" applyBorder="1" applyAlignment="1" applyProtection="1">
      <alignment vertical="center" wrapText="1"/>
      <protection locked="0"/>
    </xf>
    <xf numFmtId="38" fontId="4" fillId="0" borderId="0" xfId="2" applyFont="1" applyBorder="1" applyAlignment="1" applyProtection="1">
      <alignment vertical="center" wrapText="1"/>
      <protection locked="0"/>
    </xf>
    <xf numFmtId="38" fontId="9" fillId="0" borderId="91" xfId="2" applyFont="1" applyFill="1" applyBorder="1" applyAlignment="1" applyProtection="1">
      <alignment vertical="center" wrapText="1"/>
      <protection locked="0"/>
    </xf>
    <xf numFmtId="38" fontId="6" fillId="0" borderId="0" xfId="2" quotePrefix="1" applyFont="1" applyProtection="1">
      <alignment vertical="center"/>
      <protection locked="0"/>
    </xf>
    <xf numFmtId="38" fontId="8" fillId="0" borderId="0" xfId="2" applyFont="1" applyAlignment="1" applyProtection="1">
      <alignment vertical="center"/>
      <protection locked="0"/>
    </xf>
    <xf numFmtId="38" fontId="6" fillId="0" borderId="0" xfId="2" quotePrefix="1" applyFont="1" applyAlignment="1" applyProtection="1">
      <alignment horizontal="right" vertical="center"/>
      <protection locked="0"/>
    </xf>
    <xf numFmtId="38" fontId="8" fillId="0" borderId="0" xfId="2" applyFont="1" applyAlignment="1" applyProtection="1">
      <alignment horizontal="left" vertical="center"/>
      <protection locked="0"/>
    </xf>
    <xf numFmtId="38" fontId="8" fillId="0" borderId="0" xfId="2" applyFont="1" applyAlignment="1" applyProtection="1">
      <alignment horizontal="left" vertical="center" wrapText="1"/>
      <protection locked="0"/>
    </xf>
    <xf numFmtId="38" fontId="8" fillId="0" borderId="20" xfId="2" applyFont="1" applyBorder="1" applyAlignment="1" applyProtection="1">
      <alignment horizontal="center" vertical="center" wrapText="1"/>
      <protection locked="0"/>
    </xf>
    <xf numFmtId="38" fontId="8" fillId="0" borderId="21" xfId="2" applyFont="1" applyBorder="1" applyAlignment="1" applyProtection="1">
      <alignment horizontal="center" vertical="center" wrapText="1"/>
      <protection locked="0"/>
    </xf>
    <xf numFmtId="38" fontId="6" fillId="0" borderId="61" xfId="2" applyFont="1" applyBorder="1" applyProtection="1">
      <alignment vertical="center"/>
      <protection locked="0"/>
    </xf>
    <xf numFmtId="38" fontId="6" fillId="0" borderId="0" xfId="2" applyFont="1" applyAlignment="1" applyProtection="1">
      <alignment horizontal="left" vertical="top"/>
      <protection locked="0"/>
    </xf>
    <xf numFmtId="38" fontId="4" fillId="0" borderId="0" xfId="2" applyFont="1" applyAlignment="1" applyProtection="1">
      <alignment horizontal="left" vertical="top"/>
      <protection locked="0"/>
    </xf>
    <xf numFmtId="38" fontId="8" fillId="0" borderId="37" xfId="2" applyFont="1" applyBorder="1" applyAlignment="1" applyProtection="1">
      <alignment horizontal="center" vertical="center" wrapText="1"/>
      <protection locked="0"/>
    </xf>
    <xf numFmtId="38" fontId="10" fillId="0" borderId="12" xfId="2" applyFont="1" applyBorder="1" applyProtection="1">
      <alignment vertical="center"/>
      <protection locked="0"/>
    </xf>
    <xf numFmtId="38" fontId="6" fillId="0" borderId="0" xfId="2" applyFont="1" applyAlignment="1" applyProtection="1">
      <alignment horizontal="right" vertical="center" wrapText="1"/>
      <protection locked="0"/>
    </xf>
    <xf numFmtId="38" fontId="8" fillId="0" borderId="91" xfId="2" applyFont="1" applyFill="1" applyBorder="1" applyAlignment="1" applyProtection="1">
      <alignment vertical="center" wrapText="1"/>
      <protection locked="0"/>
    </xf>
    <xf numFmtId="38" fontId="10" fillId="0" borderId="0" xfId="2" applyFont="1" applyBorder="1" applyProtection="1">
      <alignment vertical="center"/>
      <protection locked="0"/>
    </xf>
    <xf numFmtId="38" fontId="8" fillId="0" borderId="0" xfId="2" applyFont="1" applyAlignment="1" applyProtection="1">
      <alignment horizontal="justify" vertical="center"/>
      <protection locked="0"/>
    </xf>
    <xf numFmtId="38" fontId="11" fillId="0" borderId="0" xfId="2" applyFont="1" applyFill="1" applyAlignment="1" applyProtection="1">
      <alignment vertical="center"/>
      <protection locked="0"/>
    </xf>
    <xf numFmtId="38" fontId="8" fillId="0" borderId="0" xfId="2" applyFont="1" applyFill="1" applyAlignment="1" applyProtection="1">
      <alignment vertical="center"/>
      <protection locked="0"/>
    </xf>
    <xf numFmtId="38" fontId="6" fillId="0" borderId="0" xfId="2" applyFont="1" applyFill="1" applyProtection="1">
      <alignment vertical="center"/>
      <protection locked="0"/>
    </xf>
    <xf numFmtId="38" fontId="8" fillId="0" borderId="0" xfId="2" applyFont="1" applyFill="1" applyAlignment="1" applyProtection="1">
      <alignment horizontal="left" vertical="center"/>
      <protection locked="0"/>
    </xf>
    <xf numFmtId="38" fontId="8" fillId="0" borderId="0" xfId="2" applyFont="1" applyAlignment="1" applyProtection="1">
      <alignment vertical="center" wrapText="1"/>
      <protection locked="0"/>
    </xf>
    <xf numFmtId="38" fontId="6" fillId="0" borderId="91" xfId="2" applyFont="1" applyFill="1" applyBorder="1" applyAlignment="1" applyProtection="1">
      <alignment vertical="center" wrapText="1"/>
      <protection locked="0"/>
    </xf>
    <xf numFmtId="38" fontId="8" fillId="0" borderId="108" xfId="2" applyFont="1" applyFill="1" applyBorder="1" applyAlignment="1" applyProtection="1">
      <alignment horizontal="right" vertical="center" wrapText="1"/>
    </xf>
    <xf numFmtId="38" fontId="8" fillId="0" borderId="45" xfId="2" applyFont="1" applyFill="1" applyBorder="1" applyAlignment="1" applyProtection="1">
      <alignment horizontal="right" vertical="center" wrapText="1"/>
    </xf>
    <xf numFmtId="38" fontId="8" fillId="0" borderId="15" xfId="2" applyFont="1" applyFill="1" applyBorder="1" applyAlignment="1" applyProtection="1">
      <alignment horizontal="right" vertical="center" wrapText="1"/>
    </xf>
    <xf numFmtId="38" fontId="8" fillId="0" borderId="107" xfId="2" applyFont="1" applyFill="1" applyBorder="1" applyAlignment="1" applyProtection="1">
      <alignment horizontal="right" vertical="center" wrapText="1"/>
    </xf>
    <xf numFmtId="38" fontId="8" fillId="0" borderId="24" xfId="2" applyFont="1" applyFill="1" applyBorder="1" applyAlignment="1" applyProtection="1">
      <alignment horizontal="right" vertical="center" wrapText="1"/>
    </xf>
    <xf numFmtId="38" fontId="8" fillId="0" borderId="26" xfId="2" applyFont="1" applyFill="1" applyBorder="1" applyAlignment="1" applyProtection="1">
      <alignment horizontal="right" vertical="center" wrapText="1"/>
    </xf>
    <xf numFmtId="38" fontId="11" fillId="0" borderId="26" xfId="2" applyFont="1" applyFill="1" applyBorder="1" applyAlignment="1" applyProtection="1">
      <alignment horizontal="right" vertical="center" wrapText="1"/>
    </xf>
    <xf numFmtId="38" fontId="8" fillId="0" borderId="106" xfId="2" applyFont="1" applyFill="1" applyBorder="1" applyAlignment="1" applyProtection="1">
      <alignment horizontal="right" vertical="center" wrapText="1"/>
    </xf>
    <xf numFmtId="38" fontId="8" fillId="0" borderId="50" xfId="2" applyFont="1" applyFill="1" applyBorder="1" applyAlignment="1" applyProtection="1">
      <alignment horizontal="right" vertical="center" wrapText="1"/>
    </xf>
    <xf numFmtId="38" fontId="8" fillId="0" borderId="51" xfId="2" applyFont="1" applyFill="1" applyBorder="1" applyAlignment="1" applyProtection="1">
      <alignment horizontal="right" vertical="center" wrapText="1"/>
    </xf>
    <xf numFmtId="38" fontId="8" fillId="0" borderId="109" xfId="2" applyFont="1" applyFill="1" applyBorder="1" applyAlignment="1" applyProtection="1">
      <alignment horizontal="right" vertical="center" wrapText="1"/>
    </xf>
    <xf numFmtId="38" fontId="8" fillId="0" borderId="110" xfId="2" applyFont="1" applyFill="1" applyBorder="1" applyAlignment="1" applyProtection="1">
      <alignment horizontal="right" vertical="center" wrapText="1"/>
    </xf>
    <xf numFmtId="38" fontId="8" fillId="0" borderId="49" xfId="2" applyFont="1" applyFill="1" applyBorder="1" applyAlignment="1" applyProtection="1">
      <alignment horizontal="right" vertical="center" wrapText="1"/>
    </xf>
    <xf numFmtId="38" fontId="8" fillId="0" borderId="28" xfId="2" applyFont="1" applyFill="1" applyBorder="1" applyAlignment="1" applyProtection="1">
      <alignment horizontal="right" vertical="center" wrapText="1"/>
    </xf>
    <xf numFmtId="38" fontId="8" fillId="0" borderId="33" xfId="2" applyFont="1" applyFill="1" applyBorder="1" applyAlignment="1" applyProtection="1">
      <alignment horizontal="right" vertical="center" wrapText="1"/>
    </xf>
    <xf numFmtId="38" fontId="8" fillId="0" borderId="36" xfId="2" applyFont="1" applyBorder="1" applyAlignment="1" applyProtection="1">
      <alignment horizontal="center" vertical="center" wrapText="1"/>
    </xf>
    <xf numFmtId="38" fontId="8" fillId="0" borderId="20" xfId="2" applyFont="1" applyBorder="1" applyAlignment="1" applyProtection="1">
      <alignment horizontal="right" vertical="center" wrapText="1"/>
    </xf>
    <xf numFmtId="14" fontId="8" fillId="2" borderId="34" xfId="2" applyNumberFormat="1" applyFont="1" applyFill="1" applyBorder="1" applyAlignment="1" applyProtection="1">
      <alignment horizontal="center" vertical="center" wrapText="1"/>
      <protection locked="0"/>
    </xf>
    <xf numFmtId="14" fontId="8" fillId="2" borderId="16" xfId="2" applyNumberFormat="1" applyFont="1" applyFill="1" applyBorder="1" applyAlignment="1" applyProtection="1">
      <alignment horizontal="center" vertical="center" wrapText="1"/>
      <protection locked="0"/>
    </xf>
    <xf numFmtId="14" fontId="8" fillId="2" borderId="25" xfId="2" applyNumberFormat="1" applyFont="1" applyFill="1" applyBorder="1" applyAlignment="1" applyProtection="1">
      <alignment horizontal="center" vertical="center" wrapText="1"/>
      <protection locked="0"/>
    </xf>
    <xf numFmtId="14" fontId="8" fillId="2" borderId="27" xfId="2" applyNumberFormat="1" applyFont="1" applyFill="1" applyBorder="1" applyAlignment="1" applyProtection="1">
      <alignment horizontal="center" vertical="center" wrapText="1"/>
      <protection locked="0"/>
    </xf>
    <xf numFmtId="14" fontId="8" fillId="2" borderId="60" xfId="2" applyNumberFormat="1" applyFont="1" applyFill="1" applyBorder="1" applyAlignment="1" applyProtection="1">
      <alignment horizontal="center" vertical="center" wrapText="1"/>
      <protection locked="0"/>
    </xf>
    <xf numFmtId="14" fontId="8" fillId="2" borderId="29" xfId="2" applyNumberFormat="1" applyFont="1" applyFill="1" applyBorder="1" applyAlignment="1" applyProtection="1">
      <alignment horizontal="center" vertical="center" wrapText="1"/>
      <protection locked="0"/>
    </xf>
    <xf numFmtId="14" fontId="8" fillId="2" borderId="32" xfId="2" applyNumberFormat="1" applyFont="1" applyFill="1" applyBorder="1" applyAlignment="1" applyProtection="1">
      <alignment horizontal="center" vertical="center" wrapText="1"/>
      <protection locked="0"/>
    </xf>
    <xf numFmtId="38" fontId="6" fillId="0" borderId="6" xfId="2" applyFont="1" applyBorder="1" applyAlignment="1">
      <alignment horizontal="center" vertical="center"/>
    </xf>
    <xf numFmtId="38" fontId="6" fillId="0" borderId="72" xfId="2" applyFont="1" applyBorder="1" applyAlignment="1">
      <alignment horizontal="center" vertical="center"/>
    </xf>
    <xf numFmtId="38" fontId="6" fillId="0" borderId="7" xfId="2" applyFont="1" applyBorder="1" applyAlignment="1">
      <alignment horizontal="center" vertical="center"/>
    </xf>
    <xf numFmtId="38" fontId="6" fillId="0" borderId="113" xfId="2" applyFont="1" applyFill="1" applyBorder="1" applyAlignment="1">
      <alignment vertical="center"/>
    </xf>
    <xf numFmtId="38" fontId="6" fillId="0" borderId="114" xfId="2" applyFont="1" applyFill="1" applyBorder="1" applyAlignment="1">
      <alignment vertical="center"/>
    </xf>
    <xf numFmtId="38" fontId="26" fillId="0" borderId="5" xfId="2" applyFont="1" applyFill="1" applyBorder="1" applyAlignment="1">
      <alignment vertical="center"/>
    </xf>
    <xf numFmtId="38" fontId="26" fillId="0" borderId="72" xfId="2" applyFont="1" applyBorder="1">
      <alignment vertical="center"/>
    </xf>
    <xf numFmtId="38" fontId="26" fillId="0" borderId="5" xfId="2" applyFont="1" applyBorder="1">
      <alignment vertical="center"/>
    </xf>
    <xf numFmtId="38" fontId="26" fillId="0" borderId="1" xfId="2" applyFont="1" applyBorder="1">
      <alignment vertical="center"/>
    </xf>
    <xf numFmtId="38" fontId="26" fillId="0" borderId="101" xfId="2" applyFont="1" applyBorder="1">
      <alignment vertical="center"/>
    </xf>
    <xf numFmtId="38" fontId="6" fillId="0" borderId="5" xfId="2" applyFont="1" applyBorder="1">
      <alignment vertical="center"/>
    </xf>
    <xf numFmtId="38" fontId="6" fillId="0" borderId="6" xfId="2" applyFont="1" applyBorder="1">
      <alignment vertical="center"/>
    </xf>
    <xf numFmtId="38" fontId="6" fillId="0" borderId="1" xfId="2" applyFont="1" applyBorder="1">
      <alignment vertical="center"/>
    </xf>
    <xf numFmtId="38" fontId="26" fillId="0" borderId="0" xfId="2" applyFont="1">
      <alignment vertical="center"/>
    </xf>
    <xf numFmtId="38" fontId="26" fillId="0" borderId="6" xfId="2" applyFont="1" applyBorder="1">
      <alignment vertical="center"/>
    </xf>
    <xf numFmtId="38" fontId="6" fillId="0" borderId="101" xfId="2" applyFont="1" applyBorder="1" applyAlignment="1">
      <alignment horizontal="center" vertical="center"/>
    </xf>
    <xf numFmtId="38" fontId="6" fillId="0" borderId="98" xfId="2" applyFont="1" applyBorder="1">
      <alignment vertical="center"/>
    </xf>
    <xf numFmtId="38" fontId="30" fillId="0" borderId="5" xfId="2" applyFont="1" applyFill="1" applyBorder="1" applyAlignment="1">
      <alignment vertical="center"/>
    </xf>
    <xf numFmtId="38" fontId="26" fillId="0" borderId="113" xfId="2" applyFont="1" applyFill="1" applyBorder="1" applyAlignment="1">
      <alignment vertical="center"/>
    </xf>
    <xf numFmtId="38" fontId="6" fillId="0" borderId="7" xfId="2" applyFont="1" applyFill="1" applyBorder="1">
      <alignment vertical="center"/>
    </xf>
    <xf numFmtId="38" fontId="26" fillId="0" borderId="9" xfId="2" applyFont="1" applyBorder="1">
      <alignment vertical="center"/>
    </xf>
    <xf numFmtId="38" fontId="6" fillId="2" borderId="1" xfId="2" applyFont="1" applyFill="1" applyBorder="1" applyAlignment="1" applyProtection="1">
      <alignment horizontal="center" vertical="center" wrapText="1"/>
      <protection locked="0"/>
    </xf>
    <xf numFmtId="38" fontId="26" fillId="0" borderId="117" xfId="2" applyFont="1" applyFill="1" applyBorder="1" applyAlignment="1">
      <alignment horizontal="center" vertical="center"/>
    </xf>
    <xf numFmtId="38" fontId="4" fillId="0" borderId="0" xfId="2" applyFont="1" applyAlignment="1" applyProtection="1">
      <alignment horizontal="left" vertical="center"/>
    </xf>
    <xf numFmtId="38" fontId="6" fillId="0" borderId="0" xfId="2" applyFont="1" applyProtection="1">
      <alignment vertical="center"/>
    </xf>
    <xf numFmtId="38" fontId="4" fillId="0" borderId="0" xfId="2" applyFont="1" applyFill="1" applyAlignment="1" applyProtection="1">
      <alignment vertical="center"/>
    </xf>
    <xf numFmtId="38" fontId="7" fillId="0" borderId="0" xfId="2" applyFont="1" applyFill="1" applyAlignment="1" applyProtection="1">
      <alignment vertical="center"/>
    </xf>
    <xf numFmtId="38" fontId="6" fillId="0" borderId="0" xfId="2" applyFont="1" applyFill="1" applyAlignment="1" applyProtection="1">
      <alignment horizontal="center" vertical="center"/>
    </xf>
    <xf numFmtId="38" fontId="4" fillId="0" borderId="0" xfId="2" applyFont="1" applyFill="1" applyAlignment="1" applyProtection="1">
      <alignment horizontal="center" vertical="center"/>
    </xf>
    <xf numFmtId="38" fontId="6" fillId="0" borderId="0" xfId="2" applyFont="1" applyBorder="1" applyProtection="1">
      <alignment vertical="center"/>
    </xf>
    <xf numFmtId="38" fontId="4" fillId="0" borderId="0" xfId="2" applyFont="1" applyProtection="1">
      <alignment vertical="center"/>
    </xf>
    <xf numFmtId="38" fontId="6" fillId="0" borderId="0" xfId="2" applyFont="1" applyAlignment="1" applyProtection="1">
      <alignment horizontal="right" vertical="center" wrapText="1"/>
    </xf>
    <xf numFmtId="38" fontId="10" fillId="0" borderId="0" xfId="2" applyFont="1" applyProtection="1">
      <alignment vertical="center"/>
    </xf>
    <xf numFmtId="38" fontId="8" fillId="0" borderId="0" xfId="2" applyFont="1" applyBorder="1" applyAlignment="1" applyProtection="1">
      <alignment horizontal="left" vertical="center" wrapText="1"/>
    </xf>
    <xf numFmtId="38" fontId="6" fillId="0" borderId="0" xfId="2" applyFont="1" applyAlignment="1" applyProtection="1">
      <alignment horizontal="left" vertical="center" wrapText="1"/>
    </xf>
    <xf numFmtId="38" fontId="6" fillId="0" borderId="1" xfId="2" applyFont="1" applyBorder="1" applyAlignment="1" applyProtection="1">
      <alignment horizontal="left" vertical="center" wrapText="1"/>
    </xf>
    <xf numFmtId="38" fontId="6" fillId="0" borderId="1" xfId="2" applyFont="1" applyBorder="1" applyAlignment="1" applyProtection="1">
      <alignment horizontal="center" vertical="center" wrapText="1"/>
    </xf>
    <xf numFmtId="38" fontId="6" fillId="0" borderId="0" xfId="2" quotePrefix="1" applyFont="1" applyAlignment="1" applyProtection="1">
      <alignment horizontal="right" vertical="center"/>
    </xf>
    <xf numFmtId="38" fontId="8" fillId="0" borderId="0" xfId="2" applyFont="1" applyAlignment="1" applyProtection="1">
      <alignment horizontal="left" vertical="center"/>
    </xf>
    <xf numFmtId="38" fontId="57" fillId="0" borderId="0" xfId="2" applyFont="1" applyProtection="1">
      <alignment vertical="center"/>
    </xf>
    <xf numFmtId="38" fontId="8" fillId="0" borderId="91" xfId="2" applyFont="1" applyFill="1" applyBorder="1" applyAlignment="1" applyProtection="1">
      <alignment vertical="center" wrapText="1"/>
    </xf>
    <xf numFmtId="38" fontId="10" fillId="0" borderId="0" xfId="2" applyFont="1" applyBorder="1" applyProtection="1">
      <alignment vertical="center"/>
    </xf>
    <xf numFmtId="0" fontId="47" fillId="0" borderId="0" xfId="0" applyFont="1" applyProtection="1">
      <alignment vertical="center"/>
    </xf>
    <xf numFmtId="0" fontId="45" fillId="0" borderId="0" xfId="0" applyFont="1" applyAlignment="1" applyProtection="1">
      <alignment horizontal="justify" vertical="center"/>
    </xf>
    <xf numFmtId="0" fontId="47" fillId="0" borderId="0" xfId="0" applyFont="1" applyAlignment="1" applyProtection="1">
      <alignment vertical="center"/>
    </xf>
    <xf numFmtId="0" fontId="45" fillId="0" borderId="0" xfId="0" applyFont="1" applyAlignment="1" applyProtection="1">
      <alignment horizontal="center" vertical="center" wrapText="1"/>
    </xf>
    <xf numFmtId="0" fontId="45" fillId="0" borderId="0" xfId="0" applyFont="1" applyAlignment="1" applyProtection="1">
      <alignment vertical="center" wrapText="1"/>
    </xf>
    <xf numFmtId="0" fontId="46" fillId="0" borderId="0" xfId="0" applyFont="1" applyAlignment="1" applyProtection="1">
      <alignment vertical="center" wrapText="1"/>
    </xf>
    <xf numFmtId="0" fontId="45" fillId="0" borderId="0" xfId="0" applyFont="1" applyAlignment="1" applyProtection="1">
      <alignment horizontal="left" vertical="center"/>
    </xf>
    <xf numFmtId="0" fontId="45" fillId="0" borderId="0" xfId="0" applyFont="1" applyAlignment="1" applyProtection="1">
      <alignment horizontal="left" vertical="center" wrapText="1"/>
    </xf>
    <xf numFmtId="0" fontId="52" fillId="0" borderId="0" xfId="0" applyFont="1" applyProtection="1">
      <alignment vertical="center"/>
    </xf>
    <xf numFmtId="0" fontId="52" fillId="0" borderId="101" xfId="0" applyFont="1" applyBorder="1" applyAlignment="1" applyProtection="1">
      <alignment vertical="center"/>
    </xf>
    <xf numFmtId="0" fontId="52" fillId="0" borderId="9" xfId="0" applyFont="1" applyBorder="1" applyAlignment="1" applyProtection="1">
      <alignment vertical="center"/>
    </xf>
    <xf numFmtId="0" fontId="52" fillId="0" borderId="7" xfId="0" applyFont="1" applyBorder="1" applyAlignment="1" applyProtection="1">
      <alignment vertical="center"/>
    </xf>
    <xf numFmtId="0" fontId="52" fillId="0" borderId="74" xfId="0" applyFont="1" applyBorder="1" applyAlignment="1" applyProtection="1">
      <alignment vertical="center"/>
    </xf>
    <xf numFmtId="0" fontId="52" fillId="0" borderId="8" xfId="0" applyFont="1" applyBorder="1" applyAlignment="1" applyProtection="1">
      <alignment vertical="center"/>
    </xf>
    <xf numFmtId="0" fontId="52" fillId="0" borderId="71" xfId="0" applyFont="1" applyBorder="1" applyAlignment="1" applyProtection="1">
      <alignment vertical="center"/>
    </xf>
    <xf numFmtId="0" fontId="52" fillId="0" borderId="0" xfId="0" applyFont="1" applyAlignment="1" applyProtection="1">
      <alignment horizontal="left" vertical="center"/>
    </xf>
    <xf numFmtId="0" fontId="45" fillId="0" borderId="0" xfId="0" applyFont="1" applyFill="1" applyAlignment="1" applyProtection="1">
      <alignment vertical="center" wrapText="1"/>
    </xf>
    <xf numFmtId="0" fontId="44" fillId="0" borderId="0" xfId="0" applyFont="1" applyAlignment="1" applyProtection="1">
      <alignment horizontal="justify" vertical="center"/>
    </xf>
    <xf numFmtId="0" fontId="55" fillId="0" borderId="0" xfId="0" applyFont="1" applyFill="1" applyAlignment="1" applyProtection="1">
      <alignment vertical="center" wrapText="1"/>
    </xf>
    <xf numFmtId="0" fontId="53" fillId="0" borderId="0" xfId="0" applyFont="1" applyAlignment="1" applyProtection="1">
      <alignment vertical="center" wrapText="1"/>
    </xf>
    <xf numFmtId="0" fontId="53" fillId="0" borderId="0" xfId="0" applyFont="1" applyAlignment="1" applyProtection="1">
      <alignment vertical="center"/>
    </xf>
    <xf numFmtId="38" fontId="6" fillId="2" borderId="6" xfId="2" applyFont="1" applyFill="1" applyBorder="1" applyAlignment="1" applyProtection="1">
      <alignment vertical="center"/>
      <protection locked="0"/>
    </xf>
    <xf numFmtId="38" fontId="6" fillId="2" borderId="1" xfId="2" applyFont="1" applyFill="1" applyBorder="1" applyAlignment="1" applyProtection="1">
      <alignment vertical="center"/>
      <protection locked="0"/>
    </xf>
    <xf numFmtId="38" fontId="6" fillId="2" borderId="63" xfId="2" applyFont="1" applyFill="1" applyBorder="1" applyProtection="1">
      <alignment vertical="center"/>
      <protection locked="0"/>
    </xf>
    <xf numFmtId="38" fontId="6" fillId="2" borderId="1" xfId="2" applyFont="1" applyFill="1" applyBorder="1" applyProtection="1">
      <alignment vertical="center"/>
      <protection locked="0"/>
    </xf>
    <xf numFmtId="38" fontId="6" fillId="2" borderId="6" xfId="2" applyFont="1" applyFill="1" applyBorder="1" applyProtection="1">
      <alignment vertical="center"/>
      <protection locked="0"/>
    </xf>
    <xf numFmtId="38" fontId="6" fillId="2" borderId="7" xfId="2" applyFont="1" applyFill="1" applyBorder="1" applyProtection="1">
      <alignment vertical="center"/>
      <protection locked="0"/>
    </xf>
    <xf numFmtId="38" fontId="4" fillId="2" borderId="63" xfId="2" applyFont="1" applyFill="1" applyBorder="1" applyProtection="1">
      <alignment vertical="center"/>
      <protection locked="0"/>
    </xf>
    <xf numFmtId="38" fontId="4" fillId="2" borderId="1" xfId="2" applyFont="1" applyFill="1" applyBorder="1" applyProtection="1">
      <alignment vertical="center"/>
      <protection locked="0"/>
    </xf>
    <xf numFmtId="38" fontId="6" fillId="2" borderId="72" xfId="2" applyFont="1" applyFill="1" applyBorder="1" applyProtection="1">
      <alignment vertical="center"/>
      <protection locked="0"/>
    </xf>
    <xf numFmtId="38" fontId="6" fillId="2" borderId="19" xfId="2" applyFont="1" applyFill="1" applyBorder="1" applyProtection="1">
      <alignment vertical="center"/>
      <protection locked="0"/>
    </xf>
    <xf numFmtId="3" fontId="34" fillId="0" borderId="1" xfId="0" applyNumberFormat="1" applyFont="1" applyBorder="1" applyProtection="1">
      <alignment vertical="center"/>
    </xf>
    <xf numFmtId="3" fontId="38" fillId="0" borderId="1" xfId="0" applyNumberFormat="1" applyFont="1" applyBorder="1" applyProtection="1">
      <alignment vertical="center"/>
    </xf>
    <xf numFmtId="38" fontId="4" fillId="2" borderId="6" xfId="2" applyFont="1" applyFill="1" applyBorder="1" applyProtection="1">
      <alignment vertical="center"/>
      <protection locked="0"/>
    </xf>
    <xf numFmtId="0" fontId="6" fillId="2" borderId="6" xfId="2" applyNumberFormat="1" applyFont="1" applyFill="1" applyBorder="1" applyAlignment="1" applyProtection="1">
      <alignment vertical="center" wrapText="1"/>
      <protection locked="0"/>
    </xf>
    <xf numFmtId="0" fontId="6" fillId="2" borderId="1" xfId="2" applyNumberFormat="1" applyFont="1" applyFill="1" applyBorder="1" applyAlignment="1" applyProtection="1">
      <alignment vertical="center" wrapText="1"/>
      <protection locked="0"/>
    </xf>
    <xf numFmtId="179" fontId="46" fillId="0" borderId="0" xfId="0" applyNumberFormat="1" applyFont="1" applyFill="1" applyAlignment="1" applyProtection="1">
      <alignment vertical="center"/>
      <protection locked="0"/>
    </xf>
    <xf numFmtId="0" fontId="47" fillId="0" borderId="0" xfId="0" applyFont="1" applyFill="1" applyAlignment="1" applyProtection="1">
      <alignment vertical="center" wrapText="1"/>
      <protection locked="0"/>
    </xf>
    <xf numFmtId="38" fontId="18" fillId="0" borderId="2" xfId="2" applyFont="1" applyBorder="1" applyAlignment="1">
      <alignment horizontal="left" vertical="center"/>
    </xf>
    <xf numFmtId="179" fontId="46" fillId="2" borderId="1" xfId="0" applyNumberFormat="1" applyFont="1" applyFill="1" applyBorder="1" applyAlignment="1" applyProtection="1">
      <alignment vertical="center" wrapText="1"/>
      <protection locked="0"/>
    </xf>
    <xf numFmtId="179" fontId="46" fillId="2" borderId="6" xfId="0" applyNumberFormat="1" applyFont="1" applyFill="1" applyBorder="1" applyAlignment="1" applyProtection="1">
      <alignment vertical="center" wrapText="1"/>
      <protection locked="0"/>
    </xf>
    <xf numFmtId="38" fontId="11" fillId="2" borderId="72" xfId="2" applyFont="1" applyFill="1" applyBorder="1" applyAlignment="1">
      <alignment horizontal="left" vertical="center"/>
    </xf>
    <xf numFmtId="178" fontId="9" fillId="0" borderId="0" xfId="2" applyNumberFormat="1" applyFont="1" applyFill="1" applyBorder="1" applyAlignment="1" applyProtection="1">
      <alignment vertical="center" wrapText="1"/>
      <protection locked="0"/>
    </xf>
    <xf numFmtId="178" fontId="9" fillId="2" borderId="1" xfId="2" applyNumberFormat="1" applyFont="1" applyFill="1" applyBorder="1" applyAlignment="1" applyProtection="1">
      <alignment horizontal="left" vertical="center" wrapText="1"/>
      <protection locked="0"/>
    </xf>
    <xf numFmtId="0" fontId="31" fillId="0" borderId="2" xfId="0" applyFont="1" applyBorder="1" applyAlignment="1" applyProtection="1">
      <alignment vertical="center" shrinkToFit="1"/>
      <protection locked="0"/>
    </xf>
    <xf numFmtId="0" fontId="31" fillId="0" borderId="3" xfId="0" applyFont="1" applyBorder="1" applyAlignment="1" applyProtection="1">
      <alignment vertical="center" shrinkToFit="1"/>
      <protection locked="0"/>
    </xf>
    <xf numFmtId="0" fontId="31" fillId="0" borderId="4" xfId="0" applyFont="1" applyBorder="1" applyAlignment="1" applyProtection="1">
      <alignment vertical="center" shrinkToFit="1"/>
      <protection locked="0"/>
    </xf>
    <xf numFmtId="0" fontId="34" fillId="3" borderId="1" xfId="0" applyFont="1" applyFill="1" applyBorder="1" applyAlignment="1" applyProtection="1">
      <alignment horizontal="center" vertical="center" wrapText="1" shrinkToFit="1"/>
      <protection locked="0"/>
    </xf>
    <xf numFmtId="14" fontId="31" fillId="2" borderId="1" xfId="0" applyNumberFormat="1" applyFont="1" applyFill="1" applyBorder="1" applyAlignment="1" applyProtection="1">
      <alignment horizontal="center" vertical="center"/>
      <protection locked="0"/>
    </xf>
    <xf numFmtId="0" fontId="32" fillId="0" borderId="0" xfId="4" applyFont="1" applyBorder="1" applyAlignment="1" applyProtection="1">
      <alignment horizontal="right" vertical="center"/>
      <protection locked="0"/>
    </xf>
    <xf numFmtId="3" fontId="38" fillId="0" borderId="0" xfId="0" applyNumberFormat="1" applyFont="1" applyBorder="1" applyProtection="1">
      <alignment vertical="center"/>
    </xf>
    <xf numFmtId="0" fontId="61" fillId="0" borderId="0" xfId="0" applyFont="1" applyAlignment="1">
      <alignment vertical="center"/>
    </xf>
    <xf numFmtId="0" fontId="40" fillId="0" borderId="0" xfId="0" applyFont="1" applyAlignment="1">
      <alignment vertical="center"/>
    </xf>
    <xf numFmtId="0" fontId="0" fillId="5" borderId="0" xfId="0" applyFill="1">
      <alignment vertical="center"/>
    </xf>
    <xf numFmtId="0" fontId="63" fillId="5" borderId="0" xfId="0" applyFont="1" applyFill="1" applyAlignment="1">
      <alignment vertical="center"/>
    </xf>
    <xf numFmtId="0" fontId="0" fillId="0" borderId="0" xfId="0" applyFill="1">
      <alignment vertical="center"/>
    </xf>
    <xf numFmtId="0" fontId="62" fillId="0" borderId="0" xfId="6" applyFont="1" applyAlignment="1">
      <alignment vertical="center"/>
    </xf>
    <xf numFmtId="0" fontId="62" fillId="0" borderId="0" xfId="6" applyFont="1" applyFill="1" applyAlignment="1">
      <alignment vertical="center"/>
    </xf>
    <xf numFmtId="0" fontId="0" fillId="0" borderId="0" xfId="0" applyAlignment="1">
      <alignment vertical="center"/>
    </xf>
    <xf numFmtId="0" fontId="64" fillId="0" borderId="0" xfId="6" applyFont="1" applyAlignment="1">
      <alignment vertical="center"/>
    </xf>
    <xf numFmtId="0" fontId="0" fillId="6" borderId="0" xfId="0" applyFill="1">
      <alignment vertical="center"/>
    </xf>
    <xf numFmtId="0" fontId="64" fillId="0" borderId="0" xfId="6" applyFont="1" applyFill="1">
      <alignment vertical="center"/>
    </xf>
    <xf numFmtId="179" fontId="46" fillId="2" borderId="1" xfId="0" applyNumberFormat="1" applyFont="1" applyFill="1" applyBorder="1" applyAlignment="1" applyProtection="1">
      <alignment horizontal="left" vertical="center"/>
      <protection locked="0"/>
    </xf>
    <xf numFmtId="49" fontId="11" fillId="2" borderId="1" xfId="2" applyNumberFormat="1" applyFont="1" applyFill="1" applyBorder="1" applyAlignment="1">
      <alignment horizontal="left" vertical="center"/>
    </xf>
    <xf numFmtId="38" fontId="11" fillId="2" borderId="6" xfId="2" applyFont="1" applyFill="1" applyBorder="1" applyAlignment="1">
      <alignment horizontal="left" vertical="center"/>
    </xf>
    <xf numFmtId="38" fontId="10" fillId="0" borderId="91" xfId="2" applyFont="1" applyBorder="1">
      <alignment vertical="center"/>
    </xf>
    <xf numFmtId="0" fontId="32" fillId="0" borderId="0" xfId="6" applyFont="1" applyAlignment="1">
      <alignment vertical="center"/>
    </xf>
    <xf numFmtId="0" fontId="77" fillId="0" borderId="0" xfId="0" applyFont="1">
      <alignment vertical="center"/>
    </xf>
    <xf numFmtId="0" fontId="0" fillId="7" borderId="0" xfId="0" applyFill="1">
      <alignment vertical="center"/>
    </xf>
    <xf numFmtId="0" fontId="70" fillId="0" borderId="0" xfId="0" applyFont="1" applyFill="1" applyAlignment="1">
      <alignment vertical="center" wrapText="1"/>
    </xf>
    <xf numFmtId="0" fontId="70" fillId="0" borderId="0" xfId="0" applyFont="1" applyFill="1">
      <alignment vertical="center"/>
    </xf>
    <xf numFmtId="0" fontId="67" fillId="0" borderId="0" xfId="6" applyFont="1" applyAlignment="1">
      <alignment vertical="center"/>
    </xf>
    <xf numFmtId="0" fontId="0" fillId="0" borderId="0" xfId="0" applyAlignment="1">
      <alignment vertical="center"/>
    </xf>
    <xf numFmtId="0" fontId="64" fillId="0" borderId="0" xfId="6" applyFont="1" applyFill="1" applyAlignment="1">
      <alignment vertical="center"/>
    </xf>
    <xf numFmtId="0" fontId="62" fillId="0" borderId="0" xfId="6" applyFont="1" applyFill="1" applyAlignment="1">
      <alignment vertical="center"/>
    </xf>
    <xf numFmtId="0" fontId="66" fillId="0" borderId="0" xfId="6" applyFont="1" applyFill="1" applyAlignment="1">
      <alignment vertical="center"/>
    </xf>
    <xf numFmtId="0" fontId="58" fillId="0" borderId="0" xfId="6" applyFill="1" applyAlignment="1">
      <alignment vertical="center"/>
    </xf>
    <xf numFmtId="0" fontId="64" fillId="0" borderId="0" xfId="6" applyFont="1" applyAlignment="1">
      <alignment vertical="center"/>
    </xf>
    <xf numFmtId="0" fontId="62" fillId="0" borderId="0" xfId="6" applyFont="1" applyAlignment="1">
      <alignment vertical="center"/>
    </xf>
    <xf numFmtId="0" fontId="63" fillId="5" borderId="0" xfId="0" applyFont="1" applyFill="1" applyAlignment="1">
      <alignment vertical="center"/>
    </xf>
    <xf numFmtId="0" fontId="59" fillId="7" borderId="0" xfId="0" applyFont="1" applyFill="1" applyAlignment="1">
      <alignment vertical="center"/>
    </xf>
    <xf numFmtId="0" fontId="24" fillId="7" borderId="0" xfId="0" applyFont="1" applyFill="1" applyAlignment="1">
      <alignment vertical="center"/>
    </xf>
    <xf numFmtId="0" fontId="62" fillId="5" borderId="0" xfId="6" applyFont="1" applyFill="1" applyAlignment="1">
      <alignment vertical="center"/>
    </xf>
    <xf numFmtId="0" fontId="38" fillId="7" borderId="0" xfId="0" applyFont="1" applyFill="1" applyAlignment="1">
      <alignment vertical="center"/>
    </xf>
    <xf numFmtId="0" fontId="60" fillId="7" borderId="0" xfId="0" applyFont="1" applyFill="1" applyAlignment="1">
      <alignment vertical="center"/>
    </xf>
    <xf numFmtId="0" fontId="70" fillId="6" borderId="0" xfId="0" applyFont="1" applyFill="1" applyAlignment="1">
      <alignment vertical="center" wrapText="1"/>
    </xf>
    <xf numFmtId="0" fontId="70" fillId="6" borderId="0" xfId="0" applyFont="1" applyFill="1">
      <alignment vertical="center"/>
    </xf>
    <xf numFmtId="0" fontId="68" fillId="5" borderId="0" xfId="6" applyFont="1" applyFill="1" applyAlignment="1">
      <alignment vertical="center" wrapText="1"/>
    </xf>
    <xf numFmtId="0" fontId="68" fillId="5" borderId="0" xfId="6" applyFont="1" applyFill="1" applyAlignment="1">
      <alignment vertical="center"/>
    </xf>
    <xf numFmtId="0" fontId="62" fillId="5" borderId="0" xfId="6" applyFont="1" applyFill="1" applyAlignment="1">
      <alignment vertical="center" wrapText="1"/>
    </xf>
    <xf numFmtId="0" fontId="64" fillId="5" borderId="0" xfId="6" applyFont="1" applyFill="1" applyAlignment="1">
      <alignment vertical="center"/>
    </xf>
    <xf numFmtId="0" fontId="71" fillId="5" borderId="0" xfId="0" applyFont="1" applyFill="1" applyAlignment="1">
      <alignment vertical="center"/>
    </xf>
    <xf numFmtId="0" fontId="72" fillId="5" borderId="0" xfId="0" applyFont="1" applyFill="1" applyAlignment="1">
      <alignment vertical="center"/>
    </xf>
    <xf numFmtId="0" fontId="45" fillId="0" borderId="0" xfId="0" applyFont="1" applyAlignment="1" applyProtection="1">
      <alignment horizontal="left" vertical="center"/>
      <protection locked="0"/>
    </xf>
    <xf numFmtId="0" fontId="45" fillId="0" borderId="0" xfId="0"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45" fillId="0" borderId="0" xfId="0" applyFont="1" applyAlignment="1" applyProtection="1">
      <alignment horizontal="justify" vertical="center" wrapText="1"/>
      <protection locked="0"/>
    </xf>
    <xf numFmtId="0" fontId="0" fillId="0" borderId="0" xfId="0" applyProtection="1">
      <alignment vertical="center"/>
      <protection locked="0"/>
    </xf>
    <xf numFmtId="0" fontId="45" fillId="0" borderId="0" xfId="0" applyFont="1" applyAlignment="1" applyProtection="1">
      <alignment horizontal="justify" vertical="center"/>
      <protection locked="0"/>
    </xf>
    <xf numFmtId="0" fontId="0" fillId="0" borderId="0" xfId="0" applyAlignment="1" applyProtection="1">
      <alignment vertical="center"/>
      <protection locked="0"/>
    </xf>
    <xf numFmtId="38" fontId="46" fillId="0" borderId="0" xfId="5" applyFont="1" applyAlignment="1" applyProtection="1">
      <alignment horizontal="center" vertical="center"/>
    </xf>
    <xf numFmtId="0" fontId="44" fillId="0" borderId="0" xfId="0" applyNumberFormat="1" applyFont="1" applyAlignment="1" applyProtection="1">
      <alignment horizontal="left" vertical="center" wrapText="1"/>
    </xf>
    <xf numFmtId="0" fontId="44" fillId="0" borderId="0" xfId="0" applyFont="1" applyAlignment="1" applyProtection="1">
      <alignment horizontal="left" vertical="center" wrapText="1"/>
    </xf>
    <xf numFmtId="0" fontId="46" fillId="0" borderId="0" xfId="0" applyFont="1" applyAlignment="1" applyProtection="1">
      <alignment horizontal="center" vertical="center"/>
      <protection locked="0"/>
    </xf>
    <xf numFmtId="179" fontId="44" fillId="0" borderId="0" xfId="0" applyNumberFormat="1" applyFont="1" applyAlignment="1" applyProtection="1">
      <alignment horizontal="left" vertical="center" wrapText="1"/>
    </xf>
    <xf numFmtId="0" fontId="45" fillId="0" borderId="0" xfId="0" applyFont="1" applyAlignment="1" applyProtection="1">
      <alignment horizontal="left" vertical="center" wrapText="1"/>
      <protection locked="0"/>
    </xf>
    <xf numFmtId="0" fontId="45" fillId="2" borderId="0" xfId="0" applyFont="1" applyFill="1" applyAlignment="1" applyProtection="1">
      <alignment horizontal="right" vertical="center" wrapText="1"/>
      <protection locked="0"/>
    </xf>
    <xf numFmtId="180" fontId="45" fillId="2" borderId="0" xfId="0" applyNumberFormat="1" applyFont="1" applyFill="1" applyAlignment="1" applyProtection="1">
      <alignment horizontal="right" vertical="center" wrapText="1"/>
      <protection locked="0"/>
    </xf>
    <xf numFmtId="38" fontId="8" fillId="0" borderId="0" xfId="2" applyFont="1" applyFill="1" applyAlignment="1" applyProtection="1">
      <alignment horizontal="left" vertical="center"/>
      <protection locked="0"/>
    </xf>
    <xf numFmtId="38" fontId="8" fillId="0" borderId="92" xfId="2" applyFont="1" applyBorder="1" applyAlignment="1" applyProtection="1">
      <alignment horizontal="left" vertical="center" wrapText="1"/>
      <protection locked="0"/>
    </xf>
    <xf numFmtId="0" fontId="9" fillId="0" borderId="84" xfId="2" applyNumberFormat="1" applyFont="1" applyFill="1" applyBorder="1" applyAlignment="1" applyProtection="1">
      <alignment horizontal="center" vertical="center" wrapText="1"/>
    </xf>
    <xf numFmtId="0" fontId="9" fillId="0" borderId="85" xfId="2" applyNumberFormat="1" applyFont="1" applyFill="1" applyBorder="1" applyAlignment="1" applyProtection="1">
      <alignment horizontal="center" vertical="center" wrapText="1"/>
    </xf>
    <xf numFmtId="0" fontId="9" fillId="0" borderId="90" xfId="2" applyNumberFormat="1" applyFont="1" applyFill="1" applyBorder="1" applyAlignment="1" applyProtection="1">
      <alignment horizontal="center" vertical="center" wrapText="1"/>
    </xf>
    <xf numFmtId="0" fontId="9" fillId="0" borderId="42" xfId="2" applyNumberFormat="1" applyFont="1" applyFill="1" applyBorder="1" applyAlignment="1" applyProtection="1">
      <alignment horizontal="center" vertical="center" wrapText="1"/>
    </xf>
    <xf numFmtId="0" fontId="9" fillId="0" borderId="35" xfId="2" applyNumberFormat="1" applyFont="1" applyFill="1" applyBorder="1" applyAlignment="1" applyProtection="1">
      <alignment horizontal="center" vertical="center" wrapText="1"/>
    </xf>
    <xf numFmtId="0" fontId="9" fillId="0" borderId="88" xfId="2" applyNumberFormat="1" applyFont="1" applyFill="1" applyBorder="1" applyAlignment="1" applyProtection="1">
      <alignment horizontal="center" vertical="center" wrapText="1"/>
    </xf>
    <xf numFmtId="178" fontId="9" fillId="0" borderId="86" xfId="2" applyNumberFormat="1" applyFont="1" applyFill="1" applyBorder="1" applyAlignment="1" applyProtection="1">
      <alignment horizontal="center" vertical="center" wrapText="1"/>
    </xf>
    <xf numFmtId="178" fontId="9" fillId="0" borderId="87" xfId="2" applyNumberFormat="1" applyFont="1" applyFill="1" applyBorder="1" applyAlignment="1" applyProtection="1">
      <alignment horizontal="center" vertical="center" wrapText="1"/>
    </xf>
    <xf numFmtId="178" fontId="9" fillId="0" borderId="89" xfId="2" applyNumberFormat="1" applyFont="1" applyFill="1" applyBorder="1" applyAlignment="1" applyProtection="1">
      <alignment horizontal="center" vertical="center" wrapText="1"/>
    </xf>
    <xf numFmtId="38" fontId="8" fillId="0" borderId="10" xfId="2" applyFont="1" applyBorder="1" applyAlignment="1" applyProtection="1">
      <alignment horizontal="left" vertical="center" wrapText="1"/>
      <protection locked="0"/>
    </xf>
    <xf numFmtId="38" fontId="8" fillId="0" borderId="11" xfId="2" applyFont="1" applyBorder="1" applyAlignment="1" applyProtection="1">
      <alignment horizontal="left" vertical="center" wrapText="1"/>
      <protection locked="0"/>
    </xf>
    <xf numFmtId="38" fontId="11" fillId="0" borderId="43" xfId="2" applyFont="1" applyBorder="1" applyAlignment="1" applyProtection="1">
      <alignment horizontal="left" vertical="center" wrapText="1"/>
      <protection locked="0"/>
    </xf>
    <xf numFmtId="38" fontId="11" fillId="0" borderId="44" xfId="2" applyFont="1" applyBorder="1" applyAlignment="1" applyProtection="1">
      <alignment horizontal="left" vertical="center" wrapText="1"/>
      <protection locked="0"/>
    </xf>
    <xf numFmtId="38" fontId="11" fillId="0" borderId="22" xfId="2" applyFont="1" applyBorder="1" applyAlignment="1" applyProtection="1">
      <alignment horizontal="left" vertical="center" wrapText="1"/>
      <protection locked="0"/>
    </xf>
    <xf numFmtId="38" fontId="11" fillId="0" borderId="23" xfId="2" applyFont="1" applyBorder="1" applyAlignment="1" applyProtection="1">
      <alignment horizontal="left" vertical="center" wrapText="1"/>
      <protection locked="0"/>
    </xf>
    <xf numFmtId="38" fontId="11" fillId="0" borderId="13" xfId="2" applyFont="1" applyBorder="1" applyAlignment="1" applyProtection="1">
      <alignment horizontal="left" vertical="center" wrapText="1"/>
      <protection locked="0"/>
    </xf>
    <xf numFmtId="38" fontId="11" fillId="0" borderId="14" xfId="2" applyFont="1" applyBorder="1" applyAlignment="1" applyProtection="1">
      <alignment horizontal="left" vertical="center" wrapText="1"/>
      <protection locked="0"/>
    </xf>
    <xf numFmtId="38" fontId="11" fillId="0" borderId="12" xfId="2" applyFont="1" applyBorder="1" applyAlignment="1" applyProtection="1">
      <alignment horizontal="left" vertical="center" wrapText="1"/>
      <protection locked="0"/>
    </xf>
    <xf numFmtId="38" fontId="11" fillId="0" borderId="31" xfId="2" applyFont="1" applyBorder="1" applyAlignment="1" applyProtection="1">
      <alignment horizontal="left" vertical="center" wrapText="1"/>
      <protection locked="0"/>
    </xf>
    <xf numFmtId="38" fontId="4" fillId="0" borderId="0" xfId="2" applyFont="1" applyAlignment="1" applyProtection="1">
      <alignment horizontal="left" vertical="center"/>
      <protection locked="0"/>
    </xf>
    <xf numFmtId="38" fontId="8" fillId="0" borderId="10" xfId="2" applyFont="1" applyBorder="1" applyAlignment="1" applyProtection="1">
      <alignment horizontal="center" vertical="center" wrapText="1"/>
      <protection locked="0"/>
    </xf>
    <xf numFmtId="38" fontId="8" fillId="0" borderId="11" xfId="2" applyFont="1" applyBorder="1" applyAlignment="1" applyProtection="1">
      <alignment horizontal="center" vertical="center" wrapText="1"/>
      <protection locked="0"/>
    </xf>
    <xf numFmtId="38" fontId="8" fillId="0" borderId="13" xfId="2" applyFont="1" applyBorder="1" applyAlignment="1" applyProtection="1">
      <alignment horizontal="center" vertical="center" wrapText="1"/>
      <protection locked="0"/>
    </xf>
    <xf numFmtId="38" fontId="8" fillId="0" borderId="14" xfId="2" applyFont="1" applyBorder="1" applyAlignment="1" applyProtection="1">
      <alignment horizontal="center" vertical="center" wrapText="1"/>
      <protection locked="0"/>
    </xf>
    <xf numFmtId="38" fontId="8" fillId="0" borderId="17" xfId="2" applyFont="1" applyBorder="1" applyAlignment="1" applyProtection="1">
      <alignment horizontal="center" vertical="center" wrapText="1"/>
      <protection locked="0"/>
    </xf>
    <xf numFmtId="38" fontId="8" fillId="0" borderId="18" xfId="2" applyFont="1" applyBorder="1" applyAlignment="1" applyProtection="1">
      <alignment horizontal="center" vertical="center" wrapText="1"/>
      <protection locked="0"/>
    </xf>
    <xf numFmtId="38" fontId="8" fillId="0" borderId="22" xfId="2" applyFont="1" applyBorder="1" applyAlignment="1" applyProtection="1">
      <alignment horizontal="center" vertical="center" wrapText="1"/>
      <protection locked="0"/>
    </xf>
    <xf numFmtId="38" fontId="8" fillId="0" borderId="23" xfId="2" applyFont="1" applyBorder="1" applyAlignment="1" applyProtection="1">
      <alignment horizontal="center" vertical="center" wrapText="1"/>
      <protection locked="0"/>
    </xf>
    <xf numFmtId="38" fontId="7" fillId="0" borderId="0" xfId="2" applyFont="1" applyFill="1" applyAlignment="1" applyProtection="1">
      <alignment horizontal="center" vertical="center"/>
      <protection locked="0"/>
    </xf>
    <xf numFmtId="38" fontId="18" fillId="0" borderId="57" xfId="2" applyFont="1" applyBorder="1" applyAlignment="1" applyProtection="1">
      <alignment horizontal="left" vertical="center" wrapText="1"/>
      <protection locked="0"/>
    </xf>
    <xf numFmtId="38" fontId="18" fillId="0" borderId="58" xfId="2" applyFont="1" applyBorder="1" applyAlignment="1" applyProtection="1">
      <alignment horizontal="left" vertical="center" wrapText="1"/>
      <protection locked="0"/>
    </xf>
    <xf numFmtId="38" fontId="18" fillId="0" borderId="59" xfId="2" applyFont="1" applyBorder="1" applyAlignment="1" applyProtection="1">
      <alignment horizontal="left" vertical="center" wrapText="1"/>
      <protection locked="0"/>
    </xf>
    <xf numFmtId="38" fontId="18" fillId="0" borderId="30" xfId="2" applyFont="1" applyBorder="1" applyAlignment="1" applyProtection="1">
      <alignment horizontal="left" vertical="center" wrapText="1"/>
      <protection locked="0"/>
    </xf>
    <xf numFmtId="38" fontId="18" fillId="0" borderId="46" xfId="2" applyFont="1" applyBorder="1" applyAlignment="1" applyProtection="1">
      <alignment horizontal="left" vertical="center" wrapText="1"/>
      <protection locked="0"/>
    </xf>
    <xf numFmtId="38" fontId="18" fillId="0" borderId="47" xfId="2" applyFont="1" applyBorder="1" applyAlignment="1" applyProtection="1">
      <alignment horizontal="left" vertical="center" wrapText="1"/>
      <protection locked="0"/>
    </xf>
    <xf numFmtId="38" fontId="8" fillId="0" borderId="0" xfId="2" applyFont="1" applyAlignment="1" applyProtection="1">
      <alignment horizontal="left" vertical="center"/>
      <protection locked="0"/>
    </xf>
    <xf numFmtId="38" fontId="8" fillId="0" borderId="92" xfId="2" applyFont="1" applyBorder="1" applyAlignment="1" applyProtection="1">
      <alignment vertical="center" wrapText="1"/>
      <protection locked="0"/>
    </xf>
    <xf numFmtId="38" fontId="6" fillId="2" borderId="39" xfId="2" applyFont="1" applyFill="1" applyBorder="1" applyAlignment="1" applyProtection="1">
      <alignment horizontal="left" vertical="top" wrapText="1"/>
      <protection locked="0"/>
    </xf>
    <xf numFmtId="38" fontId="6" fillId="2" borderId="40" xfId="2" applyFont="1" applyFill="1" applyBorder="1" applyAlignment="1" applyProtection="1">
      <alignment horizontal="left" vertical="top" wrapText="1"/>
      <protection locked="0"/>
    </xf>
    <xf numFmtId="38" fontId="6" fillId="2" borderId="41" xfId="2" applyFont="1" applyFill="1" applyBorder="1" applyAlignment="1" applyProtection="1">
      <alignment horizontal="left" vertical="top" wrapText="1"/>
      <protection locked="0"/>
    </xf>
    <xf numFmtId="38" fontId="8" fillId="2" borderId="39" xfId="2" applyFont="1" applyFill="1" applyBorder="1" applyAlignment="1" applyProtection="1">
      <alignment horizontal="left" vertical="top" wrapText="1"/>
      <protection locked="0"/>
    </xf>
    <xf numFmtId="38" fontId="8" fillId="2" borderId="40" xfId="2" applyFont="1" applyFill="1" applyBorder="1" applyAlignment="1" applyProtection="1">
      <alignment horizontal="left" vertical="top" wrapText="1"/>
      <protection locked="0"/>
    </xf>
    <xf numFmtId="38" fontId="19" fillId="0" borderId="30" xfId="2" applyFont="1" applyBorder="1" applyAlignment="1" applyProtection="1">
      <alignment horizontal="left" vertical="center" wrapText="1"/>
      <protection locked="0"/>
    </xf>
    <xf numFmtId="38" fontId="19" fillId="0" borderId="46" xfId="2" applyFont="1" applyBorder="1" applyAlignment="1" applyProtection="1">
      <alignment horizontal="left" vertical="center" wrapText="1"/>
      <protection locked="0"/>
    </xf>
    <xf numFmtId="38" fontId="19" fillId="0" borderId="47" xfId="2" applyFont="1" applyBorder="1" applyAlignment="1" applyProtection="1">
      <alignment horizontal="left" vertical="center" wrapText="1"/>
      <protection locked="0"/>
    </xf>
    <xf numFmtId="38" fontId="11" fillId="0" borderId="3" xfId="2" applyFont="1" applyBorder="1" applyAlignment="1" applyProtection="1">
      <alignment horizontal="left" vertical="center" wrapText="1"/>
      <protection locked="0"/>
    </xf>
    <xf numFmtId="38" fontId="11" fillId="0" borderId="4" xfId="2" applyFont="1" applyBorder="1" applyAlignment="1" applyProtection="1">
      <alignment horizontal="left" vertical="center" wrapText="1"/>
      <protection locked="0"/>
    </xf>
    <xf numFmtId="38" fontId="18" fillId="0" borderId="10" xfId="2" applyFont="1" applyBorder="1" applyAlignment="1" applyProtection="1">
      <alignment horizontal="left" vertical="center" wrapText="1"/>
      <protection locked="0"/>
    </xf>
    <xf numFmtId="38" fontId="18" fillId="0" borderId="38" xfId="2" applyFont="1" applyBorder="1" applyAlignment="1" applyProtection="1">
      <alignment horizontal="left" vertical="center" wrapText="1"/>
      <protection locked="0"/>
    </xf>
    <xf numFmtId="38" fontId="18" fillId="0" borderId="48" xfId="2" applyFont="1" applyBorder="1" applyAlignment="1" applyProtection="1">
      <alignment horizontal="left" vertical="center" wrapText="1"/>
      <protection locked="0"/>
    </xf>
    <xf numFmtId="38" fontId="11" fillId="0" borderId="53" xfId="2" applyFont="1" applyBorder="1" applyAlignment="1" applyProtection="1">
      <alignment horizontal="left" vertical="center" wrapText="1"/>
      <protection locked="0"/>
    </xf>
    <xf numFmtId="38" fontId="11" fillId="0" borderId="54" xfId="2" applyFont="1" applyBorder="1" applyAlignment="1" applyProtection="1">
      <alignment horizontal="left" vertical="center" wrapText="1"/>
      <protection locked="0"/>
    </xf>
    <xf numFmtId="38" fontId="8" fillId="0" borderId="13" xfId="2" applyFont="1" applyBorder="1" applyAlignment="1" applyProtection="1">
      <alignment horizontal="left" vertical="center" wrapText="1"/>
      <protection locked="0"/>
    </xf>
    <xf numFmtId="38" fontId="8" fillId="0" borderId="14" xfId="2" applyFont="1" applyBorder="1" applyAlignment="1" applyProtection="1">
      <alignment horizontal="left" vertical="center" wrapText="1"/>
      <protection locked="0"/>
    </xf>
    <xf numFmtId="38" fontId="8" fillId="0" borderId="55" xfId="2" applyFont="1" applyBorder="1" applyAlignment="1" applyProtection="1">
      <alignment horizontal="left" vertical="center" wrapText="1"/>
      <protection locked="0"/>
    </xf>
    <xf numFmtId="38" fontId="8" fillId="0" borderId="56" xfId="2" applyFont="1" applyBorder="1" applyAlignment="1" applyProtection="1">
      <alignment horizontal="left" vertical="center" wrapText="1"/>
      <protection locked="0"/>
    </xf>
    <xf numFmtId="38" fontId="8" fillId="0" borderId="38" xfId="2" applyFont="1" applyBorder="1" applyAlignment="1" applyProtection="1">
      <alignment horizontal="left" vertical="center" wrapText="1"/>
      <protection locked="0"/>
    </xf>
    <xf numFmtId="38" fontId="8" fillId="0" borderId="0" xfId="2" applyFont="1" applyBorder="1" applyAlignment="1" applyProtection="1">
      <alignment horizontal="left" vertical="center" wrapText="1"/>
      <protection locked="0"/>
    </xf>
    <xf numFmtId="38" fontId="8" fillId="4" borderId="39" xfId="2" applyFont="1" applyFill="1" applyBorder="1" applyAlignment="1" applyProtection="1">
      <alignment horizontal="left" vertical="top" wrapText="1"/>
    </xf>
    <xf numFmtId="38" fontId="8" fillId="4" borderId="40" xfId="2" applyFont="1" applyFill="1" applyBorder="1" applyAlignment="1" applyProtection="1">
      <alignment horizontal="left" vertical="top" wrapText="1"/>
    </xf>
    <xf numFmtId="38" fontId="8" fillId="4" borderId="41" xfId="2" applyFont="1" applyFill="1" applyBorder="1" applyAlignment="1" applyProtection="1">
      <alignment horizontal="left" vertical="top" wrapText="1"/>
    </xf>
    <xf numFmtId="38" fontId="6" fillId="0" borderId="0" xfId="2" applyFont="1" applyAlignment="1" applyProtection="1">
      <alignment horizontal="left" vertical="center" wrapText="1"/>
    </xf>
    <xf numFmtId="38" fontId="8" fillId="0" borderId="0" xfId="2" applyFont="1" applyAlignment="1" applyProtection="1">
      <alignment horizontal="left" vertical="top" wrapText="1"/>
    </xf>
    <xf numFmtId="38" fontId="8" fillId="0" borderId="0" xfId="2" applyFont="1" applyAlignment="1" applyProtection="1">
      <alignment horizontal="left" vertical="center" wrapText="1"/>
    </xf>
    <xf numFmtId="38" fontId="8" fillId="0" borderId="0" xfId="2" applyFont="1" applyBorder="1" applyAlignment="1" applyProtection="1">
      <alignment horizontal="left" vertical="center" wrapText="1"/>
    </xf>
    <xf numFmtId="38" fontId="4" fillId="0" borderId="0" xfId="2" applyFont="1" applyAlignment="1" applyProtection="1">
      <alignment horizontal="left" vertical="center"/>
    </xf>
    <xf numFmtId="38" fontId="7" fillId="0" borderId="0" xfId="2" applyFont="1" applyFill="1" applyAlignment="1" applyProtection="1">
      <alignment horizontal="center" vertical="center"/>
    </xf>
    <xf numFmtId="38" fontId="6" fillId="0" borderId="39" xfId="2" applyFont="1" applyBorder="1" applyAlignment="1" applyProtection="1">
      <alignment horizontal="left" vertical="top" wrapText="1"/>
    </xf>
    <xf numFmtId="38" fontId="6" fillId="0" borderId="40" xfId="2" applyFont="1" applyBorder="1" applyAlignment="1" applyProtection="1">
      <alignment horizontal="left" vertical="top" wrapText="1"/>
    </xf>
    <xf numFmtId="38" fontId="6" fillId="0" borderId="41" xfId="2" applyFont="1" applyBorder="1" applyAlignment="1" applyProtection="1">
      <alignment horizontal="left" vertical="top" wrapText="1"/>
    </xf>
    <xf numFmtId="0" fontId="45" fillId="0" borderId="0" xfId="0" applyFont="1" applyAlignment="1" applyProtection="1">
      <alignment horizontal="justify" vertical="center" wrapText="1"/>
    </xf>
    <xf numFmtId="0" fontId="47" fillId="0" borderId="0" xfId="0" applyFont="1" applyProtection="1">
      <alignment vertical="center"/>
    </xf>
    <xf numFmtId="0" fontId="45" fillId="0" borderId="0" xfId="0" applyFont="1" applyAlignment="1" applyProtection="1">
      <alignment horizontal="center" vertical="center" wrapText="1"/>
    </xf>
    <xf numFmtId="0" fontId="46" fillId="0" borderId="0" xfId="0" applyFont="1" applyAlignment="1" applyProtection="1">
      <alignment horizontal="center" vertical="center"/>
    </xf>
    <xf numFmtId="179" fontId="46" fillId="2" borderId="0" xfId="0" applyNumberFormat="1" applyFont="1" applyFill="1" applyAlignment="1" applyProtection="1">
      <alignment horizontal="left" vertical="center" wrapText="1"/>
      <protection locked="0"/>
    </xf>
    <xf numFmtId="49" fontId="46" fillId="2" borderId="0" xfId="0" applyNumberFormat="1" applyFont="1" applyFill="1" applyAlignment="1" applyProtection="1">
      <alignment horizontal="left" vertical="center" wrapText="1"/>
      <protection locked="0"/>
    </xf>
    <xf numFmtId="0" fontId="45" fillId="0" borderId="0" xfId="0" applyFont="1" applyAlignment="1" applyProtection="1">
      <alignment horizontal="left" vertical="center" wrapText="1"/>
    </xf>
    <xf numFmtId="49" fontId="46" fillId="2" borderId="0" xfId="0" applyNumberFormat="1" applyFont="1" applyFill="1" applyAlignment="1" applyProtection="1">
      <alignment horizontal="left" vertical="center"/>
      <protection locked="0"/>
    </xf>
    <xf numFmtId="0" fontId="45" fillId="0" borderId="0" xfId="0" applyFont="1" applyAlignment="1" applyProtection="1">
      <alignment horizontal="left" vertical="center"/>
    </xf>
    <xf numFmtId="0" fontId="45" fillId="0" borderId="0" xfId="0" applyFont="1" applyAlignment="1" applyProtection="1">
      <alignment horizontal="center" vertical="center"/>
    </xf>
    <xf numFmtId="38" fontId="46" fillId="2" borderId="0" xfId="5" applyFont="1" applyFill="1" applyAlignment="1" applyProtection="1">
      <alignment horizontal="center" vertical="center"/>
      <protection locked="0"/>
    </xf>
    <xf numFmtId="0" fontId="45" fillId="2" borderId="0" xfId="0" applyFont="1" applyFill="1" applyAlignment="1" applyProtection="1">
      <alignment horizontal="center" vertical="center" wrapText="1"/>
      <protection locked="0"/>
    </xf>
    <xf numFmtId="0" fontId="44" fillId="0" borderId="0" xfId="0" applyNumberFormat="1" applyFont="1" applyAlignment="1" applyProtection="1">
      <alignment horizontal="left" vertical="center"/>
    </xf>
    <xf numFmtId="0" fontId="44" fillId="0" borderId="0" xfId="0" applyFont="1" applyAlignment="1" applyProtection="1">
      <alignment horizontal="left" vertical="center"/>
    </xf>
    <xf numFmtId="0" fontId="15" fillId="0" borderId="0" xfId="3" applyFont="1" applyAlignment="1">
      <alignment horizontal="center" vertical="center"/>
    </xf>
    <xf numFmtId="0" fontId="13" fillId="2" borderId="2" xfId="3" applyFont="1" applyFill="1" applyBorder="1" applyAlignment="1" applyProtection="1">
      <alignment horizontal="left" vertical="top" wrapText="1"/>
      <protection locked="0"/>
    </xf>
    <xf numFmtId="0" fontId="13" fillId="2" borderId="3" xfId="3" applyFont="1" applyFill="1" applyBorder="1" applyAlignment="1" applyProtection="1">
      <alignment horizontal="left" vertical="top" wrapText="1"/>
      <protection locked="0"/>
    </xf>
    <xf numFmtId="0" fontId="13" fillId="2" borderId="4" xfId="3" applyFont="1" applyFill="1" applyBorder="1" applyAlignment="1" applyProtection="1">
      <alignment horizontal="left" vertical="top" wrapText="1"/>
      <protection locked="0"/>
    </xf>
    <xf numFmtId="38" fontId="11" fillId="0" borderId="67" xfId="2" applyFont="1" applyBorder="1" applyAlignment="1" applyProtection="1">
      <alignment horizontal="center" vertical="center"/>
      <protection locked="0"/>
    </xf>
    <xf numFmtId="38" fontId="11" fillId="0" borderId="68" xfId="2" applyFont="1" applyBorder="1" applyAlignment="1" applyProtection="1">
      <alignment horizontal="center" vertical="center"/>
      <protection locked="0"/>
    </xf>
    <xf numFmtId="38" fontId="11" fillId="0" borderId="62" xfId="2" applyFont="1" applyBorder="1" applyAlignment="1" applyProtection="1">
      <alignment horizontal="center" vertical="center"/>
      <protection locked="0"/>
    </xf>
    <xf numFmtId="38" fontId="11" fillId="0" borderId="65" xfId="2" applyFont="1" applyBorder="1" applyAlignment="1" applyProtection="1">
      <alignment horizontal="center" vertical="center"/>
      <protection locked="0"/>
    </xf>
    <xf numFmtId="38" fontId="23" fillId="0" borderId="2" xfId="2" applyFont="1" applyFill="1" applyBorder="1" applyAlignment="1">
      <alignment horizontal="center" vertical="center" wrapText="1"/>
    </xf>
    <xf numFmtId="38" fontId="23" fillId="0" borderId="3" xfId="2" applyFont="1" applyFill="1" applyBorder="1" applyAlignment="1">
      <alignment horizontal="center" vertical="center" wrapText="1"/>
    </xf>
    <xf numFmtId="38" fontId="23" fillId="0" borderId="4" xfId="2" applyFont="1" applyFill="1" applyBorder="1" applyAlignment="1">
      <alignment horizontal="center" vertical="center" wrapText="1"/>
    </xf>
    <xf numFmtId="38" fontId="26" fillId="0" borderId="2" xfId="2" applyFont="1" applyFill="1" applyBorder="1" applyAlignment="1">
      <alignment horizontal="center" vertical="center"/>
    </xf>
    <xf numFmtId="38" fontId="26" fillId="0" borderId="4" xfId="2" applyFont="1" applyFill="1" applyBorder="1" applyAlignment="1">
      <alignment horizontal="center" vertical="center"/>
    </xf>
    <xf numFmtId="38" fontId="26" fillId="0" borderId="64" xfId="2" applyFont="1" applyBorder="1" applyAlignment="1">
      <alignment horizontal="center" vertical="center"/>
    </xf>
    <xf numFmtId="38" fontId="26" fillId="0" borderId="102" xfId="2" applyFont="1" applyBorder="1" applyAlignment="1">
      <alignment horizontal="center" vertical="center"/>
    </xf>
    <xf numFmtId="38" fontId="26" fillId="0" borderId="103" xfId="2" applyFont="1" applyBorder="1" applyAlignment="1">
      <alignment horizontal="center" vertical="center"/>
    </xf>
    <xf numFmtId="38" fontId="26" fillId="0" borderId="2" xfId="2" applyFont="1" applyBorder="1" applyAlignment="1">
      <alignment horizontal="center" vertical="center"/>
    </xf>
    <xf numFmtId="38" fontId="26" fillId="0" borderId="3" xfId="2" applyFont="1" applyBorder="1" applyAlignment="1">
      <alignment horizontal="center" vertical="center"/>
    </xf>
    <xf numFmtId="38" fontId="26" fillId="0" borderId="4" xfId="2" applyFont="1" applyBorder="1" applyAlignment="1">
      <alignment horizontal="center" vertical="center"/>
    </xf>
    <xf numFmtId="38" fontId="23" fillId="0" borderId="2" xfId="2" applyFont="1" applyFill="1" applyBorder="1" applyAlignment="1">
      <alignment horizontal="center" vertical="center"/>
    </xf>
    <xf numFmtId="38" fontId="23" fillId="0" borderId="4" xfId="2" applyFont="1" applyFill="1" applyBorder="1" applyAlignment="1">
      <alignment horizontal="center" vertical="center"/>
    </xf>
    <xf numFmtId="38" fontId="22" fillId="0" borderId="39" xfId="2" applyFont="1" applyFill="1" applyBorder="1" applyAlignment="1">
      <alignment horizontal="left" vertical="center" wrapText="1"/>
    </xf>
    <xf numFmtId="38" fontId="22" fillId="0" borderId="40" xfId="2" applyFont="1" applyFill="1" applyBorder="1" applyAlignment="1">
      <alignment horizontal="left" vertical="center" wrapText="1"/>
    </xf>
    <xf numFmtId="38" fontId="22" fillId="0" borderId="41" xfId="2" applyFont="1" applyFill="1" applyBorder="1" applyAlignment="1">
      <alignment horizontal="left" vertical="center" wrapText="1"/>
    </xf>
    <xf numFmtId="38" fontId="26" fillId="0" borderId="3" xfId="2" applyFont="1" applyFill="1" applyBorder="1" applyAlignment="1">
      <alignment horizontal="center" vertical="center"/>
    </xf>
    <xf numFmtId="38" fontId="26" fillId="0" borderId="8" xfId="2" applyFont="1" applyFill="1" applyBorder="1" applyAlignment="1">
      <alignment horizontal="center" vertical="center"/>
    </xf>
    <xf numFmtId="38" fontId="26" fillId="0" borderId="71" xfId="2" applyFont="1" applyFill="1" applyBorder="1" applyAlignment="1">
      <alignment horizontal="center" vertical="center"/>
    </xf>
    <xf numFmtId="38" fontId="27" fillId="0" borderId="39" xfId="2" applyFont="1" applyFill="1" applyBorder="1" applyAlignment="1">
      <alignment horizontal="left" vertical="center"/>
    </xf>
    <xf numFmtId="38" fontId="27" fillId="0" borderId="40" xfId="2" applyFont="1" applyFill="1" applyBorder="1" applyAlignment="1">
      <alignment horizontal="left" vertical="center"/>
    </xf>
    <xf numFmtId="38" fontId="27" fillId="0" borderId="41" xfId="2" applyFont="1" applyFill="1" applyBorder="1" applyAlignment="1">
      <alignment horizontal="left" vertical="center"/>
    </xf>
    <xf numFmtId="38" fontId="23" fillId="0" borderId="8" xfId="2" applyFont="1" applyFill="1" applyBorder="1" applyAlignment="1">
      <alignment horizontal="center" vertical="center" wrapText="1"/>
    </xf>
    <xf numFmtId="38" fontId="23" fillId="0" borderId="19" xfId="2" applyFont="1" applyFill="1" applyBorder="1" applyAlignment="1">
      <alignment horizontal="center" vertical="center" wrapText="1"/>
    </xf>
    <xf numFmtId="38" fontId="23" fillId="0" borderId="71" xfId="2" applyFont="1" applyFill="1" applyBorder="1" applyAlignment="1">
      <alignment horizontal="center" vertical="center" wrapText="1"/>
    </xf>
    <xf numFmtId="38" fontId="6" fillId="0" borderId="74" xfId="2" applyFont="1" applyBorder="1" applyAlignment="1">
      <alignment horizontal="center" vertical="center"/>
    </xf>
    <xf numFmtId="38" fontId="26" fillId="0" borderId="5" xfId="2" applyFont="1" applyBorder="1" applyAlignment="1">
      <alignment horizontal="center" vertical="center"/>
    </xf>
    <xf numFmtId="38" fontId="26" fillId="0" borderId="72" xfId="2" applyFont="1" applyBorder="1" applyAlignment="1">
      <alignment horizontal="center" vertical="center"/>
    </xf>
    <xf numFmtId="38" fontId="23" fillId="0" borderId="2" xfId="2" applyFont="1" applyBorder="1" applyAlignment="1">
      <alignment horizontal="center" vertical="center"/>
    </xf>
    <xf numFmtId="38" fontId="23" fillId="0" borderId="3" xfId="2" applyFont="1" applyBorder="1" applyAlignment="1">
      <alignment horizontal="center" vertical="center"/>
    </xf>
    <xf numFmtId="38" fontId="23" fillId="0" borderId="4" xfId="2" applyFont="1" applyBorder="1" applyAlignment="1">
      <alignment horizontal="center" vertical="center"/>
    </xf>
    <xf numFmtId="38" fontId="6" fillId="0" borderId="74" xfId="2" applyFont="1" applyBorder="1" applyAlignment="1">
      <alignment horizontal="center" vertical="center" textRotation="255"/>
    </xf>
    <xf numFmtId="38" fontId="23" fillId="0" borderId="2" xfId="2" applyFont="1" applyBorder="1" applyAlignment="1">
      <alignment horizontal="center" vertical="center" wrapText="1"/>
    </xf>
    <xf numFmtId="38" fontId="23" fillId="0" borderId="3" xfId="2" applyFont="1" applyBorder="1" applyAlignment="1">
      <alignment horizontal="center" vertical="center" wrapText="1"/>
    </xf>
    <xf numFmtId="38" fontId="23" fillId="0" borderId="4" xfId="2" applyFont="1" applyBorder="1" applyAlignment="1">
      <alignment horizontal="center" vertical="center" wrapText="1"/>
    </xf>
    <xf numFmtId="38" fontId="26" fillId="0" borderId="97" xfId="2" applyFont="1" applyBorder="1" applyAlignment="1">
      <alignment horizontal="center" vertical="center"/>
    </xf>
    <xf numFmtId="38" fontId="26" fillId="0" borderId="58" xfId="2" applyFont="1" applyBorder="1" applyAlignment="1">
      <alignment horizontal="center" vertical="center"/>
    </xf>
    <xf numFmtId="38" fontId="26" fillId="0" borderId="99" xfId="2" applyFont="1" applyBorder="1" applyAlignment="1">
      <alignment horizontal="center" vertical="center"/>
    </xf>
    <xf numFmtId="38" fontId="7" fillId="0" borderId="0" xfId="2" applyFont="1" applyAlignment="1">
      <alignment horizontal="center" vertical="center"/>
    </xf>
    <xf numFmtId="38" fontId="4" fillId="0" borderId="19" xfId="2" applyFont="1" applyBorder="1" applyAlignment="1">
      <alignment horizontal="right" vertical="center"/>
    </xf>
    <xf numFmtId="38" fontId="27" fillId="0" borderId="39" xfId="2" applyFont="1" applyBorder="1" applyAlignment="1">
      <alignment horizontal="left" vertical="center"/>
    </xf>
    <xf numFmtId="38" fontId="27" fillId="0" borderId="40" xfId="2" applyFont="1" applyBorder="1" applyAlignment="1">
      <alignment horizontal="left" vertical="center"/>
    </xf>
    <xf numFmtId="38" fontId="27" fillId="0" borderId="41" xfId="2" applyFont="1" applyBorder="1" applyAlignment="1">
      <alignment horizontal="left" vertical="center"/>
    </xf>
    <xf numFmtId="0" fontId="52" fillId="0" borderId="7" xfId="0" applyFont="1" applyFill="1" applyBorder="1" applyAlignment="1" applyProtection="1">
      <alignment horizontal="center" vertical="center"/>
    </xf>
    <xf numFmtId="0" fontId="52" fillId="0" borderId="74" xfId="0" applyFont="1" applyFill="1" applyBorder="1" applyAlignment="1" applyProtection="1">
      <alignment horizontal="center" vertical="center"/>
    </xf>
    <xf numFmtId="0" fontId="52" fillId="0" borderId="8" xfId="0" applyFont="1" applyFill="1" applyBorder="1" applyAlignment="1" applyProtection="1">
      <alignment horizontal="center" vertical="center"/>
    </xf>
    <xf numFmtId="0" fontId="52" fillId="0" borderId="71" xfId="0" applyFont="1" applyFill="1" applyBorder="1" applyAlignment="1" applyProtection="1">
      <alignment horizontal="center" vertical="center"/>
    </xf>
    <xf numFmtId="0" fontId="52" fillId="0" borderId="101" xfId="0" applyFont="1" applyFill="1" applyBorder="1" applyAlignment="1" applyProtection="1">
      <alignment horizontal="center" vertical="center"/>
    </xf>
    <xf numFmtId="0" fontId="52" fillId="0" borderId="9" xfId="0" applyFont="1" applyFill="1" applyBorder="1" applyAlignment="1" applyProtection="1">
      <alignment horizontal="center" vertical="center"/>
    </xf>
    <xf numFmtId="38" fontId="52" fillId="0" borderId="101" xfId="5" applyFont="1" applyFill="1" applyBorder="1" applyAlignment="1" applyProtection="1">
      <alignment horizontal="right" vertical="center"/>
    </xf>
    <xf numFmtId="38" fontId="52" fillId="0" borderId="9" xfId="5" applyFont="1" applyFill="1" applyBorder="1" applyAlignment="1" applyProtection="1">
      <alignment horizontal="right" vertical="center"/>
    </xf>
    <xf numFmtId="38" fontId="52" fillId="0" borderId="7" xfId="5" applyFont="1" applyFill="1" applyBorder="1" applyAlignment="1" applyProtection="1">
      <alignment horizontal="right" vertical="center"/>
    </xf>
    <xf numFmtId="38" fontId="52" fillId="0" borderId="74" xfId="5" applyFont="1" applyFill="1" applyBorder="1" applyAlignment="1" applyProtection="1">
      <alignment horizontal="right" vertical="center"/>
    </xf>
    <xf numFmtId="0" fontId="52" fillId="0" borderId="2" xfId="0" applyFont="1" applyBorder="1" applyAlignment="1" applyProtection="1">
      <alignment horizontal="center" vertical="center"/>
    </xf>
    <xf numFmtId="0" fontId="52" fillId="0" borderId="4" xfId="0" applyFont="1" applyBorder="1" applyAlignment="1" applyProtection="1">
      <alignment horizontal="center" vertical="center"/>
    </xf>
    <xf numFmtId="38" fontId="52" fillId="0" borderId="2" xfId="5" applyFont="1" applyBorder="1" applyAlignment="1" applyProtection="1">
      <alignment horizontal="right" vertical="center"/>
    </xf>
    <xf numFmtId="38" fontId="52" fillId="0" borderId="4" xfId="5" applyFont="1" applyBorder="1" applyAlignment="1" applyProtection="1">
      <alignment horizontal="right" vertical="center"/>
    </xf>
    <xf numFmtId="0" fontId="55" fillId="0" borderId="0" xfId="0" applyFont="1" applyAlignment="1" applyProtection="1">
      <alignment horizontal="center" vertical="center"/>
    </xf>
    <xf numFmtId="0" fontId="53" fillId="0" borderId="0" xfId="0" applyNumberFormat="1" applyFont="1" applyAlignment="1" applyProtection="1">
      <alignment vertical="center" wrapText="1"/>
    </xf>
    <xf numFmtId="0" fontId="53" fillId="0" borderId="0" xfId="0" applyFont="1" applyAlignment="1" applyProtection="1">
      <alignment horizontal="left" vertical="center" wrapText="1"/>
    </xf>
    <xf numFmtId="180" fontId="45" fillId="0" borderId="0" xfId="0" applyNumberFormat="1" applyFont="1" applyFill="1" applyAlignment="1" applyProtection="1">
      <alignment horizontal="center" vertical="center" wrapText="1"/>
    </xf>
    <xf numFmtId="0" fontId="53" fillId="0" borderId="0" xfId="0" applyNumberFormat="1" applyFont="1" applyAlignment="1" applyProtection="1">
      <alignment horizontal="left" vertical="center" wrapText="1"/>
    </xf>
    <xf numFmtId="0" fontId="52" fillId="0" borderId="0" xfId="0" applyFont="1" applyAlignment="1" applyProtection="1">
      <alignment horizontal="center" vertical="center"/>
    </xf>
    <xf numFmtId="0" fontId="52" fillId="0" borderId="0" xfId="0" applyFont="1" applyAlignment="1" applyProtection="1">
      <alignment horizontal="left" vertical="center"/>
    </xf>
    <xf numFmtId="0" fontId="52" fillId="0" borderId="7" xfId="0" applyFont="1" applyBorder="1" applyAlignment="1" applyProtection="1">
      <alignment horizontal="center" vertical="center"/>
    </xf>
    <xf numFmtId="0" fontId="52" fillId="0" borderId="74" xfId="0" applyFont="1" applyBorder="1" applyAlignment="1" applyProtection="1">
      <alignment horizontal="center" vertical="center"/>
    </xf>
    <xf numFmtId="38" fontId="52" fillId="0" borderId="7" xfId="5" applyFont="1" applyBorder="1" applyAlignment="1" applyProtection="1">
      <alignment horizontal="right" vertical="center"/>
    </xf>
    <xf numFmtId="38" fontId="52" fillId="0" borderId="74" xfId="5" applyFont="1" applyBorder="1" applyAlignment="1" applyProtection="1">
      <alignment horizontal="right" vertical="center"/>
    </xf>
    <xf numFmtId="0" fontId="52" fillId="0" borderId="101" xfId="0" applyFont="1" applyBorder="1" applyAlignment="1" applyProtection="1">
      <alignment horizontal="center" vertical="center"/>
    </xf>
    <xf numFmtId="0" fontId="52" fillId="0" borderId="9" xfId="0" applyFont="1" applyBorder="1" applyAlignment="1" applyProtection="1">
      <alignment horizontal="center" vertical="center"/>
    </xf>
    <xf numFmtId="38" fontId="52" fillId="0" borderId="101" xfId="5" applyFont="1" applyBorder="1" applyAlignment="1" applyProtection="1">
      <alignment horizontal="right" vertical="center"/>
    </xf>
    <xf numFmtId="38" fontId="52" fillId="0" borderId="9" xfId="5" applyFont="1" applyBorder="1" applyAlignment="1" applyProtection="1">
      <alignment horizontal="right" vertical="center"/>
    </xf>
    <xf numFmtId="38" fontId="6" fillId="0" borderId="116" xfId="2" applyFont="1" applyBorder="1" applyAlignment="1">
      <alignment horizontal="center" vertical="center"/>
    </xf>
    <xf numFmtId="38" fontId="6" fillId="0" borderId="117" xfId="2" applyFont="1" applyBorder="1" applyAlignment="1">
      <alignment horizontal="center" vertical="center"/>
    </xf>
    <xf numFmtId="38" fontId="29" fillId="0" borderId="39" xfId="2" applyFont="1" applyBorder="1" applyAlignment="1">
      <alignment horizontal="left" vertical="center" wrapText="1"/>
    </xf>
    <xf numFmtId="38" fontId="29" fillId="0" borderId="40" xfId="2" applyFont="1" applyBorder="1" applyAlignment="1">
      <alignment horizontal="left" vertical="center" wrapText="1"/>
    </xf>
    <xf numFmtId="38" fontId="29" fillId="0" borderId="41" xfId="2" applyFont="1" applyBorder="1" applyAlignment="1">
      <alignment horizontal="left" vertical="center" wrapText="1"/>
    </xf>
    <xf numFmtId="38" fontId="6" fillId="0" borderId="39" xfId="2" applyFont="1" applyBorder="1" applyAlignment="1">
      <alignment horizontal="center" vertical="center"/>
    </xf>
    <xf numFmtId="38" fontId="6" fillId="0" borderId="40" xfId="2" applyFont="1" applyBorder="1" applyAlignment="1">
      <alignment horizontal="center" vertical="center"/>
    </xf>
    <xf numFmtId="38" fontId="6" fillId="0" borderId="41" xfId="2" applyFont="1" applyBorder="1" applyAlignment="1">
      <alignment horizontal="center" vertical="center"/>
    </xf>
    <xf numFmtId="178" fontId="26" fillId="2" borderId="1" xfId="2" applyNumberFormat="1" applyFont="1" applyFill="1" applyBorder="1" applyAlignment="1" applyProtection="1">
      <alignment horizontal="center" vertical="center"/>
      <protection locked="0"/>
    </xf>
    <xf numFmtId="178" fontId="26" fillId="2" borderId="5" xfId="2" applyNumberFormat="1" applyFont="1" applyFill="1" applyBorder="1" applyAlignment="1" applyProtection="1">
      <alignment horizontal="center" vertical="center"/>
      <protection locked="0"/>
    </xf>
    <xf numFmtId="38" fontId="26" fillId="0" borderId="1" xfId="2" applyFont="1" applyBorder="1" applyAlignment="1">
      <alignment horizontal="center" vertical="center"/>
    </xf>
    <xf numFmtId="38" fontId="6" fillId="0" borderId="2" xfId="2" applyFont="1" applyBorder="1" applyAlignment="1">
      <alignment horizontal="center" vertical="center"/>
    </xf>
    <xf numFmtId="38" fontId="6" fillId="0" borderId="3" xfId="2" applyFont="1" applyBorder="1" applyAlignment="1">
      <alignment horizontal="center" vertical="center"/>
    </xf>
    <xf numFmtId="38" fontId="6" fillId="0" borderId="4" xfId="2" applyFont="1" applyBorder="1" applyAlignment="1">
      <alignment horizontal="center" vertical="center"/>
    </xf>
    <xf numFmtId="38" fontId="6" fillId="0" borderId="5" xfId="2" applyFont="1" applyBorder="1" applyAlignment="1">
      <alignment horizontal="center" vertical="center"/>
    </xf>
    <xf numFmtId="38" fontId="6" fillId="0" borderId="118" xfId="2" applyFont="1" applyBorder="1" applyAlignment="1">
      <alignment horizontal="center" vertical="center"/>
    </xf>
    <xf numFmtId="38" fontId="6" fillId="0" borderId="101" xfId="2" applyFont="1" applyBorder="1" applyAlignment="1">
      <alignment horizontal="center" vertical="center"/>
    </xf>
    <xf numFmtId="38" fontId="6" fillId="0" borderId="7" xfId="2" applyFont="1" applyBorder="1" applyAlignment="1">
      <alignment horizontal="center" vertical="center"/>
    </xf>
    <xf numFmtId="38" fontId="6" fillId="0" borderId="119" xfId="2" applyFont="1" applyBorder="1" applyAlignment="1">
      <alignment horizontal="center" vertical="center"/>
    </xf>
    <xf numFmtId="38" fontId="6" fillId="0" borderId="112" xfId="2" applyFont="1" applyBorder="1" applyAlignment="1">
      <alignment horizontal="center" vertical="center"/>
    </xf>
    <xf numFmtId="38" fontId="6" fillId="0" borderId="115" xfId="2" applyFont="1" applyBorder="1" applyAlignment="1">
      <alignment horizontal="center" vertical="center"/>
    </xf>
    <xf numFmtId="0" fontId="31" fillId="2" borderId="2" xfId="0" applyFont="1" applyFill="1" applyBorder="1" applyAlignment="1" applyProtection="1">
      <alignment horizontal="left" vertical="center" wrapText="1" shrinkToFit="1"/>
      <protection locked="0"/>
    </xf>
    <xf numFmtId="0" fontId="31" fillId="2" borderId="3" xfId="0" applyFont="1" applyFill="1" applyBorder="1" applyAlignment="1" applyProtection="1">
      <alignment horizontal="left" vertical="center" wrapText="1" shrinkToFit="1"/>
      <protection locked="0"/>
    </xf>
    <xf numFmtId="0" fontId="31" fillId="2" borderId="4" xfId="0" applyFont="1" applyFill="1" applyBorder="1" applyAlignment="1" applyProtection="1">
      <alignment horizontal="left" vertical="center" wrapText="1" shrinkToFit="1"/>
      <protection locked="0"/>
    </xf>
    <xf numFmtId="0" fontId="24" fillId="0" borderId="0" xfId="0" applyFont="1" applyAlignment="1" applyProtection="1">
      <alignment horizontal="left" vertical="center" shrinkToFit="1"/>
      <protection locked="0"/>
    </xf>
    <xf numFmtId="0" fontId="34" fillId="0" borderId="0" xfId="4" applyFont="1" applyAlignment="1" applyProtection="1">
      <alignment horizontal="left" vertical="top" wrapText="1"/>
      <protection locked="0"/>
    </xf>
    <xf numFmtId="0" fontId="31" fillId="3" borderId="2" xfId="0" applyFont="1" applyFill="1" applyBorder="1" applyAlignment="1" applyProtection="1">
      <alignment horizontal="center" vertical="center" wrapText="1"/>
      <protection locked="0"/>
    </xf>
    <xf numFmtId="0" fontId="31" fillId="3" borderId="3" xfId="0" applyFont="1" applyFill="1" applyBorder="1" applyAlignment="1" applyProtection="1">
      <alignment horizontal="center" vertical="center" wrapText="1"/>
      <protection locked="0"/>
    </xf>
    <xf numFmtId="0" fontId="31" fillId="3" borderId="4" xfId="0" applyFont="1" applyFill="1" applyBorder="1" applyAlignment="1" applyProtection="1">
      <alignment horizontal="center" vertical="center" wrapText="1"/>
      <protection locked="0"/>
    </xf>
    <xf numFmtId="0" fontId="31" fillId="0" borderId="2" xfId="0" applyFont="1" applyBorder="1" applyAlignment="1" applyProtection="1">
      <alignment horizontal="right" vertical="center" shrinkToFit="1"/>
      <protection locked="0"/>
    </xf>
    <xf numFmtId="0" fontId="31" fillId="0" borderId="3" xfId="0" applyFont="1" applyBorder="1" applyAlignment="1" applyProtection="1">
      <alignment horizontal="right" vertical="center" shrinkToFit="1"/>
      <protection locked="0"/>
    </xf>
    <xf numFmtId="0" fontId="31" fillId="0" borderId="4" xfId="0" applyFont="1" applyBorder="1" applyAlignment="1" applyProtection="1">
      <alignment horizontal="right" vertical="center" shrinkToFit="1"/>
      <protection locked="0"/>
    </xf>
    <xf numFmtId="38" fontId="6" fillId="0" borderId="111" xfId="2" applyFont="1" applyBorder="1" applyAlignment="1">
      <alignment horizontal="center" vertical="center"/>
    </xf>
    <xf numFmtId="0" fontId="24" fillId="0" borderId="0" xfId="0" applyFont="1" applyAlignment="1" applyProtection="1">
      <alignment horizontal="center" vertical="center" shrinkToFit="1"/>
      <protection locked="0"/>
    </xf>
    <xf numFmtId="0" fontId="31" fillId="2" borderId="2" xfId="0" applyFont="1" applyFill="1" applyBorder="1" applyAlignment="1" applyProtection="1">
      <alignment horizontal="center" vertical="center" wrapText="1" shrinkToFit="1"/>
      <protection locked="0"/>
    </xf>
    <xf numFmtId="0" fontId="31" fillId="2" borderId="3" xfId="0" applyFont="1" applyFill="1" applyBorder="1" applyAlignment="1" applyProtection="1">
      <alignment horizontal="center" vertical="center" wrapText="1" shrinkToFit="1"/>
      <protection locked="0"/>
    </xf>
    <xf numFmtId="0" fontId="31" fillId="2" borderId="4" xfId="0" applyFont="1" applyFill="1" applyBorder="1" applyAlignment="1" applyProtection="1">
      <alignment horizontal="center" vertical="center" wrapText="1" shrinkToFit="1"/>
      <protection locked="0"/>
    </xf>
    <xf numFmtId="0" fontId="31" fillId="2" borderId="1" xfId="0" applyFont="1" applyFill="1" applyBorder="1" applyAlignment="1" applyProtection="1">
      <alignment horizontal="center" vertical="center" wrapText="1"/>
      <protection locked="0"/>
    </xf>
    <xf numFmtId="38" fontId="30" fillId="0" borderId="39" xfId="2" applyFont="1" applyBorder="1" applyAlignment="1">
      <alignment horizontal="left" vertical="center" wrapText="1"/>
    </xf>
    <xf numFmtId="38" fontId="30" fillId="0" borderId="40" xfId="2" applyFont="1" applyBorder="1" applyAlignment="1">
      <alignment horizontal="left" vertical="center" wrapText="1"/>
    </xf>
    <xf numFmtId="38" fontId="30" fillId="0" borderId="41" xfId="2" applyFont="1" applyBorder="1" applyAlignment="1">
      <alignment horizontal="left" vertical="center" wrapText="1"/>
    </xf>
    <xf numFmtId="38" fontId="26" fillId="0" borderId="0" xfId="2" applyFont="1" applyAlignment="1">
      <alignment horizontal="left" vertical="center" wrapText="1"/>
    </xf>
    <xf numFmtId="0" fontId="31" fillId="0" borderId="1" xfId="0" applyFont="1" applyBorder="1" applyAlignment="1" applyProtection="1">
      <alignment horizontal="right" vertical="center" shrinkToFit="1"/>
      <protection locked="0"/>
    </xf>
    <xf numFmtId="38" fontId="11" fillId="0" borderId="62" xfId="2" applyFont="1" applyBorder="1" applyAlignment="1">
      <alignment horizontal="center" vertical="center"/>
    </xf>
    <xf numFmtId="38" fontId="11" fillId="0" borderId="65" xfId="2" applyFont="1" applyBorder="1" applyAlignment="1">
      <alignment horizontal="center" vertical="center"/>
    </xf>
    <xf numFmtId="38" fontId="7" fillId="0" borderId="0" xfId="2" applyFont="1" applyFill="1" applyAlignment="1">
      <alignment horizontal="center" vertical="center"/>
    </xf>
    <xf numFmtId="38" fontId="22" fillId="0" borderId="39" xfId="2" applyFont="1" applyBorder="1" applyAlignment="1">
      <alignment horizontal="left" vertical="center" wrapText="1"/>
    </xf>
    <xf numFmtId="38" fontId="22" fillId="0" borderId="40" xfId="2" applyFont="1" applyBorder="1" applyAlignment="1">
      <alignment horizontal="left" vertical="center" wrapText="1"/>
    </xf>
    <xf numFmtId="38" fontId="22" fillId="0" borderId="41" xfId="2" applyFont="1" applyBorder="1" applyAlignment="1">
      <alignment horizontal="left" vertical="center" wrapText="1"/>
    </xf>
    <xf numFmtId="38" fontId="22" fillId="0" borderId="39" xfId="2" applyFont="1" applyBorder="1" applyAlignment="1">
      <alignment horizontal="left" vertical="center"/>
    </xf>
    <xf numFmtId="38" fontId="22" fillId="0" borderId="40" xfId="2" applyFont="1" applyBorder="1" applyAlignment="1">
      <alignment horizontal="left" vertical="center"/>
    </xf>
    <xf numFmtId="38" fontId="22" fillId="0" borderId="41" xfId="2" applyFont="1" applyBorder="1" applyAlignment="1">
      <alignment horizontal="left" vertical="center"/>
    </xf>
    <xf numFmtId="38" fontId="23" fillId="0" borderId="5" xfId="2" applyFont="1" applyBorder="1" applyAlignment="1">
      <alignment horizontal="center" vertical="center"/>
    </xf>
    <xf numFmtId="38" fontId="23" fillId="0" borderId="72" xfId="2" applyFont="1" applyBorder="1" applyAlignment="1">
      <alignment horizontal="center" vertical="center"/>
    </xf>
    <xf numFmtId="38" fontId="22" fillId="0" borderId="75" xfId="2" applyFont="1" applyBorder="1" applyAlignment="1">
      <alignment horizontal="left" vertical="center"/>
    </xf>
    <xf numFmtId="0" fontId="55" fillId="0" borderId="0" xfId="0" applyFont="1" applyAlignment="1" applyProtection="1">
      <alignment horizontal="center" vertical="center"/>
      <protection locked="0"/>
    </xf>
    <xf numFmtId="0" fontId="52" fillId="0" borderId="7" xfId="0" applyFont="1" applyFill="1" applyBorder="1" applyAlignment="1" applyProtection="1">
      <alignment horizontal="center" vertical="center"/>
      <protection locked="0"/>
    </xf>
    <xf numFmtId="0" fontId="52" fillId="0" borderId="74" xfId="0" applyFont="1" applyFill="1" applyBorder="1" applyAlignment="1" applyProtection="1">
      <alignment horizontal="center" vertical="center"/>
      <protection locked="0"/>
    </xf>
    <xf numFmtId="0" fontId="52" fillId="0" borderId="8" xfId="0" applyFont="1" applyFill="1" applyBorder="1" applyAlignment="1" applyProtection="1">
      <alignment horizontal="center" vertical="center"/>
      <protection locked="0"/>
    </xf>
    <xf numFmtId="0" fontId="52" fillId="0" borderId="71" xfId="0" applyFont="1" applyFill="1" applyBorder="1" applyAlignment="1" applyProtection="1">
      <alignment horizontal="center" vertical="center"/>
      <protection locked="0"/>
    </xf>
    <xf numFmtId="0" fontId="52" fillId="0" borderId="2" xfId="0" applyFont="1" applyBorder="1" applyAlignment="1" applyProtection="1">
      <alignment horizontal="center" vertical="center"/>
      <protection locked="0"/>
    </xf>
    <xf numFmtId="0" fontId="52" fillId="0" borderId="4" xfId="0" applyFont="1" applyBorder="1" applyAlignment="1" applyProtection="1">
      <alignment horizontal="center" vertical="center"/>
      <protection locked="0"/>
    </xf>
    <xf numFmtId="0" fontId="53" fillId="0" borderId="0" xfId="0" applyFont="1" applyAlignment="1" applyProtection="1">
      <alignment horizontal="left" vertical="center" wrapText="1"/>
      <protection locked="0"/>
    </xf>
    <xf numFmtId="58" fontId="16" fillId="0" borderId="0" xfId="0" applyNumberFormat="1" applyFont="1" applyAlignment="1" applyProtection="1">
      <alignment horizontal="left" vertical="center"/>
    </xf>
    <xf numFmtId="0" fontId="52" fillId="0" borderId="101" xfId="0" applyFont="1" applyFill="1" applyBorder="1" applyAlignment="1" applyProtection="1">
      <alignment horizontal="center" vertical="center"/>
      <protection locked="0"/>
    </xf>
    <xf numFmtId="0" fontId="52" fillId="0" borderId="9" xfId="0" applyFont="1" applyFill="1" applyBorder="1" applyAlignment="1" applyProtection="1">
      <alignment horizontal="center" vertical="center"/>
      <protection locked="0"/>
    </xf>
    <xf numFmtId="38" fontId="52" fillId="0" borderId="101" xfId="5" applyFont="1" applyFill="1" applyBorder="1" applyAlignment="1" applyProtection="1">
      <alignment horizontal="right" vertical="center"/>
      <protection locked="0"/>
    </xf>
    <xf numFmtId="38" fontId="52" fillId="0" borderId="9" xfId="5" applyFont="1" applyFill="1" applyBorder="1" applyAlignment="1" applyProtection="1">
      <alignment horizontal="right" vertical="center"/>
      <protection locked="0"/>
    </xf>
    <xf numFmtId="38" fontId="52" fillId="0" borderId="7" xfId="5" applyFont="1" applyFill="1" applyBorder="1" applyAlignment="1" applyProtection="1">
      <alignment horizontal="right" vertical="center"/>
      <protection locked="0"/>
    </xf>
    <xf numFmtId="38" fontId="52" fillId="0" borderId="74" xfId="5" applyFont="1" applyFill="1" applyBorder="1" applyAlignment="1" applyProtection="1">
      <alignment horizontal="right" vertical="center"/>
      <protection locked="0"/>
    </xf>
    <xf numFmtId="0" fontId="52" fillId="0" borderId="101" xfId="0" applyFont="1" applyBorder="1" applyAlignment="1" applyProtection="1">
      <alignment horizontal="center" vertical="center"/>
      <protection locked="0"/>
    </xf>
    <xf numFmtId="0" fontId="52" fillId="0" borderId="9" xfId="0" applyFont="1" applyBorder="1" applyAlignment="1" applyProtection="1">
      <alignment horizontal="center" vertical="center"/>
      <protection locked="0"/>
    </xf>
    <xf numFmtId="0" fontId="52" fillId="0" borderId="7" xfId="0" applyFont="1" applyBorder="1" applyAlignment="1" applyProtection="1">
      <alignment horizontal="center" vertical="center"/>
      <protection locked="0"/>
    </xf>
    <xf numFmtId="0" fontId="52" fillId="0" borderId="74" xfId="0" applyFont="1" applyBorder="1" applyAlignment="1" applyProtection="1">
      <alignment horizontal="center" vertical="center"/>
      <protection locked="0"/>
    </xf>
    <xf numFmtId="38" fontId="52" fillId="0" borderId="7" xfId="5" applyFont="1" applyBorder="1" applyAlignment="1" applyProtection="1">
      <alignment horizontal="right" vertical="center"/>
      <protection locked="0"/>
    </xf>
    <xf numFmtId="38" fontId="52" fillId="0" borderId="74" xfId="5" applyFont="1" applyBorder="1" applyAlignment="1" applyProtection="1">
      <alignment horizontal="right" vertical="center"/>
      <protection locked="0"/>
    </xf>
    <xf numFmtId="0" fontId="52" fillId="0" borderId="0" xfId="0" applyFont="1" applyAlignment="1" applyProtection="1">
      <alignment horizontal="center" vertical="center"/>
      <protection locked="0"/>
    </xf>
    <xf numFmtId="0" fontId="52" fillId="0" borderId="0" xfId="0" applyFont="1" applyAlignment="1" applyProtection="1">
      <alignment horizontal="left" vertical="center"/>
      <protection locked="0"/>
    </xf>
    <xf numFmtId="178" fontId="26" fillId="0" borderId="1" xfId="2" applyNumberFormat="1" applyFont="1" applyFill="1" applyBorder="1" applyAlignment="1" applyProtection="1">
      <alignment horizontal="center" vertical="center"/>
    </xf>
    <xf numFmtId="178" fontId="26" fillId="0" borderId="5" xfId="2" applyNumberFormat="1" applyFont="1" applyFill="1" applyBorder="1" applyAlignment="1" applyProtection="1">
      <alignment horizontal="center" vertical="center"/>
    </xf>
  </cellXfs>
  <cellStyles count="7">
    <cellStyle name="パーセント" xfId="1" builtinId="5"/>
    <cellStyle name="ハイパーリンク" xfId="6" builtinId="8"/>
    <cellStyle name="桁区切り" xfId="5" builtinId="6"/>
    <cellStyle name="桁区切り 2" xfId="2" xr:uid="{83009F52-139B-4927-84D6-B1F0CF739F90}"/>
    <cellStyle name="標準" xfId="0" builtinId="0"/>
    <cellStyle name="標準 2" xfId="3" xr:uid="{63DD7484-746A-4CC6-BAF1-BAEA9BE55E2C}"/>
    <cellStyle name="標準 3" xfId="4" xr:uid="{C8CA581E-AE4D-4C05-B207-620ED01F6852}"/>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CheckBox" fmlaLink="'別紙２（所要額調書）'!$H$7"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別紙３精算書!$H$7" lockText="1" noThreeD="1"/>
</file>

<file path=xl/ctrlProps/ctrlProp16.xml><?xml version="1.0" encoding="utf-8"?>
<formControlPr xmlns="http://schemas.microsoft.com/office/spreadsheetml/2009/9/main" objectType="CheckBox" fmlaLink="別紙３精算書!$H$8" lockText="1" noThreeD="1"/>
</file>

<file path=xl/ctrlProps/ctrlProp17.xml><?xml version="1.0" encoding="utf-8"?>
<formControlPr xmlns="http://schemas.microsoft.com/office/spreadsheetml/2009/9/main" objectType="CheckBox" fmlaLink="別紙３精算書!$H$9" lockText="1" noThreeD="1"/>
</file>

<file path=xl/ctrlProps/ctrlProp18.xml><?xml version="1.0" encoding="utf-8"?>
<formControlPr xmlns="http://schemas.microsoft.com/office/spreadsheetml/2009/9/main" objectType="CheckBox" fmlaLink="別紙３精算書!$H$10" lockText="1" noThreeD="1"/>
</file>

<file path=xl/ctrlProps/ctrlProp19.xml><?xml version="1.0" encoding="utf-8"?>
<formControlPr xmlns="http://schemas.microsoft.com/office/spreadsheetml/2009/9/main" objectType="CheckBox" fmlaLink="別紙３精算書!$H$11" lockText="1" noThreeD="1"/>
</file>

<file path=xl/ctrlProps/ctrlProp2.xml><?xml version="1.0" encoding="utf-8"?>
<formControlPr xmlns="http://schemas.microsoft.com/office/spreadsheetml/2009/9/main" objectType="CheckBox" fmlaLink="'別紙２（所要額調書）'!$H$8" lockText="1" noThreeD="1"/>
</file>

<file path=xl/ctrlProps/ctrlProp3.xml><?xml version="1.0" encoding="utf-8"?>
<formControlPr xmlns="http://schemas.microsoft.com/office/spreadsheetml/2009/9/main" objectType="CheckBox" fmlaLink="'別紙２（所要額調書）'!$H$9" lockText="1" noThreeD="1"/>
</file>

<file path=xl/ctrlProps/ctrlProp4.xml><?xml version="1.0" encoding="utf-8"?>
<formControlPr xmlns="http://schemas.microsoft.com/office/spreadsheetml/2009/9/main" objectType="CheckBox" fmlaLink="'別紙２（所要額調書）'!$H$10" lockText="1" noThreeD="1"/>
</file>

<file path=xl/ctrlProps/ctrlProp5.xml><?xml version="1.0" encoding="utf-8"?>
<formControlPr xmlns="http://schemas.microsoft.com/office/spreadsheetml/2009/9/main" objectType="CheckBox" fmlaLink="'別紙２（所要額調書）'!$H$11"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609600</xdr:colOff>
      <xdr:row>20</xdr:row>
      <xdr:rowOff>47624</xdr:rowOff>
    </xdr:from>
    <xdr:ext cx="3019425" cy="542925"/>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09600" y="2409824"/>
          <a:ext cx="3019425" cy="542925"/>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kumimoji="1" lang="ja-JP" altLang="en-US" sz="1100"/>
        </a:p>
      </xdr:txBody>
    </xdr:sp>
    <xdr:clientData/>
  </xdr:oneCellAnchor>
  <xdr:twoCellAnchor editAs="oneCell">
    <xdr:from>
      <xdr:col>0</xdr:col>
      <xdr:colOff>193644</xdr:colOff>
      <xdr:row>16</xdr:row>
      <xdr:rowOff>5114</xdr:rowOff>
    </xdr:from>
    <xdr:to>
      <xdr:col>8</xdr:col>
      <xdr:colOff>291694</xdr:colOff>
      <xdr:row>27</xdr:row>
      <xdr:rowOff>145909</xdr:rowOff>
    </xdr:to>
    <xdr:pic>
      <xdr:nvPicPr>
        <xdr:cNvPr id="3" name="図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644" y="1681514"/>
          <a:ext cx="5584450" cy="2026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294157</xdr:colOff>
      <xdr:row>36</xdr:row>
      <xdr:rowOff>105059</xdr:rowOff>
    </xdr:from>
    <xdr:to>
      <xdr:col>9</xdr:col>
      <xdr:colOff>401559</xdr:colOff>
      <xdr:row>66</xdr:row>
      <xdr:rowOff>77042</xdr:rowOff>
    </xdr:to>
    <xdr:pic>
      <xdr:nvPicPr>
        <xdr:cNvPr id="4" name="図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4157" y="13535309"/>
          <a:ext cx="6298652" cy="50519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315169</xdr:colOff>
      <xdr:row>69</xdr:row>
      <xdr:rowOff>98055</xdr:rowOff>
    </xdr:from>
    <xdr:to>
      <xdr:col>9</xdr:col>
      <xdr:colOff>422717</xdr:colOff>
      <xdr:row>142</xdr:row>
      <xdr:rowOff>56029</xdr:rowOff>
    </xdr:to>
    <xdr:pic>
      <xdr:nvPicPr>
        <xdr:cNvPr id="5" name="図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15169" y="20614905"/>
          <a:ext cx="6279748" cy="12473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434231</xdr:colOff>
      <xdr:row>144</xdr:row>
      <xdr:rowOff>63034</xdr:rowOff>
    </xdr:from>
    <xdr:to>
      <xdr:col>6</xdr:col>
      <xdr:colOff>388796</xdr:colOff>
      <xdr:row>282</xdr:row>
      <xdr:rowOff>154080</xdr:rowOff>
    </xdr:to>
    <xdr:pic>
      <xdr:nvPicPr>
        <xdr:cNvPr id="6" name="図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4231" y="23113534"/>
          <a:ext cx="4069365" cy="237511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8</xdr:col>
      <xdr:colOff>609600</xdr:colOff>
      <xdr:row>18</xdr:row>
      <xdr:rowOff>57150</xdr:rowOff>
    </xdr:from>
    <xdr:ext cx="2733675" cy="847725"/>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6096000" y="2076450"/>
          <a:ext cx="2733675" cy="847725"/>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このシートに入力した所在地、医療機関名等の情報は、様式第１号交付申請書など別のシートに転記されます。</a:t>
          </a:r>
        </a:p>
      </xdr:txBody>
    </xdr:sp>
    <xdr:clientData/>
  </xdr:oneCellAnchor>
  <xdr:twoCellAnchor>
    <xdr:from>
      <xdr:col>0</xdr:col>
      <xdr:colOff>279314</xdr:colOff>
      <xdr:row>58</xdr:row>
      <xdr:rowOff>141158</xdr:rowOff>
    </xdr:from>
    <xdr:to>
      <xdr:col>3</xdr:col>
      <xdr:colOff>277812</xdr:colOff>
      <xdr:row>60</xdr:row>
      <xdr:rowOff>134722</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279314" y="17296741"/>
          <a:ext cx="2062248" cy="33223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0</xdr:col>
      <xdr:colOff>461320</xdr:colOff>
      <xdr:row>140</xdr:row>
      <xdr:rowOff>55863</xdr:rowOff>
    </xdr:from>
    <xdr:to>
      <xdr:col>3</xdr:col>
      <xdr:colOff>30121</xdr:colOff>
      <xdr:row>142</xdr:row>
      <xdr:rowOff>49428</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461320" y="23031708"/>
          <a:ext cx="1634696" cy="34109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4</xdr:col>
      <xdr:colOff>47625</xdr:colOff>
      <xdr:row>132</xdr:row>
      <xdr:rowOff>95250</xdr:rowOff>
    </xdr:from>
    <xdr:to>
      <xdr:col>8</xdr:col>
      <xdr:colOff>31750</xdr:colOff>
      <xdr:row>137</xdr:row>
      <xdr:rowOff>47625</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778125" y="21804313"/>
          <a:ext cx="2714625" cy="8255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チェックを忘れないようご注意ください。</a:t>
          </a:r>
        </a:p>
        <a:p>
          <a:endParaRPr kumimoji="1" lang="ja-JP" altLang="en-US" sz="1100"/>
        </a:p>
      </xdr:txBody>
    </xdr:sp>
    <xdr:clientData/>
  </xdr:twoCellAnchor>
  <xdr:twoCellAnchor>
    <xdr:from>
      <xdr:col>3</xdr:col>
      <xdr:colOff>222250</xdr:colOff>
      <xdr:row>130</xdr:row>
      <xdr:rowOff>158750</xdr:rowOff>
    </xdr:from>
    <xdr:to>
      <xdr:col>3</xdr:col>
      <xdr:colOff>635002</xdr:colOff>
      <xdr:row>132</xdr:row>
      <xdr:rowOff>79376</xdr:rowOff>
    </xdr:to>
    <xdr:cxnSp macro="">
      <xdr:nvCxnSpPr>
        <xdr:cNvPr id="13" name="直線矢印コネクタ 12">
          <a:extLst>
            <a:ext uri="{FF2B5EF4-FFF2-40B4-BE49-F238E27FC236}">
              <a16:creationId xmlns:a16="http://schemas.microsoft.com/office/drawing/2014/main" id="{00000000-0008-0000-0000-00000D000000}"/>
            </a:ext>
          </a:extLst>
        </xdr:cNvPr>
        <xdr:cNvCxnSpPr/>
      </xdr:nvCxnSpPr>
      <xdr:spPr>
        <a:xfrm flipH="1" flipV="1">
          <a:off x="2270125" y="21518563"/>
          <a:ext cx="412752" cy="269876"/>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156105</xdr:colOff>
      <xdr:row>137</xdr:row>
      <xdr:rowOff>86255</xdr:rowOff>
    </xdr:from>
    <xdr:to>
      <xdr:col>3</xdr:col>
      <xdr:colOff>633944</xdr:colOff>
      <xdr:row>140</xdr:row>
      <xdr:rowOff>21167</xdr:rowOff>
    </xdr:to>
    <xdr:cxnSp macro="">
      <xdr:nvCxnSpPr>
        <xdr:cNvPr id="16" name="直線矢印コネクタ 15">
          <a:extLst>
            <a:ext uri="{FF2B5EF4-FFF2-40B4-BE49-F238E27FC236}">
              <a16:creationId xmlns:a16="http://schemas.microsoft.com/office/drawing/2014/main" id="{00000000-0008-0000-0000-000010000000}"/>
            </a:ext>
          </a:extLst>
        </xdr:cNvPr>
        <xdr:cNvCxnSpPr/>
      </xdr:nvCxnSpPr>
      <xdr:spPr>
        <a:xfrm flipH="1">
          <a:off x="2219855" y="22036088"/>
          <a:ext cx="477839" cy="44291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285750</xdr:colOff>
      <xdr:row>314</xdr:row>
      <xdr:rowOff>122465</xdr:rowOff>
    </xdr:from>
    <xdr:to>
      <xdr:col>10</xdr:col>
      <xdr:colOff>68036</xdr:colOff>
      <xdr:row>327</xdr:row>
      <xdr:rowOff>101131</xdr:rowOff>
    </xdr:to>
    <xdr:pic>
      <xdr:nvPicPr>
        <xdr:cNvPr id="18" name="図 17">
          <a:extLst>
            <a:ext uri="{FF2B5EF4-FFF2-40B4-BE49-F238E27FC236}">
              <a16:creationId xmlns:a16="http://schemas.microsoft.com/office/drawing/2014/main" id="{00000000-0008-0000-0000-000012000000}"/>
            </a:ext>
          </a:extLst>
        </xdr:cNvPr>
        <xdr:cNvPicPr>
          <a:picLocks noChangeAspect="1"/>
        </xdr:cNvPicPr>
      </xdr:nvPicPr>
      <xdr:blipFill rotWithShape="1">
        <a:blip xmlns:r="http://schemas.openxmlformats.org/officeDocument/2006/relationships" r:embed="rId5"/>
        <a:srcRect l="1661" t="28216" r="29733" b="10470"/>
        <a:stretch/>
      </xdr:blipFill>
      <xdr:spPr>
        <a:xfrm>
          <a:off x="285750" y="52795715"/>
          <a:ext cx="6661453" cy="3418249"/>
        </a:xfrm>
        <a:prstGeom prst="rect">
          <a:avLst/>
        </a:prstGeom>
      </xdr:spPr>
    </xdr:pic>
    <xdr:clientData/>
  </xdr:twoCellAnchor>
  <xdr:twoCellAnchor>
    <xdr:from>
      <xdr:col>0</xdr:col>
      <xdr:colOff>486833</xdr:colOff>
      <xdr:row>320</xdr:row>
      <xdr:rowOff>42334</xdr:rowOff>
    </xdr:from>
    <xdr:to>
      <xdr:col>4</xdr:col>
      <xdr:colOff>465666</xdr:colOff>
      <xdr:row>321</xdr:row>
      <xdr:rowOff>10584</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486833" y="54303084"/>
          <a:ext cx="2730500" cy="23283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6</xdr:col>
      <xdr:colOff>550333</xdr:colOff>
      <xdr:row>319</xdr:row>
      <xdr:rowOff>21167</xdr:rowOff>
    </xdr:from>
    <xdr:to>
      <xdr:col>13</xdr:col>
      <xdr:colOff>116416</xdr:colOff>
      <xdr:row>323</xdr:row>
      <xdr:rowOff>63500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4677833" y="54017334"/>
          <a:ext cx="4381500" cy="110066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「品名及び規格（型式）」、「数量」、「単価（税込）」は必ず入力してください。（他のシートも同様）</a:t>
          </a:r>
        </a:p>
        <a:p>
          <a:endParaRPr kumimoji="1" lang="ja-JP" altLang="en-US" sz="1100"/>
        </a:p>
      </xdr:txBody>
    </xdr:sp>
    <xdr:clientData/>
  </xdr:twoCellAnchor>
  <xdr:twoCellAnchor>
    <xdr:from>
      <xdr:col>5</xdr:col>
      <xdr:colOff>95251</xdr:colOff>
      <xdr:row>320</xdr:row>
      <xdr:rowOff>222250</xdr:rowOff>
    </xdr:from>
    <xdr:to>
      <xdr:col>6</xdr:col>
      <xdr:colOff>391583</xdr:colOff>
      <xdr:row>320</xdr:row>
      <xdr:rowOff>241829</xdr:rowOff>
    </xdr:to>
    <xdr:cxnSp macro="">
      <xdr:nvCxnSpPr>
        <xdr:cNvPr id="23" name="直線矢印コネクタ 22">
          <a:extLst>
            <a:ext uri="{FF2B5EF4-FFF2-40B4-BE49-F238E27FC236}">
              <a16:creationId xmlns:a16="http://schemas.microsoft.com/office/drawing/2014/main" id="{00000000-0008-0000-0000-000017000000}"/>
            </a:ext>
          </a:extLst>
        </xdr:cNvPr>
        <xdr:cNvCxnSpPr/>
      </xdr:nvCxnSpPr>
      <xdr:spPr>
        <a:xfrm flipH="1">
          <a:off x="3534834" y="54483000"/>
          <a:ext cx="984249" cy="19579"/>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293687</xdr:colOff>
      <xdr:row>55</xdr:row>
      <xdr:rowOff>103187</xdr:rowOff>
    </xdr:from>
    <xdr:to>
      <xdr:col>4</xdr:col>
      <xdr:colOff>88901</xdr:colOff>
      <xdr:row>58</xdr:row>
      <xdr:rowOff>38099</xdr:rowOff>
    </xdr:to>
    <xdr:cxnSp macro="">
      <xdr:nvCxnSpPr>
        <xdr:cNvPr id="25" name="直線矢印コネクタ 24">
          <a:extLst>
            <a:ext uri="{FF2B5EF4-FFF2-40B4-BE49-F238E27FC236}">
              <a16:creationId xmlns:a16="http://schemas.microsoft.com/office/drawing/2014/main" id="{00000000-0008-0000-0000-000019000000}"/>
            </a:ext>
          </a:extLst>
        </xdr:cNvPr>
        <xdr:cNvCxnSpPr/>
      </xdr:nvCxnSpPr>
      <xdr:spPr>
        <a:xfrm flipH="1">
          <a:off x="2341562" y="7826375"/>
          <a:ext cx="477839" cy="458787"/>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469815</xdr:colOff>
      <xdr:row>128</xdr:row>
      <xdr:rowOff>163255</xdr:rowOff>
    </xdr:from>
    <xdr:to>
      <xdr:col>3</xdr:col>
      <xdr:colOff>38616</xdr:colOff>
      <xdr:row>130</xdr:row>
      <xdr:rowOff>156819</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469815" y="21173818"/>
          <a:ext cx="1616676" cy="342814"/>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4</xdr:col>
      <xdr:colOff>112712</xdr:colOff>
      <xdr:row>50</xdr:row>
      <xdr:rowOff>17462</xdr:rowOff>
    </xdr:from>
    <xdr:to>
      <xdr:col>8</xdr:col>
      <xdr:colOff>96837</xdr:colOff>
      <xdr:row>54</xdr:row>
      <xdr:rowOff>144462</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2843212" y="6867525"/>
          <a:ext cx="2714625" cy="8255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申請金額は他のシート入力を行うと自動で入力されます。</a:t>
          </a:r>
        </a:p>
        <a:p>
          <a:endParaRPr kumimoji="1" lang="ja-JP" altLang="en-US" sz="1100"/>
        </a:p>
      </xdr:txBody>
    </xdr:sp>
    <xdr:clientData/>
  </xdr:twoCellAnchor>
  <xdr:twoCellAnchor editAs="oneCell">
    <xdr:from>
      <xdr:col>0</xdr:col>
      <xdr:colOff>380999</xdr:colOff>
      <xdr:row>28</xdr:row>
      <xdr:rowOff>507999</xdr:rowOff>
    </xdr:from>
    <xdr:to>
      <xdr:col>9</xdr:col>
      <xdr:colOff>285749</xdr:colOff>
      <xdr:row>32</xdr:row>
      <xdr:rowOff>213359</xdr:rowOff>
    </xdr:to>
    <xdr:pic>
      <xdr:nvPicPr>
        <xdr:cNvPr id="21" name="図 20">
          <a:extLst>
            <a:ext uri="{FF2B5EF4-FFF2-40B4-BE49-F238E27FC236}">
              <a16:creationId xmlns:a16="http://schemas.microsoft.com/office/drawing/2014/main" id="{00000000-0008-0000-0000-000015000000}"/>
            </a:ext>
          </a:extLst>
        </xdr:cNvPr>
        <xdr:cNvPicPr/>
      </xdr:nvPicPr>
      <xdr:blipFill rotWithShape="1">
        <a:blip xmlns:r="http://schemas.openxmlformats.org/officeDocument/2006/relationships" r:embed="rId6">
          <a:extLst>
            <a:ext uri="{28A0092B-C50C-407E-A947-70E740481C1C}">
              <a14:useLocalDpi xmlns:a14="http://schemas.microsoft.com/office/drawing/2010/main" val="0"/>
            </a:ext>
          </a:extLst>
        </a:blip>
        <a:srcRect l="-345" t="29080" r="677"/>
        <a:stretch/>
      </xdr:blipFill>
      <xdr:spPr bwMode="auto">
        <a:xfrm>
          <a:off x="380999" y="4201582"/>
          <a:ext cx="6096000" cy="3303693"/>
        </a:xfrm>
        <a:prstGeom prst="rect">
          <a:avLst/>
        </a:prstGeom>
        <a:noFill/>
        <a:ln>
          <a:noFill/>
        </a:ln>
      </xdr:spPr>
    </xdr:pic>
    <xdr:clientData/>
  </xdr:twoCellAnchor>
  <xdr:twoCellAnchor>
    <xdr:from>
      <xdr:col>0</xdr:col>
      <xdr:colOff>413807</xdr:colOff>
      <xdr:row>31</xdr:row>
      <xdr:rowOff>753532</xdr:rowOff>
    </xdr:from>
    <xdr:to>
      <xdr:col>1</xdr:col>
      <xdr:colOff>260560</xdr:colOff>
      <xdr:row>32</xdr:row>
      <xdr:rowOff>159807</xdr:rowOff>
    </xdr:to>
    <xdr:sp macro="" textlink="">
      <xdr:nvSpPr>
        <xdr:cNvPr id="22" name="楕円 21">
          <a:extLst>
            <a:ext uri="{FF2B5EF4-FFF2-40B4-BE49-F238E27FC236}">
              <a16:creationId xmlns:a16="http://schemas.microsoft.com/office/drawing/2014/main" id="{00000000-0008-0000-0000-000016000000}"/>
            </a:ext>
          </a:extLst>
        </xdr:cNvPr>
        <xdr:cNvSpPr/>
      </xdr:nvSpPr>
      <xdr:spPr>
        <a:xfrm>
          <a:off x="413807" y="10773832"/>
          <a:ext cx="532553" cy="301625"/>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48683</xdr:colOff>
      <xdr:row>32</xdr:row>
      <xdr:rowOff>9525</xdr:rowOff>
    </xdr:from>
    <xdr:to>
      <xdr:col>9</xdr:col>
      <xdr:colOff>354965</xdr:colOff>
      <xdr:row>32</xdr:row>
      <xdr:rowOff>807297</xdr:rowOff>
    </xdr:to>
    <xdr:sp macro="" textlink="">
      <xdr:nvSpPr>
        <xdr:cNvPr id="24" name="テキスト ボックス 4">
          <a:extLst>
            <a:ext uri="{FF2B5EF4-FFF2-40B4-BE49-F238E27FC236}">
              <a16:creationId xmlns:a16="http://schemas.microsoft.com/office/drawing/2014/main" id="{00000000-0008-0000-0000-000018000000}"/>
            </a:ext>
          </a:extLst>
        </xdr:cNvPr>
        <xdr:cNvSpPr txBox="1"/>
      </xdr:nvSpPr>
      <xdr:spPr>
        <a:xfrm>
          <a:off x="1420283" y="10925175"/>
          <a:ext cx="5106882" cy="797772"/>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100" kern="100">
              <a:effectLst/>
              <a:latin typeface="+mn-ea"/>
              <a:ea typeface="+mn-ea"/>
              <a:cs typeface="Times New Roman" panose="02020603050405020304" pitchFamily="18" charset="0"/>
            </a:rPr>
            <a:t>元のシートに戻るときは、ここにカーソルを当ててマウスを右クリックすると、シート選択メニューが図のように表示されるので、【はじめにお読みください（交付申請）】を選んで【ＯＫ】ボタンを押してください。</a:t>
          </a:r>
        </a:p>
      </xdr:txBody>
    </xdr:sp>
    <xdr:clientData/>
  </xdr:twoCellAnchor>
  <xdr:twoCellAnchor>
    <xdr:from>
      <xdr:col>1</xdr:col>
      <xdr:colOff>225427</xdr:colOff>
      <xdr:row>32</xdr:row>
      <xdr:rowOff>93135</xdr:rowOff>
    </xdr:from>
    <xdr:to>
      <xdr:col>2</xdr:col>
      <xdr:colOff>15874</xdr:colOff>
      <xdr:row>32</xdr:row>
      <xdr:rowOff>516466</xdr:rowOff>
    </xdr:to>
    <xdr:cxnSp macro="">
      <xdr:nvCxnSpPr>
        <xdr:cNvPr id="28" name="直線矢印コネクタ 27">
          <a:extLst>
            <a:ext uri="{FF2B5EF4-FFF2-40B4-BE49-F238E27FC236}">
              <a16:creationId xmlns:a16="http://schemas.microsoft.com/office/drawing/2014/main" id="{00000000-0008-0000-0000-00001C000000}"/>
            </a:ext>
          </a:extLst>
        </xdr:cNvPr>
        <xdr:cNvCxnSpPr/>
      </xdr:nvCxnSpPr>
      <xdr:spPr>
        <a:xfrm flipH="1" flipV="1">
          <a:off x="911227" y="11008785"/>
          <a:ext cx="476247" cy="42333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28</xdr:row>
      <xdr:rowOff>42334</xdr:rowOff>
    </xdr:from>
    <xdr:ext cx="1107996" cy="478593"/>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0" y="3735917"/>
          <a:ext cx="1107996" cy="478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1"/>
            <a:t>（参考）</a:t>
          </a:r>
        </a:p>
      </xdr:txBody>
    </xdr:sp>
    <xdr:clientData/>
  </xdr:oneCellAnchor>
  <xdr:twoCellAnchor editAs="oneCell">
    <xdr:from>
      <xdr:col>0</xdr:col>
      <xdr:colOff>42335</xdr:colOff>
      <xdr:row>9</xdr:row>
      <xdr:rowOff>433916</xdr:rowOff>
    </xdr:from>
    <xdr:to>
      <xdr:col>10</xdr:col>
      <xdr:colOff>396882</xdr:colOff>
      <xdr:row>13</xdr:row>
      <xdr:rowOff>179915</xdr:rowOff>
    </xdr:to>
    <xdr:pic>
      <xdr:nvPicPr>
        <xdr:cNvPr id="15" name="図 14">
          <a:extLst>
            <a:ext uri="{FF2B5EF4-FFF2-40B4-BE49-F238E27FC236}">
              <a16:creationId xmlns:a16="http://schemas.microsoft.com/office/drawing/2014/main" id="{00000000-0008-0000-0000-00000F000000}"/>
            </a:ext>
          </a:extLst>
        </xdr:cNvPr>
        <xdr:cNvPicPr>
          <a:picLocks noChangeAspect="1"/>
        </xdr:cNvPicPr>
      </xdr:nvPicPr>
      <xdr:blipFill rotWithShape="1">
        <a:blip xmlns:r="http://schemas.openxmlformats.org/officeDocument/2006/relationships" r:embed="rId7"/>
        <a:srcRect t="59212" b="4357"/>
        <a:stretch/>
      </xdr:blipFill>
      <xdr:spPr>
        <a:xfrm>
          <a:off x="42335" y="2529416"/>
          <a:ext cx="7233714" cy="1481666"/>
        </a:xfrm>
        <a:prstGeom prst="rect">
          <a:avLst/>
        </a:prstGeom>
      </xdr:spPr>
    </xdr:pic>
    <xdr:clientData/>
  </xdr:twoCellAnchor>
  <xdr:twoCellAnchor>
    <xdr:from>
      <xdr:col>0</xdr:col>
      <xdr:colOff>582083</xdr:colOff>
      <xdr:row>12</xdr:row>
      <xdr:rowOff>232832</xdr:rowOff>
    </xdr:from>
    <xdr:to>
      <xdr:col>5</xdr:col>
      <xdr:colOff>476250</xdr:colOff>
      <xdr:row>13</xdr:row>
      <xdr:rowOff>131147</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a:xfrm>
          <a:off x="582083" y="3630082"/>
          <a:ext cx="3333750" cy="332232"/>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8</xdr:col>
      <xdr:colOff>554567</xdr:colOff>
      <xdr:row>12</xdr:row>
      <xdr:rowOff>215898</xdr:rowOff>
    </xdr:from>
    <xdr:to>
      <xdr:col>9</xdr:col>
      <xdr:colOff>592667</xdr:colOff>
      <xdr:row>13</xdr:row>
      <xdr:rowOff>114213</xdr:rowOff>
    </xdr:to>
    <xdr:sp macro="" textlink="">
      <xdr:nvSpPr>
        <xdr:cNvPr id="32" name="正方形/長方形 31">
          <a:extLst>
            <a:ext uri="{FF2B5EF4-FFF2-40B4-BE49-F238E27FC236}">
              <a16:creationId xmlns:a16="http://schemas.microsoft.com/office/drawing/2014/main" id="{00000000-0008-0000-0000-000020000000}"/>
            </a:ext>
          </a:extLst>
        </xdr:cNvPr>
        <xdr:cNvSpPr/>
      </xdr:nvSpPr>
      <xdr:spPr>
        <a:xfrm>
          <a:off x="6057900" y="3613148"/>
          <a:ext cx="726017" cy="332232"/>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5</xdr:col>
      <xdr:colOff>105836</xdr:colOff>
      <xdr:row>11</xdr:row>
      <xdr:rowOff>201082</xdr:rowOff>
    </xdr:from>
    <xdr:to>
      <xdr:col>5</xdr:col>
      <xdr:colOff>588967</xdr:colOff>
      <xdr:row>12</xdr:row>
      <xdr:rowOff>210078</xdr:rowOff>
    </xdr:to>
    <xdr:cxnSp macro="">
      <xdr:nvCxnSpPr>
        <xdr:cNvPr id="33" name="直線矢印コネクタ 32">
          <a:extLst>
            <a:ext uri="{FF2B5EF4-FFF2-40B4-BE49-F238E27FC236}">
              <a16:creationId xmlns:a16="http://schemas.microsoft.com/office/drawing/2014/main" id="{00000000-0008-0000-0000-000021000000}"/>
            </a:ext>
          </a:extLst>
        </xdr:cNvPr>
        <xdr:cNvCxnSpPr/>
      </xdr:nvCxnSpPr>
      <xdr:spPr>
        <a:xfrm flipH="1">
          <a:off x="3545419" y="3428999"/>
          <a:ext cx="483131" cy="44291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165632</xdr:colOff>
      <xdr:row>11</xdr:row>
      <xdr:rowOff>179916</xdr:rowOff>
    </xdr:from>
    <xdr:to>
      <xdr:col>8</xdr:col>
      <xdr:colOff>494242</xdr:colOff>
      <xdr:row>12</xdr:row>
      <xdr:rowOff>173564</xdr:rowOff>
    </xdr:to>
    <xdr:cxnSp macro="">
      <xdr:nvCxnSpPr>
        <xdr:cNvPr id="34" name="直線矢印コネクタ 33">
          <a:extLst>
            <a:ext uri="{FF2B5EF4-FFF2-40B4-BE49-F238E27FC236}">
              <a16:creationId xmlns:a16="http://schemas.microsoft.com/office/drawing/2014/main" id="{00000000-0008-0000-0000-000022000000}"/>
            </a:ext>
          </a:extLst>
        </xdr:cNvPr>
        <xdr:cNvCxnSpPr/>
      </xdr:nvCxnSpPr>
      <xdr:spPr>
        <a:xfrm>
          <a:off x="5668965" y="3407833"/>
          <a:ext cx="328610" cy="427564"/>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283633</xdr:colOff>
      <xdr:row>9</xdr:row>
      <xdr:rowOff>93134</xdr:rowOff>
    </xdr:from>
    <xdr:to>
      <xdr:col>10</xdr:col>
      <xdr:colOff>0</xdr:colOff>
      <xdr:row>11</xdr:row>
      <xdr:rowOff>29633</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3712633" y="3645959"/>
          <a:ext cx="3145367" cy="81279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シート見出しの色が黄色になっているシートのみ入力を行ってください。</a:t>
          </a:r>
        </a:p>
        <a:p>
          <a:endParaRPr kumimoji="1" lang="ja-JP" altLang="en-US" sz="1100"/>
        </a:p>
      </xdr:txBody>
    </xdr:sp>
    <xdr:clientData/>
  </xdr:twoCellAnchor>
  <xdr:twoCellAnchor editAs="oneCell">
    <xdr:from>
      <xdr:col>0</xdr:col>
      <xdr:colOff>444500</xdr:colOff>
      <xdr:row>287</xdr:row>
      <xdr:rowOff>55563</xdr:rowOff>
    </xdr:from>
    <xdr:to>
      <xdr:col>5</xdr:col>
      <xdr:colOff>492125</xdr:colOff>
      <xdr:row>310</xdr:row>
      <xdr:rowOff>119063</xdr:rowOff>
    </xdr:to>
    <xdr:pic>
      <xdr:nvPicPr>
        <xdr:cNvPr id="40" name="図 39">
          <a:extLst>
            <a:ext uri="{FF2B5EF4-FFF2-40B4-BE49-F238E27FC236}">
              <a16:creationId xmlns:a16="http://schemas.microsoft.com/office/drawing/2014/main" id="{00000000-0008-0000-0000-000028000000}"/>
            </a:ext>
          </a:extLst>
        </xdr:cNvPr>
        <xdr:cNvPicPr>
          <a:picLocks noChangeAspect="1"/>
        </xdr:cNvPicPr>
      </xdr:nvPicPr>
      <xdr:blipFill rotWithShape="1">
        <a:blip xmlns:r="http://schemas.openxmlformats.org/officeDocument/2006/relationships" r:embed="rId8"/>
        <a:srcRect l="1463" t="27781" r="71935" b="16439"/>
        <a:stretch/>
      </xdr:blipFill>
      <xdr:spPr>
        <a:xfrm>
          <a:off x="444500" y="58181876"/>
          <a:ext cx="3460750" cy="4079875"/>
        </a:xfrm>
        <a:prstGeom prst="rect">
          <a:avLst/>
        </a:prstGeom>
      </xdr:spPr>
    </xdr:pic>
    <xdr:clientData/>
  </xdr:twoCellAnchor>
  <xdr:twoCellAnchor>
    <xdr:from>
      <xdr:col>3</xdr:col>
      <xdr:colOff>412750</xdr:colOff>
      <xdr:row>289</xdr:row>
      <xdr:rowOff>47625</xdr:rowOff>
    </xdr:from>
    <xdr:to>
      <xdr:col>5</xdr:col>
      <xdr:colOff>484188</xdr:colOff>
      <xdr:row>297</xdr:row>
      <xdr:rowOff>158750</xdr:rowOff>
    </xdr:to>
    <xdr:sp macro="" textlink="">
      <xdr:nvSpPr>
        <xdr:cNvPr id="42" name="正方形/長方形 41">
          <a:extLst>
            <a:ext uri="{FF2B5EF4-FFF2-40B4-BE49-F238E27FC236}">
              <a16:creationId xmlns:a16="http://schemas.microsoft.com/office/drawing/2014/main" id="{00000000-0008-0000-0000-00002A000000}"/>
            </a:ext>
          </a:extLst>
        </xdr:cNvPr>
        <xdr:cNvSpPr/>
      </xdr:nvSpPr>
      <xdr:spPr>
        <a:xfrm>
          <a:off x="2460625" y="58523188"/>
          <a:ext cx="1436688" cy="15081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6</xdr:col>
      <xdr:colOff>523874</xdr:colOff>
      <xdr:row>289</xdr:row>
      <xdr:rowOff>79375</xdr:rowOff>
    </xdr:from>
    <xdr:to>
      <xdr:col>12</xdr:col>
      <xdr:colOff>19050</xdr:colOff>
      <xdr:row>294</xdr:row>
      <xdr:rowOff>31750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4638674" y="58877200"/>
          <a:ext cx="3609976" cy="809625"/>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黄色いセルに入力してください。</a:t>
          </a:r>
        </a:p>
        <a:p>
          <a:r>
            <a:rPr kumimoji="1" lang="ja-JP" altLang="en-US" sz="1400" b="1">
              <a:solidFill>
                <a:srgbClr val="FF0000"/>
              </a:solidFill>
            </a:rPr>
            <a:t>（他のシートから自動転記されません。）</a:t>
          </a:r>
        </a:p>
      </xdr:txBody>
    </xdr:sp>
    <xdr:clientData/>
  </xdr:twoCellAnchor>
  <xdr:twoCellAnchor>
    <xdr:from>
      <xdr:col>5</xdr:col>
      <xdr:colOff>650875</xdr:colOff>
      <xdr:row>292</xdr:row>
      <xdr:rowOff>31750</xdr:rowOff>
    </xdr:from>
    <xdr:to>
      <xdr:col>6</xdr:col>
      <xdr:colOff>446089</xdr:colOff>
      <xdr:row>294</xdr:row>
      <xdr:rowOff>141287</xdr:rowOff>
    </xdr:to>
    <xdr:cxnSp macro="">
      <xdr:nvCxnSpPr>
        <xdr:cNvPr id="44" name="直線矢印コネクタ 43">
          <a:extLst>
            <a:ext uri="{FF2B5EF4-FFF2-40B4-BE49-F238E27FC236}">
              <a16:creationId xmlns:a16="http://schemas.microsoft.com/office/drawing/2014/main" id="{00000000-0008-0000-0000-00002C000000}"/>
            </a:ext>
          </a:extLst>
        </xdr:cNvPr>
        <xdr:cNvCxnSpPr/>
      </xdr:nvCxnSpPr>
      <xdr:spPr>
        <a:xfrm flipH="1">
          <a:off x="4064000" y="59031188"/>
          <a:ext cx="477839" cy="458787"/>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142875</xdr:colOff>
      <xdr:row>7</xdr:row>
      <xdr:rowOff>304801</xdr:rowOff>
    </xdr:from>
    <xdr:to>
      <xdr:col>6</xdr:col>
      <xdr:colOff>66675</xdr:colOff>
      <xdr:row>8</xdr:row>
      <xdr:rowOff>266701</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828675" y="2905126"/>
          <a:ext cx="3352800" cy="4381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入力は黄色いセルのみ行ってください。</a:t>
          </a:r>
          <a:endParaRPr kumimoji="1" lang="ja-JP" altLang="en-US" sz="1100"/>
        </a:p>
      </xdr:txBody>
    </xdr:sp>
    <xdr:clientData/>
  </xdr:twoCellAnchor>
  <xdr:twoCellAnchor>
    <xdr:from>
      <xdr:col>1</xdr:col>
      <xdr:colOff>248709</xdr:colOff>
      <xdr:row>10</xdr:row>
      <xdr:rowOff>115357</xdr:rowOff>
    </xdr:from>
    <xdr:to>
      <xdr:col>3</xdr:col>
      <xdr:colOff>200025</xdr:colOff>
      <xdr:row>12</xdr:row>
      <xdr:rowOff>114300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934509" y="4106332"/>
          <a:ext cx="1322916" cy="87524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2</xdr:col>
      <xdr:colOff>154520</xdr:colOff>
      <xdr:row>8</xdr:row>
      <xdr:rowOff>342900</xdr:rowOff>
    </xdr:from>
    <xdr:to>
      <xdr:col>2</xdr:col>
      <xdr:colOff>628650</xdr:colOff>
      <xdr:row>9</xdr:row>
      <xdr:rowOff>428095</xdr:rowOff>
    </xdr:to>
    <xdr:cxnSp macro="">
      <xdr:nvCxnSpPr>
        <xdr:cNvPr id="38" name="直線矢印コネクタ 37">
          <a:extLst>
            <a:ext uri="{FF2B5EF4-FFF2-40B4-BE49-F238E27FC236}">
              <a16:creationId xmlns:a16="http://schemas.microsoft.com/office/drawing/2014/main" id="{00000000-0008-0000-0000-000026000000}"/>
            </a:ext>
          </a:extLst>
        </xdr:cNvPr>
        <xdr:cNvCxnSpPr/>
      </xdr:nvCxnSpPr>
      <xdr:spPr>
        <a:xfrm flipH="1">
          <a:off x="1526120" y="3419475"/>
          <a:ext cx="474130" cy="561445"/>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57150</xdr:colOff>
      <xdr:row>80</xdr:row>
      <xdr:rowOff>133349</xdr:rowOff>
    </xdr:from>
    <xdr:to>
      <xdr:col>6</xdr:col>
      <xdr:colOff>381000</xdr:colOff>
      <xdr:row>115</xdr:row>
      <xdr:rowOff>104774</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a:xfrm>
          <a:off x="3486150" y="22536149"/>
          <a:ext cx="1009650" cy="597217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7</xdr:col>
      <xdr:colOff>304800</xdr:colOff>
      <xdr:row>77</xdr:row>
      <xdr:rowOff>161925</xdr:rowOff>
    </xdr:from>
    <xdr:to>
      <xdr:col>11</xdr:col>
      <xdr:colOff>288925</xdr:colOff>
      <xdr:row>82</xdr:row>
      <xdr:rowOff>9525</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5105400" y="22050375"/>
          <a:ext cx="2727325" cy="7048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現時点では、９月３０日までに納品されたものが補助対象です。</a:t>
          </a:r>
          <a:endParaRPr kumimoji="1" lang="ja-JP" altLang="en-US" sz="1100"/>
        </a:p>
      </xdr:txBody>
    </xdr:sp>
    <xdr:clientData/>
  </xdr:twoCellAnchor>
  <xdr:twoCellAnchor>
    <xdr:from>
      <xdr:col>6</xdr:col>
      <xdr:colOff>410419</xdr:colOff>
      <xdr:row>81</xdr:row>
      <xdr:rowOff>79005</xdr:rowOff>
    </xdr:from>
    <xdr:to>
      <xdr:col>7</xdr:col>
      <xdr:colOff>205633</xdr:colOff>
      <xdr:row>84</xdr:row>
      <xdr:rowOff>13917</xdr:rowOff>
    </xdr:to>
    <xdr:cxnSp macro="">
      <xdr:nvCxnSpPr>
        <xdr:cNvPr id="48" name="直線矢印コネクタ 47">
          <a:extLst>
            <a:ext uri="{FF2B5EF4-FFF2-40B4-BE49-F238E27FC236}">
              <a16:creationId xmlns:a16="http://schemas.microsoft.com/office/drawing/2014/main" id="{00000000-0008-0000-0000-000030000000}"/>
            </a:ext>
          </a:extLst>
        </xdr:cNvPr>
        <xdr:cNvCxnSpPr/>
      </xdr:nvCxnSpPr>
      <xdr:spPr>
        <a:xfrm flipH="1">
          <a:off x="4525219" y="22653255"/>
          <a:ext cx="481014" cy="44926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228599</xdr:colOff>
      <xdr:row>5</xdr:row>
      <xdr:rowOff>60325</xdr:rowOff>
    </xdr:from>
    <xdr:to>
      <xdr:col>16</xdr:col>
      <xdr:colOff>342900</xdr:colOff>
      <xdr:row>12</xdr:row>
      <xdr:rowOff>95251</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5714999" y="1193800"/>
          <a:ext cx="5600701" cy="123507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このシートは別のシートの入力内容を転記しているため</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入力の必要はありません。</a:t>
          </a:r>
          <a:endParaRPr kumimoji="1" lang="en-US" altLang="ja-JP" sz="1600" b="1"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正しく数値が転記されているかの確認のみ行ってください。</a:t>
          </a:r>
          <a:endParaRPr kumimoji="1" lang="en-US" altLang="ja-JP" sz="1600" b="1" i="0" u="none" strike="noStrike" kern="0" cap="none" spc="0" normalizeH="0" baseline="0" noProof="0">
            <a:ln>
              <a:noFill/>
            </a:ln>
            <a:solidFill>
              <a:prstClr val="black"/>
            </a:solidFill>
            <a:effectLst/>
            <a:uLnTx/>
            <a:uFillTx/>
            <a:latin typeface="+mn-lt"/>
            <a:ea typeface="+mn-ea"/>
            <a:cs typeface="+mn-cs"/>
          </a:endParaRPr>
        </a:p>
        <a:p>
          <a:endParaRPr kumimoji="1" lang="ja-JP" altLang="en-US" sz="3200" b="1"/>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603250</xdr:colOff>
      <xdr:row>0</xdr:row>
      <xdr:rowOff>254000</xdr:rowOff>
    </xdr:from>
    <xdr:to>
      <xdr:col>14</xdr:col>
      <xdr:colOff>272317</xdr:colOff>
      <xdr:row>6</xdr:row>
      <xdr:rowOff>206375</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13255625" y="254000"/>
          <a:ext cx="3082192" cy="166687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271462</xdr:colOff>
      <xdr:row>7</xdr:row>
      <xdr:rowOff>102394</xdr:rowOff>
    </xdr:from>
    <xdr:to>
      <xdr:col>21</xdr:col>
      <xdr:colOff>439737</xdr:colOff>
      <xdr:row>30</xdr:row>
      <xdr:rowOff>158750</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8505295" y="2684727"/>
          <a:ext cx="7333192" cy="5729023"/>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　「入院医療機関設備整備事業における個人防護具の上限額」について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a:solidFill>
                <a:schemeClr val="tx1"/>
              </a:solidFill>
              <a:latin typeface="ＭＳ ゴシック" panose="020B0609070205080204" pitchFamily="49" charset="-128"/>
              <a:ea typeface="ＭＳ ゴシック" panose="020B0609070205080204" pitchFamily="49" charset="-128"/>
            </a:rPr>
            <a:t>円</a:t>
          </a:r>
          <a:r>
            <a:rPr kumimoji="1" lang="en-US" altLang="ja-JP" sz="1200">
              <a:solidFill>
                <a:schemeClr val="tx1"/>
              </a:solidFill>
              <a:latin typeface="ＭＳ ゴシック" panose="020B0609070205080204" pitchFamily="49" charset="-128"/>
              <a:ea typeface="ＭＳ ゴシック" panose="020B0609070205080204" pitchFamily="49" charset="-128"/>
            </a:rPr>
            <a:t>/</a:t>
          </a:r>
          <a:r>
            <a:rPr kumimoji="1" lang="ja-JP" altLang="en-US" sz="1200">
              <a:solidFill>
                <a:schemeClr val="tx1"/>
              </a:solidFill>
              <a:latin typeface="ＭＳ ゴシック" panose="020B0609070205080204" pitchFamily="49" charset="-128"/>
              <a:ea typeface="ＭＳ ゴシック" panose="020B0609070205080204" pitchFamily="49" charset="-128"/>
            </a:rPr>
            <a:t>人</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本事業を実施するために</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施設で個人防護具を着用する</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医療従事者の人数を記</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baseline="0">
              <a:solidFill>
                <a:schemeClr val="tx1"/>
              </a:solidFill>
              <a:latin typeface="ＭＳ ゴシック" panose="020B0609070205080204" pitchFamily="49" charset="-128"/>
              <a:ea typeface="ＭＳ ゴシック" panose="020B0609070205080204" pitchFamily="49" charset="-128"/>
            </a:rPr>
            <a:t>※</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入院医療機関設備整備事業において使用する人数に限ります。</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入院医療機関設備整備事業において個人防護具を着用</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する日数を記入してください。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9</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30</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日の</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183</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が上限です。</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入院受入病床の確保したのが</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月</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日以降であったり、また、年度途中で</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入院受入病床を確保しなくなるなど、補助対象期間を通して事業を行っていな</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い場合には、補助対象となる医療機関としての日数を記入してください。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baseline="0">
              <a:solidFill>
                <a:sysClr val="windowText" lastClr="000000"/>
              </a:solidFill>
              <a:latin typeface="ＭＳ ゴシック" panose="020B0609070205080204" pitchFamily="49" charset="-128"/>
              <a:ea typeface="ＭＳ ゴシック" panose="020B0609070205080204" pitchFamily="49" charset="-128"/>
            </a:rPr>
            <a:t>自動計算</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①</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3,600</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円</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人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　日が個人防護具の上限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になります。</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上限内に収まるよう購入する</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個人防護具を検討してください。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２　「個人防護具の明細」について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補助対象期間中に使い切れる分が補助対象です。（</a:t>
          </a:r>
          <a:r>
            <a:rPr kumimoji="1" lang="ja-JP" altLang="en-US" sz="1200" b="1" strike="noStrike" baseline="0">
              <a:solidFill>
                <a:srgbClr val="FF0000"/>
              </a:solidFill>
              <a:latin typeface="ＭＳ ゴシック" panose="020B0609070205080204" pitchFamily="49" charset="-128"/>
              <a:ea typeface="ＭＳ ゴシック" panose="020B0609070205080204" pitchFamily="49" charset="-128"/>
            </a:rPr>
            <a:t>備蓄</a:t>
          </a:r>
          <a:r>
            <a:rPr kumimoji="1" lang="ja-JP" altLang="en-US" sz="1200" b="1">
              <a:solidFill>
                <a:srgbClr val="FF0000"/>
              </a:solidFill>
              <a:latin typeface="ＭＳ ゴシック" panose="020B0609070205080204" pitchFamily="49" charset="-128"/>
              <a:ea typeface="ＭＳ ゴシック" panose="020B0609070205080204" pitchFamily="49" charset="-128"/>
            </a:rPr>
            <a:t>目的は補助対象外</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①「添付書類番号」欄に番号を入力いただき、照合できるように、</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各品目に対する見積書等</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（発注・契約書、納品書、請求書、領収書など）に番号を付記してください。</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最終的に、</a:t>
          </a:r>
          <a:r>
            <a:rPr kumimoji="1" lang="ja-JP" altLang="en-US" sz="1200">
              <a:solidFill>
                <a:srgbClr val="FF0000"/>
              </a:solidFill>
              <a:latin typeface="ＭＳ ゴシック" panose="020B0609070205080204" pitchFamily="49" charset="-128"/>
              <a:ea typeface="ＭＳ ゴシック" panose="020B0609070205080204" pitchFamily="49" charset="-128"/>
            </a:rPr>
            <a:t>「金額（税込）」欄が、見積書等（発注・契約書、納品書、請求書、</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rgbClr val="FF0000"/>
              </a:solidFill>
              <a:latin typeface="ＭＳ ゴシック" panose="020B0609070205080204" pitchFamily="49" charset="-128"/>
              <a:ea typeface="ＭＳ ゴシック" panose="020B0609070205080204" pitchFamily="49" charset="-128"/>
            </a:rPr>
            <a:t>　　　領収書など）と一致</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するようにしてください。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同じ種類で単価が異なる場合には、行を分けて記入してください。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10</xdr:col>
      <xdr:colOff>254000</xdr:colOff>
      <xdr:row>0</xdr:row>
      <xdr:rowOff>158751</xdr:rowOff>
    </xdr:from>
    <xdr:to>
      <xdr:col>17</xdr:col>
      <xdr:colOff>361950</xdr:colOff>
      <xdr:row>3</xdr:row>
      <xdr:rowOff>187325</xdr:rowOff>
    </xdr:to>
    <xdr:sp macro="" textlink="">
      <xdr:nvSpPr>
        <xdr:cNvPr id="3" name="テキスト ボックス 2">
          <a:extLst>
            <a:ext uri="{FF2B5EF4-FFF2-40B4-BE49-F238E27FC236}">
              <a16:creationId xmlns:a16="http://schemas.microsoft.com/office/drawing/2014/main" id="{00000000-0008-0000-0C00-000003000000}"/>
            </a:ext>
          </a:extLst>
        </xdr:cNvPr>
        <xdr:cNvSpPr txBox="1"/>
      </xdr:nvSpPr>
      <xdr:spPr>
        <a:xfrm>
          <a:off x="8740775" y="158751"/>
          <a:ext cx="4508500" cy="93344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xdr:col>
      <xdr:colOff>266700</xdr:colOff>
      <xdr:row>9</xdr:row>
      <xdr:rowOff>19050</xdr:rowOff>
    </xdr:from>
    <xdr:to>
      <xdr:col>1</xdr:col>
      <xdr:colOff>600075</xdr:colOff>
      <xdr:row>10</xdr:row>
      <xdr:rowOff>19050</xdr:rowOff>
    </xdr:to>
    <xdr:sp macro="" textlink="">
      <xdr:nvSpPr>
        <xdr:cNvPr id="10" name="テキスト ボックス 9">
          <a:extLst>
            <a:ext uri="{FF2B5EF4-FFF2-40B4-BE49-F238E27FC236}">
              <a16:creationId xmlns:a16="http://schemas.microsoft.com/office/drawing/2014/main" id="{00000000-0008-0000-0C00-00000A000000}"/>
            </a:ext>
          </a:extLst>
        </xdr:cNvPr>
        <xdr:cNvSpPr txBox="1"/>
      </xdr:nvSpPr>
      <xdr:spPr>
        <a:xfrm>
          <a:off x="476250" y="310515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a:t>
          </a:r>
        </a:p>
      </xdr:txBody>
    </xdr:sp>
    <xdr:clientData/>
  </xdr:twoCellAnchor>
  <xdr:twoCellAnchor>
    <xdr:from>
      <xdr:col>3</xdr:col>
      <xdr:colOff>180975</xdr:colOff>
      <xdr:row>9</xdr:row>
      <xdr:rowOff>28575</xdr:rowOff>
    </xdr:from>
    <xdr:to>
      <xdr:col>3</xdr:col>
      <xdr:colOff>514350</xdr:colOff>
      <xdr:row>10</xdr:row>
      <xdr:rowOff>28575</xdr:rowOff>
    </xdr:to>
    <xdr:sp macro="" textlink="">
      <xdr:nvSpPr>
        <xdr:cNvPr id="11" name="テキスト ボックス 10">
          <a:extLst>
            <a:ext uri="{FF2B5EF4-FFF2-40B4-BE49-F238E27FC236}">
              <a16:creationId xmlns:a16="http://schemas.microsoft.com/office/drawing/2014/main" id="{00000000-0008-0000-0C00-00000B000000}"/>
            </a:ext>
          </a:extLst>
        </xdr:cNvPr>
        <xdr:cNvSpPr txBox="1"/>
      </xdr:nvSpPr>
      <xdr:spPr>
        <a:xfrm>
          <a:off x="209550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②</a:t>
          </a:r>
        </a:p>
      </xdr:txBody>
    </xdr:sp>
    <xdr:clientData/>
  </xdr:twoCellAnchor>
  <xdr:twoCellAnchor>
    <xdr:from>
      <xdr:col>5</xdr:col>
      <xdr:colOff>333375</xdr:colOff>
      <xdr:row>9</xdr:row>
      <xdr:rowOff>28575</xdr:rowOff>
    </xdr:from>
    <xdr:to>
      <xdr:col>5</xdr:col>
      <xdr:colOff>666750</xdr:colOff>
      <xdr:row>10</xdr:row>
      <xdr:rowOff>28575</xdr:rowOff>
    </xdr:to>
    <xdr:sp macro="" textlink="">
      <xdr:nvSpPr>
        <xdr:cNvPr id="12" name="テキスト ボックス 11">
          <a:extLst>
            <a:ext uri="{FF2B5EF4-FFF2-40B4-BE49-F238E27FC236}">
              <a16:creationId xmlns:a16="http://schemas.microsoft.com/office/drawing/2014/main" id="{00000000-0008-0000-0C00-00000C000000}"/>
            </a:ext>
          </a:extLst>
        </xdr:cNvPr>
        <xdr:cNvSpPr txBox="1"/>
      </xdr:nvSpPr>
      <xdr:spPr>
        <a:xfrm>
          <a:off x="375285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③</a:t>
          </a:r>
        </a:p>
      </xdr:txBody>
    </xdr:sp>
    <xdr:clientData/>
  </xdr:twoCellAnchor>
  <xdr:twoCellAnchor>
    <xdr:from>
      <xdr:col>7</xdr:col>
      <xdr:colOff>371475</xdr:colOff>
      <xdr:row>9</xdr:row>
      <xdr:rowOff>0</xdr:rowOff>
    </xdr:from>
    <xdr:to>
      <xdr:col>7</xdr:col>
      <xdr:colOff>704850</xdr:colOff>
      <xdr:row>10</xdr:row>
      <xdr:rowOff>0</xdr:rowOff>
    </xdr:to>
    <xdr:sp macro="" textlink="">
      <xdr:nvSpPr>
        <xdr:cNvPr id="13" name="テキスト ボックス 12">
          <a:extLst>
            <a:ext uri="{FF2B5EF4-FFF2-40B4-BE49-F238E27FC236}">
              <a16:creationId xmlns:a16="http://schemas.microsoft.com/office/drawing/2014/main" id="{00000000-0008-0000-0C00-00000D000000}"/>
            </a:ext>
          </a:extLst>
        </xdr:cNvPr>
        <xdr:cNvSpPr txBox="1"/>
      </xdr:nvSpPr>
      <xdr:spPr>
        <a:xfrm>
          <a:off x="5676900" y="30861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④</a:t>
          </a:r>
        </a:p>
      </xdr:txBody>
    </xdr:sp>
    <xdr:clientData/>
  </xdr:twoCellAnchor>
  <xdr:twoCellAnchor>
    <xdr:from>
      <xdr:col>10</xdr:col>
      <xdr:colOff>266699</xdr:colOff>
      <xdr:row>4</xdr:row>
      <xdr:rowOff>38099</xdr:rowOff>
    </xdr:from>
    <xdr:to>
      <xdr:col>21</xdr:col>
      <xdr:colOff>428624</xdr:colOff>
      <xdr:row>7</xdr:row>
      <xdr:rowOff>19050</xdr:rowOff>
    </xdr:to>
    <xdr:sp macro="" textlink="">
      <xdr:nvSpPr>
        <xdr:cNvPr id="17" name="テキスト ボックス 16">
          <a:extLst>
            <a:ext uri="{FF2B5EF4-FFF2-40B4-BE49-F238E27FC236}">
              <a16:creationId xmlns:a16="http://schemas.microsoft.com/office/drawing/2014/main" id="{00000000-0008-0000-0C00-000011000000}"/>
            </a:ext>
          </a:extLst>
        </xdr:cNvPr>
        <xdr:cNvSpPr txBox="1"/>
      </xdr:nvSpPr>
      <xdr:spPr>
        <a:xfrm>
          <a:off x="8753474" y="1190624"/>
          <a:ext cx="7305675" cy="1419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〇「</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１入院医療機関設備整備事業における個人防護具の上限額」中、「②人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補助上限額は別紙２－１所要額明細書の「基準額の上限」欄に転記されます。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〇「２個人防護具の明細」に補助金での購入を検討している物品を入力してください。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物品の合計額は別紙２－１所要額明細書の「対象経費支出予定額」欄に転記されます。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519642</xdr:colOff>
      <xdr:row>4</xdr:row>
      <xdr:rowOff>504825</xdr:rowOff>
    </xdr:from>
    <xdr:to>
      <xdr:col>8</xdr:col>
      <xdr:colOff>772584</xdr:colOff>
      <xdr:row>6</xdr:row>
      <xdr:rowOff>47625</xdr:rowOff>
    </xdr:to>
    <xdr:sp macro="" textlink="">
      <xdr:nvSpPr>
        <xdr:cNvPr id="18" name="テキスト ボックス 17">
          <a:extLst>
            <a:ext uri="{FF2B5EF4-FFF2-40B4-BE49-F238E27FC236}">
              <a16:creationId xmlns:a16="http://schemas.microsoft.com/office/drawing/2014/main" id="{00000000-0008-0000-0C00-000012000000}"/>
            </a:ext>
          </a:extLst>
        </xdr:cNvPr>
        <xdr:cNvSpPr txBox="1"/>
      </xdr:nvSpPr>
      <xdr:spPr>
        <a:xfrm>
          <a:off x="731309" y="1647825"/>
          <a:ext cx="6401858" cy="73871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本シートを入力すると、申請書作成に必要な補助上限額と物品の合計額が自動計算されます。</a:t>
          </a:r>
          <a:endParaRPr lang="en-US" altLang="ja-JP" sz="1100">
            <a:effectLst/>
            <a:latin typeface="MS Mincho" panose="02020609040205080304" pitchFamily="17" charset="-128"/>
            <a:ea typeface="MS Mincho" panose="02020609040205080304" pitchFamily="17" charset="-128"/>
          </a:endParaRP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488156</xdr:colOff>
      <xdr:row>0</xdr:row>
      <xdr:rowOff>104775</xdr:rowOff>
    </xdr:from>
    <xdr:to>
      <xdr:col>13</xdr:col>
      <xdr:colOff>141349</xdr:colOff>
      <xdr:row>3</xdr:row>
      <xdr:rowOff>357186</xdr:rowOff>
    </xdr:to>
    <xdr:sp macro="" textlink="">
      <xdr:nvSpPr>
        <xdr:cNvPr id="3" name="テキスト ボックス 2">
          <a:extLst>
            <a:ext uri="{FF2B5EF4-FFF2-40B4-BE49-F238E27FC236}">
              <a16:creationId xmlns:a16="http://schemas.microsoft.com/office/drawing/2014/main" id="{00000000-0008-0000-0D00-000003000000}"/>
            </a:ext>
          </a:extLst>
        </xdr:cNvPr>
        <xdr:cNvSpPr txBox="1"/>
      </xdr:nvSpPr>
      <xdr:spPr>
        <a:xfrm>
          <a:off x="12370594" y="104775"/>
          <a:ext cx="3106005" cy="118109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t>黄色セルのみ入力してください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228600</xdr:colOff>
      <xdr:row>13</xdr:row>
      <xdr:rowOff>142875</xdr:rowOff>
    </xdr:from>
    <xdr:to>
      <xdr:col>23</xdr:col>
      <xdr:colOff>457200</xdr:colOff>
      <xdr:row>38</xdr:row>
      <xdr:rowOff>28575</xdr:rowOff>
    </xdr:to>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9439275" y="3695700"/>
          <a:ext cx="7772400" cy="607695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　「帰国者・接触者外来等設備整備事業における個人防護具の上限額」について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a:solidFill>
                <a:schemeClr val="tx1"/>
              </a:solidFill>
              <a:latin typeface="ＭＳ ゴシック" panose="020B0609070205080204" pitchFamily="49" charset="-128"/>
              <a:ea typeface="ＭＳ ゴシック" panose="020B0609070205080204" pitchFamily="49" charset="-128"/>
            </a:rPr>
            <a:t>円</a:t>
          </a:r>
          <a:r>
            <a:rPr kumimoji="1" lang="en-US" altLang="ja-JP" sz="1200">
              <a:solidFill>
                <a:schemeClr val="tx1"/>
              </a:solidFill>
              <a:latin typeface="ＭＳ ゴシック" panose="020B0609070205080204" pitchFamily="49" charset="-128"/>
              <a:ea typeface="ＭＳ ゴシック" panose="020B0609070205080204" pitchFamily="49" charset="-128"/>
            </a:rPr>
            <a:t>/</a:t>
          </a:r>
          <a:r>
            <a:rPr kumimoji="1" lang="ja-JP" altLang="en-US" sz="1200">
              <a:solidFill>
                <a:schemeClr val="tx1"/>
              </a:solidFill>
              <a:latin typeface="ＭＳ ゴシック" panose="020B0609070205080204" pitchFamily="49" charset="-128"/>
              <a:ea typeface="ＭＳ ゴシック" panose="020B0609070205080204" pitchFamily="49" charset="-128"/>
            </a:rPr>
            <a:t>人</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本事業を実施するために</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施設で個人防護具を着用する</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日当たりの医療従事者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の人数を記</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baseline="0">
              <a:solidFill>
                <a:schemeClr val="tx1"/>
              </a:solidFill>
              <a:latin typeface="ＭＳ ゴシック" panose="020B0609070205080204" pitchFamily="49" charset="-128"/>
              <a:ea typeface="ＭＳ ゴシック" panose="020B0609070205080204" pitchFamily="49" charset="-128"/>
            </a:rPr>
            <a:t>※</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帰国者・接触者外来等設備整備事業</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において使用する人数に限ります。</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帰国者・接触者外来等設備整備事業において</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個人防護具を着用する日数（医療機関の休 </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診日及び</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帰国者・接触者外来（発熱外来）を行わない日を</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除いた日数）を記入してください。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9</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30</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日の</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183</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が上限です。</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診療・検査医療機関の指定日や行政検査の契約日が</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4</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月</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日以降であったり、</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年度途中で診療・検査医療機関を辞める申出をしたり、行政検査を止めるなど、</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補助対象期間をとおして事業を行っていない場合には、補助対象となる医療機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としての日数を記入してください。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baseline="0">
              <a:solidFill>
                <a:sysClr val="windowText" lastClr="000000"/>
              </a:solidFill>
              <a:latin typeface="ＭＳ ゴシック" panose="020B0609070205080204" pitchFamily="49" charset="-128"/>
              <a:ea typeface="ＭＳ ゴシック" panose="020B0609070205080204" pitchFamily="49" charset="-128"/>
            </a:rPr>
            <a:t>（自動計算）</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①</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3,600</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円</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人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　日が個人防護具の上</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限額になります。</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上限内に収まるよう購入する</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個人防護具を検討してく</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２　「個人防護具の明細」について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補助対象期間中に使い切れる分が補助対象です。</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（備蓄目的は補助対象外）</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①「添付書類番号」欄に番号を入力いただき、照合できるように、</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各品目に対する見積書等</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（発注・契約書、納品書、請求書、領収書など）に番号を付記してください。</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最終的に、</a:t>
          </a:r>
          <a:r>
            <a:rPr kumimoji="1" lang="ja-JP" altLang="en-US" sz="1200">
              <a:solidFill>
                <a:srgbClr val="FF0000"/>
              </a:solidFill>
              <a:latin typeface="ＭＳ ゴシック" panose="020B0609070205080204" pitchFamily="49" charset="-128"/>
              <a:ea typeface="ＭＳ ゴシック" panose="020B0609070205080204" pitchFamily="49" charset="-128"/>
            </a:rPr>
            <a:t>「金額（税込）」欄が、見積書等（発注・契約書、納品書、請求書、</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rgbClr val="FF0000"/>
              </a:solidFill>
              <a:latin typeface="ＭＳ ゴシック" panose="020B0609070205080204" pitchFamily="49" charset="-128"/>
              <a:ea typeface="ＭＳ ゴシック" panose="020B0609070205080204" pitchFamily="49" charset="-128"/>
            </a:rPr>
            <a:t>　　　領収書など）と一致</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するようにしてください。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同じ種類で単価が異なる場合には、行を分けて記入してください。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390525</xdr:colOff>
      <xdr:row>8</xdr:row>
      <xdr:rowOff>38100</xdr:rowOff>
    </xdr:from>
    <xdr:to>
      <xdr:col>1</xdr:col>
      <xdr:colOff>723900</xdr:colOff>
      <xdr:row>9</xdr:row>
      <xdr:rowOff>38100</xdr:rowOff>
    </xdr:to>
    <xdr:sp macro="" textlink="">
      <xdr:nvSpPr>
        <xdr:cNvPr id="9" name="テキスト ボックス 8">
          <a:extLst>
            <a:ext uri="{FF2B5EF4-FFF2-40B4-BE49-F238E27FC236}">
              <a16:creationId xmlns:a16="http://schemas.microsoft.com/office/drawing/2014/main" id="{00000000-0008-0000-0E00-000009000000}"/>
            </a:ext>
          </a:extLst>
        </xdr:cNvPr>
        <xdr:cNvSpPr txBox="1"/>
      </xdr:nvSpPr>
      <xdr:spPr>
        <a:xfrm>
          <a:off x="581025" y="22860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a:t>
          </a:r>
        </a:p>
      </xdr:txBody>
    </xdr:sp>
    <xdr:clientData/>
  </xdr:twoCellAnchor>
  <xdr:twoCellAnchor>
    <xdr:from>
      <xdr:col>3</xdr:col>
      <xdr:colOff>209550</xdr:colOff>
      <xdr:row>8</xdr:row>
      <xdr:rowOff>38100</xdr:rowOff>
    </xdr:from>
    <xdr:to>
      <xdr:col>3</xdr:col>
      <xdr:colOff>542925</xdr:colOff>
      <xdr:row>9</xdr:row>
      <xdr:rowOff>38100</xdr:rowOff>
    </xdr:to>
    <xdr:sp macro="" textlink="">
      <xdr:nvSpPr>
        <xdr:cNvPr id="10" name="テキスト ボックス 9">
          <a:extLst>
            <a:ext uri="{FF2B5EF4-FFF2-40B4-BE49-F238E27FC236}">
              <a16:creationId xmlns:a16="http://schemas.microsoft.com/office/drawing/2014/main" id="{00000000-0008-0000-0E00-00000A000000}"/>
            </a:ext>
          </a:extLst>
        </xdr:cNvPr>
        <xdr:cNvSpPr txBox="1"/>
      </xdr:nvSpPr>
      <xdr:spPr>
        <a:xfrm>
          <a:off x="1971675" y="22860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②</a:t>
          </a:r>
        </a:p>
      </xdr:txBody>
    </xdr:sp>
    <xdr:clientData/>
  </xdr:twoCellAnchor>
  <xdr:twoCellAnchor>
    <xdr:from>
      <xdr:col>5</xdr:col>
      <xdr:colOff>361950</xdr:colOff>
      <xdr:row>8</xdr:row>
      <xdr:rowOff>38100</xdr:rowOff>
    </xdr:from>
    <xdr:to>
      <xdr:col>5</xdr:col>
      <xdr:colOff>695325</xdr:colOff>
      <xdr:row>9</xdr:row>
      <xdr:rowOff>38100</xdr:rowOff>
    </xdr:to>
    <xdr:sp macro="" textlink="">
      <xdr:nvSpPr>
        <xdr:cNvPr id="11" name="テキスト ボックス 10">
          <a:extLst>
            <a:ext uri="{FF2B5EF4-FFF2-40B4-BE49-F238E27FC236}">
              <a16:creationId xmlns:a16="http://schemas.microsoft.com/office/drawing/2014/main" id="{00000000-0008-0000-0E00-00000B000000}"/>
            </a:ext>
          </a:extLst>
        </xdr:cNvPr>
        <xdr:cNvSpPr txBox="1"/>
      </xdr:nvSpPr>
      <xdr:spPr>
        <a:xfrm>
          <a:off x="3514725" y="22860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③</a:t>
          </a:r>
        </a:p>
      </xdr:txBody>
    </xdr:sp>
    <xdr:clientData/>
  </xdr:twoCellAnchor>
  <xdr:twoCellAnchor>
    <xdr:from>
      <xdr:col>7</xdr:col>
      <xdr:colOff>371475</xdr:colOff>
      <xdr:row>8</xdr:row>
      <xdr:rowOff>38100</xdr:rowOff>
    </xdr:from>
    <xdr:to>
      <xdr:col>7</xdr:col>
      <xdr:colOff>704850</xdr:colOff>
      <xdr:row>9</xdr:row>
      <xdr:rowOff>38100</xdr:rowOff>
    </xdr:to>
    <xdr:sp macro="" textlink="">
      <xdr:nvSpPr>
        <xdr:cNvPr id="12" name="テキスト ボックス 11">
          <a:extLst>
            <a:ext uri="{FF2B5EF4-FFF2-40B4-BE49-F238E27FC236}">
              <a16:creationId xmlns:a16="http://schemas.microsoft.com/office/drawing/2014/main" id="{00000000-0008-0000-0E00-00000C000000}"/>
            </a:ext>
          </a:extLst>
        </xdr:cNvPr>
        <xdr:cNvSpPr txBox="1"/>
      </xdr:nvSpPr>
      <xdr:spPr>
        <a:xfrm>
          <a:off x="5257800" y="22860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④</a:t>
          </a:r>
        </a:p>
      </xdr:txBody>
    </xdr:sp>
    <xdr:clientData/>
  </xdr:twoCellAnchor>
  <xdr:twoCellAnchor>
    <xdr:from>
      <xdr:col>12</xdr:col>
      <xdr:colOff>219075</xdr:colOff>
      <xdr:row>4</xdr:row>
      <xdr:rowOff>152399</xdr:rowOff>
    </xdr:from>
    <xdr:to>
      <xdr:col>23</xdr:col>
      <xdr:colOff>457200</xdr:colOff>
      <xdr:row>13</xdr:row>
      <xdr:rowOff>85725</xdr:rowOff>
    </xdr:to>
    <xdr:sp macro="" textlink="">
      <xdr:nvSpPr>
        <xdr:cNvPr id="16" name="テキスト ボックス 15">
          <a:extLst>
            <a:ext uri="{FF2B5EF4-FFF2-40B4-BE49-F238E27FC236}">
              <a16:creationId xmlns:a16="http://schemas.microsoft.com/office/drawing/2014/main" id="{00000000-0008-0000-0E00-000010000000}"/>
            </a:ext>
          </a:extLst>
        </xdr:cNvPr>
        <xdr:cNvSpPr txBox="1"/>
      </xdr:nvSpPr>
      <xdr:spPr>
        <a:xfrm>
          <a:off x="9677400" y="1409699"/>
          <a:ext cx="7781925" cy="2228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〇「</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１帰国者・接触者外来等設備整備事業における個人防護具の上限額」中、「②人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補助上限額は別紙２－１所要額明細書の「基準額の上限」欄に転記されます。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〇「２個人防護具の明細」に補助金での購入を検討している物品を入力してください。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物品の合計額は別紙２－１所要額明細書の「対象経費支出予定額」欄に転記されます。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〇「３発熱患者への診療対応時間」に曜日ごとに発熱患者の対応できる人数及び対応可能時間を入力してくだ</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指定診療・検査医療機関の指定を受けている場合は、埼玉県指定診療・検査医療機関検索システムに登録されてある内容を入力してください。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2</xdr:col>
      <xdr:colOff>0</xdr:colOff>
      <xdr:row>3</xdr:row>
      <xdr:rowOff>171450</xdr:rowOff>
    </xdr:from>
    <xdr:to>
      <xdr:col>9</xdr:col>
      <xdr:colOff>0</xdr:colOff>
      <xdr:row>6</xdr:row>
      <xdr:rowOff>9525</xdr:rowOff>
    </xdr:to>
    <xdr:sp macro="" textlink="">
      <xdr:nvSpPr>
        <xdr:cNvPr id="18" name="テキスト ボックス 17">
          <a:extLst>
            <a:ext uri="{FF2B5EF4-FFF2-40B4-BE49-F238E27FC236}">
              <a16:creationId xmlns:a16="http://schemas.microsoft.com/office/drawing/2014/main" id="{00000000-0008-0000-0E00-000012000000}"/>
            </a:ext>
          </a:extLst>
        </xdr:cNvPr>
        <xdr:cNvSpPr txBox="1"/>
      </xdr:nvSpPr>
      <xdr:spPr>
        <a:xfrm>
          <a:off x="1066800" y="1038225"/>
          <a:ext cx="5857875" cy="7239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本シートを入力すると、申請書作成に必要な補助上限額と物品の合計額が自動計算されます。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12</xdr:col>
      <xdr:colOff>200025</xdr:colOff>
      <xdr:row>0</xdr:row>
      <xdr:rowOff>209550</xdr:rowOff>
    </xdr:from>
    <xdr:to>
      <xdr:col>18</xdr:col>
      <xdr:colOff>606425</xdr:colOff>
      <xdr:row>3</xdr:row>
      <xdr:rowOff>270932</xdr:rowOff>
    </xdr:to>
    <xdr:sp macro="" textlink="">
      <xdr:nvSpPr>
        <xdr:cNvPr id="13" name="テキスト ボックス 12">
          <a:extLst>
            <a:ext uri="{FF2B5EF4-FFF2-40B4-BE49-F238E27FC236}">
              <a16:creationId xmlns:a16="http://schemas.microsoft.com/office/drawing/2014/main" id="{00000000-0008-0000-0E00-00000D000000}"/>
            </a:ext>
          </a:extLst>
        </xdr:cNvPr>
        <xdr:cNvSpPr txBox="1"/>
      </xdr:nvSpPr>
      <xdr:spPr>
        <a:xfrm>
          <a:off x="9658350" y="209550"/>
          <a:ext cx="4521200" cy="92815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257175</xdr:colOff>
      <xdr:row>0</xdr:row>
      <xdr:rowOff>85725</xdr:rowOff>
    </xdr:from>
    <xdr:to>
      <xdr:col>11</xdr:col>
      <xdr:colOff>596167</xdr:colOff>
      <xdr:row>3</xdr:row>
      <xdr:rowOff>266699</xdr:rowOff>
    </xdr:to>
    <xdr:sp macro="" textlink="">
      <xdr:nvSpPr>
        <xdr:cNvPr id="3" name="テキスト ボックス 2">
          <a:extLst>
            <a:ext uri="{FF2B5EF4-FFF2-40B4-BE49-F238E27FC236}">
              <a16:creationId xmlns:a16="http://schemas.microsoft.com/office/drawing/2014/main" id="{00000000-0008-0000-0F00-000003000000}"/>
            </a:ext>
          </a:extLst>
        </xdr:cNvPr>
        <xdr:cNvSpPr txBox="1"/>
      </xdr:nvSpPr>
      <xdr:spPr>
        <a:xfrm>
          <a:off x="11087100" y="85725"/>
          <a:ext cx="3082192" cy="111442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t>黄色セルのみ入力してください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8</xdr:col>
      <xdr:colOff>76200</xdr:colOff>
      <xdr:row>0</xdr:row>
      <xdr:rowOff>133350</xdr:rowOff>
    </xdr:from>
    <xdr:to>
      <xdr:col>12</xdr:col>
      <xdr:colOff>415192</xdr:colOff>
      <xdr:row>3</xdr:row>
      <xdr:rowOff>314324</xdr:rowOff>
    </xdr:to>
    <xdr:sp macro="" textlink="">
      <xdr:nvSpPr>
        <xdr:cNvPr id="3" name="テキスト ボックス 2">
          <a:extLst>
            <a:ext uri="{FF2B5EF4-FFF2-40B4-BE49-F238E27FC236}">
              <a16:creationId xmlns:a16="http://schemas.microsoft.com/office/drawing/2014/main" id="{00000000-0008-0000-1000-000003000000}"/>
            </a:ext>
          </a:extLst>
        </xdr:cNvPr>
        <xdr:cNvSpPr txBox="1"/>
      </xdr:nvSpPr>
      <xdr:spPr>
        <a:xfrm>
          <a:off x="12134850" y="133350"/>
          <a:ext cx="3082192" cy="111442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t>黄色セルのみ入力してください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8</xdr:col>
      <xdr:colOff>204108</xdr:colOff>
      <xdr:row>1</xdr:row>
      <xdr:rowOff>95250</xdr:rowOff>
    </xdr:from>
    <xdr:to>
      <xdr:col>12</xdr:col>
      <xdr:colOff>543100</xdr:colOff>
      <xdr:row>4</xdr:row>
      <xdr:rowOff>179613</xdr:rowOff>
    </xdr:to>
    <xdr:sp macro="" textlink="">
      <xdr:nvSpPr>
        <xdr:cNvPr id="3" name="テキスト ボックス 2">
          <a:extLst>
            <a:ext uri="{FF2B5EF4-FFF2-40B4-BE49-F238E27FC236}">
              <a16:creationId xmlns:a16="http://schemas.microsoft.com/office/drawing/2014/main" id="{00000000-0008-0000-1100-000003000000}"/>
            </a:ext>
          </a:extLst>
        </xdr:cNvPr>
        <xdr:cNvSpPr txBox="1"/>
      </xdr:nvSpPr>
      <xdr:spPr>
        <a:xfrm>
          <a:off x="12967608" y="367393"/>
          <a:ext cx="3060421" cy="111850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t>黄色セルのみ入力してください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10</xdr:col>
      <xdr:colOff>128588</xdr:colOff>
      <xdr:row>9</xdr:row>
      <xdr:rowOff>230980</xdr:rowOff>
    </xdr:from>
    <xdr:to>
      <xdr:col>21</xdr:col>
      <xdr:colOff>666750</xdr:colOff>
      <xdr:row>36</xdr:row>
      <xdr:rowOff>19051</xdr:rowOff>
    </xdr:to>
    <xdr:sp macro="" textlink="">
      <xdr:nvSpPr>
        <xdr:cNvPr id="2" name="テキスト ボックス 1">
          <a:extLst>
            <a:ext uri="{FF2B5EF4-FFF2-40B4-BE49-F238E27FC236}">
              <a16:creationId xmlns:a16="http://schemas.microsoft.com/office/drawing/2014/main" id="{00000000-0008-0000-1200-000002000000}"/>
            </a:ext>
          </a:extLst>
        </xdr:cNvPr>
        <xdr:cNvSpPr txBox="1"/>
      </xdr:nvSpPr>
      <xdr:spPr>
        <a:xfrm>
          <a:off x="8377238" y="2526505"/>
          <a:ext cx="7681912" cy="6541296"/>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　「疑う患者受入れのための救急・周産期・小児医療体制確保事業事業における</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個人防護具の上限額」について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a:solidFill>
                <a:schemeClr val="tx1"/>
              </a:solidFill>
              <a:latin typeface="ＭＳ ゴシック" panose="020B0609070205080204" pitchFamily="49" charset="-128"/>
              <a:ea typeface="ＭＳ ゴシック" panose="020B0609070205080204" pitchFamily="49" charset="-128"/>
            </a:rPr>
            <a:t>円</a:t>
          </a:r>
          <a:r>
            <a:rPr kumimoji="1" lang="en-US" altLang="ja-JP" sz="1200">
              <a:solidFill>
                <a:schemeClr val="tx1"/>
              </a:solidFill>
              <a:latin typeface="ＭＳ ゴシック" panose="020B0609070205080204" pitchFamily="49" charset="-128"/>
              <a:ea typeface="ＭＳ ゴシック" panose="020B0609070205080204" pitchFamily="49" charset="-128"/>
            </a:rPr>
            <a:t>/</a:t>
          </a:r>
          <a:r>
            <a:rPr kumimoji="1" lang="ja-JP" altLang="en-US" sz="1200">
              <a:solidFill>
                <a:schemeClr val="tx1"/>
              </a:solidFill>
              <a:latin typeface="ＭＳ ゴシック" panose="020B0609070205080204" pitchFamily="49" charset="-128"/>
              <a:ea typeface="ＭＳ ゴシック" panose="020B0609070205080204" pitchFamily="49" charset="-128"/>
            </a:rPr>
            <a:t>人</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本事業を実施するために</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施設で個人防護具を着用する</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日当たりの医療従事者の</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人数を記</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baseline="0">
              <a:solidFill>
                <a:schemeClr val="tx1"/>
              </a:solidFill>
              <a:latin typeface="ＭＳ ゴシック" panose="020B0609070205080204" pitchFamily="49" charset="-128"/>
              <a:ea typeface="ＭＳ ゴシック" panose="020B0609070205080204" pitchFamily="49" charset="-128"/>
            </a:rPr>
            <a:t>※</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疑う患者受入れのための救急・周産期・医療体制確保事業</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において使用する</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人数に限ります。</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疑う患者受入れのための救急・周産期・医療体制確保事業において</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個人防護具を着用  </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する日数を記入してください。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9</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30</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日の</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183</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が上限です。</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疑い患者を診療する医療機関としての登録が</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4</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月</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日以降の場合は</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その日から、また、補助対象期間途中で登録がなくなった場合はその日までの</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日数を記入してください。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baseline="0">
              <a:solidFill>
                <a:sysClr val="windowText" lastClr="000000"/>
              </a:solidFill>
              <a:latin typeface="ＭＳ ゴシック" panose="020B0609070205080204" pitchFamily="49" charset="-128"/>
              <a:ea typeface="ＭＳ ゴシック" panose="020B0609070205080204" pitchFamily="49" charset="-128"/>
            </a:rPr>
            <a:t>（自動計算）</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①</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3,600</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円</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人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　日が個人防護具の上限額</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になります。</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上限内に収まるよう購入する</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個人防護具を検討してください。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２　「個人防護具の明細」について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補助対象期間中に使い切れる分が補助対象です。</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（備蓄目的は補助対象外）</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①「添付書類番号」欄に番号を入力いただき、照合できるように、</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各品目に対する見積書等</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（発注・契約書、納品書、請求書、領収書など）に番号を付記してください。</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最終的に、</a:t>
          </a:r>
          <a:r>
            <a:rPr kumimoji="1" lang="ja-JP" altLang="en-US" sz="1200">
              <a:solidFill>
                <a:srgbClr val="FF0000"/>
              </a:solidFill>
              <a:latin typeface="ＭＳ ゴシック" panose="020B0609070205080204" pitchFamily="49" charset="-128"/>
              <a:ea typeface="ＭＳ ゴシック" panose="020B0609070205080204" pitchFamily="49" charset="-128"/>
            </a:rPr>
            <a:t>「金額（税込）」欄が、見積書等（発注・契約書、納品書、請求書、</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rgbClr val="FF0000"/>
              </a:solidFill>
              <a:latin typeface="ＭＳ ゴシック" panose="020B0609070205080204" pitchFamily="49" charset="-128"/>
              <a:ea typeface="ＭＳ ゴシック" panose="020B0609070205080204" pitchFamily="49" charset="-128"/>
            </a:rPr>
            <a:t>　　　領収書など）と一致</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するようにしてください。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同じ種類で単価が異なる場合には、行を分けて記入してください。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476250</xdr:colOff>
      <xdr:row>8</xdr:row>
      <xdr:rowOff>9525</xdr:rowOff>
    </xdr:from>
    <xdr:to>
      <xdr:col>1</xdr:col>
      <xdr:colOff>809625</xdr:colOff>
      <xdr:row>9</xdr:row>
      <xdr:rowOff>9525</xdr:rowOff>
    </xdr:to>
    <xdr:sp macro="" textlink="">
      <xdr:nvSpPr>
        <xdr:cNvPr id="10" name="テキスト ボックス 9">
          <a:extLst>
            <a:ext uri="{FF2B5EF4-FFF2-40B4-BE49-F238E27FC236}">
              <a16:creationId xmlns:a16="http://schemas.microsoft.com/office/drawing/2014/main" id="{00000000-0008-0000-1200-00000A000000}"/>
            </a:ext>
          </a:extLst>
        </xdr:cNvPr>
        <xdr:cNvSpPr txBox="1"/>
      </xdr:nvSpPr>
      <xdr:spPr>
        <a:xfrm>
          <a:off x="666750" y="20574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a:t>
          </a:r>
        </a:p>
      </xdr:txBody>
    </xdr:sp>
    <xdr:clientData/>
  </xdr:twoCellAnchor>
  <xdr:twoCellAnchor>
    <xdr:from>
      <xdr:col>3</xdr:col>
      <xdr:colOff>228600</xdr:colOff>
      <xdr:row>8</xdr:row>
      <xdr:rowOff>28575</xdr:rowOff>
    </xdr:from>
    <xdr:to>
      <xdr:col>3</xdr:col>
      <xdr:colOff>561975</xdr:colOff>
      <xdr:row>9</xdr:row>
      <xdr:rowOff>28575</xdr:rowOff>
    </xdr:to>
    <xdr:sp macro="" textlink="">
      <xdr:nvSpPr>
        <xdr:cNvPr id="11" name="テキスト ボックス 10">
          <a:extLst>
            <a:ext uri="{FF2B5EF4-FFF2-40B4-BE49-F238E27FC236}">
              <a16:creationId xmlns:a16="http://schemas.microsoft.com/office/drawing/2014/main" id="{00000000-0008-0000-1200-00000B000000}"/>
            </a:ext>
          </a:extLst>
        </xdr:cNvPr>
        <xdr:cNvSpPr txBox="1"/>
      </xdr:nvSpPr>
      <xdr:spPr>
        <a:xfrm>
          <a:off x="1990725" y="207645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②</a:t>
          </a:r>
        </a:p>
      </xdr:txBody>
    </xdr:sp>
    <xdr:clientData/>
  </xdr:twoCellAnchor>
  <xdr:twoCellAnchor>
    <xdr:from>
      <xdr:col>5</xdr:col>
      <xdr:colOff>352425</xdr:colOff>
      <xdr:row>8</xdr:row>
      <xdr:rowOff>19050</xdr:rowOff>
    </xdr:from>
    <xdr:to>
      <xdr:col>5</xdr:col>
      <xdr:colOff>685800</xdr:colOff>
      <xdr:row>9</xdr:row>
      <xdr:rowOff>19050</xdr:rowOff>
    </xdr:to>
    <xdr:sp macro="" textlink="">
      <xdr:nvSpPr>
        <xdr:cNvPr id="12" name="テキスト ボックス 11">
          <a:extLst>
            <a:ext uri="{FF2B5EF4-FFF2-40B4-BE49-F238E27FC236}">
              <a16:creationId xmlns:a16="http://schemas.microsoft.com/office/drawing/2014/main" id="{00000000-0008-0000-1200-00000C000000}"/>
            </a:ext>
          </a:extLst>
        </xdr:cNvPr>
        <xdr:cNvSpPr txBox="1"/>
      </xdr:nvSpPr>
      <xdr:spPr>
        <a:xfrm>
          <a:off x="3505200" y="206692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③</a:t>
          </a:r>
        </a:p>
      </xdr:txBody>
    </xdr:sp>
    <xdr:clientData/>
  </xdr:twoCellAnchor>
  <xdr:twoCellAnchor>
    <xdr:from>
      <xdr:col>7</xdr:col>
      <xdr:colOff>390525</xdr:colOff>
      <xdr:row>8</xdr:row>
      <xdr:rowOff>0</xdr:rowOff>
    </xdr:from>
    <xdr:to>
      <xdr:col>7</xdr:col>
      <xdr:colOff>723900</xdr:colOff>
      <xdr:row>9</xdr:row>
      <xdr:rowOff>0</xdr:rowOff>
    </xdr:to>
    <xdr:sp macro="" textlink="">
      <xdr:nvSpPr>
        <xdr:cNvPr id="13" name="テキスト ボックス 12">
          <a:extLst>
            <a:ext uri="{FF2B5EF4-FFF2-40B4-BE49-F238E27FC236}">
              <a16:creationId xmlns:a16="http://schemas.microsoft.com/office/drawing/2014/main" id="{00000000-0008-0000-1200-00000D000000}"/>
            </a:ext>
          </a:extLst>
        </xdr:cNvPr>
        <xdr:cNvSpPr txBox="1"/>
      </xdr:nvSpPr>
      <xdr:spPr>
        <a:xfrm>
          <a:off x="5276850" y="20478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④</a:t>
          </a:r>
        </a:p>
      </xdr:txBody>
    </xdr:sp>
    <xdr:clientData/>
  </xdr:twoCellAnchor>
  <xdr:twoCellAnchor>
    <xdr:from>
      <xdr:col>10</xdr:col>
      <xdr:colOff>133349</xdr:colOff>
      <xdr:row>3</xdr:row>
      <xdr:rowOff>200025</xdr:rowOff>
    </xdr:from>
    <xdr:to>
      <xdr:col>22</xdr:col>
      <xdr:colOff>123825</xdr:colOff>
      <xdr:row>9</xdr:row>
      <xdr:rowOff>47625</xdr:rowOff>
    </xdr:to>
    <xdr:sp macro="" textlink="">
      <xdr:nvSpPr>
        <xdr:cNvPr id="17" name="テキスト ボックス 16">
          <a:extLst>
            <a:ext uri="{FF2B5EF4-FFF2-40B4-BE49-F238E27FC236}">
              <a16:creationId xmlns:a16="http://schemas.microsoft.com/office/drawing/2014/main" id="{00000000-0008-0000-1200-000011000000}"/>
            </a:ext>
          </a:extLst>
        </xdr:cNvPr>
        <xdr:cNvSpPr txBox="1"/>
      </xdr:nvSpPr>
      <xdr:spPr>
        <a:xfrm>
          <a:off x="8620124" y="914400"/>
          <a:ext cx="7820026"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〇「</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１疑う患者受入れのための救急・周産期・小児医療体制確保事業事業における個人防護具の上限額」中、</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「②　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補助上限額は別紙２－１所要額明細書の「基準額の上限」欄に転記されます。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〇「２個人防護具の明細」に補助金での購入を検討している物品を入力してください。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物品の合計額は別紙２－１所要額明細書の「対象経費支出予定額」欄に転記されます。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571500</xdr:colOff>
      <xdr:row>3</xdr:row>
      <xdr:rowOff>85725</xdr:rowOff>
    </xdr:from>
    <xdr:to>
      <xdr:col>8</xdr:col>
      <xdr:colOff>828675</xdr:colOff>
      <xdr:row>5</xdr:row>
      <xdr:rowOff>209550</xdr:rowOff>
    </xdr:to>
    <xdr:sp macro="" textlink="">
      <xdr:nvSpPr>
        <xdr:cNvPr id="18" name="テキスト ボックス 17">
          <a:extLst>
            <a:ext uri="{FF2B5EF4-FFF2-40B4-BE49-F238E27FC236}">
              <a16:creationId xmlns:a16="http://schemas.microsoft.com/office/drawing/2014/main" id="{00000000-0008-0000-1200-000012000000}"/>
            </a:ext>
          </a:extLst>
        </xdr:cNvPr>
        <xdr:cNvSpPr txBox="1"/>
      </xdr:nvSpPr>
      <xdr:spPr>
        <a:xfrm>
          <a:off x="762000" y="800100"/>
          <a:ext cx="5924550" cy="7143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本シートを入力すると、申請書作成に必要な補助上限額と物品の合計額が自動計算されます。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10</xdr:col>
      <xdr:colOff>85725</xdr:colOff>
      <xdr:row>0</xdr:row>
      <xdr:rowOff>28576</xdr:rowOff>
    </xdr:from>
    <xdr:to>
      <xdr:col>17</xdr:col>
      <xdr:colOff>206375</xdr:colOff>
      <xdr:row>3</xdr:row>
      <xdr:rowOff>133351</xdr:rowOff>
    </xdr:to>
    <xdr:sp macro="" textlink="">
      <xdr:nvSpPr>
        <xdr:cNvPr id="14" name="テキスト ボックス 13">
          <a:extLst>
            <a:ext uri="{FF2B5EF4-FFF2-40B4-BE49-F238E27FC236}">
              <a16:creationId xmlns:a16="http://schemas.microsoft.com/office/drawing/2014/main" id="{00000000-0008-0000-1200-00000E000000}"/>
            </a:ext>
          </a:extLst>
        </xdr:cNvPr>
        <xdr:cNvSpPr txBox="1"/>
      </xdr:nvSpPr>
      <xdr:spPr>
        <a:xfrm>
          <a:off x="8572500" y="28576"/>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342900</xdr:colOff>
          <xdr:row>25</xdr:row>
          <xdr:rowOff>152400</xdr:rowOff>
        </xdr:from>
        <xdr:to>
          <xdr:col>1</xdr:col>
          <xdr:colOff>304800</xdr:colOff>
          <xdr:row>27</xdr:row>
          <xdr:rowOff>38100</xdr:rowOff>
        </xdr:to>
        <xdr:sp macro="" textlink="">
          <xdr:nvSpPr>
            <xdr:cNvPr id="62465" name="Check Box 1" hidden="1">
              <a:extLst>
                <a:ext uri="{63B3BB69-23CF-44E3-9099-C40C66FF867C}">
                  <a14:compatExt spid="_x0000_s62465"/>
                </a:ext>
                <a:ext uri="{FF2B5EF4-FFF2-40B4-BE49-F238E27FC236}">
                  <a16:creationId xmlns:a16="http://schemas.microsoft.com/office/drawing/2014/main" id="{00000000-0008-0000-1300-000001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26</xdr:row>
          <xdr:rowOff>171450</xdr:rowOff>
        </xdr:from>
        <xdr:to>
          <xdr:col>1</xdr:col>
          <xdr:colOff>304800</xdr:colOff>
          <xdr:row>28</xdr:row>
          <xdr:rowOff>57150</xdr:rowOff>
        </xdr:to>
        <xdr:sp macro="" textlink="">
          <xdr:nvSpPr>
            <xdr:cNvPr id="62466" name="Check Box 2" hidden="1">
              <a:extLst>
                <a:ext uri="{63B3BB69-23CF-44E3-9099-C40C66FF867C}">
                  <a14:compatExt spid="_x0000_s62466"/>
                </a:ext>
                <a:ext uri="{FF2B5EF4-FFF2-40B4-BE49-F238E27FC236}">
                  <a16:creationId xmlns:a16="http://schemas.microsoft.com/office/drawing/2014/main" id="{00000000-0008-0000-1300-000002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27</xdr:row>
          <xdr:rowOff>171450</xdr:rowOff>
        </xdr:from>
        <xdr:to>
          <xdr:col>1</xdr:col>
          <xdr:colOff>304800</xdr:colOff>
          <xdr:row>29</xdr:row>
          <xdr:rowOff>57150</xdr:rowOff>
        </xdr:to>
        <xdr:sp macro="" textlink="">
          <xdr:nvSpPr>
            <xdr:cNvPr id="62467" name="Check Box 3" hidden="1">
              <a:extLst>
                <a:ext uri="{63B3BB69-23CF-44E3-9099-C40C66FF867C}">
                  <a14:compatExt spid="_x0000_s62467"/>
                </a:ext>
                <a:ext uri="{FF2B5EF4-FFF2-40B4-BE49-F238E27FC236}">
                  <a16:creationId xmlns:a16="http://schemas.microsoft.com/office/drawing/2014/main" id="{00000000-0008-0000-1300-000003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28</xdr:row>
          <xdr:rowOff>161925</xdr:rowOff>
        </xdr:from>
        <xdr:to>
          <xdr:col>1</xdr:col>
          <xdr:colOff>304800</xdr:colOff>
          <xdr:row>30</xdr:row>
          <xdr:rowOff>47625</xdr:rowOff>
        </xdr:to>
        <xdr:sp macro="" textlink="">
          <xdr:nvSpPr>
            <xdr:cNvPr id="62468" name="Check Box 4" hidden="1">
              <a:extLst>
                <a:ext uri="{63B3BB69-23CF-44E3-9099-C40C66FF867C}">
                  <a14:compatExt spid="_x0000_s62468"/>
                </a:ext>
                <a:ext uri="{FF2B5EF4-FFF2-40B4-BE49-F238E27FC236}">
                  <a16:creationId xmlns:a16="http://schemas.microsoft.com/office/drawing/2014/main" id="{00000000-0008-0000-1300-000004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29</xdr:row>
          <xdr:rowOff>161925</xdr:rowOff>
        </xdr:from>
        <xdr:to>
          <xdr:col>1</xdr:col>
          <xdr:colOff>304800</xdr:colOff>
          <xdr:row>30</xdr:row>
          <xdr:rowOff>228600</xdr:rowOff>
        </xdr:to>
        <xdr:sp macro="" textlink="">
          <xdr:nvSpPr>
            <xdr:cNvPr id="62469" name="Check Box 5" hidden="1">
              <a:extLst>
                <a:ext uri="{63B3BB69-23CF-44E3-9099-C40C66FF867C}">
                  <a14:compatExt spid="_x0000_s62469"/>
                </a:ext>
                <a:ext uri="{FF2B5EF4-FFF2-40B4-BE49-F238E27FC236}">
                  <a16:creationId xmlns:a16="http://schemas.microsoft.com/office/drawing/2014/main" id="{00000000-0008-0000-1300-000005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83344</xdr:colOff>
      <xdr:row>1</xdr:row>
      <xdr:rowOff>9525</xdr:rowOff>
    </xdr:from>
    <xdr:to>
      <xdr:col>20</xdr:col>
      <xdr:colOff>93662</xdr:colOff>
      <xdr:row>11</xdr:row>
      <xdr:rowOff>37308</xdr:rowOff>
    </xdr:to>
    <xdr:sp macro="" textlink="">
      <xdr:nvSpPr>
        <xdr:cNvPr id="7" name="テキスト ボックス 6">
          <a:extLst>
            <a:ext uri="{FF2B5EF4-FFF2-40B4-BE49-F238E27FC236}">
              <a16:creationId xmlns:a16="http://schemas.microsoft.com/office/drawing/2014/main" id="{00000000-0008-0000-1300-000007000000}"/>
            </a:ext>
          </a:extLst>
        </xdr:cNvPr>
        <xdr:cNvSpPr txBox="1"/>
      </xdr:nvSpPr>
      <xdr:spPr>
        <a:xfrm>
          <a:off x="8570119" y="190500"/>
          <a:ext cx="3439318" cy="183753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342900</xdr:colOff>
          <xdr:row>23</xdr:row>
          <xdr:rowOff>152400</xdr:rowOff>
        </xdr:from>
        <xdr:to>
          <xdr:col>1</xdr:col>
          <xdr:colOff>304800</xdr:colOff>
          <xdr:row>25</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2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24</xdr:row>
          <xdr:rowOff>171450</xdr:rowOff>
        </xdr:from>
        <xdr:to>
          <xdr:col>1</xdr:col>
          <xdr:colOff>304800</xdr:colOff>
          <xdr:row>26</xdr:row>
          <xdr:rowOff>57150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2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25</xdr:row>
          <xdr:rowOff>171450</xdr:rowOff>
        </xdr:from>
        <xdr:to>
          <xdr:col>1</xdr:col>
          <xdr:colOff>304800</xdr:colOff>
          <xdr:row>27</xdr:row>
          <xdr:rowOff>57150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2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26</xdr:row>
          <xdr:rowOff>161925</xdr:rowOff>
        </xdr:from>
        <xdr:to>
          <xdr:col>1</xdr:col>
          <xdr:colOff>304800</xdr:colOff>
          <xdr:row>28</xdr:row>
          <xdr:rowOff>47625</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2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27</xdr:row>
          <xdr:rowOff>161925</xdr:rowOff>
        </xdr:from>
        <xdr:to>
          <xdr:col>1</xdr:col>
          <xdr:colOff>304800</xdr:colOff>
          <xdr:row>28</xdr:row>
          <xdr:rowOff>228600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2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123825</xdr:colOff>
      <xdr:row>0</xdr:row>
      <xdr:rowOff>155575</xdr:rowOff>
    </xdr:from>
    <xdr:to>
      <xdr:col>19</xdr:col>
      <xdr:colOff>161924</xdr:colOff>
      <xdr:row>8</xdr:row>
      <xdr:rowOff>161925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7924800" y="155575"/>
          <a:ext cx="3467099" cy="1454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10</xdr:col>
      <xdr:colOff>403678</xdr:colOff>
      <xdr:row>6</xdr:row>
      <xdr:rowOff>272143</xdr:rowOff>
    </xdr:from>
    <xdr:to>
      <xdr:col>15</xdr:col>
      <xdr:colOff>451302</xdr:colOff>
      <xdr:row>8</xdr:row>
      <xdr:rowOff>180863</xdr:rowOff>
    </xdr:to>
    <xdr:sp macro="" textlink="">
      <xdr:nvSpPr>
        <xdr:cNvPr id="3" name="テキスト ボックス 2">
          <a:extLst>
            <a:ext uri="{FF2B5EF4-FFF2-40B4-BE49-F238E27FC236}">
              <a16:creationId xmlns:a16="http://schemas.microsoft.com/office/drawing/2014/main" id="{00000000-0008-0000-1400-000003000000}"/>
            </a:ext>
          </a:extLst>
        </xdr:cNvPr>
        <xdr:cNvSpPr txBox="1"/>
      </xdr:nvSpPr>
      <xdr:spPr>
        <a:xfrm>
          <a:off x="14405428" y="2163536"/>
          <a:ext cx="3449410" cy="18137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14</xdr:col>
      <xdr:colOff>603250</xdr:colOff>
      <xdr:row>6</xdr:row>
      <xdr:rowOff>63500</xdr:rowOff>
    </xdr:from>
    <xdr:to>
      <xdr:col>27</xdr:col>
      <xdr:colOff>301625</xdr:colOff>
      <xdr:row>10</xdr:row>
      <xdr:rowOff>539750</xdr:rowOff>
    </xdr:to>
    <xdr:sp macro="" textlink="">
      <xdr:nvSpPr>
        <xdr:cNvPr id="3" name="テキスト ボックス 2">
          <a:extLst>
            <a:ext uri="{FF2B5EF4-FFF2-40B4-BE49-F238E27FC236}">
              <a16:creationId xmlns:a16="http://schemas.microsoft.com/office/drawing/2014/main" id="{00000000-0008-0000-1500-000003000000}"/>
            </a:ext>
          </a:extLst>
        </xdr:cNvPr>
        <xdr:cNvSpPr txBox="1"/>
      </xdr:nvSpPr>
      <xdr:spPr>
        <a:xfrm>
          <a:off x="25479375" y="2635250"/>
          <a:ext cx="8572500" cy="35242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このシートは別紙４－１⑴～⑸及び別紙２</a:t>
          </a:r>
        </a:p>
        <a:p>
          <a:r>
            <a:rPr kumimoji="1" lang="ja-JP" altLang="en-US" sz="3200" b="1"/>
            <a:t>所要額調書の入力内容を転記しているため入力の必要はありません。</a:t>
          </a:r>
          <a:endParaRPr kumimoji="1" lang="en-US" altLang="ja-JP" sz="3200" b="1"/>
        </a:p>
        <a:p>
          <a:r>
            <a:rPr kumimoji="1" lang="ja-JP" altLang="en-US" sz="3200" b="1"/>
            <a:t>正しく数値が転記されているかの確認のみ行ってください。</a:t>
          </a:r>
          <a:endParaRPr kumimoji="1" lang="en-US" altLang="ja-JP" sz="3200" b="1"/>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8</xdr:col>
      <xdr:colOff>248517</xdr:colOff>
      <xdr:row>2</xdr:row>
      <xdr:rowOff>155863</xdr:rowOff>
    </xdr:from>
    <xdr:to>
      <xdr:col>14</xdr:col>
      <xdr:colOff>112569</xdr:colOff>
      <xdr:row>8</xdr:row>
      <xdr:rowOff>138545</xdr:rowOff>
    </xdr:to>
    <xdr:sp macro="" textlink="">
      <xdr:nvSpPr>
        <xdr:cNvPr id="2" name="テキスト ボックス 1">
          <a:extLst>
            <a:ext uri="{FF2B5EF4-FFF2-40B4-BE49-F238E27FC236}">
              <a16:creationId xmlns:a16="http://schemas.microsoft.com/office/drawing/2014/main" id="{00000000-0008-0000-1600-000002000000}"/>
            </a:ext>
          </a:extLst>
        </xdr:cNvPr>
        <xdr:cNvSpPr txBox="1"/>
      </xdr:nvSpPr>
      <xdr:spPr>
        <a:xfrm>
          <a:off x="5721062" y="701386"/>
          <a:ext cx="3968462" cy="109970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このシートは別紙の入力内容を転記しているため</a:t>
          </a:r>
          <a:endParaRPr kumimoji="1" lang="en-US" altLang="ja-JP" sz="1100" b="1"/>
        </a:p>
        <a:p>
          <a:r>
            <a:rPr kumimoji="1" lang="ja-JP" altLang="en-US" sz="1100" b="1"/>
            <a:t>入力の必要はありません。</a:t>
          </a:r>
          <a:endParaRPr kumimoji="1" lang="en-US" altLang="ja-JP" sz="1100" b="1"/>
        </a:p>
        <a:p>
          <a:r>
            <a:rPr kumimoji="1" lang="ja-JP" altLang="en-US" sz="1100" b="1"/>
            <a:t>正しく数値が転記されているかの確認のみ行ってください。</a:t>
          </a:r>
          <a:endParaRPr kumimoji="1" lang="en-US" altLang="ja-JP" sz="1100" b="1"/>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8</xdr:col>
      <xdr:colOff>85725</xdr:colOff>
      <xdr:row>0</xdr:row>
      <xdr:rowOff>266700</xdr:rowOff>
    </xdr:from>
    <xdr:to>
      <xdr:col>12</xdr:col>
      <xdr:colOff>424717</xdr:colOff>
      <xdr:row>4</xdr:row>
      <xdr:rowOff>66674</xdr:rowOff>
    </xdr:to>
    <xdr:sp macro="" textlink="">
      <xdr:nvSpPr>
        <xdr:cNvPr id="3" name="テキスト ボックス 2">
          <a:extLst>
            <a:ext uri="{FF2B5EF4-FFF2-40B4-BE49-F238E27FC236}">
              <a16:creationId xmlns:a16="http://schemas.microsoft.com/office/drawing/2014/main" id="{00000000-0008-0000-1700-000003000000}"/>
            </a:ext>
          </a:extLst>
        </xdr:cNvPr>
        <xdr:cNvSpPr txBox="1"/>
      </xdr:nvSpPr>
      <xdr:spPr>
        <a:xfrm>
          <a:off x="12049125" y="266700"/>
          <a:ext cx="3082192" cy="111442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t>黄色セルのみ入力してください</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12</xdr:col>
      <xdr:colOff>152400</xdr:colOff>
      <xdr:row>9</xdr:row>
      <xdr:rowOff>7145</xdr:rowOff>
    </xdr:from>
    <xdr:to>
      <xdr:col>22</xdr:col>
      <xdr:colOff>606425</xdr:colOff>
      <xdr:row>33</xdr:row>
      <xdr:rowOff>95250</xdr:rowOff>
    </xdr:to>
    <xdr:sp macro="" textlink="">
      <xdr:nvSpPr>
        <xdr:cNvPr id="2" name="テキスト ボックス 1">
          <a:extLst>
            <a:ext uri="{FF2B5EF4-FFF2-40B4-BE49-F238E27FC236}">
              <a16:creationId xmlns:a16="http://schemas.microsoft.com/office/drawing/2014/main" id="{00000000-0008-0000-1800-000002000000}"/>
            </a:ext>
          </a:extLst>
        </xdr:cNvPr>
        <xdr:cNvSpPr txBox="1"/>
      </xdr:nvSpPr>
      <xdr:spPr>
        <a:xfrm>
          <a:off x="9605963" y="3102770"/>
          <a:ext cx="7359650" cy="613648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　「入院医療機関設備整備事業における個人防護具の上限額」について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a:solidFill>
                <a:schemeClr val="tx1"/>
              </a:solidFill>
              <a:latin typeface="ＭＳ ゴシック" panose="020B0609070205080204" pitchFamily="49" charset="-128"/>
              <a:ea typeface="ＭＳ ゴシック" panose="020B0609070205080204" pitchFamily="49" charset="-128"/>
            </a:rPr>
            <a:t>円</a:t>
          </a:r>
          <a:r>
            <a:rPr kumimoji="1" lang="en-US" altLang="ja-JP" sz="1200">
              <a:solidFill>
                <a:schemeClr val="tx1"/>
              </a:solidFill>
              <a:latin typeface="ＭＳ ゴシック" panose="020B0609070205080204" pitchFamily="49" charset="-128"/>
              <a:ea typeface="ＭＳ ゴシック" panose="020B0609070205080204" pitchFamily="49" charset="-128"/>
            </a:rPr>
            <a:t>/</a:t>
          </a:r>
          <a:r>
            <a:rPr kumimoji="1" lang="ja-JP" altLang="en-US" sz="1200">
              <a:solidFill>
                <a:schemeClr val="tx1"/>
              </a:solidFill>
              <a:latin typeface="ＭＳ ゴシック" panose="020B0609070205080204" pitchFamily="49" charset="-128"/>
              <a:ea typeface="ＭＳ ゴシック" panose="020B0609070205080204" pitchFamily="49" charset="-128"/>
            </a:rPr>
            <a:t>人</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本事業を実施するために</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施設で個人防護具を着用した</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医療従事者の人数を記</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baseline="0">
              <a:solidFill>
                <a:schemeClr val="tx1"/>
              </a:solidFill>
              <a:latin typeface="ＭＳ ゴシック" panose="020B0609070205080204" pitchFamily="49" charset="-128"/>
              <a:ea typeface="ＭＳ ゴシック" panose="020B0609070205080204" pitchFamily="49" charset="-128"/>
            </a:rPr>
            <a:t>※</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入院医療機関設備整備事業において使用した人数に限ります。</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入院医療機関設備整備事業において個人防護具を着用した</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日数を記入してください。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9</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30</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日の</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183</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が上限です。</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入院受入病床の確保したのが</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月</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日以降であったり、また、年度途中で</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入院受入病床を確保しなくなるなど、補助対象期間を通して事業を行っていな</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い場合には、補助対象となる医療機関としての日数を記入してください。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baseline="0">
              <a:solidFill>
                <a:sysClr val="windowText" lastClr="000000"/>
              </a:solidFill>
              <a:latin typeface="ＭＳ ゴシック" panose="020B0609070205080204" pitchFamily="49" charset="-128"/>
              <a:ea typeface="ＭＳ ゴシック" panose="020B0609070205080204" pitchFamily="49" charset="-128"/>
            </a:rPr>
            <a:t>自動計算</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①</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3,600</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円</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人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　日が個人防護具の上限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になります。</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上限内に収まるよう購入する</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個人防護具を検討してください。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２　「個人防護具の明細」について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補助対象期間中に使用した分が補助対象です。（</a:t>
          </a:r>
          <a:r>
            <a:rPr kumimoji="1" lang="ja-JP" altLang="en-US" sz="1200" b="1" strike="noStrike" baseline="0">
              <a:solidFill>
                <a:srgbClr val="FF0000"/>
              </a:solidFill>
              <a:latin typeface="ＭＳ ゴシック" panose="020B0609070205080204" pitchFamily="49" charset="-128"/>
              <a:ea typeface="ＭＳ ゴシック" panose="020B0609070205080204" pitchFamily="49" charset="-128"/>
            </a:rPr>
            <a:t>備蓄</a:t>
          </a:r>
          <a:r>
            <a:rPr kumimoji="1" lang="ja-JP" altLang="en-US" sz="1200" b="1">
              <a:solidFill>
                <a:srgbClr val="FF0000"/>
              </a:solidFill>
              <a:latin typeface="ＭＳ ゴシック" panose="020B0609070205080204" pitchFamily="49" charset="-128"/>
              <a:ea typeface="ＭＳ ゴシック" panose="020B0609070205080204" pitchFamily="49" charset="-128"/>
            </a:rPr>
            <a:t>目的は補助対象外</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①「添付書類番号」欄に番号を入力いただき、照合できるように、各品目に対する見積書等</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（発注・契約書、納品書、請求書、領収書など）に番号を付記してください。</a:t>
          </a: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最終的に、</a:t>
          </a:r>
          <a:r>
            <a:rPr kumimoji="1" lang="ja-JP" altLang="en-US" sz="1200">
              <a:solidFill>
                <a:srgbClr val="FF0000"/>
              </a:solidFill>
              <a:latin typeface="ＭＳ ゴシック" panose="020B0609070205080204" pitchFamily="49" charset="-128"/>
              <a:ea typeface="ＭＳ ゴシック" panose="020B0609070205080204" pitchFamily="49" charset="-128"/>
            </a:rPr>
            <a:t>「金額（税込）」欄が、見積書等（発注・契約書、納品書、請求書、</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rgbClr val="FF0000"/>
              </a:solidFill>
              <a:latin typeface="ＭＳ ゴシック" panose="020B0609070205080204" pitchFamily="49" charset="-128"/>
              <a:ea typeface="ＭＳ ゴシック" panose="020B0609070205080204" pitchFamily="49" charset="-128"/>
            </a:rPr>
            <a:t>　　　領収書など）と一致</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するようにしてください。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同じ種類で単価が異なる場合には、行を分けて記入してください。</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266700</xdr:colOff>
      <xdr:row>9</xdr:row>
      <xdr:rowOff>19050</xdr:rowOff>
    </xdr:from>
    <xdr:to>
      <xdr:col>1</xdr:col>
      <xdr:colOff>600075</xdr:colOff>
      <xdr:row>10</xdr:row>
      <xdr:rowOff>19050</xdr:rowOff>
    </xdr:to>
    <xdr:sp macro="" textlink="">
      <xdr:nvSpPr>
        <xdr:cNvPr id="10" name="テキスト ボックス 9">
          <a:extLst>
            <a:ext uri="{FF2B5EF4-FFF2-40B4-BE49-F238E27FC236}">
              <a16:creationId xmlns:a16="http://schemas.microsoft.com/office/drawing/2014/main" id="{00000000-0008-0000-1800-00000A000000}"/>
            </a:ext>
          </a:extLst>
        </xdr:cNvPr>
        <xdr:cNvSpPr txBox="1"/>
      </xdr:nvSpPr>
      <xdr:spPr>
        <a:xfrm>
          <a:off x="476250" y="310515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a:t>
          </a:r>
        </a:p>
      </xdr:txBody>
    </xdr:sp>
    <xdr:clientData/>
  </xdr:twoCellAnchor>
  <xdr:twoCellAnchor>
    <xdr:from>
      <xdr:col>3</xdr:col>
      <xdr:colOff>180975</xdr:colOff>
      <xdr:row>9</xdr:row>
      <xdr:rowOff>28575</xdr:rowOff>
    </xdr:from>
    <xdr:to>
      <xdr:col>3</xdr:col>
      <xdr:colOff>514350</xdr:colOff>
      <xdr:row>10</xdr:row>
      <xdr:rowOff>28575</xdr:rowOff>
    </xdr:to>
    <xdr:sp macro="" textlink="">
      <xdr:nvSpPr>
        <xdr:cNvPr id="11" name="テキスト ボックス 10">
          <a:extLst>
            <a:ext uri="{FF2B5EF4-FFF2-40B4-BE49-F238E27FC236}">
              <a16:creationId xmlns:a16="http://schemas.microsoft.com/office/drawing/2014/main" id="{00000000-0008-0000-1800-00000B000000}"/>
            </a:ext>
          </a:extLst>
        </xdr:cNvPr>
        <xdr:cNvSpPr txBox="1"/>
      </xdr:nvSpPr>
      <xdr:spPr>
        <a:xfrm>
          <a:off x="209550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②</a:t>
          </a:r>
        </a:p>
      </xdr:txBody>
    </xdr:sp>
    <xdr:clientData/>
  </xdr:twoCellAnchor>
  <xdr:twoCellAnchor>
    <xdr:from>
      <xdr:col>5</xdr:col>
      <xdr:colOff>333375</xdr:colOff>
      <xdr:row>9</xdr:row>
      <xdr:rowOff>28575</xdr:rowOff>
    </xdr:from>
    <xdr:to>
      <xdr:col>5</xdr:col>
      <xdr:colOff>666750</xdr:colOff>
      <xdr:row>10</xdr:row>
      <xdr:rowOff>28575</xdr:rowOff>
    </xdr:to>
    <xdr:sp macro="" textlink="">
      <xdr:nvSpPr>
        <xdr:cNvPr id="12" name="テキスト ボックス 11">
          <a:extLst>
            <a:ext uri="{FF2B5EF4-FFF2-40B4-BE49-F238E27FC236}">
              <a16:creationId xmlns:a16="http://schemas.microsoft.com/office/drawing/2014/main" id="{00000000-0008-0000-1800-00000C000000}"/>
            </a:ext>
          </a:extLst>
        </xdr:cNvPr>
        <xdr:cNvSpPr txBox="1"/>
      </xdr:nvSpPr>
      <xdr:spPr>
        <a:xfrm>
          <a:off x="375285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③</a:t>
          </a:r>
        </a:p>
      </xdr:txBody>
    </xdr:sp>
    <xdr:clientData/>
  </xdr:twoCellAnchor>
  <xdr:twoCellAnchor>
    <xdr:from>
      <xdr:col>7</xdr:col>
      <xdr:colOff>371475</xdr:colOff>
      <xdr:row>9</xdr:row>
      <xdr:rowOff>0</xdr:rowOff>
    </xdr:from>
    <xdr:to>
      <xdr:col>7</xdr:col>
      <xdr:colOff>704850</xdr:colOff>
      <xdr:row>10</xdr:row>
      <xdr:rowOff>0</xdr:rowOff>
    </xdr:to>
    <xdr:sp macro="" textlink="">
      <xdr:nvSpPr>
        <xdr:cNvPr id="13" name="テキスト ボックス 12">
          <a:extLst>
            <a:ext uri="{FF2B5EF4-FFF2-40B4-BE49-F238E27FC236}">
              <a16:creationId xmlns:a16="http://schemas.microsoft.com/office/drawing/2014/main" id="{00000000-0008-0000-1800-00000D000000}"/>
            </a:ext>
          </a:extLst>
        </xdr:cNvPr>
        <xdr:cNvSpPr txBox="1"/>
      </xdr:nvSpPr>
      <xdr:spPr>
        <a:xfrm>
          <a:off x="5676900" y="30861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④</a:t>
          </a:r>
        </a:p>
      </xdr:txBody>
    </xdr:sp>
    <xdr:clientData/>
  </xdr:twoCellAnchor>
  <xdr:twoCellAnchor>
    <xdr:from>
      <xdr:col>12</xdr:col>
      <xdr:colOff>100012</xdr:colOff>
      <xdr:row>4</xdr:row>
      <xdr:rowOff>50005</xdr:rowOff>
    </xdr:from>
    <xdr:to>
      <xdr:col>22</xdr:col>
      <xdr:colOff>547687</xdr:colOff>
      <xdr:row>7</xdr:row>
      <xdr:rowOff>238125</xdr:rowOff>
    </xdr:to>
    <xdr:sp macro="" textlink="">
      <xdr:nvSpPr>
        <xdr:cNvPr id="17" name="テキスト ボックス 16">
          <a:extLst>
            <a:ext uri="{FF2B5EF4-FFF2-40B4-BE49-F238E27FC236}">
              <a16:creationId xmlns:a16="http://schemas.microsoft.com/office/drawing/2014/main" id="{00000000-0008-0000-1800-000011000000}"/>
            </a:ext>
          </a:extLst>
        </xdr:cNvPr>
        <xdr:cNvSpPr txBox="1"/>
      </xdr:nvSpPr>
      <xdr:spPr>
        <a:xfrm>
          <a:off x="9553575" y="1204911"/>
          <a:ext cx="7353300" cy="16287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〇「</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１入院医療機関設備整備事業における個人防護具の上限額」中、「②人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補助上限額は別紙４所要額実績報告書の「基準額の上限」欄に転記されます。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〇「２個人防護具の明細」に補助金での購入を検討している物品を入力してください。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物品の合計額は別紙４所要額実績報告書の「対象経費支出額」欄に転記されます。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847725</xdr:colOff>
      <xdr:row>4</xdr:row>
      <xdr:rowOff>504825</xdr:rowOff>
    </xdr:from>
    <xdr:to>
      <xdr:col>9</xdr:col>
      <xdr:colOff>161925</xdr:colOff>
      <xdr:row>6</xdr:row>
      <xdr:rowOff>47625</xdr:rowOff>
    </xdr:to>
    <xdr:sp macro="" textlink="">
      <xdr:nvSpPr>
        <xdr:cNvPr id="18" name="テキスト ボックス 17">
          <a:extLst>
            <a:ext uri="{FF2B5EF4-FFF2-40B4-BE49-F238E27FC236}">
              <a16:creationId xmlns:a16="http://schemas.microsoft.com/office/drawing/2014/main" id="{00000000-0008-0000-1800-000012000000}"/>
            </a:ext>
          </a:extLst>
        </xdr:cNvPr>
        <xdr:cNvSpPr txBox="1"/>
      </xdr:nvSpPr>
      <xdr:spPr>
        <a:xfrm>
          <a:off x="1057275" y="1657350"/>
          <a:ext cx="6410325" cy="7334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本シートを入力すると、報告書作成に必要な補助上限額と物品の合計額が自動計算されます。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12</xdr:col>
      <xdr:colOff>47625</xdr:colOff>
      <xdr:row>0</xdr:row>
      <xdr:rowOff>123825</xdr:rowOff>
    </xdr:from>
    <xdr:to>
      <xdr:col>18</xdr:col>
      <xdr:colOff>454025</xdr:colOff>
      <xdr:row>3</xdr:row>
      <xdr:rowOff>38100</xdr:rowOff>
    </xdr:to>
    <xdr:sp macro="" textlink="">
      <xdr:nvSpPr>
        <xdr:cNvPr id="14" name="テキスト ボックス 13">
          <a:extLst>
            <a:ext uri="{FF2B5EF4-FFF2-40B4-BE49-F238E27FC236}">
              <a16:creationId xmlns:a16="http://schemas.microsoft.com/office/drawing/2014/main" id="{00000000-0008-0000-1800-00000E000000}"/>
            </a:ext>
          </a:extLst>
        </xdr:cNvPr>
        <xdr:cNvSpPr txBox="1"/>
      </xdr:nvSpPr>
      <xdr:spPr>
        <a:xfrm>
          <a:off x="9515475" y="123825"/>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8</xdr:col>
      <xdr:colOff>228600</xdr:colOff>
      <xdr:row>0</xdr:row>
      <xdr:rowOff>66675</xdr:rowOff>
    </xdr:from>
    <xdr:to>
      <xdr:col>12</xdr:col>
      <xdr:colOff>567592</xdr:colOff>
      <xdr:row>3</xdr:row>
      <xdr:rowOff>247649</xdr:rowOff>
    </xdr:to>
    <xdr:sp macro="" textlink="">
      <xdr:nvSpPr>
        <xdr:cNvPr id="3" name="テキスト ボックス 2">
          <a:extLst>
            <a:ext uri="{FF2B5EF4-FFF2-40B4-BE49-F238E27FC236}">
              <a16:creationId xmlns:a16="http://schemas.microsoft.com/office/drawing/2014/main" id="{00000000-0008-0000-1900-000003000000}"/>
            </a:ext>
          </a:extLst>
        </xdr:cNvPr>
        <xdr:cNvSpPr txBox="1"/>
      </xdr:nvSpPr>
      <xdr:spPr>
        <a:xfrm>
          <a:off x="12106275" y="66675"/>
          <a:ext cx="3082192" cy="111442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t>黄色セルのみ入力してください</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14</xdr:col>
      <xdr:colOff>209550</xdr:colOff>
      <xdr:row>13</xdr:row>
      <xdr:rowOff>244475</xdr:rowOff>
    </xdr:from>
    <xdr:to>
      <xdr:col>25</xdr:col>
      <xdr:colOff>438150</xdr:colOff>
      <xdr:row>39</xdr:row>
      <xdr:rowOff>38100</xdr:rowOff>
    </xdr:to>
    <xdr:sp macro="" textlink="">
      <xdr:nvSpPr>
        <xdr:cNvPr id="2" name="テキスト ボックス 1">
          <a:extLst>
            <a:ext uri="{FF2B5EF4-FFF2-40B4-BE49-F238E27FC236}">
              <a16:creationId xmlns:a16="http://schemas.microsoft.com/office/drawing/2014/main" id="{00000000-0008-0000-1A00-000002000000}"/>
            </a:ext>
          </a:extLst>
        </xdr:cNvPr>
        <xdr:cNvSpPr txBox="1"/>
      </xdr:nvSpPr>
      <xdr:spPr>
        <a:xfrm>
          <a:off x="10363200" y="3787775"/>
          <a:ext cx="7772400" cy="6232525"/>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　「帰国者・接触者外来等設備整備事業における個人防護具の上限額」について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a:solidFill>
                <a:schemeClr val="tx1"/>
              </a:solidFill>
              <a:latin typeface="ＭＳ ゴシック" panose="020B0609070205080204" pitchFamily="49" charset="-128"/>
              <a:ea typeface="ＭＳ ゴシック" panose="020B0609070205080204" pitchFamily="49" charset="-128"/>
            </a:rPr>
            <a:t>円</a:t>
          </a:r>
          <a:r>
            <a:rPr kumimoji="1" lang="en-US" altLang="ja-JP" sz="1200">
              <a:solidFill>
                <a:schemeClr val="tx1"/>
              </a:solidFill>
              <a:latin typeface="ＭＳ ゴシック" panose="020B0609070205080204" pitchFamily="49" charset="-128"/>
              <a:ea typeface="ＭＳ ゴシック" panose="020B0609070205080204" pitchFamily="49" charset="-128"/>
            </a:rPr>
            <a:t>/</a:t>
          </a:r>
          <a:r>
            <a:rPr kumimoji="1" lang="ja-JP" altLang="en-US" sz="1200">
              <a:solidFill>
                <a:schemeClr val="tx1"/>
              </a:solidFill>
              <a:latin typeface="ＭＳ ゴシック" panose="020B0609070205080204" pitchFamily="49" charset="-128"/>
              <a:ea typeface="ＭＳ ゴシック" panose="020B0609070205080204" pitchFamily="49" charset="-128"/>
            </a:rPr>
            <a:t>人</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本事業を実施するために</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施設で個人防護具を着用した</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日当たりの医療従事者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の人数を記</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baseline="0">
              <a:solidFill>
                <a:schemeClr val="tx1"/>
              </a:solidFill>
              <a:latin typeface="ＭＳ ゴシック" panose="020B0609070205080204" pitchFamily="49" charset="-128"/>
              <a:ea typeface="ＭＳ ゴシック" panose="020B0609070205080204" pitchFamily="49" charset="-128"/>
            </a:rPr>
            <a:t>※</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帰国者・接触者外来等設備整備事業</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において使用した人数に限ります。</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帰国者・接触者外来等設備整備事業において</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個人防護具を着用した日数（医療機関の休 </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診日及び</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帰国者・接触者外来（発熱外来）を行わない日を</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除いた日数）を記入してください。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9</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30</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日の</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183</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が上限です。</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診療・検査医療機関の指定日や行政検査の契約日が</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4</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月</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日以降であったり、</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年度途中で診療・検査医療機関を辞める申出をしたり、行政検査を止めるなど、</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補助対象期間をとおして事業を行っていない場合には、補助対象となる医療機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としての日数を記入してください。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baseline="0">
              <a:solidFill>
                <a:sysClr val="windowText" lastClr="000000"/>
              </a:solidFill>
              <a:latin typeface="ＭＳ ゴシック" panose="020B0609070205080204" pitchFamily="49" charset="-128"/>
              <a:ea typeface="ＭＳ ゴシック" panose="020B0609070205080204" pitchFamily="49" charset="-128"/>
            </a:rPr>
            <a:t>（自動計算）</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①</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3,600</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円</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人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　日が個人防護具の上</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限額になります。</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上限内に収まるよう購入する</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個人防護具を検討してく</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２　「個人防護具の明細」について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補助対象期間中に使用した分が補助対象です。</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（備蓄目的は補助対象外）</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①「添付書類番号」欄に番号を入力いただき、照合できるように、</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各品目に対する見積書等</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（発注・契約書、納品書、請求書、領収書など）に番号を付記してください。</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最終的に、</a:t>
          </a:r>
          <a:r>
            <a:rPr kumimoji="1" lang="ja-JP" altLang="en-US" sz="1200">
              <a:solidFill>
                <a:srgbClr val="FF0000"/>
              </a:solidFill>
              <a:latin typeface="ＭＳ ゴシック" panose="020B0609070205080204" pitchFamily="49" charset="-128"/>
              <a:ea typeface="ＭＳ ゴシック" panose="020B0609070205080204" pitchFamily="49" charset="-128"/>
            </a:rPr>
            <a:t>「金額（税込）」欄が、見積書等（発注・契約書、納品書、請求書、</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rgbClr val="FF0000"/>
              </a:solidFill>
              <a:latin typeface="ＭＳ ゴシック" panose="020B0609070205080204" pitchFamily="49" charset="-128"/>
              <a:ea typeface="ＭＳ ゴシック" panose="020B0609070205080204" pitchFamily="49" charset="-128"/>
            </a:rPr>
            <a:t>　　　領収書など）と一致</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するようにしてください。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同じ種類で単価が異なる場合には、行を分けて記入してください。</a:t>
          </a:r>
          <a:endParaRPr kumimoji="1" lang="en-US" altLang="ja-JP" sz="1200">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390525</xdr:colOff>
      <xdr:row>8</xdr:row>
      <xdr:rowOff>38100</xdr:rowOff>
    </xdr:from>
    <xdr:to>
      <xdr:col>1</xdr:col>
      <xdr:colOff>723900</xdr:colOff>
      <xdr:row>9</xdr:row>
      <xdr:rowOff>38100</xdr:rowOff>
    </xdr:to>
    <xdr:sp macro="" textlink="">
      <xdr:nvSpPr>
        <xdr:cNvPr id="3" name="テキスト ボックス 2">
          <a:extLst>
            <a:ext uri="{FF2B5EF4-FFF2-40B4-BE49-F238E27FC236}">
              <a16:creationId xmlns:a16="http://schemas.microsoft.com/office/drawing/2014/main" id="{00000000-0008-0000-1A00-000003000000}"/>
            </a:ext>
          </a:extLst>
        </xdr:cNvPr>
        <xdr:cNvSpPr txBox="1"/>
      </xdr:nvSpPr>
      <xdr:spPr>
        <a:xfrm>
          <a:off x="600075" y="22860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a:t>
          </a:r>
        </a:p>
      </xdr:txBody>
    </xdr:sp>
    <xdr:clientData/>
  </xdr:twoCellAnchor>
  <xdr:twoCellAnchor>
    <xdr:from>
      <xdr:col>3</xdr:col>
      <xdr:colOff>209550</xdr:colOff>
      <xdr:row>8</xdr:row>
      <xdr:rowOff>38100</xdr:rowOff>
    </xdr:from>
    <xdr:to>
      <xdr:col>3</xdr:col>
      <xdr:colOff>542925</xdr:colOff>
      <xdr:row>9</xdr:row>
      <xdr:rowOff>38100</xdr:rowOff>
    </xdr:to>
    <xdr:sp macro="" textlink="">
      <xdr:nvSpPr>
        <xdr:cNvPr id="4" name="テキスト ボックス 3">
          <a:extLst>
            <a:ext uri="{FF2B5EF4-FFF2-40B4-BE49-F238E27FC236}">
              <a16:creationId xmlns:a16="http://schemas.microsoft.com/office/drawing/2014/main" id="{00000000-0008-0000-1A00-000004000000}"/>
            </a:ext>
          </a:extLst>
        </xdr:cNvPr>
        <xdr:cNvSpPr txBox="1"/>
      </xdr:nvSpPr>
      <xdr:spPr>
        <a:xfrm>
          <a:off x="2124075" y="22860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②</a:t>
          </a:r>
        </a:p>
      </xdr:txBody>
    </xdr:sp>
    <xdr:clientData/>
  </xdr:twoCellAnchor>
  <xdr:twoCellAnchor>
    <xdr:from>
      <xdr:col>5</xdr:col>
      <xdr:colOff>361950</xdr:colOff>
      <xdr:row>8</xdr:row>
      <xdr:rowOff>38100</xdr:rowOff>
    </xdr:from>
    <xdr:to>
      <xdr:col>5</xdr:col>
      <xdr:colOff>695325</xdr:colOff>
      <xdr:row>9</xdr:row>
      <xdr:rowOff>38100</xdr:rowOff>
    </xdr:to>
    <xdr:sp macro="" textlink="">
      <xdr:nvSpPr>
        <xdr:cNvPr id="5" name="テキスト ボックス 4">
          <a:extLst>
            <a:ext uri="{FF2B5EF4-FFF2-40B4-BE49-F238E27FC236}">
              <a16:creationId xmlns:a16="http://schemas.microsoft.com/office/drawing/2014/main" id="{00000000-0008-0000-1A00-000005000000}"/>
            </a:ext>
          </a:extLst>
        </xdr:cNvPr>
        <xdr:cNvSpPr txBox="1"/>
      </xdr:nvSpPr>
      <xdr:spPr>
        <a:xfrm>
          <a:off x="3781425" y="22860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③</a:t>
          </a:r>
        </a:p>
      </xdr:txBody>
    </xdr:sp>
    <xdr:clientData/>
  </xdr:twoCellAnchor>
  <xdr:twoCellAnchor>
    <xdr:from>
      <xdr:col>7</xdr:col>
      <xdr:colOff>371475</xdr:colOff>
      <xdr:row>8</xdr:row>
      <xdr:rowOff>38100</xdr:rowOff>
    </xdr:from>
    <xdr:to>
      <xdr:col>7</xdr:col>
      <xdr:colOff>704850</xdr:colOff>
      <xdr:row>9</xdr:row>
      <xdr:rowOff>38100</xdr:rowOff>
    </xdr:to>
    <xdr:sp macro="" textlink="">
      <xdr:nvSpPr>
        <xdr:cNvPr id="6" name="テキスト ボックス 5">
          <a:extLst>
            <a:ext uri="{FF2B5EF4-FFF2-40B4-BE49-F238E27FC236}">
              <a16:creationId xmlns:a16="http://schemas.microsoft.com/office/drawing/2014/main" id="{00000000-0008-0000-1A00-000006000000}"/>
            </a:ext>
          </a:extLst>
        </xdr:cNvPr>
        <xdr:cNvSpPr txBox="1"/>
      </xdr:nvSpPr>
      <xdr:spPr>
        <a:xfrm>
          <a:off x="5676900" y="22860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④</a:t>
          </a:r>
        </a:p>
      </xdr:txBody>
    </xdr:sp>
    <xdr:clientData/>
  </xdr:twoCellAnchor>
  <xdr:twoCellAnchor>
    <xdr:from>
      <xdr:col>14</xdr:col>
      <xdr:colOff>142875</xdr:colOff>
      <xdr:row>4</xdr:row>
      <xdr:rowOff>152399</xdr:rowOff>
    </xdr:from>
    <xdr:to>
      <xdr:col>25</xdr:col>
      <xdr:colOff>381000</xdr:colOff>
      <xdr:row>13</xdr:row>
      <xdr:rowOff>85725</xdr:rowOff>
    </xdr:to>
    <xdr:sp macro="" textlink="">
      <xdr:nvSpPr>
        <xdr:cNvPr id="7" name="テキスト ボックス 6">
          <a:extLst>
            <a:ext uri="{FF2B5EF4-FFF2-40B4-BE49-F238E27FC236}">
              <a16:creationId xmlns:a16="http://schemas.microsoft.com/office/drawing/2014/main" id="{00000000-0008-0000-1A00-000007000000}"/>
            </a:ext>
          </a:extLst>
        </xdr:cNvPr>
        <xdr:cNvSpPr txBox="1"/>
      </xdr:nvSpPr>
      <xdr:spPr>
        <a:xfrm>
          <a:off x="10982325" y="1409699"/>
          <a:ext cx="7781925" cy="22193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〇「</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１帰国者・接触者外来等設備整備事業における個人防護具の上限額」中、「②人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補助上限額は別紙４所要額実績報告書の「基準額の上限」欄に転記されます。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〇「２個人防護具の明細」に補助金での購入を検討している物品を入力してください。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物品の合計額は別紙４所要額実績報告書の「対象経費支出額」欄に転記されます。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〇「３発熱患者への診療対応時間」に曜日ごとに発熱患者の対応できる人数及び対応可能時間を入力してくだ</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指定診療・検査医療機関の指定を受けている場合は、埼玉県指定診療・検査医療機関検索システムに登録されてある内容を入力してください。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2</xdr:col>
      <xdr:colOff>0</xdr:colOff>
      <xdr:row>3</xdr:row>
      <xdr:rowOff>171450</xdr:rowOff>
    </xdr:from>
    <xdr:to>
      <xdr:col>9</xdr:col>
      <xdr:colOff>200025</xdr:colOff>
      <xdr:row>6</xdr:row>
      <xdr:rowOff>9525</xdr:rowOff>
    </xdr:to>
    <xdr:sp macro="" textlink="">
      <xdr:nvSpPr>
        <xdr:cNvPr id="9" name="テキスト ボックス 8">
          <a:extLst>
            <a:ext uri="{FF2B5EF4-FFF2-40B4-BE49-F238E27FC236}">
              <a16:creationId xmlns:a16="http://schemas.microsoft.com/office/drawing/2014/main" id="{00000000-0008-0000-1A00-000009000000}"/>
            </a:ext>
          </a:extLst>
        </xdr:cNvPr>
        <xdr:cNvSpPr txBox="1"/>
      </xdr:nvSpPr>
      <xdr:spPr>
        <a:xfrm>
          <a:off x="1162050" y="1038225"/>
          <a:ext cx="6343650" cy="7239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本シートを入力すると、報告書作成に必要な補助上限額と物品の合計額が自動計算されます。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14</xdr:col>
      <xdr:colOff>190500</xdr:colOff>
      <xdr:row>0</xdr:row>
      <xdr:rowOff>257175</xdr:rowOff>
    </xdr:from>
    <xdr:to>
      <xdr:col>20</xdr:col>
      <xdr:colOff>596900</xdr:colOff>
      <xdr:row>3</xdr:row>
      <xdr:rowOff>209550</xdr:rowOff>
    </xdr:to>
    <xdr:sp macro="" textlink="">
      <xdr:nvSpPr>
        <xdr:cNvPr id="10" name="テキスト ボックス 9">
          <a:extLst>
            <a:ext uri="{FF2B5EF4-FFF2-40B4-BE49-F238E27FC236}">
              <a16:creationId xmlns:a16="http://schemas.microsoft.com/office/drawing/2014/main" id="{00000000-0008-0000-1A00-00000A000000}"/>
            </a:ext>
          </a:extLst>
        </xdr:cNvPr>
        <xdr:cNvSpPr txBox="1"/>
      </xdr:nvSpPr>
      <xdr:spPr>
        <a:xfrm>
          <a:off x="11029950" y="257175"/>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7</xdr:col>
      <xdr:colOff>495300</xdr:colOff>
      <xdr:row>0</xdr:row>
      <xdr:rowOff>104775</xdr:rowOff>
    </xdr:from>
    <xdr:to>
      <xdr:col>12</xdr:col>
      <xdr:colOff>148492</xdr:colOff>
      <xdr:row>3</xdr:row>
      <xdr:rowOff>285749</xdr:rowOff>
    </xdr:to>
    <xdr:sp macro="" textlink="">
      <xdr:nvSpPr>
        <xdr:cNvPr id="3" name="テキスト ボックス 2">
          <a:extLst>
            <a:ext uri="{FF2B5EF4-FFF2-40B4-BE49-F238E27FC236}">
              <a16:creationId xmlns:a16="http://schemas.microsoft.com/office/drawing/2014/main" id="{00000000-0008-0000-1B00-000003000000}"/>
            </a:ext>
          </a:extLst>
        </xdr:cNvPr>
        <xdr:cNvSpPr txBox="1"/>
      </xdr:nvSpPr>
      <xdr:spPr>
        <a:xfrm>
          <a:off x="10572750" y="104775"/>
          <a:ext cx="3082192" cy="111442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t>黄色セルのみ入力してください</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9</xdr:col>
      <xdr:colOff>0</xdr:colOff>
      <xdr:row>1</xdr:row>
      <xdr:rowOff>0</xdr:rowOff>
    </xdr:from>
    <xdr:to>
      <xdr:col>13</xdr:col>
      <xdr:colOff>338992</xdr:colOff>
      <xdr:row>4</xdr:row>
      <xdr:rowOff>76199</xdr:rowOff>
    </xdr:to>
    <xdr:sp macro="" textlink="">
      <xdr:nvSpPr>
        <xdr:cNvPr id="3" name="テキスト ボックス 2">
          <a:extLst>
            <a:ext uri="{FF2B5EF4-FFF2-40B4-BE49-F238E27FC236}">
              <a16:creationId xmlns:a16="http://schemas.microsoft.com/office/drawing/2014/main" id="{00000000-0008-0000-1C00-000003000000}"/>
            </a:ext>
          </a:extLst>
        </xdr:cNvPr>
        <xdr:cNvSpPr txBox="1"/>
      </xdr:nvSpPr>
      <xdr:spPr>
        <a:xfrm>
          <a:off x="12744450" y="276225"/>
          <a:ext cx="3082192" cy="111442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t>黄色セルのみ入力してください</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7</xdr:col>
      <xdr:colOff>409575</xdr:colOff>
      <xdr:row>1</xdr:row>
      <xdr:rowOff>19050</xdr:rowOff>
    </xdr:from>
    <xdr:to>
      <xdr:col>12</xdr:col>
      <xdr:colOff>300892</xdr:colOff>
      <xdr:row>4</xdr:row>
      <xdr:rowOff>95249</xdr:rowOff>
    </xdr:to>
    <xdr:sp macro="" textlink="">
      <xdr:nvSpPr>
        <xdr:cNvPr id="3" name="テキスト ボックス 2">
          <a:extLst>
            <a:ext uri="{FF2B5EF4-FFF2-40B4-BE49-F238E27FC236}">
              <a16:creationId xmlns:a16="http://schemas.microsoft.com/office/drawing/2014/main" id="{00000000-0008-0000-1D00-000003000000}"/>
            </a:ext>
          </a:extLst>
        </xdr:cNvPr>
        <xdr:cNvSpPr txBox="1"/>
      </xdr:nvSpPr>
      <xdr:spPr>
        <a:xfrm>
          <a:off x="11944350" y="295275"/>
          <a:ext cx="3082192" cy="111442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t>黄色セルのみ入力してください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419099</xdr:colOff>
      <xdr:row>0</xdr:row>
      <xdr:rowOff>133349</xdr:rowOff>
    </xdr:from>
    <xdr:to>
      <xdr:col>20</xdr:col>
      <xdr:colOff>254000</xdr:colOff>
      <xdr:row>6</xdr:row>
      <xdr:rowOff>371475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2118974" y="133349"/>
          <a:ext cx="8026401" cy="201612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endParaRPr kumimoji="1" lang="en-US" altLang="ja-JP" sz="3200" b="1"/>
        </a:p>
        <a:p>
          <a:r>
            <a:rPr kumimoji="1" lang="ja-JP" altLang="en-US" sz="3200" b="1">
              <a:solidFill>
                <a:srgbClr val="FF0000"/>
              </a:solidFill>
            </a:rPr>
            <a:t>チェックを忘れないようご注意ください。</a:t>
          </a:r>
        </a:p>
      </xdr:txBody>
    </xdr:sp>
    <xdr:clientData/>
  </xdr:twoCellAnchor>
  <mc:AlternateContent xmlns:mc="http://schemas.openxmlformats.org/markup-compatibility/2006">
    <mc:Choice xmlns:a14="http://schemas.microsoft.com/office/drawing/2010/main" Requires="a14">
      <xdr:twoCellAnchor editAs="oneCell">
        <xdr:from>
          <xdr:col>1</xdr:col>
          <xdr:colOff>9525</xdr:colOff>
          <xdr:row>68</xdr:row>
          <xdr:rowOff>9525</xdr:rowOff>
        </xdr:from>
        <xdr:to>
          <xdr:col>1</xdr:col>
          <xdr:colOff>200025</xdr:colOff>
          <xdr:row>68</xdr:row>
          <xdr:rowOff>238125</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69</xdr:row>
          <xdr:rowOff>9525</xdr:rowOff>
        </xdr:from>
        <xdr:to>
          <xdr:col>1</xdr:col>
          <xdr:colOff>200025</xdr:colOff>
          <xdr:row>69</xdr:row>
          <xdr:rowOff>238125</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3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77</xdr:row>
          <xdr:rowOff>9525</xdr:rowOff>
        </xdr:from>
        <xdr:to>
          <xdr:col>1</xdr:col>
          <xdr:colOff>200025</xdr:colOff>
          <xdr:row>77</xdr:row>
          <xdr:rowOff>238125</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3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78</xdr:row>
          <xdr:rowOff>9525</xdr:rowOff>
        </xdr:from>
        <xdr:to>
          <xdr:col>1</xdr:col>
          <xdr:colOff>200025</xdr:colOff>
          <xdr:row>78</xdr:row>
          <xdr:rowOff>238125</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3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0.xml><?xml version="1.0" encoding="utf-8"?>
<xdr:wsDr xmlns:xdr="http://schemas.openxmlformats.org/drawingml/2006/spreadsheetDrawing" xmlns:a="http://schemas.openxmlformats.org/drawingml/2006/main">
  <xdr:twoCellAnchor>
    <xdr:from>
      <xdr:col>11</xdr:col>
      <xdr:colOff>128588</xdr:colOff>
      <xdr:row>9</xdr:row>
      <xdr:rowOff>230979</xdr:rowOff>
    </xdr:from>
    <xdr:to>
      <xdr:col>22</xdr:col>
      <xdr:colOff>666750</xdr:colOff>
      <xdr:row>36</xdr:row>
      <xdr:rowOff>71437</xdr:rowOff>
    </xdr:to>
    <xdr:sp macro="" textlink="">
      <xdr:nvSpPr>
        <xdr:cNvPr id="2" name="テキスト ボックス 1">
          <a:extLst>
            <a:ext uri="{FF2B5EF4-FFF2-40B4-BE49-F238E27FC236}">
              <a16:creationId xmlns:a16="http://schemas.microsoft.com/office/drawing/2014/main" id="{00000000-0008-0000-1E00-000002000000}"/>
            </a:ext>
          </a:extLst>
        </xdr:cNvPr>
        <xdr:cNvSpPr txBox="1"/>
      </xdr:nvSpPr>
      <xdr:spPr>
        <a:xfrm>
          <a:off x="8615363" y="2526504"/>
          <a:ext cx="7681912" cy="6593683"/>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　「疑う患者受入れのための救急・周産期・小児医療体制確保事業事業における</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個人防護具の上限額」について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a:solidFill>
                <a:schemeClr val="tx1"/>
              </a:solidFill>
              <a:latin typeface="ＭＳ ゴシック" panose="020B0609070205080204" pitchFamily="49" charset="-128"/>
              <a:ea typeface="ＭＳ ゴシック" panose="020B0609070205080204" pitchFamily="49" charset="-128"/>
            </a:rPr>
            <a:t>円</a:t>
          </a:r>
          <a:r>
            <a:rPr kumimoji="1" lang="en-US" altLang="ja-JP" sz="1200">
              <a:solidFill>
                <a:schemeClr val="tx1"/>
              </a:solidFill>
              <a:latin typeface="ＭＳ ゴシック" panose="020B0609070205080204" pitchFamily="49" charset="-128"/>
              <a:ea typeface="ＭＳ ゴシック" panose="020B0609070205080204" pitchFamily="49" charset="-128"/>
            </a:rPr>
            <a:t>/</a:t>
          </a:r>
          <a:r>
            <a:rPr kumimoji="1" lang="ja-JP" altLang="en-US" sz="1200">
              <a:solidFill>
                <a:schemeClr val="tx1"/>
              </a:solidFill>
              <a:latin typeface="ＭＳ ゴシック" panose="020B0609070205080204" pitchFamily="49" charset="-128"/>
              <a:ea typeface="ＭＳ ゴシック" panose="020B0609070205080204" pitchFamily="49" charset="-128"/>
            </a:rPr>
            <a:t>人</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本事業を実施するために</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施設で個人防護具を着用した</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日当たりの医療従事者の</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人数を記</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baseline="0">
              <a:solidFill>
                <a:schemeClr val="tx1"/>
              </a:solidFill>
              <a:latin typeface="ＭＳ ゴシック" panose="020B0609070205080204" pitchFamily="49" charset="-128"/>
              <a:ea typeface="ＭＳ ゴシック" panose="020B0609070205080204" pitchFamily="49" charset="-128"/>
            </a:rPr>
            <a:t>※</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疑う患者受入れのための救急・周産期・医療体制確保事業</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において使用した</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人数に限ります。</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疑う患者受入れのための救急・周産期・医療体制確保事業において</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個人防護具を着用  </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した日数を記入してください。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日～令和</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4</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年</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9</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月</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30</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日の</a:t>
          </a:r>
          <a:r>
            <a:rPr kumimoji="1" lang="en-US" altLang="ja-JP" sz="1200" b="1" baseline="0">
              <a:solidFill>
                <a:srgbClr val="FF0000"/>
              </a:solidFill>
              <a:latin typeface="ＭＳ ゴシック" panose="020B0609070205080204" pitchFamily="49" charset="-128"/>
              <a:ea typeface="ＭＳ ゴシック" panose="020B0609070205080204" pitchFamily="49" charset="-128"/>
            </a:rPr>
            <a:t>183</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日</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が上限です。</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疑い患者を診療する医療機関としての登録が</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4</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月</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日以降の場合は</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その日から、また、補助対象期間途中で登録がなくなった場合はその日までの</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日数を記入してください。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baseline="0">
              <a:solidFill>
                <a:sysClr val="windowText" lastClr="000000"/>
              </a:solidFill>
              <a:latin typeface="ＭＳ ゴシック" panose="020B0609070205080204" pitchFamily="49" charset="-128"/>
              <a:ea typeface="ＭＳ ゴシック" panose="020B0609070205080204" pitchFamily="49" charset="-128"/>
            </a:rPr>
            <a:t>（自動計算）</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①</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3,600</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円</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人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　日が個人防護具の上限額</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になります。</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上限内に収まるよう購入する</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個人防護具を検討してください。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２　「個人防護具の明細」について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補助対象期間中に使用した分が補助対象です。</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（備蓄目的は補助対象外）</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最終的に、</a:t>
          </a:r>
          <a:r>
            <a:rPr kumimoji="1" lang="ja-JP" altLang="en-US" sz="1200">
              <a:solidFill>
                <a:srgbClr val="FF0000"/>
              </a:solidFill>
              <a:latin typeface="ＭＳ ゴシック" panose="020B0609070205080204" pitchFamily="49" charset="-128"/>
              <a:ea typeface="ＭＳ ゴシック" panose="020B0609070205080204" pitchFamily="49" charset="-128"/>
            </a:rPr>
            <a:t>「金額（税込）」欄が、見積書等（発注・契約書、納品書、請求書、</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rgbClr val="FF0000"/>
              </a:solidFill>
              <a:latin typeface="ＭＳ ゴシック" panose="020B0609070205080204" pitchFamily="49" charset="-128"/>
              <a:ea typeface="ＭＳ ゴシック" panose="020B0609070205080204" pitchFamily="49" charset="-128"/>
            </a:rPr>
            <a:t>　　　領収書など）と一致</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するようにしてください。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同じ種類で単価が異なる場合には、行を分けて記入してください。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latin typeface="ＭＳ ゴシック" panose="020B0609070205080204" pitchFamily="49" charset="-128"/>
              <a:ea typeface="ＭＳ ゴシック" panose="020B0609070205080204" pitchFamily="49" charset="-128"/>
            </a:rPr>
            <a:t>③「添付書類番号」欄に番号を入力いただき、照合できるように、</a:t>
          </a:r>
          <a:r>
            <a:rPr kumimoji="1" lang="ja-JP" altLang="en-US" sz="1200">
              <a:solidFill>
                <a:srgbClr val="FF0000"/>
              </a:solidFill>
              <a:latin typeface="ＭＳ ゴシック" panose="020B0609070205080204" pitchFamily="49" charset="-128"/>
              <a:ea typeface="ＭＳ ゴシック" panose="020B0609070205080204" pitchFamily="49" charset="-128"/>
            </a:rPr>
            <a:t>各品目に対する見積書等</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rgbClr val="FF0000"/>
              </a:solidFill>
              <a:latin typeface="ＭＳ ゴシック" panose="020B0609070205080204" pitchFamily="49" charset="-128"/>
              <a:ea typeface="ＭＳ ゴシック" panose="020B0609070205080204" pitchFamily="49" charset="-128"/>
            </a:rPr>
            <a:t>　（発注・契約書、納品書、請求書、領収書など）に番号を付記してください。</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476250</xdr:colOff>
      <xdr:row>8</xdr:row>
      <xdr:rowOff>9525</xdr:rowOff>
    </xdr:from>
    <xdr:to>
      <xdr:col>1</xdr:col>
      <xdr:colOff>809625</xdr:colOff>
      <xdr:row>9</xdr:row>
      <xdr:rowOff>9525</xdr:rowOff>
    </xdr:to>
    <xdr:sp macro="" textlink="">
      <xdr:nvSpPr>
        <xdr:cNvPr id="4" name="テキスト ボックス 3">
          <a:extLst>
            <a:ext uri="{FF2B5EF4-FFF2-40B4-BE49-F238E27FC236}">
              <a16:creationId xmlns:a16="http://schemas.microsoft.com/office/drawing/2014/main" id="{00000000-0008-0000-1E00-000004000000}"/>
            </a:ext>
          </a:extLst>
        </xdr:cNvPr>
        <xdr:cNvSpPr txBox="1"/>
      </xdr:nvSpPr>
      <xdr:spPr>
        <a:xfrm>
          <a:off x="685800" y="20574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a:t>
          </a:r>
        </a:p>
      </xdr:txBody>
    </xdr:sp>
    <xdr:clientData/>
  </xdr:twoCellAnchor>
  <xdr:twoCellAnchor>
    <xdr:from>
      <xdr:col>3</xdr:col>
      <xdr:colOff>228600</xdr:colOff>
      <xdr:row>8</xdr:row>
      <xdr:rowOff>28575</xdr:rowOff>
    </xdr:from>
    <xdr:to>
      <xdr:col>3</xdr:col>
      <xdr:colOff>561975</xdr:colOff>
      <xdr:row>9</xdr:row>
      <xdr:rowOff>28575</xdr:rowOff>
    </xdr:to>
    <xdr:sp macro="" textlink="">
      <xdr:nvSpPr>
        <xdr:cNvPr id="5" name="テキスト ボックス 4">
          <a:extLst>
            <a:ext uri="{FF2B5EF4-FFF2-40B4-BE49-F238E27FC236}">
              <a16:creationId xmlns:a16="http://schemas.microsoft.com/office/drawing/2014/main" id="{00000000-0008-0000-1E00-000005000000}"/>
            </a:ext>
          </a:extLst>
        </xdr:cNvPr>
        <xdr:cNvSpPr txBox="1"/>
      </xdr:nvSpPr>
      <xdr:spPr>
        <a:xfrm>
          <a:off x="2143125" y="207645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②</a:t>
          </a:r>
        </a:p>
      </xdr:txBody>
    </xdr:sp>
    <xdr:clientData/>
  </xdr:twoCellAnchor>
  <xdr:twoCellAnchor>
    <xdr:from>
      <xdr:col>5</xdr:col>
      <xdr:colOff>352425</xdr:colOff>
      <xdr:row>8</xdr:row>
      <xdr:rowOff>19050</xdr:rowOff>
    </xdr:from>
    <xdr:to>
      <xdr:col>5</xdr:col>
      <xdr:colOff>685800</xdr:colOff>
      <xdr:row>9</xdr:row>
      <xdr:rowOff>19050</xdr:rowOff>
    </xdr:to>
    <xdr:sp macro="" textlink="">
      <xdr:nvSpPr>
        <xdr:cNvPr id="6" name="テキスト ボックス 5">
          <a:extLst>
            <a:ext uri="{FF2B5EF4-FFF2-40B4-BE49-F238E27FC236}">
              <a16:creationId xmlns:a16="http://schemas.microsoft.com/office/drawing/2014/main" id="{00000000-0008-0000-1E00-000006000000}"/>
            </a:ext>
          </a:extLst>
        </xdr:cNvPr>
        <xdr:cNvSpPr txBox="1"/>
      </xdr:nvSpPr>
      <xdr:spPr>
        <a:xfrm>
          <a:off x="3771900" y="206692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③</a:t>
          </a:r>
        </a:p>
      </xdr:txBody>
    </xdr:sp>
    <xdr:clientData/>
  </xdr:twoCellAnchor>
  <xdr:twoCellAnchor>
    <xdr:from>
      <xdr:col>7</xdr:col>
      <xdr:colOff>390525</xdr:colOff>
      <xdr:row>8</xdr:row>
      <xdr:rowOff>0</xdr:rowOff>
    </xdr:from>
    <xdr:to>
      <xdr:col>7</xdr:col>
      <xdr:colOff>723900</xdr:colOff>
      <xdr:row>9</xdr:row>
      <xdr:rowOff>0</xdr:rowOff>
    </xdr:to>
    <xdr:sp macro="" textlink="">
      <xdr:nvSpPr>
        <xdr:cNvPr id="7" name="テキスト ボックス 6">
          <a:extLst>
            <a:ext uri="{FF2B5EF4-FFF2-40B4-BE49-F238E27FC236}">
              <a16:creationId xmlns:a16="http://schemas.microsoft.com/office/drawing/2014/main" id="{00000000-0008-0000-1E00-000007000000}"/>
            </a:ext>
          </a:extLst>
        </xdr:cNvPr>
        <xdr:cNvSpPr txBox="1"/>
      </xdr:nvSpPr>
      <xdr:spPr>
        <a:xfrm>
          <a:off x="5695950" y="20478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④</a:t>
          </a:r>
        </a:p>
      </xdr:txBody>
    </xdr:sp>
    <xdr:clientData/>
  </xdr:twoCellAnchor>
  <xdr:twoCellAnchor>
    <xdr:from>
      <xdr:col>11</xdr:col>
      <xdr:colOff>133349</xdr:colOff>
      <xdr:row>3</xdr:row>
      <xdr:rowOff>200025</xdr:rowOff>
    </xdr:from>
    <xdr:to>
      <xdr:col>23</xdr:col>
      <xdr:colOff>123825</xdr:colOff>
      <xdr:row>9</xdr:row>
      <xdr:rowOff>47625</xdr:rowOff>
    </xdr:to>
    <xdr:sp macro="" textlink="">
      <xdr:nvSpPr>
        <xdr:cNvPr id="8" name="テキスト ボックス 7">
          <a:extLst>
            <a:ext uri="{FF2B5EF4-FFF2-40B4-BE49-F238E27FC236}">
              <a16:creationId xmlns:a16="http://schemas.microsoft.com/office/drawing/2014/main" id="{00000000-0008-0000-1E00-000008000000}"/>
            </a:ext>
          </a:extLst>
        </xdr:cNvPr>
        <xdr:cNvSpPr txBox="1"/>
      </xdr:nvSpPr>
      <xdr:spPr>
        <a:xfrm>
          <a:off x="8620124" y="914400"/>
          <a:ext cx="7820026"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〇「</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１疑う患者受入れのための救急・周産期・小児医療体制確保事業事業における個人防護具の上限額」中、</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「②　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補助上限額は別紙４所要額実績報告書の「基準額の上限」欄に転記されます。</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〇「２個人防護具の明細」に補助金での購入を検討している物品を入力してください。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物品の合計額は別紙４所要額実績報告書の「対象経費支出額」欄に転記されます。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571500</xdr:colOff>
      <xdr:row>3</xdr:row>
      <xdr:rowOff>85725</xdr:rowOff>
    </xdr:from>
    <xdr:to>
      <xdr:col>8</xdr:col>
      <xdr:colOff>828675</xdr:colOff>
      <xdr:row>5</xdr:row>
      <xdr:rowOff>209550</xdr:rowOff>
    </xdr:to>
    <xdr:sp macro="" textlink="">
      <xdr:nvSpPr>
        <xdr:cNvPr id="9" name="テキスト ボックス 8">
          <a:extLst>
            <a:ext uri="{FF2B5EF4-FFF2-40B4-BE49-F238E27FC236}">
              <a16:creationId xmlns:a16="http://schemas.microsoft.com/office/drawing/2014/main" id="{00000000-0008-0000-1E00-000009000000}"/>
            </a:ext>
          </a:extLst>
        </xdr:cNvPr>
        <xdr:cNvSpPr txBox="1"/>
      </xdr:nvSpPr>
      <xdr:spPr>
        <a:xfrm>
          <a:off x="781050" y="800100"/>
          <a:ext cx="6410325" cy="7143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1100">
              <a:effectLst/>
              <a:latin typeface="MS Mincho" panose="02020609040205080304" pitchFamily="17" charset="-128"/>
              <a:ea typeface="MS Mincho" panose="02020609040205080304" pitchFamily="17" charset="-128"/>
            </a:rPr>
            <a:t>本シートを入力すると、</a:t>
          </a:r>
          <a:r>
            <a:rPr kumimoji="0" lang="ja-JP" altLang="en-US" sz="1100" b="0" i="0" u="none" strike="noStrike" kern="0" cap="none" spc="0" normalizeH="0" baseline="0" noProof="0">
              <a:ln>
                <a:noFill/>
              </a:ln>
              <a:solidFill>
                <a:prstClr val="black"/>
              </a:solidFill>
              <a:effectLst/>
              <a:uLnTx/>
              <a:uFillTx/>
              <a:latin typeface="MS Mincho" panose="02020609040205080304" pitchFamily="17" charset="-128"/>
              <a:ea typeface="MS Mincho" panose="02020609040205080304" pitchFamily="17" charset="-128"/>
              <a:cs typeface="+mn-cs"/>
            </a:rPr>
            <a:t>報告書作成に必要な補助上限額と物品の合計額が自動計算されます。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11</xdr:col>
      <xdr:colOff>123825</xdr:colOff>
      <xdr:row>0</xdr:row>
      <xdr:rowOff>57150</xdr:rowOff>
    </xdr:from>
    <xdr:to>
      <xdr:col>18</xdr:col>
      <xdr:colOff>244475</xdr:colOff>
      <xdr:row>3</xdr:row>
      <xdr:rowOff>161925</xdr:rowOff>
    </xdr:to>
    <xdr:sp macro="" textlink="">
      <xdr:nvSpPr>
        <xdr:cNvPr id="10" name="テキスト ボックス 9">
          <a:extLst>
            <a:ext uri="{FF2B5EF4-FFF2-40B4-BE49-F238E27FC236}">
              <a16:creationId xmlns:a16="http://schemas.microsoft.com/office/drawing/2014/main" id="{00000000-0008-0000-1E00-00000A000000}"/>
            </a:ext>
          </a:extLst>
        </xdr:cNvPr>
        <xdr:cNvSpPr txBox="1"/>
      </xdr:nvSpPr>
      <xdr:spPr>
        <a:xfrm>
          <a:off x="9305925" y="57150"/>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0</xdr:row>
      <xdr:rowOff>321468</xdr:rowOff>
    </xdr:from>
    <xdr:to>
      <xdr:col>12</xdr:col>
      <xdr:colOff>351692</xdr:colOff>
      <xdr:row>9</xdr:row>
      <xdr:rowOff>190500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8096250" y="321468"/>
          <a:ext cx="5780942" cy="301228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solidFill>
                <a:srgbClr val="FF0000"/>
              </a:solidFill>
            </a:rPr>
            <a:t>黄色セルに記入してください。</a:t>
          </a:r>
          <a:endParaRPr kumimoji="1" lang="en-US" altLang="ja-JP" sz="3200" b="1">
            <a:solidFill>
              <a:srgbClr val="FF0000"/>
            </a:solidFill>
          </a:endParaRPr>
        </a:p>
        <a:p>
          <a:r>
            <a:rPr kumimoji="1" lang="ja-JP" altLang="en-US" sz="3200" b="1"/>
            <a:t>必要理由が枠内に書ききれない場合は任意の様式に記載していただいても構いません。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409575</xdr:colOff>
      <xdr:row>0</xdr:row>
      <xdr:rowOff>155573</xdr:rowOff>
    </xdr:from>
    <xdr:to>
      <xdr:col>19</xdr:col>
      <xdr:colOff>447674</xdr:colOff>
      <xdr:row>10</xdr:row>
      <xdr:rowOff>333375</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8210550" y="155573"/>
          <a:ext cx="3467099" cy="198755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b="1"/>
            <a:t>内容確認の上、</a:t>
          </a:r>
          <a:endParaRPr kumimoji="1" lang="en-US" altLang="ja-JP" sz="2800" b="1"/>
        </a:p>
        <a:p>
          <a:r>
            <a:rPr kumimoji="1" lang="ja-JP" altLang="en-US" sz="2800" b="1"/>
            <a:t>黄色セルに入力を行ってください。</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342900</xdr:colOff>
          <xdr:row>26</xdr:row>
          <xdr:rowOff>152400</xdr:rowOff>
        </xdr:from>
        <xdr:to>
          <xdr:col>1</xdr:col>
          <xdr:colOff>304800</xdr:colOff>
          <xdr:row>28</xdr:row>
          <xdr:rowOff>38100</xdr:rowOff>
        </xdr:to>
        <xdr:sp macro="" textlink="">
          <xdr:nvSpPr>
            <xdr:cNvPr id="60417" name="Check Box 1" hidden="1">
              <a:extLst>
                <a:ext uri="{63B3BB69-23CF-44E3-9099-C40C66FF867C}">
                  <a14:compatExt spid="_x0000_s60417"/>
                </a:ext>
                <a:ext uri="{FF2B5EF4-FFF2-40B4-BE49-F238E27FC236}">
                  <a16:creationId xmlns:a16="http://schemas.microsoft.com/office/drawing/2014/main" id="{00000000-0008-0000-0600-000001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27</xdr:row>
          <xdr:rowOff>171450</xdr:rowOff>
        </xdr:from>
        <xdr:to>
          <xdr:col>1</xdr:col>
          <xdr:colOff>304800</xdr:colOff>
          <xdr:row>29</xdr:row>
          <xdr:rowOff>57150</xdr:rowOff>
        </xdr:to>
        <xdr:sp macro="" textlink="">
          <xdr:nvSpPr>
            <xdr:cNvPr id="60418" name="Check Box 2" hidden="1">
              <a:extLst>
                <a:ext uri="{63B3BB69-23CF-44E3-9099-C40C66FF867C}">
                  <a14:compatExt spid="_x0000_s60418"/>
                </a:ext>
                <a:ext uri="{FF2B5EF4-FFF2-40B4-BE49-F238E27FC236}">
                  <a16:creationId xmlns:a16="http://schemas.microsoft.com/office/drawing/2014/main" id="{00000000-0008-0000-0600-00000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28</xdr:row>
          <xdr:rowOff>171450</xdr:rowOff>
        </xdr:from>
        <xdr:to>
          <xdr:col>1</xdr:col>
          <xdr:colOff>304800</xdr:colOff>
          <xdr:row>30</xdr:row>
          <xdr:rowOff>57150</xdr:rowOff>
        </xdr:to>
        <xdr:sp macro="" textlink="">
          <xdr:nvSpPr>
            <xdr:cNvPr id="60419" name="Check Box 3" hidden="1">
              <a:extLst>
                <a:ext uri="{63B3BB69-23CF-44E3-9099-C40C66FF867C}">
                  <a14:compatExt spid="_x0000_s60419"/>
                </a:ext>
                <a:ext uri="{FF2B5EF4-FFF2-40B4-BE49-F238E27FC236}">
                  <a16:creationId xmlns:a16="http://schemas.microsoft.com/office/drawing/2014/main" id="{00000000-0008-0000-0600-00000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29</xdr:row>
          <xdr:rowOff>161925</xdr:rowOff>
        </xdr:from>
        <xdr:to>
          <xdr:col>1</xdr:col>
          <xdr:colOff>304800</xdr:colOff>
          <xdr:row>31</xdr:row>
          <xdr:rowOff>47625</xdr:rowOff>
        </xdr:to>
        <xdr:sp macro="" textlink="">
          <xdr:nvSpPr>
            <xdr:cNvPr id="60420" name="Check Box 4" hidden="1">
              <a:extLst>
                <a:ext uri="{63B3BB69-23CF-44E3-9099-C40C66FF867C}">
                  <a14:compatExt spid="_x0000_s60420"/>
                </a:ext>
                <a:ext uri="{FF2B5EF4-FFF2-40B4-BE49-F238E27FC236}">
                  <a16:creationId xmlns:a16="http://schemas.microsoft.com/office/drawing/2014/main" id="{00000000-0008-0000-0600-000004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30</xdr:row>
          <xdr:rowOff>161925</xdr:rowOff>
        </xdr:from>
        <xdr:to>
          <xdr:col>1</xdr:col>
          <xdr:colOff>304800</xdr:colOff>
          <xdr:row>31</xdr:row>
          <xdr:rowOff>228600</xdr:rowOff>
        </xdr:to>
        <xdr:sp macro="" textlink="">
          <xdr:nvSpPr>
            <xdr:cNvPr id="60421" name="Check Box 5" hidden="1">
              <a:extLst>
                <a:ext uri="{63B3BB69-23CF-44E3-9099-C40C66FF867C}">
                  <a14:compatExt spid="_x0000_s60421"/>
                </a:ext>
                <a:ext uri="{FF2B5EF4-FFF2-40B4-BE49-F238E27FC236}">
                  <a16:creationId xmlns:a16="http://schemas.microsoft.com/office/drawing/2014/main" id="{00000000-0008-0000-0600-000005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210609</xdr:colOff>
      <xdr:row>0</xdr:row>
      <xdr:rowOff>102657</xdr:rowOff>
    </xdr:from>
    <xdr:to>
      <xdr:col>26</xdr:col>
      <xdr:colOff>390525</xdr:colOff>
      <xdr:row>12</xdr:row>
      <xdr:rowOff>123824</xdr:rowOff>
    </xdr:to>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8011584" y="102657"/>
          <a:ext cx="8409516" cy="219286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3200" b="1"/>
            <a:t>(</a:t>
          </a:r>
          <a:r>
            <a:rPr kumimoji="1" lang="ja-JP" altLang="en-US" sz="3200" b="1"/>
            <a:t>変更申請用）</a:t>
          </a:r>
          <a:endParaRPr kumimoji="1" lang="en-US" altLang="ja-JP" sz="3200" b="1"/>
        </a:p>
        <a:p>
          <a:r>
            <a:rPr kumimoji="1" lang="ja-JP" altLang="en-US" sz="3200" b="1"/>
            <a:t>黄色セルのみ入力してください。</a:t>
          </a:r>
          <a:endParaRPr kumimoji="1" lang="en-US" altLang="ja-JP" sz="3200" b="1"/>
        </a:p>
        <a:p>
          <a:r>
            <a:rPr kumimoji="1" lang="ja-JP" altLang="en-US" sz="3200" b="1"/>
            <a:t>チェックを忘れないようご注意ください。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0</xdr:colOff>
      <xdr:row>1</xdr:row>
      <xdr:rowOff>0</xdr:rowOff>
    </xdr:from>
    <xdr:to>
      <xdr:col>12</xdr:col>
      <xdr:colOff>254000</xdr:colOff>
      <xdr:row>4</xdr:row>
      <xdr:rowOff>1208617</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6810375" y="349250"/>
          <a:ext cx="3667125" cy="219286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3200" b="1"/>
            <a:t>(</a:t>
          </a:r>
          <a:r>
            <a:rPr kumimoji="1" lang="ja-JP" altLang="en-US" sz="3200" b="1"/>
            <a:t>変更申請用）</a:t>
          </a:r>
          <a:endParaRPr kumimoji="1" lang="en-US" altLang="ja-JP" sz="3200" b="1"/>
        </a:p>
        <a:p>
          <a:r>
            <a:rPr kumimoji="1" lang="ja-JP" altLang="en-US" sz="3200" b="1"/>
            <a:t>黄色セルのみ入力</a:t>
          </a:r>
          <a:endParaRPr kumimoji="1" lang="en-US" altLang="ja-JP" sz="3200" b="1"/>
        </a:p>
        <a:p>
          <a:r>
            <a:rPr kumimoji="1" lang="ja-JP" altLang="en-US" sz="3200" b="1"/>
            <a:t>してください。</a:t>
          </a:r>
          <a:endParaRPr kumimoji="1" lang="en-US" altLang="ja-JP" sz="3200" b="1"/>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444500</xdr:colOff>
      <xdr:row>6</xdr:row>
      <xdr:rowOff>305593</xdr:rowOff>
    </xdr:from>
    <xdr:to>
      <xdr:col>14</xdr:col>
      <xdr:colOff>452436</xdr:colOff>
      <xdr:row>8</xdr:row>
      <xdr:rowOff>214313</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11874500" y="2198687"/>
          <a:ext cx="3460749" cy="18137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523875</xdr:colOff>
      <xdr:row>5</xdr:row>
      <xdr:rowOff>222250</xdr:rowOff>
    </xdr:from>
    <xdr:to>
      <xdr:col>26</xdr:col>
      <xdr:colOff>222250</xdr:colOff>
      <xdr:row>9</xdr:row>
      <xdr:rowOff>222250</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22796500" y="2000250"/>
          <a:ext cx="8572500" cy="28575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このシートは別紙２－１⑴～⑸の入力内容を</a:t>
          </a:r>
          <a:endParaRPr kumimoji="1" lang="en-US" altLang="ja-JP" sz="3200" b="1"/>
        </a:p>
        <a:p>
          <a:r>
            <a:rPr kumimoji="1" lang="ja-JP" altLang="en-US" sz="3200" b="1"/>
            <a:t>転記しているため入力の必要はありません。</a:t>
          </a:r>
          <a:endParaRPr kumimoji="1" lang="en-US" altLang="ja-JP" sz="3200" b="1"/>
        </a:p>
        <a:p>
          <a:r>
            <a:rPr kumimoji="1" lang="ja-JP" altLang="en-US" sz="3200" b="1"/>
            <a:t>正しく数値が転記されているかの確認のみ行ってください。</a:t>
          </a:r>
          <a:endParaRPr kumimoji="1" lang="en-US" altLang="ja-JP" sz="32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9.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0.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1.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2.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19.xml"/><Relationship Id="rId3" Type="http://schemas.openxmlformats.org/officeDocument/2006/relationships/vmlDrawing" Target="../drawings/vmlDrawing13.vml"/><Relationship Id="rId7" Type="http://schemas.openxmlformats.org/officeDocument/2006/relationships/ctrlProp" Target="../ctrlProps/ctrlProp18.xml"/><Relationship Id="rId2" Type="http://schemas.openxmlformats.org/officeDocument/2006/relationships/drawing" Target="../drawings/drawing19.xml"/><Relationship Id="rId1" Type="http://schemas.openxmlformats.org/officeDocument/2006/relationships/printerSettings" Target="../printerSettings/printerSettings20.bin"/><Relationship Id="rId6" Type="http://schemas.openxmlformats.org/officeDocument/2006/relationships/ctrlProp" Target="../ctrlProps/ctrlProp17.xml"/><Relationship Id="rId5" Type="http://schemas.openxmlformats.org/officeDocument/2006/relationships/ctrlProp" Target="../ctrlProps/ctrlProp16.xml"/><Relationship Id="rId4" Type="http://schemas.openxmlformats.org/officeDocument/2006/relationships/ctrlProp" Target="../ctrlProps/ctrlProp15.xml"/><Relationship Id="rId9" Type="http://schemas.openxmlformats.org/officeDocument/2006/relationships/comments" Target="../comments13.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1.xml"/><Relationship Id="rId1" Type="http://schemas.openxmlformats.org/officeDocument/2006/relationships/printerSettings" Target="../printerSettings/printerSettings22.bin"/><Relationship Id="rId4" Type="http://schemas.openxmlformats.org/officeDocument/2006/relationships/comments" Target="../comments14.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2.xml"/><Relationship Id="rId1" Type="http://schemas.openxmlformats.org/officeDocument/2006/relationships/printerSettings" Target="../printerSettings/printerSettings23.bin"/><Relationship Id="rId4" Type="http://schemas.openxmlformats.org/officeDocument/2006/relationships/comments" Target="../comments15.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23.xml"/><Relationship Id="rId1" Type="http://schemas.openxmlformats.org/officeDocument/2006/relationships/printerSettings" Target="../printerSettings/printerSettings24.bin"/><Relationship Id="rId4" Type="http://schemas.openxmlformats.org/officeDocument/2006/relationships/comments" Target="../comments16.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5.xml"/><Relationship Id="rId1" Type="http://schemas.openxmlformats.org/officeDocument/2006/relationships/printerSettings" Target="../printerSettings/printerSettings26.bin"/><Relationship Id="rId4" Type="http://schemas.openxmlformats.org/officeDocument/2006/relationships/comments" Target="../comments17.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8.xml"/><Relationship Id="rId1" Type="http://schemas.openxmlformats.org/officeDocument/2006/relationships/printerSettings" Target="../printerSettings/printerSettings29.bin"/><Relationship Id="rId4" Type="http://schemas.openxmlformats.org/officeDocument/2006/relationships/comments" Target="../comments1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3.x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9.xml"/><Relationship Id="rId1" Type="http://schemas.openxmlformats.org/officeDocument/2006/relationships/printerSettings" Target="../printerSettings/printerSettings30.bin"/><Relationship Id="rId4" Type="http://schemas.openxmlformats.org/officeDocument/2006/relationships/comments" Target="../comments19.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vmlDrawing" Target="../drawings/vmlDrawing4.vml"/><Relationship Id="rId7"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4.xml"/><Relationship Id="rId3" Type="http://schemas.openxmlformats.org/officeDocument/2006/relationships/vmlDrawing" Target="../drawings/vmlDrawing6.vml"/><Relationship Id="rId7" Type="http://schemas.openxmlformats.org/officeDocument/2006/relationships/ctrlProp" Target="../ctrlProps/ctrlProp13.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 Id="rId9"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F9EF7-49FF-477B-AF5B-7896E80156C4}">
  <sheetPr>
    <tabColor theme="9" tint="0.39997558519241921"/>
    <pageSetUpPr fitToPage="1"/>
  </sheetPr>
  <dimension ref="A2:Z343"/>
  <sheetViews>
    <sheetView tabSelected="1" view="pageBreakPreview" zoomScale="60" zoomScaleNormal="100" workbookViewId="0">
      <selection activeCell="K84" sqref="K84:K85"/>
    </sheetView>
  </sheetViews>
  <sheetFormatPr defaultRowHeight="13.5"/>
  <sheetData>
    <row r="2" spans="1:26" s="418" customFormat="1" ht="21" customHeight="1">
      <c r="A2" s="430" t="s">
        <v>389</v>
      </c>
      <c r="B2" s="431"/>
      <c r="C2" s="431"/>
      <c r="D2" s="431"/>
      <c r="E2" s="431"/>
      <c r="F2" s="431"/>
      <c r="G2" s="431"/>
      <c r="H2" s="431"/>
      <c r="I2" s="431"/>
      <c r="J2" s="431"/>
      <c r="K2" s="431"/>
      <c r="L2" s="431"/>
      <c r="M2" s="431"/>
      <c r="N2" s="431"/>
      <c r="O2" s="431"/>
      <c r="P2" s="431"/>
      <c r="Q2" s="431"/>
      <c r="R2" s="431"/>
      <c r="S2" s="431"/>
      <c r="T2" s="431"/>
      <c r="U2" s="431"/>
      <c r="V2" s="431"/>
      <c r="W2" s="431"/>
      <c r="X2" s="431"/>
      <c r="Y2" s="431"/>
      <c r="Z2" s="431"/>
    </row>
    <row r="3" spans="1:26" s="418" customFormat="1" ht="21" customHeight="1">
      <c r="A3" s="430" t="s">
        <v>390</v>
      </c>
      <c r="B3" s="431"/>
      <c r="C3" s="431"/>
      <c r="D3" s="431"/>
      <c r="E3" s="431"/>
      <c r="F3" s="431"/>
      <c r="G3" s="431"/>
      <c r="H3" s="431"/>
      <c r="I3" s="431"/>
      <c r="J3" s="431"/>
      <c r="K3" s="431"/>
      <c r="L3" s="431"/>
      <c r="M3" s="431"/>
      <c r="N3" s="431"/>
      <c r="O3" s="431"/>
      <c r="P3" s="431"/>
      <c r="Q3" s="431"/>
      <c r="R3" s="431"/>
      <c r="S3" s="431"/>
      <c r="T3" s="431"/>
      <c r="U3" s="431"/>
      <c r="V3" s="431"/>
      <c r="W3" s="431"/>
      <c r="X3" s="431"/>
      <c r="Y3" s="431"/>
      <c r="Z3" s="431"/>
    </row>
    <row r="4" spans="1:26" s="418" customFormat="1" ht="21" customHeight="1">
      <c r="A4" s="433" t="s">
        <v>429</v>
      </c>
      <c r="B4" s="434"/>
      <c r="C4" s="434"/>
      <c r="D4" s="434"/>
      <c r="E4" s="434"/>
      <c r="F4" s="434"/>
      <c r="G4" s="434"/>
      <c r="H4" s="434"/>
      <c r="I4" s="434"/>
      <c r="J4" s="434"/>
      <c r="K4" s="434"/>
      <c r="L4" s="434"/>
      <c r="M4" s="434"/>
      <c r="N4" s="434"/>
      <c r="O4" s="434"/>
      <c r="P4" s="434"/>
      <c r="Q4" s="434"/>
      <c r="R4" s="434"/>
      <c r="S4" s="434"/>
      <c r="T4" s="434"/>
      <c r="U4" s="434"/>
      <c r="V4" s="434"/>
      <c r="W4" s="434"/>
      <c r="X4" s="434"/>
      <c r="Y4" s="434"/>
      <c r="Z4" s="434"/>
    </row>
    <row r="5" spans="1:26" ht="34.5" customHeight="1">
      <c r="A5" s="401" t="s">
        <v>400</v>
      </c>
      <c r="B5" s="402"/>
      <c r="C5" s="402"/>
      <c r="D5" s="402"/>
      <c r="E5" s="402"/>
    </row>
    <row r="6" spans="1:26" ht="34.5" customHeight="1">
      <c r="A6" s="401"/>
      <c r="B6" s="402"/>
      <c r="C6" s="402"/>
      <c r="D6" s="402"/>
      <c r="E6" s="402"/>
    </row>
    <row r="7" spans="1:26" s="410" customFormat="1" ht="59.25" customHeight="1">
      <c r="A7" s="435" t="s">
        <v>430</v>
      </c>
      <c r="B7" s="436"/>
      <c r="C7" s="436"/>
      <c r="D7" s="436"/>
      <c r="E7" s="436"/>
      <c r="F7" s="436"/>
      <c r="G7" s="436"/>
      <c r="H7" s="436"/>
      <c r="I7" s="436"/>
      <c r="J7" s="436"/>
      <c r="K7" s="436"/>
      <c r="L7" s="436"/>
      <c r="M7" s="436"/>
      <c r="N7" s="436"/>
      <c r="O7" s="436"/>
      <c r="P7" s="436"/>
      <c r="Q7" s="436"/>
      <c r="R7" s="436"/>
      <c r="S7" s="436"/>
      <c r="T7" s="436"/>
      <c r="U7" s="436"/>
      <c r="V7" s="436"/>
      <c r="W7" s="436"/>
      <c r="X7" s="436"/>
      <c r="Y7" s="436"/>
      <c r="Z7" s="436"/>
    </row>
    <row r="8" spans="1:26" s="405" customFormat="1" ht="37.5" customHeight="1">
      <c r="A8" s="419"/>
      <c r="B8" s="420"/>
      <c r="C8" s="420"/>
      <c r="D8" s="420"/>
      <c r="E8" s="420"/>
      <c r="F8" s="420"/>
      <c r="G8" s="420"/>
      <c r="H8" s="420"/>
      <c r="I8" s="420"/>
      <c r="J8" s="420"/>
      <c r="K8" s="420"/>
      <c r="L8" s="420"/>
      <c r="M8" s="420"/>
      <c r="N8" s="420"/>
      <c r="O8" s="420"/>
      <c r="P8" s="420"/>
      <c r="Q8" s="420"/>
      <c r="R8" s="420"/>
      <c r="S8" s="420"/>
      <c r="T8" s="420"/>
      <c r="U8" s="420"/>
      <c r="V8" s="420"/>
      <c r="W8" s="420"/>
      <c r="X8" s="420"/>
      <c r="Y8" s="420"/>
      <c r="Z8" s="420"/>
    </row>
    <row r="9" spans="1:26" s="405" customFormat="1" ht="37.5" customHeight="1">
      <c r="A9" s="419"/>
      <c r="B9" s="420"/>
      <c r="C9" s="420"/>
      <c r="D9" s="420"/>
      <c r="E9" s="420"/>
      <c r="F9" s="420"/>
      <c r="G9" s="420"/>
      <c r="H9" s="420"/>
      <c r="I9" s="420"/>
      <c r="J9" s="420"/>
      <c r="K9" s="420"/>
      <c r="L9" s="420"/>
      <c r="M9" s="420"/>
      <c r="N9" s="420"/>
      <c r="O9" s="420"/>
      <c r="P9" s="420"/>
      <c r="Q9" s="420"/>
      <c r="R9" s="420"/>
      <c r="S9" s="420"/>
      <c r="T9" s="420"/>
      <c r="U9" s="420"/>
      <c r="V9" s="420"/>
      <c r="W9" s="420"/>
      <c r="X9" s="420"/>
      <c r="Y9" s="420"/>
      <c r="Z9" s="420"/>
    </row>
    <row r="10" spans="1:26" ht="34.5" customHeight="1">
      <c r="A10" s="401"/>
      <c r="B10" s="402"/>
      <c r="C10" s="402"/>
      <c r="D10" s="402"/>
      <c r="E10" s="402"/>
    </row>
    <row r="11" spans="1:26" ht="34.5" customHeight="1">
      <c r="A11" s="401"/>
      <c r="B11" s="402"/>
      <c r="C11" s="402"/>
      <c r="D11" s="402"/>
      <c r="E11" s="402"/>
    </row>
    <row r="12" spans="1:26" ht="34.5" customHeight="1">
      <c r="A12" s="401"/>
      <c r="B12" s="402"/>
      <c r="C12" s="402"/>
      <c r="D12" s="402"/>
      <c r="E12" s="402"/>
    </row>
    <row r="13" spans="1:26" ht="34.5" customHeight="1">
      <c r="A13" s="401"/>
      <c r="B13" s="402"/>
      <c r="C13" s="402"/>
      <c r="D13" s="402"/>
      <c r="E13" s="402"/>
    </row>
    <row r="14" spans="1:26" ht="34.5" customHeight="1">
      <c r="A14" s="401"/>
      <c r="B14" s="402"/>
      <c r="C14" s="402"/>
      <c r="D14" s="402"/>
      <c r="E14" s="402"/>
    </row>
    <row r="15" spans="1:26" ht="34.5" customHeight="1">
      <c r="A15" s="401"/>
      <c r="B15" s="402"/>
      <c r="C15" s="402"/>
      <c r="D15" s="402"/>
      <c r="E15" s="402"/>
    </row>
    <row r="16" spans="1:26" ht="21" customHeight="1">
      <c r="A16" s="432" t="s">
        <v>391</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row>
    <row r="29" ht="70.5" customHeight="1"/>
    <row r="30" ht="70.5" customHeight="1"/>
    <row r="31" ht="70.5" customHeight="1"/>
    <row r="32" ht="70.5" customHeight="1"/>
    <row r="33" spans="1:26" ht="70.5" customHeight="1"/>
    <row r="34" spans="1:26" ht="70.5" customHeight="1"/>
    <row r="36" spans="1:26" s="403" customFormat="1" ht="21" customHeight="1">
      <c r="A36" s="432" t="s">
        <v>392</v>
      </c>
      <c r="B36" s="432"/>
      <c r="C36" s="432"/>
      <c r="D36" s="432"/>
      <c r="E36" s="432"/>
      <c r="F36" s="432"/>
      <c r="G36" s="432"/>
      <c r="H36" s="432"/>
      <c r="I36" s="432"/>
      <c r="J36" s="432"/>
      <c r="K36" s="432"/>
      <c r="L36" s="432"/>
      <c r="M36" s="432"/>
      <c r="N36" s="432"/>
      <c r="O36" s="432"/>
      <c r="P36" s="432"/>
      <c r="Q36" s="432"/>
      <c r="R36" s="432"/>
      <c r="S36" s="432"/>
      <c r="T36" s="432"/>
      <c r="U36" s="432"/>
      <c r="V36" s="432"/>
      <c r="W36" s="432"/>
      <c r="X36" s="432"/>
      <c r="Y36" s="432"/>
      <c r="Z36" s="432"/>
    </row>
    <row r="69" spans="1:26" s="403" customFormat="1" ht="56.25" customHeight="1">
      <c r="A69" s="437" t="s">
        <v>397</v>
      </c>
      <c r="B69" s="438"/>
      <c r="C69" s="438"/>
      <c r="D69" s="438"/>
      <c r="E69" s="438"/>
      <c r="F69" s="438"/>
      <c r="G69" s="438"/>
      <c r="H69" s="438"/>
      <c r="I69" s="438"/>
      <c r="J69" s="438"/>
      <c r="K69" s="438"/>
      <c r="L69" s="438"/>
      <c r="M69" s="438"/>
      <c r="N69" s="438"/>
      <c r="O69" s="438"/>
      <c r="P69" s="438"/>
      <c r="Q69" s="438"/>
      <c r="R69" s="438"/>
      <c r="S69" s="438"/>
      <c r="T69" s="438"/>
      <c r="U69" s="438"/>
      <c r="V69" s="438"/>
      <c r="W69" s="438"/>
      <c r="X69" s="438"/>
      <c r="Y69" s="438"/>
      <c r="Z69" s="438"/>
    </row>
    <row r="144" spans="1:26" s="403" customFormat="1" ht="42.75" customHeight="1">
      <c r="A144" s="439" t="s">
        <v>398</v>
      </c>
      <c r="B144" s="432"/>
      <c r="C144" s="432"/>
      <c r="D144" s="432"/>
      <c r="E144" s="432"/>
      <c r="F144" s="432"/>
      <c r="G144" s="432"/>
      <c r="H144" s="432"/>
      <c r="I144" s="432"/>
      <c r="J144" s="432"/>
      <c r="K144" s="432"/>
      <c r="L144" s="432"/>
      <c r="M144" s="432"/>
      <c r="N144" s="432"/>
      <c r="O144" s="432"/>
      <c r="P144" s="432"/>
      <c r="Q144" s="432"/>
      <c r="R144" s="432"/>
      <c r="S144" s="432"/>
      <c r="T144" s="432"/>
      <c r="U144" s="432"/>
      <c r="V144" s="432"/>
      <c r="W144" s="432"/>
      <c r="X144" s="432"/>
      <c r="Y144" s="432"/>
      <c r="Z144" s="432"/>
    </row>
    <row r="285" spans="1:26" s="403" customFormat="1" ht="21" customHeight="1">
      <c r="A285" s="440" t="s">
        <v>409</v>
      </c>
      <c r="B285" s="440"/>
      <c r="C285" s="440"/>
      <c r="D285" s="440"/>
      <c r="E285" s="440"/>
      <c r="F285" s="440"/>
      <c r="G285" s="440"/>
      <c r="H285" s="440"/>
      <c r="I285" s="440"/>
      <c r="J285" s="440"/>
      <c r="K285" s="440"/>
      <c r="L285" s="440"/>
      <c r="M285" s="440"/>
      <c r="N285" s="440"/>
      <c r="O285" s="440"/>
      <c r="P285" s="440"/>
      <c r="Q285" s="440"/>
      <c r="R285" s="440"/>
      <c r="S285" s="440"/>
      <c r="T285" s="440"/>
      <c r="U285" s="440"/>
      <c r="V285" s="440"/>
      <c r="W285" s="440"/>
      <c r="X285" s="440"/>
      <c r="Y285" s="440"/>
      <c r="Z285" s="440"/>
    </row>
    <row r="286" spans="1:26" s="403" customFormat="1" ht="21" customHeight="1">
      <c r="A286" s="441" t="s">
        <v>406</v>
      </c>
      <c r="B286" s="442"/>
      <c r="C286" s="442"/>
      <c r="D286" s="442"/>
      <c r="E286" s="442"/>
      <c r="F286" s="442"/>
      <c r="G286" s="442"/>
      <c r="H286" s="442"/>
      <c r="I286" s="442"/>
      <c r="J286" s="442"/>
      <c r="K286" s="442"/>
      <c r="L286" s="442"/>
      <c r="M286" s="442"/>
      <c r="N286" s="442"/>
      <c r="O286" s="442"/>
      <c r="P286" s="442"/>
      <c r="Q286" s="442"/>
      <c r="R286" s="442"/>
      <c r="S286" s="442"/>
      <c r="T286" s="442"/>
      <c r="U286" s="442"/>
      <c r="V286" s="442"/>
      <c r="W286" s="442"/>
      <c r="X286" s="442"/>
      <c r="Y286" s="404"/>
      <c r="Z286" s="404"/>
    </row>
    <row r="313" spans="1:26" s="403" customFormat="1" ht="21" customHeight="1">
      <c r="A313" s="429" t="s">
        <v>393</v>
      </c>
      <c r="B313" s="429"/>
      <c r="C313" s="429"/>
      <c r="D313" s="429"/>
      <c r="E313" s="429"/>
      <c r="F313" s="429"/>
      <c r="G313" s="429"/>
      <c r="H313" s="429"/>
      <c r="I313" s="429"/>
      <c r="J313" s="429"/>
      <c r="K313" s="429"/>
      <c r="L313" s="429"/>
      <c r="M313" s="429"/>
      <c r="N313" s="429"/>
      <c r="O313" s="429"/>
      <c r="P313" s="429"/>
      <c r="Q313" s="429"/>
      <c r="R313" s="429"/>
      <c r="S313" s="429"/>
      <c r="T313" s="429"/>
      <c r="U313" s="429"/>
      <c r="V313" s="429"/>
      <c r="W313" s="429"/>
      <c r="X313" s="429"/>
      <c r="Y313" s="429"/>
      <c r="Z313" s="429"/>
    </row>
    <row r="314" spans="1:26" s="405" customFormat="1" ht="21" customHeight="1">
      <c r="A314" s="423" t="s">
        <v>408</v>
      </c>
      <c r="B314" s="424"/>
      <c r="C314" s="424"/>
      <c r="D314" s="424"/>
      <c r="E314" s="424"/>
      <c r="F314" s="424"/>
      <c r="G314" s="424"/>
      <c r="H314" s="424"/>
      <c r="I314" s="424"/>
      <c r="J314" s="424"/>
      <c r="K314" s="424"/>
      <c r="L314" s="424"/>
      <c r="M314" s="424"/>
      <c r="N314" s="424"/>
      <c r="O314" s="424"/>
      <c r="P314" s="424"/>
      <c r="Q314" s="424"/>
      <c r="R314" s="424"/>
      <c r="S314" s="424"/>
      <c r="T314" s="424"/>
      <c r="U314" s="424"/>
      <c r="V314" s="424"/>
      <c r="W314" s="424"/>
      <c r="X314" s="424"/>
      <c r="Y314" s="424"/>
      <c r="Z314" s="424"/>
    </row>
    <row r="315" spans="1:26" s="405" customFormat="1" ht="21" customHeight="1">
      <c r="A315" s="407"/>
      <c r="B315" s="407"/>
      <c r="C315" s="407"/>
      <c r="D315" s="407"/>
      <c r="E315" s="407"/>
      <c r="F315" s="407"/>
      <c r="G315" s="407"/>
      <c r="H315" s="407"/>
      <c r="I315" s="407"/>
      <c r="J315" s="407"/>
      <c r="K315" s="407"/>
      <c r="L315" s="407"/>
      <c r="M315" s="407"/>
      <c r="N315" s="407"/>
      <c r="O315" s="407"/>
      <c r="P315" s="407"/>
      <c r="Q315" s="407"/>
      <c r="R315" s="407"/>
      <c r="S315" s="407"/>
      <c r="T315" s="407"/>
      <c r="U315" s="407"/>
      <c r="V315" s="407"/>
      <c r="W315" s="407"/>
      <c r="X315" s="407"/>
      <c r="Y315" s="407"/>
      <c r="Z315" s="407"/>
    </row>
    <row r="316" spans="1:26" s="405" customFormat="1" ht="21" customHeight="1">
      <c r="A316" s="407"/>
      <c r="B316" s="407"/>
      <c r="C316" s="407"/>
      <c r="D316" s="407"/>
      <c r="E316" s="407"/>
      <c r="F316" s="407"/>
      <c r="G316" s="407"/>
      <c r="H316" s="407"/>
      <c r="I316" s="407"/>
      <c r="J316" s="407"/>
      <c r="K316" s="407"/>
      <c r="L316" s="407"/>
      <c r="M316" s="407"/>
      <c r="N316" s="407"/>
      <c r="O316" s="407"/>
      <c r="P316" s="407"/>
      <c r="Q316" s="407"/>
      <c r="R316" s="407"/>
      <c r="S316" s="407"/>
      <c r="T316" s="407"/>
      <c r="U316" s="407"/>
      <c r="V316" s="407"/>
      <c r="W316" s="407"/>
      <c r="X316" s="407"/>
      <c r="Y316" s="407"/>
      <c r="Z316" s="407"/>
    </row>
    <row r="317" spans="1:26" s="405" customFormat="1" ht="21" customHeight="1">
      <c r="A317" s="407"/>
      <c r="B317" s="407"/>
      <c r="C317" s="407"/>
      <c r="D317" s="407"/>
      <c r="E317" s="407"/>
      <c r="F317" s="407"/>
      <c r="G317" s="407"/>
      <c r="H317" s="407"/>
      <c r="I317" s="407"/>
      <c r="J317" s="407"/>
      <c r="K317" s="407"/>
      <c r="L317" s="407"/>
      <c r="M317" s="407"/>
      <c r="N317" s="407"/>
      <c r="O317" s="407"/>
      <c r="P317" s="407"/>
      <c r="Q317" s="407"/>
      <c r="R317" s="407"/>
      <c r="S317" s="407"/>
      <c r="T317" s="407"/>
      <c r="U317" s="407"/>
      <c r="V317" s="407"/>
      <c r="W317" s="407"/>
      <c r="X317" s="407"/>
      <c r="Y317" s="407"/>
      <c r="Z317" s="407"/>
    </row>
    <row r="318" spans="1:26" s="405" customFormat="1" ht="21" customHeight="1">
      <c r="A318" s="407"/>
      <c r="B318" s="407"/>
      <c r="C318" s="407"/>
      <c r="D318" s="407"/>
      <c r="E318" s="407"/>
      <c r="F318" s="407"/>
      <c r="G318" s="407"/>
      <c r="H318" s="407"/>
      <c r="I318" s="407"/>
      <c r="J318" s="407"/>
      <c r="K318" s="407"/>
      <c r="L318" s="407"/>
      <c r="M318" s="407"/>
      <c r="N318" s="407"/>
      <c r="O318" s="407"/>
      <c r="P318" s="407"/>
      <c r="Q318" s="407"/>
      <c r="R318" s="407"/>
      <c r="S318" s="407"/>
      <c r="T318" s="407"/>
      <c r="U318" s="407"/>
      <c r="V318" s="407"/>
      <c r="W318" s="407"/>
      <c r="X318" s="407"/>
      <c r="Y318" s="407"/>
      <c r="Z318" s="407"/>
    </row>
    <row r="319" spans="1:26" s="405" customFormat="1" ht="21" customHeight="1">
      <c r="A319" s="407"/>
      <c r="B319" s="407"/>
      <c r="C319" s="407"/>
      <c r="D319" s="407"/>
      <c r="E319" s="407"/>
      <c r="F319" s="407"/>
      <c r="G319" s="407"/>
      <c r="H319" s="407"/>
      <c r="I319" s="407"/>
      <c r="J319" s="407"/>
      <c r="K319" s="407"/>
      <c r="L319" s="407"/>
      <c r="M319" s="407"/>
      <c r="N319" s="407"/>
      <c r="O319" s="407"/>
      <c r="P319" s="407"/>
      <c r="Q319" s="407"/>
      <c r="R319" s="407"/>
      <c r="S319" s="407"/>
      <c r="T319" s="407"/>
      <c r="U319" s="407"/>
      <c r="V319" s="407"/>
      <c r="W319" s="407"/>
      <c r="X319" s="407"/>
      <c r="Y319" s="407"/>
      <c r="Z319" s="407"/>
    </row>
    <row r="320" spans="1:26" s="405" customFormat="1" ht="21" customHeight="1">
      <c r="A320" s="407"/>
      <c r="B320" s="407"/>
      <c r="C320" s="407"/>
      <c r="D320" s="407"/>
      <c r="E320" s="407"/>
      <c r="F320" s="407"/>
      <c r="G320" s="407"/>
      <c r="H320" s="407"/>
      <c r="I320" s="407"/>
      <c r="J320" s="407"/>
      <c r="K320" s="407"/>
      <c r="L320" s="407"/>
      <c r="M320" s="407"/>
      <c r="N320" s="407"/>
      <c r="O320" s="407"/>
      <c r="P320" s="407"/>
      <c r="Q320" s="407"/>
      <c r="R320" s="407"/>
      <c r="S320" s="407"/>
      <c r="T320" s="407"/>
      <c r="U320" s="407"/>
      <c r="V320" s="407"/>
      <c r="W320" s="407"/>
      <c r="X320" s="407"/>
      <c r="Y320" s="407"/>
      <c r="Z320" s="407"/>
    </row>
    <row r="321" spans="1:26" s="405" customFormat="1" ht="21" customHeight="1">
      <c r="A321" s="407"/>
      <c r="B321" s="407"/>
      <c r="C321" s="407"/>
      <c r="D321" s="407"/>
      <c r="E321" s="407"/>
      <c r="F321" s="407"/>
      <c r="G321" s="407"/>
      <c r="H321" s="407"/>
      <c r="I321" s="407"/>
      <c r="J321" s="407"/>
      <c r="K321" s="407"/>
      <c r="L321" s="407"/>
      <c r="M321" s="407"/>
      <c r="N321" s="407"/>
      <c r="O321" s="407"/>
      <c r="P321" s="407"/>
      <c r="Q321" s="407"/>
      <c r="R321" s="407"/>
      <c r="S321" s="407"/>
      <c r="T321" s="407"/>
      <c r="U321" s="407"/>
      <c r="V321" s="407"/>
      <c r="W321" s="407"/>
      <c r="X321" s="407"/>
      <c r="Y321" s="407"/>
      <c r="Z321" s="407"/>
    </row>
    <row r="322" spans="1:26" s="405" customFormat="1" ht="21" customHeight="1">
      <c r="A322" s="407"/>
      <c r="B322" s="407"/>
      <c r="C322" s="407"/>
      <c r="D322" s="407"/>
      <c r="E322" s="407"/>
      <c r="F322" s="407"/>
      <c r="G322" s="407"/>
      <c r="H322" s="407"/>
      <c r="I322" s="407"/>
      <c r="J322" s="407"/>
      <c r="K322" s="407"/>
      <c r="L322" s="407"/>
      <c r="M322" s="407"/>
      <c r="N322" s="407"/>
      <c r="O322" s="407"/>
      <c r="P322" s="407"/>
      <c r="Q322" s="407"/>
      <c r="R322" s="407"/>
      <c r="S322" s="407"/>
      <c r="T322" s="407"/>
      <c r="U322" s="407"/>
      <c r="V322" s="407"/>
      <c r="W322" s="407"/>
      <c r="X322" s="407"/>
      <c r="Y322" s="407"/>
      <c r="Z322" s="407"/>
    </row>
    <row r="323" spans="1:26" s="405" customFormat="1" ht="21" customHeight="1">
      <c r="A323" s="407"/>
      <c r="B323" s="407"/>
      <c r="C323" s="407"/>
      <c r="D323" s="407"/>
      <c r="E323" s="407"/>
      <c r="F323" s="407"/>
      <c r="G323" s="407"/>
      <c r="H323" s="407"/>
      <c r="I323" s="407"/>
      <c r="J323" s="407"/>
      <c r="K323" s="407"/>
      <c r="L323" s="407"/>
      <c r="M323" s="407"/>
      <c r="N323" s="407"/>
      <c r="O323" s="407"/>
      <c r="P323" s="407"/>
      <c r="Q323" s="407"/>
      <c r="R323" s="407"/>
      <c r="S323" s="407"/>
      <c r="T323" s="407"/>
      <c r="U323" s="407"/>
      <c r="V323" s="407"/>
      <c r="W323" s="407"/>
      <c r="X323" s="407"/>
      <c r="Y323" s="407"/>
      <c r="Z323" s="407"/>
    </row>
    <row r="324" spans="1:26" s="405" customFormat="1" ht="21" customHeight="1">
      <c r="A324" s="407"/>
      <c r="B324" s="407"/>
      <c r="C324" s="407"/>
      <c r="D324" s="407"/>
      <c r="E324" s="407"/>
      <c r="F324" s="407"/>
      <c r="G324" s="407"/>
      <c r="H324" s="407"/>
      <c r="I324" s="407"/>
      <c r="J324" s="407"/>
      <c r="K324" s="407"/>
      <c r="L324" s="407"/>
      <c r="M324" s="407"/>
      <c r="N324" s="407"/>
      <c r="O324" s="407"/>
      <c r="P324" s="407"/>
      <c r="Q324" s="407"/>
      <c r="R324" s="407"/>
      <c r="S324" s="407"/>
      <c r="T324" s="407"/>
      <c r="U324" s="407"/>
      <c r="V324" s="407"/>
      <c r="W324" s="407"/>
      <c r="X324" s="407"/>
      <c r="Y324" s="407"/>
      <c r="Z324" s="407"/>
    </row>
    <row r="325" spans="1:26" s="405" customFormat="1" ht="21" customHeight="1">
      <c r="A325" s="407"/>
      <c r="B325" s="407"/>
      <c r="C325" s="407"/>
      <c r="D325" s="407"/>
      <c r="E325" s="407"/>
      <c r="F325" s="407"/>
      <c r="G325" s="407"/>
      <c r="H325" s="407"/>
      <c r="I325" s="407"/>
      <c r="J325" s="407"/>
      <c r="K325" s="407"/>
      <c r="L325" s="407"/>
      <c r="M325" s="407"/>
      <c r="N325" s="407"/>
      <c r="O325" s="407"/>
      <c r="P325" s="407"/>
      <c r="Q325" s="407"/>
      <c r="R325" s="407"/>
      <c r="S325" s="407"/>
      <c r="T325" s="407"/>
      <c r="U325" s="407"/>
      <c r="V325" s="407"/>
      <c r="W325" s="407"/>
      <c r="X325" s="407"/>
      <c r="Y325" s="407"/>
      <c r="Z325" s="407"/>
    </row>
    <row r="326" spans="1:26" s="405" customFormat="1" ht="21" customHeight="1">
      <c r="A326" s="407"/>
      <c r="B326" s="407"/>
      <c r="C326" s="407"/>
      <c r="D326" s="407"/>
      <c r="E326" s="407"/>
      <c r="F326" s="407"/>
      <c r="G326" s="407"/>
      <c r="H326" s="407"/>
      <c r="I326" s="407"/>
      <c r="J326" s="407"/>
      <c r="K326" s="407"/>
      <c r="L326" s="407"/>
      <c r="M326" s="407"/>
      <c r="N326" s="407"/>
      <c r="O326" s="407"/>
      <c r="P326" s="407"/>
      <c r="Q326" s="407"/>
      <c r="R326" s="407"/>
      <c r="S326" s="407"/>
      <c r="T326" s="407"/>
      <c r="U326" s="407"/>
      <c r="V326" s="407"/>
      <c r="W326" s="407"/>
      <c r="X326" s="407"/>
      <c r="Y326" s="407"/>
      <c r="Z326" s="407"/>
    </row>
    <row r="327" spans="1:26" s="405" customFormat="1" ht="21" customHeight="1">
      <c r="A327" s="407"/>
      <c r="B327" s="407"/>
      <c r="C327" s="407"/>
      <c r="D327" s="407"/>
      <c r="E327" s="407"/>
      <c r="F327" s="407"/>
      <c r="G327" s="407"/>
      <c r="H327" s="407"/>
      <c r="I327" s="407"/>
      <c r="J327" s="407"/>
      <c r="K327" s="407"/>
      <c r="L327" s="407"/>
      <c r="M327" s="407"/>
      <c r="N327" s="407"/>
      <c r="O327" s="407"/>
      <c r="P327" s="407"/>
      <c r="Q327" s="407"/>
      <c r="R327" s="407"/>
      <c r="S327" s="407"/>
      <c r="T327" s="407"/>
      <c r="U327" s="407"/>
      <c r="V327" s="407"/>
      <c r="W327" s="407"/>
      <c r="X327" s="407"/>
      <c r="Y327" s="407"/>
      <c r="Z327" s="407"/>
    </row>
    <row r="328" spans="1:26" s="405" customFormat="1" ht="21" customHeight="1">
      <c r="A328" s="407"/>
      <c r="B328" s="407"/>
      <c r="C328" s="407"/>
      <c r="D328" s="407"/>
      <c r="E328" s="407"/>
      <c r="F328" s="407"/>
      <c r="G328" s="407"/>
      <c r="H328" s="407"/>
      <c r="I328" s="407"/>
      <c r="J328" s="407"/>
      <c r="K328" s="407"/>
      <c r="L328" s="407"/>
      <c r="M328" s="407"/>
      <c r="N328" s="407"/>
      <c r="O328" s="407"/>
      <c r="P328" s="407"/>
      <c r="Q328" s="407"/>
      <c r="R328" s="407"/>
      <c r="S328" s="407"/>
      <c r="T328" s="407"/>
      <c r="U328" s="407"/>
      <c r="V328" s="407"/>
      <c r="W328" s="407"/>
      <c r="X328" s="407"/>
      <c r="Y328" s="407"/>
      <c r="Z328" s="407"/>
    </row>
    <row r="329" spans="1:26" s="405" customFormat="1" ht="21" customHeight="1">
      <c r="A329" s="423" t="s">
        <v>414</v>
      </c>
      <c r="B329" s="423"/>
      <c r="C329" s="423"/>
      <c r="D329" s="423"/>
      <c r="E329" s="423"/>
      <c r="F329" s="423"/>
      <c r="G329" s="423"/>
      <c r="H329" s="423"/>
      <c r="I329" s="423"/>
      <c r="J329" s="423"/>
      <c r="K329" s="423"/>
      <c r="L329" s="423"/>
      <c r="M329" s="423"/>
      <c r="N329" s="423"/>
      <c r="O329" s="423"/>
      <c r="P329" s="423"/>
      <c r="Q329" s="423"/>
      <c r="R329" s="423"/>
      <c r="S329" s="423"/>
      <c r="T329" s="423"/>
      <c r="U329" s="423"/>
      <c r="V329" s="423"/>
      <c r="W329" s="423"/>
      <c r="X329" s="423"/>
      <c r="Y329" s="423"/>
      <c r="Z329" s="423"/>
    </row>
    <row r="330" spans="1:26" ht="21" customHeight="1">
      <c r="A330" s="423" t="s">
        <v>410</v>
      </c>
      <c r="B330" s="424"/>
      <c r="C330" s="424"/>
      <c r="D330" s="424"/>
      <c r="E330" s="424"/>
      <c r="F330" s="424"/>
      <c r="G330" s="424"/>
      <c r="H330" s="424"/>
      <c r="I330" s="424"/>
      <c r="J330" s="424"/>
      <c r="K330" s="424"/>
      <c r="L330" s="424"/>
      <c r="M330" s="424"/>
      <c r="N330" s="424"/>
      <c r="O330" s="424"/>
      <c r="P330" s="424"/>
      <c r="Q330" s="424"/>
      <c r="R330" s="424"/>
      <c r="S330" s="424"/>
      <c r="T330" s="424"/>
      <c r="U330" s="424"/>
      <c r="V330" s="424"/>
      <c r="W330" s="424"/>
      <c r="X330" s="424"/>
      <c r="Y330" s="424"/>
      <c r="Z330" s="424"/>
    </row>
    <row r="331" spans="1:26" ht="21" customHeight="1">
      <c r="A331" s="425" t="s">
        <v>415</v>
      </c>
      <c r="B331" s="426"/>
      <c r="C331" s="426"/>
      <c r="D331" s="426"/>
      <c r="E331" s="426"/>
      <c r="F331" s="426"/>
      <c r="G331" s="426"/>
      <c r="H331" s="426"/>
      <c r="I331" s="426"/>
      <c r="J331" s="426"/>
      <c r="K331" s="426"/>
      <c r="L331" s="426"/>
      <c r="M331" s="426"/>
      <c r="N331" s="426"/>
      <c r="O331" s="426"/>
      <c r="P331" s="426"/>
      <c r="Q331" s="426"/>
      <c r="R331" s="426"/>
      <c r="S331" s="426"/>
      <c r="T331" s="426"/>
      <c r="U331" s="426"/>
      <c r="V331" s="426"/>
      <c r="W331" s="426"/>
      <c r="X331" s="426"/>
      <c r="Y331" s="426"/>
      <c r="Z331" s="426"/>
    </row>
    <row r="332" spans="1:26" ht="21" customHeight="1">
      <c r="A332" s="427" t="s">
        <v>411</v>
      </c>
      <c r="B332" s="428"/>
      <c r="C332" s="428"/>
      <c r="D332" s="428"/>
      <c r="E332" s="428"/>
      <c r="F332" s="428"/>
      <c r="G332" s="428"/>
      <c r="H332" s="428"/>
      <c r="I332" s="428"/>
      <c r="J332" s="428"/>
      <c r="K332" s="428"/>
      <c r="L332" s="428"/>
      <c r="M332" s="428"/>
      <c r="N332" s="428"/>
      <c r="O332" s="428"/>
      <c r="P332" s="428"/>
      <c r="Q332" s="428"/>
      <c r="R332" s="428"/>
      <c r="S332" s="428"/>
      <c r="T332" s="428"/>
      <c r="U332" s="428"/>
      <c r="V332" s="428"/>
      <c r="W332" s="428"/>
      <c r="X332" s="428"/>
      <c r="Y332" s="428"/>
      <c r="Z332" s="428"/>
    </row>
    <row r="333" spans="1:26" ht="21" customHeight="1">
      <c r="A333" s="427" t="s">
        <v>412</v>
      </c>
      <c r="B333" s="428"/>
      <c r="C333" s="428"/>
      <c r="D333" s="428"/>
      <c r="E333" s="428"/>
      <c r="F333" s="428"/>
      <c r="G333" s="428"/>
      <c r="H333" s="428"/>
      <c r="I333" s="428"/>
      <c r="J333" s="428"/>
      <c r="K333" s="428"/>
      <c r="L333" s="428"/>
      <c r="M333" s="428"/>
      <c r="N333" s="428"/>
      <c r="O333" s="428"/>
      <c r="P333" s="428"/>
      <c r="Q333" s="428"/>
      <c r="R333" s="428"/>
      <c r="S333" s="428"/>
      <c r="T333" s="428"/>
      <c r="U333" s="428"/>
      <c r="V333" s="428"/>
      <c r="W333" s="428"/>
      <c r="X333" s="428"/>
      <c r="Y333" s="428"/>
      <c r="Z333" s="428"/>
    </row>
    <row r="334" spans="1:26" ht="21" customHeight="1">
      <c r="A334" s="427" t="s">
        <v>413</v>
      </c>
      <c r="B334" s="428"/>
      <c r="C334" s="428"/>
      <c r="D334" s="428"/>
      <c r="E334" s="428"/>
      <c r="F334" s="428"/>
      <c r="G334" s="428"/>
      <c r="H334" s="428"/>
      <c r="I334" s="428"/>
      <c r="J334" s="428"/>
      <c r="K334" s="428"/>
      <c r="L334" s="428"/>
      <c r="M334" s="428"/>
      <c r="N334" s="428"/>
      <c r="O334" s="428"/>
      <c r="P334" s="428"/>
      <c r="Q334" s="428"/>
      <c r="R334" s="428"/>
      <c r="S334" s="428"/>
      <c r="T334" s="428"/>
      <c r="U334" s="428"/>
      <c r="V334" s="428"/>
      <c r="W334" s="428"/>
      <c r="X334" s="428"/>
      <c r="Y334" s="428"/>
      <c r="Z334" s="428"/>
    </row>
    <row r="335" spans="1:26" ht="21" customHeight="1">
      <c r="A335" s="425" t="s">
        <v>416</v>
      </c>
      <c r="B335" s="426"/>
      <c r="C335" s="426"/>
      <c r="D335" s="426"/>
      <c r="E335" s="426"/>
      <c r="F335" s="426"/>
      <c r="G335" s="426"/>
      <c r="H335" s="426"/>
      <c r="I335" s="426"/>
      <c r="J335" s="426"/>
      <c r="K335" s="426"/>
      <c r="L335" s="426"/>
      <c r="M335" s="426"/>
      <c r="N335" s="426"/>
      <c r="O335" s="426"/>
      <c r="P335" s="426"/>
      <c r="Q335" s="426"/>
      <c r="R335" s="426"/>
      <c r="S335" s="426"/>
      <c r="T335" s="426"/>
      <c r="U335" s="426"/>
      <c r="V335" s="426"/>
      <c r="W335" s="426"/>
      <c r="X335" s="426"/>
      <c r="Y335" s="426"/>
      <c r="Z335" s="426"/>
    </row>
    <row r="336" spans="1:26" ht="21" customHeight="1">
      <c r="A336" s="422"/>
      <c r="B336" s="422"/>
      <c r="C336" s="422"/>
      <c r="D336" s="422"/>
      <c r="E336" s="422"/>
      <c r="F336" s="422"/>
      <c r="G336" s="422"/>
      <c r="H336" s="422"/>
      <c r="I336" s="422"/>
      <c r="J336" s="422"/>
      <c r="K336" s="422"/>
      <c r="L336" s="422"/>
      <c r="M336" s="422"/>
      <c r="N336" s="422"/>
      <c r="O336" s="422"/>
      <c r="P336" s="422"/>
      <c r="Q336" s="422"/>
      <c r="R336" s="422"/>
      <c r="S336" s="422"/>
      <c r="T336" s="422"/>
      <c r="U336" s="422"/>
      <c r="V336" s="422"/>
      <c r="W336" s="422"/>
      <c r="X336" s="422"/>
      <c r="Y336" s="422"/>
      <c r="Z336" s="422"/>
    </row>
    <row r="337" spans="1:26" ht="21" customHeight="1">
      <c r="A337" s="429" t="s">
        <v>394</v>
      </c>
      <c r="B337" s="429"/>
      <c r="C337" s="429"/>
      <c r="D337" s="429"/>
      <c r="E337" s="429"/>
      <c r="F337" s="429"/>
      <c r="G337" s="429"/>
      <c r="H337" s="429"/>
      <c r="I337" s="429"/>
      <c r="J337" s="429"/>
      <c r="K337" s="429"/>
      <c r="L337" s="429"/>
      <c r="M337" s="429"/>
      <c r="N337" s="429"/>
      <c r="O337" s="429"/>
      <c r="P337" s="429"/>
      <c r="Q337" s="429"/>
      <c r="R337" s="429"/>
      <c r="S337" s="429"/>
      <c r="T337" s="429"/>
      <c r="U337" s="429"/>
      <c r="V337" s="429"/>
      <c r="W337" s="429"/>
      <c r="X337" s="429"/>
      <c r="Y337" s="429"/>
      <c r="Z337" s="429"/>
    </row>
    <row r="338" spans="1:26" ht="21" customHeight="1">
      <c r="A338" s="429" t="s">
        <v>395</v>
      </c>
      <c r="B338" s="429"/>
      <c r="C338" s="429"/>
      <c r="D338" s="429"/>
      <c r="E338" s="429"/>
      <c r="F338" s="429"/>
      <c r="G338" s="429"/>
      <c r="H338" s="429"/>
      <c r="I338" s="429"/>
      <c r="J338" s="429"/>
      <c r="K338" s="429"/>
      <c r="L338" s="429"/>
      <c r="M338" s="429"/>
      <c r="N338" s="429"/>
      <c r="O338" s="429"/>
      <c r="P338" s="429"/>
      <c r="Q338" s="429"/>
      <c r="R338" s="429"/>
      <c r="S338" s="429"/>
      <c r="T338" s="429"/>
      <c r="U338" s="429"/>
      <c r="V338" s="429"/>
      <c r="W338" s="429"/>
      <c r="X338" s="429"/>
      <c r="Y338" s="429"/>
      <c r="Z338" s="429"/>
    </row>
    <row r="339" spans="1:26" ht="21" customHeight="1">
      <c r="A339" s="406"/>
      <c r="B339" s="411" t="s">
        <v>399</v>
      </c>
      <c r="C339" s="409"/>
      <c r="D339" s="409"/>
      <c r="E339" s="406"/>
      <c r="F339" s="406"/>
      <c r="G339" s="406"/>
      <c r="H339" s="406"/>
      <c r="I339" s="406"/>
      <c r="J339" s="406"/>
      <c r="K339" s="406"/>
      <c r="L339" s="406"/>
      <c r="M339" s="406"/>
      <c r="N339" s="406"/>
      <c r="O339" s="406"/>
      <c r="P339" s="406"/>
      <c r="Q339" s="406"/>
      <c r="R339" s="406"/>
      <c r="S339" s="406"/>
      <c r="T339" s="406"/>
      <c r="U339" s="406"/>
      <c r="V339" s="406"/>
      <c r="W339" s="406"/>
      <c r="X339" s="406"/>
      <c r="Y339" s="406"/>
      <c r="Z339" s="406"/>
    </row>
    <row r="340" spans="1:26" ht="21" customHeight="1">
      <c r="B340" s="421" t="s">
        <v>427</v>
      </c>
      <c r="C340" s="422"/>
      <c r="D340" s="422"/>
    </row>
    <row r="341" spans="1:26" ht="21" customHeight="1">
      <c r="B341" s="416" t="s">
        <v>428</v>
      </c>
      <c r="C341" s="408"/>
      <c r="D341" s="408"/>
    </row>
    <row r="342" spans="1:26" ht="21" customHeight="1">
      <c r="B342" s="421" t="s">
        <v>396</v>
      </c>
      <c r="C342" s="422"/>
    </row>
    <row r="343" spans="1:26" ht="21" customHeight="1">
      <c r="B343" s="417" t="s">
        <v>428</v>
      </c>
    </row>
  </sheetData>
  <mergeCells count="24">
    <mergeCell ref="A314:Z314"/>
    <mergeCell ref="A2:Z2"/>
    <mergeCell ref="A3:Z3"/>
    <mergeCell ref="A16:Z16"/>
    <mergeCell ref="A36:Z36"/>
    <mergeCell ref="A4:Z4"/>
    <mergeCell ref="A7:Z7"/>
    <mergeCell ref="A69:Z69"/>
    <mergeCell ref="A144:Z144"/>
    <mergeCell ref="A285:Z285"/>
    <mergeCell ref="A286:X286"/>
    <mergeCell ref="A313:Z313"/>
    <mergeCell ref="B342:C342"/>
    <mergeCell ref="A329:Z329"/>
    <mergeCell ref="A330:Z330"/>
    <mergeCell ref="A331:Z331"/>
    <mergeCell ref="A332:Z332"/>
    <mergeCell ref="A333:Z333"/>
    <mergeCell ref="A334:Z334"/>
    <mergeCell ref="A335:Z335"/>
    <mergeCell ref="A336:Z336"/>
    <mergeCell ref="A337:Z337"/>
    <mergeCell ref="A338:Z338"/>
    <mergeCell ref="B340:D340"/>
  </mergeCells>
  <phoneticPr fontId="2"/>
  <hyperlinks>
    <hyperlink ref="A16:Z16" location="申請者・担当者名簿!Print_Area" display="　①「申請者・担当者名簿」に入力してください" xr:uid="{43965257-53EB-45A4-9A41-8FE9C2993538}"/>
    <hyperlink ref="A36:Z36" location="様式第１号交付申請書!Print_Area" display=" ②「様式第１号交付申請書」の黄色のセルに入力してください" xr:uid="{9818D813-9ED2-46F7-AAE4-347EA3305AAF}"/>
    <hyperlink ref="A69:Z69" location="別紙１計画書!Print_Area" display="　③「別紙１計画書」の黄色のセルに入力してください" xr:uid="{553F6A08-30E2-4701-96AA-725AA8EA32CE}"/>
    <hyperlink ref="A144:Z144" location="'別紙１－１必要理由明細書'!Print_Area" display="　④「別紙１－１必要理由明細書」の黄色のセルに入力してください" xr:uid="{01C09D4C-11A2-44FB-98BA-7D2481F7684B}"/>
    <hyperlink ref="A285:Z285" location="'別紙１－2誓約書'!Print_Area" display="　⑤「別紙1-2誓約書」の内容を必ずご確認のうえ、" xr:uid="{0FDD617F-CC88-4CA5-9B44-D20FAEBE1024}"/>
    <hyperlink ref="A314:Z314" location="'別紙２－１(1)入院'!Print_Area" display="　　　　　「別紙２－１(1)入院」" xr:uid="{902ABF08-B0D3-4475-8494-06BEA4035B27}"/>
    <hyperlink ref="A329:Z329" location="'別紙２－１(1)入院・個人防護具'!Print_Area" display="　　　　　　→個人防護具の申請がある場合は「別紙２－１(1)入院・個人防護具」" xr:uid="{5623C12D-C4DC-4D5A-B243-8C1B9B897C21}"/>
    <hyperlink ref="A330:Z330" location="'別紙２－１(2)帰国者 '!Print_Area" display="　　　　　「別紙２－１(2)帰国者」" xr:uid="{584E5CD0-77B9-49E6-B4E5-D8E88296CB89}"/>
    <hyperlink ref="A331:Z331" location="'別紙２－１(2)帰国者・個人防護具'!Print_Area" display="　　　　　　→個人防護具の申請がある場合は「別紙２－１(2)帰国者・個人防護具」" xr:uid="{FAEF272D-EB48-4458-A262-10553B7A692B}"/>
    <hyperlink ref="A332:Z332" location="'別紙２－１(3)検査 '!Print_Area" display="　　　　　「別紙２－１(3)検査」" xr:uid="{CFE9CF46-473D-4D06-97B1-5564D35B5102}"/>
    <hyperlink ref="A333:Z333" location="'別紙２－１(4)重点 '!Print_Area" display="　　　　　「別紙２－１(4)重点」 " xr:uid="{930115BA-94E5-4FB1-A00C-DDE368BB57DC}"/>
    <hyperlink ref="A334:Z334" location="'別紙２－１(5)救急・周産期・小児医療'!Print_Area" display="　　　　　「別紙２－１(5)救急・周産期・小児医療」" xr:uid="{FA2CCFDC-1A0E-4E59-8674-AB8786910539}"/>
    <hyperlink ref="A335:Z335" location="'別紙２－１(5)救急・周産期・小児医療_個人防護具'!Print_Area" display="　　　　　　→個人防護具の申請がある場合は「別紙２－１(5)救急・周産期・小児医療_個人防護具」" xr:uid="{A0512DD0-B979-4310-8891-7AD1C03BDA10}"/>
    <hyperlink ref="B340" location="'別紙２－1（明細書）'!Print_Area" display="「別紙２－1（明細書）」" xr:uid="{879A1471-8512-42C2-95CA-E2A59AEF9BB8}"/>
    <hyperlink ref="B342" location="予算書抄本!Print_Area" display="　「予算書抄本」" xr:uid="{2EBDCC7F-5954-4C0F-B280-E96B06B602F5}"/>
    <hyperlink ref="B339:D339" location="'別紙２（所要額調書）'!Print_Area" display="「別紙２（所要額調書）」" xr:uid="{EE427B64-A4C1-47C7-951A-17CA82DAEE36}"/>
  </hyperlinks>
  <pageMargins left="0.7" right="0.7" top="0.75" bottom="0.75" header="0.3" footer="0.3"/>
  <pageSetup paperSize="9" scale="66" fitToHeight="0"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9D968-198E-48C3-ABCE-B92C6E93E4EE}">
  <sheetPr codeName="Sheet4">
    <tabColor rgb="FFFFFF00"/>
    <pageSetUpPr fitToPage="1"/>
  </sheetPr>
  <dimension ref="A1:M52"/>
  <sheetViews>
    <sheetView zoomScale="80" zoomScaleNormal="80" workbookViewId="0">
      <pane xSplit="3" ySplit="5" topLeftCell="D6" activePane="bottomRight" state="frozen"/>
      <selection pane="topRight" activeCell="D1" sqref="D1"/>
      <selection pane="bottomLeft" activeCell="A6" sqref="A6"/>
      <selection pane="bottomRight" activeCell="J8" sqref="J8"/>
    </sheetView>
  </sheetViews>
  <sheetFormatPr defaultRowHeight="18.75"/>
  <cols>
    <col min="1" max="1" width="5.625" style="3" customWidth="1"/>
    <col min="2" max="2" width="20.25" style="3" customWidth="1"/>
    <col min="3" max="3" width="46.75" style="3" customWidth="1"/>
    <col min="4" max="4" width="13" style="3" customWidth="1"/>
    <col min="5" max="5" width="25" style="3" customWidth="1"/>
    <col min="6" max="6" width="27.125" style="3" customWidth="1"/>
    <col min="7" max="7" width="13" style="3" customWidth="1"/>
    <col min="8" max="9" width="23" style="3" customWidth="1"/>
    <col min="10" max="10" width="27" style="3" customWidth="1"/>
    <col min="11" max="12" width="30" style="3" customWidth="1"/>
    <col min="13" max="257" width="9" style="3"/>
    <col min="258" max="258" width="1.625" style="3" customWidth="1"/>
    <col min="259" max="260" width="15.625" style="3" customWidth="1"/>
    <col min="261" max="262" width="10.625" style="3" customWidth="1"/>
    <col min="263" max="263" width="15.625" style="3" customWidth="1"/>
    <col min="264" max="266" width="10.625" style="3" customWidth="1"/>
    <col min="267" max="268" width="15.625" style="3" customWidth="1"/>
    <col min="269" max="513" width="9" style="3"/>
    <col min="514" max="514" width="1.625" style="3" customWidth="1"/>
    <col min="515" max="516" width="15.625" style="3" customWidth="1"/>
    <col min="517" max="518" width="10.625" style="3" customWidth="1"/>
    <col min="519" max="519" width="15.625" style="3" customWidth="1"/>
    <col min="520" max="522" width="10.625" style="3" customWidth="1"/>
    <col min="523" max="524" width="15.625" style="3" customWidth="1"/>
    <col min="525" max="769" width="9" style="3"/>
    <col min="770" max="770" width="1.625" style="3" customWidth="1"/>
    <col min="771" max="772" width="15.625" style="3" customWidth="1"/>
    <col min="773" max="774" width="10.625" style="3" customWidth="1"/>
    <col min="775" max="775" width="15.625" style="3" customWidth="1"/>
    <col min="776" max="778" width="10.625" style="3" customWidth="1"/>
    <col min="779" max="780" width="15.625" style="3" customWidth="1"/>
    <col min="781" max="1025" width="9" style="3"/>
    <col min="1026" max="1026" width="1.625" style="3" customWidth="1"/>
    <col min="1027" max="1028" width="15.625" style="3" customWidth="1"/>
    <col min="1029" max="1030" width="10.625" style="3" customWidth="1"/>
    <col min="1031" max="1031" width="15.625" style="3" customWidth="1"/>
    <col min="1032" max="1034" width="10.625" style="3" customWidth="1"/>
    <col min="1035" max="1036" width="15.625" style="3" customWidth="1"/>
    <col min="1037" max="1281" width="9" style="3"/>
    <col min="1282" max="1282" width="1.625" style="3" customWidth="1"/>
    <col min="1283" max="1284" width="15.625" style="3" customWidth="1"/>
    <col min="1285" max="1286" width="10.625" style="3" customWidth="1"/>
    <col min="1287" max="1287" width="15.625" style="3" customWidth="1"/>
    <col min="1288" max="1290" width="10.625" style="3" customWidth="1"/>
    <col min="1291" max="1292" width="15.625" style="3" customWidth="1"/>
    <col min="1293" max="1537" width="9" style="3"/>
    <col min="1538" max="1538" width="1.625" style="3" customWidth="1"/>
    <col min="1539" max="1540" width="15.625" style="3" customWidth="1"/>
    <col min="1541" max="1542" width="10.625" style="3" customWidth="1"/>
    <col min="1543" max="1543" width="15.625" style="3" customWidth="1"/>
    <col min="1544" max="1546" width="10.625" style="3" customWidth="1"/>
    <col min="1547" max="1548" width="15.625" style="3" customWidth="1"/>
    <col min="1549" max="1793" width="9" style="3"/>
    <col min="1794" max="1794" width="1.625" style="3" customWidth="1"/>
    <col min="1795" max="1796" width="15.625" style="3" customWidth="1"/>
    <col min="1797" max="1798" width="10.625" style="3" customWidth="1"/>
    <col min="1799" max="1799" width="15.625" style="3" customWidth="1"/>
    <col min="1800" max="1802" width="10.625" style="3" customWidth="1"/>
    <col min="1803" max="1804" width="15.625" style="3" customWidth="1"/>
    <col min="1805" max="2049" width="9" style="3"/>
    <col min="2050" max="2050" width="1.625" style="3" customWidth="1"/>
    <col min="2051" max="2052" width="15.625" style="3" customWidth="1"/>
    <col min="2053" max="2054" width="10.625" style="3" customWidth="1"/>
    <col min="2055" max="2055" width="15.625" style="3" customWidth="1"/>
    <col min="2056" max="2058" width="10.625" style="3" customWidth="1"/>
    <col min="2059" max="2060" width="15.625" style="3" customWidth="1"/>
    <col min="2061" max="2305" width="9" style="3"/>
    <col min="2306" max="2306" width="1.625" style="3" customWidth="1"/>
    <col min="2307" max="2308" width="15.625" style="3" customWidth="1"/>
    <col min="2309" max="2310" width="10.625" style="3" customWidth="1"/>
    <col min="2311" max="2311" width="15.625" style="3" customWidth="1"/>
    <col min="2312" max="2314" width="10.625" style="3" customWidth="1"/>
    <col min="2315" max="2316" width="15.625" style="3" customWidth="1"/>
    <col min="2317" max="2561" width="9" style="3"/>
    <col min="2562" max="2562" width="1.625" style="3" customWidth="1"/>
    <col min="2563" max="2564" width="15.625" style="3" customWidth="1"/>
    <col min="2565" max="2566" width="10.625" style="3" customWidth="1"/>
    <col min="2567" max="2567" width="15.625" style="3" customWidth="1"/>
    <col min="2568" max="2570" width="10.625" style="3" customWidth="1"/>
    <col min="2571" max="2572" width="15.625" style="3" customWidth="1"/>
    <col min="2573" max="2817" width="9" style="3"/>
    <col min="2818" max="2818" width="1.625" style="3" customWidth="1"/>
    <col min="2819" max="2820" width="15.625" style="3" customWidth="1"/>
    <col min="2821" max="2822" width="10.625" style="3" customWidth="1"/>
    <col min="2823" max="2823" width="15.625" style="3" customWidth="1"/>
    <col min="2824" max="2826" width="10.625" style="3" customWidth="1"/>
    <col min="2827" max="2828" width="15.625" style="3" customWidth="1"/>
    <col min="2829" max="3073" width="9" style="3"/>
    <col min="3074" max="3074" width="1.625" style="3" customWidth="1"/>
    <col min="3075" max="3076" width="15.625" style="3" customWidth="1"/>
    <col min="3077" max="3078" width="10.625" style="3" customWidth="1"/>
    <col min="3079" max="3079" width="15.625" style="3" customWidth="1"/>
    <col min="3080" max="3082" width="10.625" style="3" customWidth="1"/>
    <col min="3083" max="3084" width="15.625" style="3" customWidth="1"/>
    <col min="3085" max="3329" width="9" style="3"/>
    <col min="3330" max="3330" width="1.625" style="3" customWidth="1"/>
    <col min="3331" max="3332" width="15.625" style="3" customWidth="1"/>
    <col min="3333" max="3334" width="10.625" style="3" customWidth="1"/>
    <col min="3335" max="3335" width="15.625" style="3" customWidth="1"/>
    <col min="3336" max="3338" width="10.625" style="3" customWidth="1"/>
    <col min="3339" max="3340" width="15.625" style="3" customWidth="1"/>
    <col min="3341" max="3585" width="9" style="3"/>
    <col min="3586" max="3586" width="1.625" style="3" customWidth="1"/>
    <col min="3587" max="3588" width="15.625" style="3" customWidth="1"/>
    <col min="3589" max="3590" width="10.625" style="3" customWidth="1"/>
    <col min="3591" max="3591" width="15.625" style="3" customWidth="1"/>
    <col min="3592" max="3594" width="10.625" style="3" customWidth="1"/>
    <col min="3595" max="3596" width="15.625" style="3" customWidth="1"/>
    <col min="3597" max="3841" width="9" style="3"/>
    <col min="3842" max="3842" width="1.625" style="3" customWidth="1"/>
    <col min="3843" max="3844" width="15.625" style="3" customWidth="1"/>
    <col min="3845" max="3846" width="10.625" style="3" customWidth="1"/>
    <col min="3847" max="3847" width="15.625" style="3" customWidth="1"/>
    <col min="3848" max="3850" width="10.625" style="3" customWidth="1"/>
    <col min="3851" max="3852" width="15.625" style="3" customWidth="1"/>
    <col min="3853" max="4097" width="9" style="3"/>
    <col min="4098" max="4098" width="1.625" style="3" customWidth="1"/>
    <col min="4099" max="4100" width="15.625" style="3" customWidth="1"/>
    <col min="4101" max="4102" width="10.625" style="3" customWidth="1"/>
    <col min="4103" max="4103" width="15.625" style="3" customWidth="1"/>
    <col min="4104" max="4106" width="10.625" style="3" customWidth="1"/>
    <col min="4107" max="4108" width="15.625" style="3" customWidth="1"/>
    <col min="4109" max="4353" width="9" style="3"/>
    <col min="4354" max="4354" width="1.625" style="3" customWidth="1"/>
    <col min="4355" max="4356" width="15.625" style="3" customWidth="1"/>
    <col min="4357" max="4358" width="10.625" style="3" customWidth="1"/>
    <col min="4359" max="4359" width="15.625" style="3" customWidth="1"/>
    <col min="4360" max="4362" width="10.625" style="3" customWidth="1"/>
    <col min="4363" max="4364" width="15.625" style="3" customWidth="1"/>
    <col min="4365" max="4609" width="9" style="3"/>
    <col min="4610" max="4610" width="1.625" style="3" customWidth="1"/>
    <col min="4611" max="4612" width="15.625" style="3" customWidth="1"/>
    <col min="4613" max="4614" width="10.625" style="3" customWidth="1"/>
    <col min="4615" max="4615" width="15.625" style="3" customWidth="1"/>
    <col min="4616" max="4618" width="10.625" style="3" customWidth="1"/>
    <col min="4619" max="4620" width="15.625" style="3" customWidth="1"/>
    <col min="4621" max="4865" width="9" style="3"/>
    <col min="4866" max="4866" width="1.625" style="3" customWidth="1"/>
    <col min="4867" max="4868" width="15.625" style="3" customWidth="1"/>
    <col min="4869" max="4870" width="10.625" style="3" customWidth="1"/>
    <col min="4871" max="4871" width="15.625" style="3" customWidth="1"/>
    <col min="4872" max="4874" width="10.625" style="3" customWidth="1"/>
    <col min="4875" max="4876" width="15.625" style="3" customWidth="1"/>
    <col min="4877" max="5121" width="9" style="3"/>
    <col min="5122" max="5122" width="1.625" style="3" customWidth="1"/>
    <col min="5123" max="5124" width="15.625" style="3" customWidth="1"/>
    <col min="5125" max="5126" width="10.625" style="3" customWidth="1"/>
    <col min="5127" max="5127" width="15.625" style="3" customWidth="1"/>
    <col min="5128" max="5130" width="10.625" style="3" customWidth="1"/>
    <col min="5131" max="5132" width="15.625" style="3" customWidth="1"/>
    <col min="5133" max="5377" width="9" style="3"/>
    <col min="5378" max="5378" width="1.625" style="3" customWidth="1"/>
    <col min="5379" max="5380" width="15.625" style="3" customWidth="1"/>
    <col min="5381" max="5382" width="10.625" style="3" customWidth="1"/>
    <col min="5383" max="5383" width="15.625" style="3" customWidth="1"/>
    <col min="5384" max="5386" width="10.625" style="3" customWidth="1"/>
    <col min="5387" max="5388" width="15.625" style="3" customWidth="1"/>
    <col min="5389" max="5633" width="9" style="3"/>
    <col min="5634" max="5634" width="1.625" style="3" customWidth="1"/>
    <col min="5635" max="5636" width="15.625" style="3" customWidth="1"/>
    <col min="5637" max="5638" width="10.625" style="3" customWidth="1"/>
    <col min="5639" max="5639" width="15.625" style="3" customWidth="1"/>
    <col min="5640" max="5642" width="10.625" style="3" customWidth="1"/>
    <col min="5643" max="5644" width="15.625" style="3" customWidth="1"/>
    <col min="5645" max="5889" width="9" style="3"/>
    <col min="5890" max="5890" width="1.625" style="3" customWidth="1"/>
    <col min="5891" max="5892" width="15.625" style="3" customWidth="1"/>
    <col min="5893" max="5894" width="10.625" style="3" customWidth="1"/>
    <col min="5895" max="5895" width="15.625" style="3" customWidth="1"/>
    <col min="5896" max="5898" width="10.625" style="3" customWidth="1"/>
    <col min="5899" max="5900" width="15.625" style="3" customWidth="1"/>
    <col min="5901" max="6145" width="9" style="3"/>
    <col min="6146" max="6146" width="1.625" style="3" customWidth="1"/>
    <col min="6147" max="6148" width="15.625" style="3" customWidth="1"/>
    <col min="6149" max="6150" width="10.625" style="3" customWidth="1"/>
    <col min="6151" max="6151" width="15.625" style="3" customWidth="1"/>
    <col min="6152" max="6154" width="10.625" style="3" customWidth="1"/>
    <col min="6155" max="6156" width="15.625" style="3" customWidth="1"/>
    <col min="6157" max="6401" width="9" style="3"/>
    <col min="6402" max="6402" width="1.625" style="3" customWidth="1"/>
    <col min="6403" max="6404" width="15.625" style="3" customWidth="1"/>
    <col min="6405" max="6406" width="10.625" style="3" customWidth="1"/>
    <col min="6407" max="6407" width="15.625" style="3" customWidth="1"/>
    <col min="6408" max="6410" width="10.625" style="3" customWidth="1"/>
    <col min="6411" max="6412" width="15.625" style="3" customWidth="1"/>
    <col min="6413" max="6657" width="9" style="3"/>
    <col min="6658" max="6658" width="1.625" style="3" customWidth="1"/>
    <col min="6659" max="6660" width="15.625" style="3" customWidth="1"/>
    <col min="6661" max="6662" width="10.625" style="3" customWidth="1"/>
    <col min="6663" max="6663" width="15.625" style="3" customWidth="1"/>
    <col min="6664" max="6666" width="10.625" style="3" customWidth="1"/>
    <col min="6667" max="6668" width="15.625" style="3" customWidth="1"/>
    <col min="6669" max="6913" width="9" style="3"/>
    <col min="6914" max="6914" width="1.625" style="3" customWidth="1"/>
    <col min="6915" max="6916" width="15.625" style="3" customWidth="1"/>
    <col min="6917" max="6918" width="10.625" style="3" customWidth="1"/>
    <col min="6919" max="6919" width="15.625" style="3" customWidth="1"/>
    <col min="6920" max="6922" width="10.625" style="3" customWidth="1"/>
    <col min="6923" max="6924" width="15.625" style="3" customWidth="1"/>
    <col min="6925" max="7169" width="9" style="3"/>
    <col min="7170" max="7170" width="1.625" style="3" customWidth="1"/>
    <col min="7171" max="7172" width="15.625" style="3" customWidth="1"/>
    <col min="7173" max="7174" width="10.625" style="3" customWidth="1"/>
    <col min="7175" max="7175" width="15.625" style="3" customWidth="1"/>
    <col min="7176" max="7178" width="10.625" style="3" customWidth="1"/>
    <col min="7179" max="7180" width="15.625" style="3" customWidth="1"/>
    <col min="7181" max="7425" width="9" style="3"/>
    <col min="7426" max="7426" width="1.625" style="3" customWidth="1"/>
    <col min="7427" max="7428" width="15.625" style="3" customWidth="1"/>
    <col min="7429" max="7430" width="10.625" style="3" customWidth="1"/>
    <col min="7431" max="7431" width="15.625" style="3" customWidth="1"/>
    <col min="7432" max="7434" width="10.625" style="3" customWidth="1"/>
    <col min="7435" max="7436" width="15.625" style="3" customWidth="1"/>
    <col min="7437" max="7681" width="9" style="3"/>
    <col min="7682" max="7682" width="1.625" style="3" customWidth="1"/>
    <col min="7683" max="7684" width="15.625" style="3" customWidth="1"/>
    <col min="7685" max="7686" width="10.625" style="3" customWidth="1"/>
    <col min="7687" max="7687" width="15.625" style="3" customWidth="1"/>
    <col min="7688" max="7690" width="10.625" style="3" customWidth="1"/>
    <col min="7691" max="7692" width="15.625" style="3" customWidth="1"/>
    <col min="7693" max="7937" width="9" style="3"/>
    <col min="7938" max="7938" width="1.625" style="3" customWidth="1"/>
    <col min="7939" max="7940" width="15.625" style="3" customWidth="1"/>
    <col min="7941" max="7942" width="10.625" style="3" customWidth="1"/>
    <col min="7943" max="7943" width="15.625" style="3" customWidth="1"/>
    <col min="7944" max="7946" width="10.625" style="3" customWidth="1"/>
    <col min="7947" max="7948" width="15.625" style="3" customWidth="1"/>
    <col min="7949" max="8193" width="9" style="3"/>
    <col min="8194" max="8194" width="1.625" style="3" customWidth="1"/>
    <col min="8195" max="8196" width="15.625" style="3" customWidth="1"/>
    <col min="8197" max="8198" width="10.625" style="3" customWidth="1"/>
    <col min="8199" max="8199" width="15.625" style="3" customWidth="1"/>
    <col min="8200" max="8202" width="10.625" style="3" customWidth="1"/>
    <col min="8203" max="8204" width="15.625" style="3" customWidth="1"/>
    <col min="8205" max="8449" width="9" style="3"/>
    <col min="8450" max="8450" width="1.625" style="3" customWidth="1"/>
    <col min="8451" max="8452" width="15.625" style="3" customWidth="1"/>
    <col min="8453" max="8454" width="10.625" style="3" customWidth="1"/>
    <col min="8455" max="8455" width="15.625" style="3" customWidth="1"/>
    <col min="8456" max="8458" width="10.625" style="3" customWidth="1"/>
    <col min="8459" max="8460" width="15.625" style="3" customWidth="1"/>
    <col min="8461" max="8705" width="9" style="3"/>
    <col min="8706" max="8706" width="1.625" style="3" customWidth="1"/>
    <col min="8707" max="8708" width="15.625" style="3" customWidth="1"/>
    <col min="8709" max="8710" width="10.625" style="3" customWidth="1"/>
    <col min="8711" max="8711" width="15.625" style="3" customWidth="1"/>
    <col min="8712" max="8714" width="10.625" style="3" customWidth="1"/>
    <col min="8715" max="8716" width="15.625" style="3" customWidth="1"/>
    <col min="8717" max="8961" width="9" style="3"/>
    <col min="8962" max="8962" width="1.625" style="3" customWidth="1"/>
    <col min="8963" max="8964" width="15.625" style="3" customWidth="1"/>
    <col min="8965" max="8966" width="10.625" style="3" customWidth="1"/>
    <col min="8967" max="8967" width="15.625" style="3" customWidth="1"/>
    <col min="8968" max="8970" width="10.625" style="3" customWidth="1"/>
    <col min="8971" max="8972" width="15.625" style="3" customWidth="1"/>
    <col min="8973" max="9217" width="9" style="3"/>
    <col min="9218" max="9218" width="1.625" style="3" customWidth="1"/>
    <col min="9219" max="9220" width="15.625" style="3" customWidth="1"/>
    <col min="9221" max="9222" width="10.625" style="3" customWidth="1"/>
    <col min="9223" max="9223" width="15.625" style="3" customWidth="1"/>
    <col min="9224" max="9226" width="10.625" style="3" customWidth="1"/>
    <col min="9227" max="9228" width="15.625" style="3" customWidth="1"/>
    <col min="9229" max="9473" width="9" style="3"/>
    <col min="9474" max="9474" width="1.625" style="3" customWidth="1"/>
    <col min="9475" max="9476" width="15.625" style="3" customWidth="1"/>
    <col min="9477" max="9478" width="10.625" style="3" customWidth="1"/>
    <col min="9479" max="9479" width="15.625" style="3" customWidth="1"/>
    <col min="9480" max="9482" width="10.625" style="3" customWidth="1"/>
    <col min="9483" max="9484" width="15.625" style="3" customWidth="1"/>
    <col min="9485" max="9729" width="9" style="3"/>
    <col min="9730" max="9730" width="1.625" style="3" customWidth="1"/>
    <col min="9731" max="9732" width="15.625" style="3" customWidth="1"/>
    <col min="9733" max="9734" width="10.625" style="3" customWidth="1"/>
    <col min="9735" max="9735" width="15.625" style="3" customWidth="1"/>
    <col min="9736" max="9738" width="10.625" style="3" customWidth="1"/>
    <col min="9739" max="9740" width="15.625" style="3" customWidth="1"/>
    <col min="9741" max="9985" width="9" style="3"/>
    <col min="9986" max="9986" width="1.625" style="3" customWidth="1"/>
    <col min="9987" max="9988" width="15.625" style="3" customWidth="1"/>
    <col min="9989" max="9990" width="10.625" style="3" customWidth="1"/>
    <col min="9991" max="9991" width="15.625" style="3" customWidth="1"/>
    <col min="9992" max="9994" width="10.625" style="3" customWidth="1"/>
    <col min="9995" max="9996" width="15.625" style="3" customWidth="1"/>
    <col min="9997" max="10241" width="9" style="3"/>
    <col min="10242" max="10242" width="1.625" style="3" customWidth="1"/>
    <col min="10243" max="10244" width="15.625" style="3" customWidth="1"/>
    <col min="10245" max="10246" width="10.625" style="3" customWidth="1"/>
    <col min="10247" max="10247" width="15.625" style="3" customWidth="1"/>
    <col min="10248" max="10250" width="10.625" style="3" customWidth="1"/>
    <col min="10251" max="10252" width="15.625" style="3" customWidth="1"/>
    <col min="10253" max="10497" width="9" style="3"/>
    <col min="10498" max="10498" width="1.625" style="3" customWidth="1"/>
    <col min="10499" max="10500" width="15.625" style="3" customWidth="1"/>
    <col min="10501" max="10502" width="10.625" style="3" customWidth="1"/>
    <col min="10503" max="10503" width="15.625" style="3" customWidth="1"/>
    <col min="10504" max="10506" width="10.625" style="3" customWidth="1"/>
    <col min="10507" max="10508" width="15.625" style="3" customWidth="1"/>
    <col min="10509" max="10753" width="9" style="3"/>
    <col min="10754" max="10754" width="1.625" style="3" customWidth="1"/>
    <col min="10755" max="10756" width="15.625" style="3" customWidth="1"/>
    <col min="10757" max="10758" width="10.625" style="3" customWidth="1"/>
    <col min="10759" max="10759" width="15.625" style="3" customWidth="1"/>
    <col min="10760" max="10762" width="10.625" style="3" customWidth="1"/>
    <col min="10763" max="10764" width="15.625" style="3" customWidth="1"/>
    <col min="10765" max="11009" width="9" style="3"/>
    <col min="11010" max="11010" width="1.625" style="3" customWidth="1"/>
    <col min="11011" max="11012" width="15.625" style="3" customWidth="1"/>
    <col min="11013" max="11014" width="10.625" style="3" customWidth="1"/>
    <col min="11015" max="11015" width="15.625" style="3" customWidth="1"/>
    <col min="11016" max="11018" width="10.625" style="3" customWidth="1"/>
    <col min="11019" max="11020" width="15.625" style="3" customWidth="1"/>
    <col min="11021" max="11265" width="9" style="3"/>
    <col min="11266" max="11266" width="1.625" style="3" customWidth="1"/>
    <col min="11267" max="11268" width="15.625" style="3" customWidth="1"/>
    <col min="11269" max="11270" width="10.625" style="3" customWidth="1"/>
    <col min="11271" max="11271" width="15.625" style="3" customWidth="1"/>
    <col min="11272" max="11274" width="10.625" style="3" customWidth="1"/>
    <col min="11275" max="11276" width="15.625" style="3" customWidth="1"/>
    <col min="11277" max="11521" width="9" style="3"/>
    <col min="11522" max="11522" width="1.625" style="3" customWidth="1"/>
    <col min="11523" max="11524" width="15.625" style="3" customWidth="1"/>
    <col min="11525" max="11526" width="10.625" style="3" customWidth="1"/>
    <col min="11527" max="11527" width="15.625" style="3" customWidth="1"/>
    <col min="11528" max="11530" width="10.625" style="3" customWidth="1"/>
    <col min="11531" max="11532" width="15.625" style="3" customWidth="1"/>
    <col min="11533" max="11777" width="9" style="3"/>
    <col min="11778" max="11778" width="1.625" style="3" customWidth="1"/>
    <col min="11779" max="11780" width="15.625" style="3" customWidth="1"/>
    <col min="11781" max="11782" width="10.625" style="3" customWidth="1"/>
    <col min="11783" max="11783" width="15.625" style="3" customWidth="1"/>
    <col min="11784" max="11786" width="10.625" style="3" customWidth="1"/>
    <col min="11787" max="11788" width="15.625" style="3" customWidth="1"/>
    <col min="11789" max="12033" width="9" style="3"/>
    <col min="12034" max="12034" width="1.625" style="3" customWidth="1"/>
    <col min="12035" max="12036" width="15.625" style="3" customWidth="1"/>
    <col min="12037" max="12038" width="10.625" style="3" customWidth="1"/>
    <col min="12039" max="12039" width="15.625" style="3" customWidth="1"/>
    <col min="12040" max="12042" width="10.625" style="3" customWidth="1"/>
    <col min="12043" max="12044" width="15.625" style="3" customWidth="1"/>
    <col min="12045" max="12289" width="9" style="3"/>
    <col min="12290" max="12290" width="1.625" style="3" customWidth="1"/>
    <col min="12291" max="12292" width="15.625" style="3" customWidth="1"/>
    <col min="12293" max="12294" width="10.625" style="3" customWidth="1"/>
    <col min="12295" max="12295" width="15.625" style="3" customWidth="1"/>
    <col min="12296" max="12298" width="10.625" style="3" customWidth="1"/>
    <col min="12299" max="12300" width="15.625" style="3" customWidth="1"/>
    <col min="12301" max="12545" width="9" style="3"/>
    <col min="12546" max="12546" width="1.625" style="3" customWidth="1"/>
    <col min="12547" max="12548" width="15.625" style="3" customWidth="1"/>
    <col min="12549" max="12550" width="10.625" style="3" customWidth="1"/>
    <col min="12551" max="12551" width="15.625" style="3" customWidth="1"/>
    <col min="12552" max="12554" width="10.625" style="3" customWidth="1"/>
    <col min="12555" max="12556" width="15.625" style="3" customWidth="1"/>
    <col min="12557" max="12801" width="9" style="3"/>
    <col min="12802" max="12802" width="1.625" style="3" customWidth="1"/>
    <col min="12803" max="12804" width="15.625" style="3" customWidth="1"/>
    <col min="12805" max="12806" width="10.625" style="3" customWidth="1"/>
    <col min="12807" max="12807" width="15.625" style="3" customWidth="1"/>
    <col min="12808" max="12810" width="10.625" style="3" customWidth="1"/>
    <col min="12811" max="12812" width="15.625" style="3" customWidth="1"/>
    <col min="12813" max="13057" width="9" style="3"/>
    <col min="13058" max="13058" width="1.625" style="3" customWidth="1"/>
    <col min="13059" max="13060" width="15.625" style="3" customWidth="1"/>
    <col min="13061" max="13062" width="10.625" style="3" customWidth="1"/>
    <col min="13063" max="13063" width="15.625" style="3" customWidth="1"/>
    <col min="13064" max="13066" width="10.625" style="3" customWidth="1"/>
    <col min="13067" max="13068" width="15.625" style="3" customWidth="1"/>
    <col min="13069" max="13313" width="9" style="3"/>
    <col min="13314" max="13314" width="1.625" style="3" customWidth="1"/>
    <col min="13315" max="13316" width="15.625" style="3" customWidth="1"/>
    <col min="13317" max="13318" width="10.625" style="3" customWidth="1"/>
    <col min="13319" max="13319" width="15.625" style="3" customWidth="1"/>
    <col min="13320" max="13322" width="10.625" style="3" customWidth="1"/>
    <col min="13323" max="13324" width="15.625" style="3" customWidth="1"/>
    <col min="13325" max="13569" width="9" style="3"/>
    <col min="13570" max="13570" width="1.625" style="3" customWidth="1"/>
    <col min="13571" max="13572" width="15.625" style="3" customWidth="1"/>
    <col min="13573" max="13574" width="10.625" style="3" customWidth="1"/>
    <col min="13575" max="13575" width="15.625" style="3" customWidth="1"/>
    <col min="13576" max="13578" width="10.625" style="3" customWidth="1"/>
    <col min="13579" max="13580" width="15.625" style="3" customWidth="1"/>
    <col min="13581" max="13825" width="9" style="3"/>
    <col min="13826" max="13826" width="1.625" style="3" customWidth="1"/>
    <col min="13827" max="13828" width="15.625" style="3" customWidth="1"/>
    <col min="13829" max="13830" width="10.625" style="3" customWidth="1"/>
    <col min="13831" max="13831" width="15.625" style="3" customWidth="1"/>
    <col min="13832" max="13834" width="10.625" style="3" customWidth="1"/>
    <col min="13835" max="13836" width="15.625" style="3" customWidth="1"/>
    <col min="13837" max="14081" width="9" style="3"/>
    <col min="14082" max="14082" width="1.625" style="3" customWidth="1"/>
    <col min="14083" max="14084" width="15.625" style="3" customWidth="1"/>
    <col min="14085" max="14086" width="10.625" style="3" customWidth="1"/>
    <col min="14087" max="14087" width="15.625" style="3" customWidth="1"/>
    <col min="14088" max="14090" width="10.625" style="3" customWidth="1"/>
    <col min="14091" max="14092" width="15.625" style="3" customWidth="1"/>
    <col min="14093" max="14337" width="9" style="3"/>
    <col min="14338" max="14338" width="1.625" style="3" customWidth="1"/>
    <col min="14339" max="14340" width="15.625" style="3" customWidth="1"/>
    <col min="14341" max="14342" width="10.625" style="3" customWidth="1"/>
    <col min="14343" max="14343" width="15.625" style="3" customWidth="1"/>
    <col min="14344" max="14346" width="10.625" style="3" customWidth="1"/>
    <col min="14347" max="14348" width="15.625" style="3" customWidth="1"/>
    <col min="14349" max="14593" width="9" style="3"/>
    <col min="14594" max="14594" width="1.625" style="3" customWidth="1"/>
    <col min="14595" max="14596" width="15.625" style="3" customWidth="1"/>
    <col min="14597" max="14598" width="10.625" style="3" customWidth="1"/>
    <col min="14599" max="14599" width="15.625" style="3" customWidth="1"/>
    <col min="14600" max="14602" width="10.625" style="3" customWidth="1"/>
    <col min="14603" max="14604" width="15.625" style="3" customWidth="1"/>
    <col min="14605" max="14849" width="9" style="3"/>
    <col min="14850" max="14850" width="1.625" style="3" customWidth="1"/>
    <col min="14851" max="14852" width="15.625" style="3" customWidth="1"/>
    <col min="14853" max="14854" width="10.625" style="3" customWidth="1"/>
    <col min="14855" max="14855" width="15.625" style="3" customWidth="1"/>
    <col min="14856" max="14858" width="10.625" style="3" customWidth="1"/>
    <col min="14859" max="14860" width="15.625" style="3" customWidth="1"/>
    <col min="14861" max="15105" width="9" style="3"/>
    <col min="15106" max="15106" width="1.625" style="3" customWidth="1"/>
    <col min="15107" max="15108" width="15.625" style="3" customWidth="1"/>
    <col min="15109" max="15110" width="10.625" style="3" customWidth="1"/>
    <col min="15111" max="15111" width="15.625" style="3" customWidth="1"/>
    <col min="15112" max="15114" width="10.625" style="3" customWidth="1"/>
    <col min="15115" max="15116" width="15.625" style="3" customWidth="1"/>
    <col min="15117" max="15361" width="9" style="3"/>
    <col min="15362" max="15362" width="1.625" style="3" customWidth="1"/>
    <col min="15363" max="15364" width="15.625" style="3" customWidth="1"/>
    <col min="15365" max="15366" width="10.625" style="3" customWidth="1"/>
    <col min="15367" max="15367" width="15.625" style="3" customWidth="1"/>
    <col min="15368" max="15370" width="10.625" style="3" customWidth="1"/>
    <col min="15371" max="15372" width="15.625" style="3" customWidth="1"/>
    <col min="15373" max="15617" width="9" style="3"/>
    <col min="15618" max="15618" width="1.625" style="3" customWidth="1"/>
    <col min="15619" max="15620" width="15.625" style="3" customWidth="1"/>
    <col min="15621" max="15622" width="10.625" style="3" customWidth="1"/>
    <col min="15623" max="15623" width="15.625" style="3" customWidth="1"/>
    <col min="15624" max="15626" width="10.625" style="3" customWidth="1"/>
    <col min="15627" max="15628" width="15.625" style="3" customWidth="1"/>
    <col min="15629" max="15873" width="9" style="3"/>
    <col min="15874" max="15874" width="1.625" style="3" customWidth="1"/>
    <col min="15875" max="15876" width="15.625" style="3" customWidth="1"/>
    <col min="15877" max="15878" width="10.625" style="3" customWidth="1"/>
    <col min="15879" max="15879" width="15.625" style="3" customWidth="1"/>
    <col min="15880" max="15882" width="10.625" style="3" customWidth="1"/>
    <col min="15883" max="15884" width="15.625" style="3" customWidth="1"/>
    <col min="15885" max="16129" width="9" style="3"/>
    <col min="16130" max="16130" width="1.625" style="3" customWidth="1"/>
    <col min="16131" max="16132" width="15.625" style="3" customWidth="1"/>
    <col min="16133" max="16134" width="10.625" style="3" customWidth="1"/>
    <col min="16135" max="16135" width="15.625" style="3" customWidth="1"/>
    <col min="16136" max="16138" width="10.625" style="3" customWidth="1"/>
    <col min="16139" max="16140" width="15.625" style="3" customWidth="1"/>
    <col min="16141" max="16384" width="9" style="3"/>
  </cols>
  <sheetData>
    <row r="1" spans="1:12" ht="22.5" customHeight="1">
      <c r="B1" s="84" t="s">
        <v>150</v>
      </c>
      <c r="C1" s="28"/>
      <c r="D1" s="28"/>
      <c r="E1" s="28"/>
      <c r="F1" s="28"/>
      <c r="G1" s="29"/>
      <c r="H1" s="29"/>
      <c r="I1" s="29"/>
      <c r="J1" s="29"/>
      <c r="K1" s="29"/>
      <c r="L1" s="29"/>
    </row>
    <row r="2" spans="1:12" ht="21" customHeight="1">
      <c r="B2" s="84"/>
      <c r="C2" s="590" t="s">
        <v>151</v>
      </c>
      <c r="D2" s="590"/>
      <c r="E2" s="590"/>
      <c r="F2" s="590"/>
      <c r="G2" s="590"/>
      <c r="H2" s="590"/>
      <c r="I2" s="590"/>
      <c r="J2" s="590"/>
      <c r="K2" s="590"/>
      <c r="L2" s="590"/>
    </row>
    <row r="3" spans="1:12" ht="22.5" customHeight="1">
      <c r="B3" s="31"/>
      <c r="K3" s="591" t="s">
        <v>11</v>
      </c>
      <c r="L3" s="591"/>
    </row>
    <row r="4" spans="1:12" ht="28.5" customHeight="1">
      <c r="A4" s="31"/>
      <c r="B4" s="577"/>
      <c r="C4" s="578" t="s">
        <v>85</v>
      </c>
      <c r="D4" s="580" t="s">
        <v>144</v>
      </c>
      <c r="E4" s="581"/>
      <c r="F4" s="582"/>
      <c r="G4" s="580" t="s">
        <v>152</v>
      </c>
      <c r="H4" s="581"/>
      <c r="I4" s="581"/>
      <c r="J4" s="582"/>
      <c r="K4" s="86" t="s">
        <v>96</v>
      </c>
      <c r="L4" s="40" t="s">
        <v>97</v>
      </c>
    </row>
    <row r="5" spans="1:12" ht="28.5" customHeight="1" thickBot="1">
      <c r="A5" s="31"/>
      <c r="B5" s="577"/>
      <c r="C5" s="579"/>
      <c r="D5" s="85" t="s">
        <v>86</v>
      </c>
      <c r="E5" s="85" t="s">
        <v>87</v>
      </c>
      <c r="F5" s="85" t="s">
        <v>88</v>
      </c>
      <c r="G5" s="85" t="s">
        <v>86</v>
      </c>
      <c r="H5" s="85" t="s">
        <v>138</v>
      </c>
      <c r="I5" s="85" t="s">
        <v>139</v>
      </c>
      <c r="J5" s="85" t="s">
        <v>89</v>
      </c>
      <c r="K5" s="42" t="s">
        <v>89</v>
      </c>
      <c r="L5" s="85" t="s">
        <v>89</v>
      </c>
    </row>
    <row r="6" spans="1:12" ht="45" customHeight="1" thickBot="1">
      <c r="A6" s="31"/>
      <c r="B6" s="32"/>
      <c r="C6" s="182" t="s">
        <v>38</v>
      </c>
      <c r="D6" s="183"/>
      <c r="E6" s="183"/>
      <c r="F6" s="183"/>
      <c r="G6" s="183"/>
      <c r="H6" s="183"/>
      <c r="I6" s="183"/>
      <c r="J6" s="183"/>
      <c r="K6" s="183"/>
      <c r="L6" s="184"/>
    </row>
    <row r="7" spans="1:12" ht="60" customHeight="1">
      <c r="A7" s="31"/>
      <c r="B7" s="583"/>
      <c r="C7" s="89" t="s">
        <v>94</v>
      </c>
      <c r="D7" s="90">
        <f>'別紙２－１(1)入院'!B5</f>
        <v>0</v>
      </c>
      <c r="E7" s="91">
        <v>133000</v>
      </c>
      <c r="F7" s="91">
        <f>D7*E7</f>
        <v>0</v>
      </c>
      <c r="G7" s="587" t="s">
        <v>0</v>
      </c>
      <c r="H7" s="588"/>
      <c r="I7" s="589"/>
      <c r="J7" s="91">
        <f>'別紙２－１(1)入院'!E19</f>
        <v>0</v>
      </c>
      <c r="K7" s="93">
        <f>MIN(F7,J7)</f>
        <v>0</v>
      </c>
      <c r="L7" s="94"/>
    </row>
    <row r="8" spans="1:12" ht="60" customHeight="1">
      <c r="A8" s="31"/>
      <c r="B8" s="583"/>
      <c r="C8" s="95" t="s">
        <v>91</v>
      </c>
      <c r="D8" s="98">
        <f>'別紙２－１(1)入院'!C26</f>
        <v>0</v>
      </c>
      <c r="E8" s="96">
        <v>5000000</v>
      </c>
      <c r="F8" s="92">
        <f>D8*E8</f>
        <v>0</v>
      </c>
      <c r="G8" s="98">
        <f>D8</f>
        <v>0</v>
      </c>
      <c r="H8" s="555" t="s">
        <v>185</v>
      </c>
      <c r="I8" s="556"/>
      <c r="J8" s="96">
        <f>'別紙２－１(1)入院'!E26</f>
        <v>0</v>
      </c>
      <c r="K8" s="93">
        <f>'別紙２－１(1)入院'!F26</f>
        <v>0</v>
      </c>
      <c r="L8" s="97"/>
    </row>
    <row r="9" spans="1:12" ht="60" customHeight="1">
      <c r="A9" s="31"/>
      <c r="B9" s="583"/>
      <c r="C9" s="95" t="s">
        <v>90</v>
      </c>
      <c r="D9" s="560" t="s">
        <v>0</v>
      </c>
      <c r="E9" s="562"/>
      <c r="F9" s="96" t="str">
        <f>'別紙２－１(1)入院・個人防護具'!H9</f>
        <v>自動計算</v>
      </c>
      <c r="G9" s="555" t="s">
        <v>185</v>
      </c>
      <c r="H9" s="568"/>
      <c r="I9" s="556"/>
      <c r="J9" s="96">
        <f>'別紙２－１(1)入院・個人防護具'!I41</f>
        <v>0</v>
      </c>
      <c r="K9" s="93">
        <f t="shared" ref="K9" si="0">MIN(F9,J9)</f>
        <v>0</v>
      </c>
      <c r="L9" s="97"/>
    </row>
    <row r="10" spans="1:12" ht="60" customHeight="1">
      <c r="A10" s="31"/>
      <c r="B10" s="583"/>
      <c r="C10" s="99" t="s">
        <v>42</v>
      </c>
      <c r="D10" s="98">
        <f>'別紙２－１(1)入院'!C32</f>
        <v>0</v>
      </c>
      <c r="E10" s="96">
        <v>4320000</v>
      </c>
      <c r="F10" s="92">
        <f t="shared" ref="F10:F12" si="1">D10*E10</f>
        <v>0</v>
      </c>
      <c r="G10" s="98">
        <f>D10</f>
        <v>0</v>
      </c>
      <c r="H10" s="555" t="s">
        <v>185</v>
      </c>
      <c r="I10" s="556"/>
      <c r="J10" s="96">
        <f>'別紙２－１(1)入院'!E32</f>
        <v>0</v>
      </c>
      <c r="K10" s="93">
        <f>'別紙２－１(1)入院'!F32</f>
        <v>0</v>
      </c>
      <c r="L10" s="97"/>
    </row>
    <row r="11" spans="1:12" ht="60" customHeight="1">
      <c r="A11" s="31"/>
      <c r="B11" s="583"/>
      <c r="C11" s="55" t="s">
        <v>44</v>
      </c>
      <c r="D11" s="54">
        <f>'別紙２－１(1)入院'!C38</f>
        <v>0</v>
      </c>
      <c r="E11" s="50">
        <v>51400</v>
      </c>
      <c r="F11" s="46">
        <f t="shared" si="1"/>
        <v>0</v>
      </c>
      <c r="G11" s="98">
        <f>D11</f>
        <v>0</v>
      </c>
      <c r="H11" s="555" t="s">
        <v>185</v>
      </c>
      <c r="I11" s="556"/>
      <c r="J11" s="50">
        <f>'別紙２－１(1)入院'!E38</f>
        <v>0</v>
      </c>
      <c r="K11" s="93">
        <f>'別紙２－１(1)入院'!F38</f>
        <v>0</v>
      </c>
      <c r="L11" s="97"/>
    </row>
    <row r="12" spans="1:12" ht="60" customHeight="1">
      <c r="A12" s="31"/>
      <c r="B12" s="583"/>
      <c r="C12" s="49" t="s">
        <v>45</v>
      </c>
      <c r="D12" s="54">
        <f>'別紙２－１(1)入院'!C45</f>
        <v>0</v>
      </c>
      <c r="E12" s="50">
        <v>21000000</v>
      </c>
      <c r="F12" s="46">
        <f t="shared" si="1"/>
        <v>0</v>
      </c>
      <c r="G12" s="98">
        <f>D12</f>
        <v>0</v>
      </c>
      <c r="H12" s="555" t="s">
        <v>185</v>
      </c>
      <c r="I12" s="556"/>
      <c r="J12" s="96">
        <f>'別紙２－１(1)入院'!E45</f>
        <v>0</v>
      </c>
      <c r="K12" s="93">
        <f>'別紙２－１(1)入院'!F45</f>
        <v>0</v>
      </c>
      <c r="L12" s="97"/>
    </row>
    <row r="13" spans="1:12" ht="60" customHeight="1">
      <c r="A13" s="31"/>
      <c r="B13" s="583"/>
      <c r="C13" s="49" t="s">
        <v>46</v>
      </c>
      <c r="D13" s="584" t="s">
        <v>95</v>
      </c>
      <c r="E13" s="585"/>
      <c r="F13" s="586"/>
      <c r="G13" s="555" t="s">
        <v>185</v>
      </c>
      <c r="H13" s="568"/>
      <c r="I13" s="556"/>
      <c r="J13" s="96">
        <f>'別紙２－１(1)入院'!E63</f>
        <v>0</v>
      </c>
      <c r="K13" s="93">
        <f>J13</f>
        <v>0</v>
      </c>
      <c r="L13" s="97"/>
    </row>
    <row r="14" spans="1:12" ht="60" customHeight="1" thickBot="1">
      <c r="A14" s="31"/>
      <c r="B14" s="30"/>
      <c r="C14" s="100" t="s">
        <v>92</v>
      </c>
      <c r="D14" s="101"/>
      <c r="E14" s="102"/>
      <c r="F14" s="102"/>
      <c r="G14" s="102"/>
      <c r="H14" s="102"/>
      <c r="I14" s="102"/>
      <c r="J14" s="96">
        <f>SUM(J7:J13)</f>
        <v>0</v>
      </c>
      <c r="K14" s="96">
        <f>SUM(K7:K13)</f>
        <v>0</v>
      </c>
      <c r="L14" s="103">
        <f>K14</f>
        <v>0</v>
      </c>
    </row>
    <row r="15" spans="1:12" ht="45" customHeight="1" thickBot="1">
      <c r="B15" s="2"/>
      <c r="C15" s="592" t="s">
        <v>101</v>
      </c>
      <c r="D15" s="593"/>
      <c r="E15" s="593"/>
      <c r="F15" s="593"/>
      <c r="G15" s="593"/>
      <c r="H15" s="593"/>
      <c r="I15" s="593"/>
      <c r="J15" s="593"/>
      <c r="K15" s="593"/>
      <c r="L15" s="594"/>
    </row>
    <row r="16" spans="1:12" ht="60" customHeight="1">
      <c r="B16" s="2"/>
      <c r="C16" s="104" t="s">
        <v>98</v>
      </c>
      <c r="D16" s="105">
        <f>IF(G16&gt;0,1,0)</f>
        <v>0</v>
      </c>
      <c r="E16" s="106">
        <v>905000</v>
      </c>
      <c r="F16" s="106">
        <f>D16*E16</f>
        <v>0</v>
      </c>
      <c r="G16" s="98">
        <f>'別紙２－１(2)帰国者 '!C10</f>
        <v>0</v>
      </c>
      <c r="H16" s="555" t="s">
        <v>185</v>
      </c>
      <c r="I16" s="556"/>
      <c r="J16" s="92">
        <f>'別紙２－１(2)帰国者 '!E10</f>
        <v>0</v>
      </c>
      <c r="K16" s="107">
        <f>MIN(F16,J16)</f>
        <v>0</v>
      </c>
      <c r="L16" s="132"/>
    </row>
    <row r="17" spans="2:12" ht="60" customHeight="1">
      <c r="B17" s="3" t="s">
        <v>93</v>
      </c>
      <c r="C17" s="104" t="s">
        <v>99</v>
      </c>
      <c r="D17" s="105">
        <f>'別紙２－１(2)帰国者 '!C16</f>
        <v>0</v>
      </c>
      <c r="E17" s="106">
        <v>205000</v>
      </c>
      <c r="F17" s="106">
        <f>D17*E17</f>
        <v>0</v>
      </c>
      <c r="G17" s="98">
        <f>D17</f>
        <v>0</v>
      </c>
      <c r="H17" s="555" t="s">
        <v>185</v>
      </c>
      <c r="I17" s="556"/>
      <c r="J17" s="92">
        <f>'別紙２－１(2)帰国者 '!E16</f>
        <v>0</v>
      </c>
      <c r="K17" s="107">
        <f>'別紙２－１(2)帰国者 '!F16</f>
        <v>0</v>
      </c>
      <c r="L17" s="133"/>
    </row>
    <row r="18" spans="2:12" ht="60" customHeight="1">
      <c r="C18" s="108" t="s">
        <v>40</v>
      </c>
      <c r="D18" s="555" t="s">
        <v>0</v>
      </c>
      <c r="E18" s="556"/>
      <c r="F18" s="106" t="str">
        <f>'別紙２－１(2)帰国者・個人防護具'!H8</f>
        <v>自動計算</v>
      </c>
      <c r="G18" s="555" t="s">
        <v>185</v>
      </c>
      <c r="H18" s="568"/>
      <c r="I18" s="556"/>
      <c r="J18" s="46">
        <f>'別紙２－１(2)帰国者・個人防護具'!I40</f>
        <v>0</v>
      </c>
      <c r="K18" s="107">
        <f t="shared" ref="K18" si="2">MIN(F18,J18)</f>
        <v>0</v>
      </c>
      <c r="L18" s="133"/>
    </row>
    <row r="19" spans="2:12" ht="60" customHeight="1">
      <c r="C19" s="104" t="s">
        <v>43</v>
      </c>
      <c r="D19" s="105">
        <f>'別紙２－１(2)帰国者 '!C22</f>
        <v>0</v>
      </c>
      <c r="E19" s="106">
        <v>51400</v>
      </c>
      <c r="F19" s="106">
        <f t="shared" ref="F19" si="3">D19*E19</f>
        <v>0</v>
      </c>
      <c r="G19" s="98">
        <f>D19</f>
        <v>0</v>
      </c>
      <c r="H19" s="555" t="s">
        <v>185</v>
      </c>
      <c r="I19" s="556"/>
      <c r="J19" s="92">
        <f>'別紙２－１(2)帰国者 '!E22</f>
        <v>0</v>
      </c>
      <c r="K19" s="107">
        <f>'別紙２－１(2)帰国者 '!F22</f>
        <v>0</v>
      </c>
      <c r="L19" s="133"/>
    </row>
    <row r="20" spans="2:12" ht="60" customHeight="1">
      <c r="C20" s="104" t="s">
        <v>100</v>
      </c>
      <c r="D20" s="552" t="s">
        <v>95</v>
      </c>
      <c r="E20" s="553"/>
      <c r="F20" s="554"/>
      <c r="G20" s="555" t="s">
        <v>185</v>
      </c>
      <c r="H20" s="568"/>
      <c r="I20" s="556"/>
      <c r="J20" s="46">
        <f>'別紙２－１(2)帰国者 '!E40</f>
        <v>0</v>
      </c>
      <c r="K20" s="107">
        <f>J20</f>
        <v>0</v>
      </c>
      <c r="L20" s="133"/>
    </row>
    <row r="21" spans="2:12" ht="60" customHeight="1" thickBot="1">
      <c r="C21" s="105" t="s">
        <v>92</v>
      </c>
      <c r="D21" s="109"/>
      <c r="E21" s="110"/>
      <c r="F21" s="110"/>
      <c r="G21" s="110"/>
      <c r="H21" s="110"/>
      <c r="I21" s="110"/>
      <c r="J21" s="106">
        <f>SUM(J16:J20)</f>
        <v>0</v>
      </c>
      <c r="K21" s="106">
        <f>SUM(K16:K20)</f>
        <v>0</v>
      </c>
      <c r="L21" s="111">
        <f>K21</f>
        <v>0</v>
      </c>
    </row>
    <row r="22" spans="2:12" ht="45" customHeight="1" thickBot="1">
      <c r="C22" s="571" t="s">
        <v>102</v>
      </c>
      <c r="D22" s="572"/>
      <c r="E22" s="572"/>
      <c r="F22" s="572"/>
      <c r="G22" s="572"/>
      <c r="H22" s="572"/>
      <c r="I22" s="572"/>
      <c r="J22" s="572"/>
      <c r="K22" s="572"/>
      <c r="L22" s="573"/>
    </row>
    <row r="23" spans="2:12" ht="60" customHeight="1">
      <c r="C23" s="117" t="s">
        <v>147</v>
      </c>
      <c r="D23" s="574" t="s">
        <v>95</v>
      </c>
      <c r="E23" s="575"/>
      <c r="F23" s="576"/>
      <c r="G23" s="90">
        <f>'別紙２－１(3)検査 '!C10</f>
        <v>0</v>
      </c>
      <c r="H23" s="569" t="s">
        <v>185</v>
      </c>
      <c r="I23" s="570"/>
      <c r="J23" s="115">
        <f>'別紙２－１(3)検査 '!E10</f>
        <v>0</v>
      </c>
      <c r="K23" s="115">
        <f>J23</f>
        <v>0</v>
      </c>
      <c r="L23" s="330"/>
    </row>
    <row r="24" spans="2:12" ht="60" customHeight="1">
      <c r="C24" s="113" t="s">
        <v>104</v>
      </c>
      <c r="D24" s="552" t="s">
        <v>95</v>
      </c>
      <c r="E24" s="553"/>
      <c r="F24" s="554"/>
      <c r="G24" s="54">
        <f>'別紙２－１(3)検査 '!C16</f>
        <v>0</v>
      </c>
      <c r="H24" s="555" t="s">
        <v>185</v>
      </c>
      <c r="I24" s="556"/>
      <c r="J24" s="46">
        <f>'別紙２－１(3)検査 '!E16</f>
        <v>0</v>
      </c>
      <c r="K24" s="92">
        <f t="shared" ref="K24:K27" si="4">J24</f>
        <v>0</v>
      </c>
      <c r="L24" s="133"/>
    </row>
    <row r="25" spans="2:12" ht="60" customHeight="1">
      <c r="C25" s="112" t="s">
        <v>105</v>
      </c>
      <c r="D25" s="552" t="s">
        <v>95</v>
      </c>
      <c r="E25" s="553"/>
      <c r="F25" s="554"/>
      <c r="G25" s="98">
        <f>'別紙２－１(3)検査 '!C22</f>
        <v>0</v>
      </c>
      <c r="H25" s="555" t="s">
        <v>185</v>
      </c>
      <c r="I25" s="556"/>
      <c r="J25" s="92">
        <f>'別紙２－１(3)検査 '!E22</f>
        <v>0</v>
      </c>
      <c r="K25" s="92">
        <f t="shared" si="4"/>
        <v>0</v>
      </c>
      <c r="L25" s="133"/>
    </row>
    <row r="26" spans="2:12" ht="60" customHeight="1">
      <c r="C26" s="113" t="s">
        <v>106</v>
      </c>
      <c r="D26" s="552" t="s">
        <v>95</v>
      </c>
      <c r="E26" s="553"/>
      <c r="F26" s="554"/>
      <c r="G26" s="54">
        <f>'別紙２－１(3)検査 '!C28</f>
        <v>0</v>
      </c>
      <c r="H26" s="555" t="s">
        <v>185</v>
      </c>
      <c r="I26" s="556"/>
      <c r="J26" s="46">
        <f>'別紙２－１(3)検査 '!E28</f>
        <v>0</v>
      </c>
      <c r="K26" s="92">
        <f t="shared" si="4"/>
        <v>0</v>
      </c>
      <c r="L26" s="133"/>
    </row>
    <row r="27" spans="2:12" ht="60" customHeight="1">
      <c r="C27" s="113" t="s">
        <v>107</v>
      </c>
      <c r="D27" s="552" t="s">
        <v>95</v>
      </c>
      <c r="E27" s="553"/>
      <c r="F27" s="554"/>
      <c r="G27" s="555" t="s">
        <v>185</v>
      </c>
      <c r="H27" s="568"/>
      <c r="I27" s="556"/>
      <c r="J27" s="92">
        <f>'別紙２－１(3)検査 '!E46</f>
        <v>0</v>
      </c>
      <c r="K27" s="92">
        <f t="shared" si="4"/>
        <v>0</v>
      </c>
      <c r="L27" s="133"/>
    </row>
    <row r="28" spans="2:12" ht="60" customHeight="1" thickBot="1">
      <c r="C28" s="105" t="s">
        <v>92</v>
      </c>
      <c r="D28" s="109"/>
      <c r="E28" s="110"/>
      <c r="F28" s="110"/>
      <c r="G28" s="110"/>
      <c r="H28" s="110"/>
      <c r="I28" s="110"/>
      <c r="J28" s="106">
        <f>SUM(J23:J27)</f>
        <v>0</v>
      </c>
      <c r="K28" s="106">
        <f>SUM(K23:K27)</f>
        <v>0</v>
      </c>
      <c r="L28" s="111">
        <f>K28</f>
        <v>0</v>
      </c>
    </row>
    <row r="29" spans="2:12" ht="45" customHeight="1" thickBot="1">
      <c r="C29" s="571" t="s">
        <v>108</v>
      </c>
      <c r="D29" s="572"/>
      <c r="E29" s="572"/>
      <c r="F29" s="572"/>
      <c r="G29" s="572"/>
      <c r="H29" s="572"/>
      <c r="I29" s="572"/>
      <c r="J29" s="572"/>
      <c r="K29" s="572"/>
      <c r="L29" s="573"/>
    </row>
    <row r="30" spans="2:12" ht="60" customHeight="1">
      <c r="C30" s="114" t="s">
        <v>109</v>
      </c>
      <c r="D30" s="90">
        <f>'別紙２－１(4)重点 '!C10</f>
        <v>0</v>
      </c>
      <c r="E30" s="115">
        <v>11000000</v>
      </c>
      <c r="F30" s="116">
        <f>D30*E30</f>
        <v>0</v>
      </c>
      <c r="G30" s="90">
        <f>D30</f>
        <v>0</v>
      </c>
      <c r="H30" s="555" t="s">
        <v>185</v>
      </c>
      <c r="I30" s="556"/>
      <c r="J30" s="117">
        <f>'別紙２－１(4)重点 '!E10</f>
        <v>0</v>
      </c>
      <c r="K30" s="93">
        <f>'別紙２－１(4)重点 '!F10</f>
        <v>0</v>
      </c>
      <c r="L30" s="134"/>
    </row>
    <row r="31" spans="2:12" ht="60" customHeight="1">
      <c r="C31" s="118" t="s">
        <v>110</v>
      </c>
      <c r="D31" s="98">
        <f>'別紙２－１(4)重点 '!C16</f>
        <v>0</v>
      </c>
      <c r="E31" s="92">
        <v>6600000</v>
      </c>
      <c r="F31" s="119">
        <f>D31*E31</f>
        <v>0</v>
      </c>
      <c r="G31" s="98">
        <f>D31</f>
        <v>0</v>
      </c>
      <c r="H31" s="555" t="s">
        <v>185</v>
      </c>
      <c r="I31" s="556"/>
      <c r="J31" s="112">
        <f>'別紙２－１(4)重点 '!E16</f>
        <v>0</v>
      </c>
      <c r="K31" s="93">
        <f>'別紙２－１(4)重点 '!F16</f>
        <v>0</v>
      </c>
      <c r="L31" s="135"/>
    </row>
    <row r="32" spans="2:12" ht="60" customHeight="1">
      <c r="C32" s="108" t="s">
        <v>111</v>
      </c>
      <c r="D32" s="90">
        <f>'別紙２－１(4)重点 '!C22</f>
        <v>0</v>
      </c>
      <c r="E32" s="106">
        <v>5500000</v>
      </c>
      <c r="F32" s="119">
        <f t="shared" ref="F32:F36" si="5">D32*E32</f>
        <v>0</v>
      </c>
      <c r="G32" s="90">
        <f t="shared" ref="G32:G36" si="6">D32</f>
        <v>0</v>
      </c>
      <c r="H32" s="555" t="s">
        <v>185</v>
      </c>
      <c r="I32" s="556"/>
      <c r="J32" s="117">
        <f>'別紙２－１(4)重点 '!E22</f>
        <v>0</v>
      </c>
      <c r="K32" s="93">
        <f>'別紙２－１(4)重点 '!F22</f>
        <v>0</v>
      </c>
      <c r="L32" s="135"/>
    </row>
    <row r="33" spans="3:13" ht="60" customHeight="1">
      <c r="C33" s="104" t="s">
        <v>112</v>
      </c>
      <c r="D33" s="90">
        <f>'別紙２－１(4)重点 '!C28</f>
        <v>0</v>
      </c>
      <c r="E33" s="106">
        <v>66000000</v>
      </c>
      <c r="F33" s="119">
        <f t="shared" si="5"/>
        <v>0</v>
      </c>
      <c r="G33" s="98">
        <f t="shared" si="6"/>
        <v>0</v>
      </c>
      <c r="H33" s="555" t="s">
        <v>185</v>
      </c>
      <c r="I33" s="556"/>
      <c r="J33" s="112">
        <f>'別紙２－１(4)重点 '!E28</f>
        <v>0</v>
      </c>
      <c r="K33" s="93">
        <f>'別紙２－１(4)重点 '!F28</f>
        <v>0</v>
      </c>
      <c r="L33" s="135"/>
    </row>
    <row r="34" spans="3:13" ht="60" customHeight="1">
      <c r="C34" s="104" t="s">
        <v>113</v>
      </c>
      <c r="D34" s="98">
        <f>'別紙２－１(4)重点 '!C34</f>
        <v>0</v>
      </c>
      <c r="E34" s="106">
        <v>1100000</v>
      </c>
      <c r="F34" s="119">
        <f t="shared" si="5"/>
        <v>0</v>
      </c>
      <c r="G34" s="90">
        <f t="shared" si="6"/>
        <v>0</v>
      </c>
      <c r="H34" s="555" t="s">
        <v>185</v>
      </c>
      <c r="I34" s="556"/>
      <c r="J34" s="117">
        <f>'別紙２－１(4)重点 '!E34</f>
        <v>0</v>
      </c>
      <c r="K34" s="93">
        <f>'別紙２－１(4)重点 '!F34</f>
        <v>0</v>
      </c>
      <c r="L34" s="135"/>
    </row>
    <row r="35" spans="3:13" ht="60" customHeight="1">
      <c r="C35" s="104" t="s">
        <v>114</v>
      </c>
      <c r="D35" s="90">
        <f>'別紙２－１(4)重点 '!C40</f>
        <v>0</v>
      </c>
      <c r="E35" s="106">
        <v>2200000</v>
      </c>
      <c r="F35" s="119">
        <f t="shared" si="5"/>
        <v>0</v>
      </c>
      <c r="G35" s="98">
        <f t="shared" si="6"/>
        <v>0</v>
      </c>
      <c r="H35" s="555" t="s">
        <v>185</v>
      </c>
      <c r="I35" s="556"/>
      <c r="J35" s="112">
        <f>'別紙２－１(4)重点 '!E40</f>
        <v>0</v>
      </c>
      <c r="K35" s="93">
        <f>'別紙２－１(4)重点 '!F40</f>
        <v>0</v>
      </c>
      <c r="L35" s="135"/>
    </row>
    <row r="36" spans="3:13" ht="60" customHeight="1">
      <c r="C36" s="104" t="s">
        <v>115</v>
      </c>
      <c r="D36" s="90">
        <f>'別紙２－１(4)重点 '!C46</f>
        <v>0</v>
      </c>
      <c r="E36" s="106">
        <v>1100000</v>
      </c>
      <c r="F36" s="119">
        <f t="shared" si="5"/>
        <v>0</v>
      </c>
      <c r="G36" s="90">
        <f t="shared" si="6"/>
        <v>0</v>
      </c>
      <c r="H36" s="555" t="s">
        <v>185</v>
      </c>
      <c r="I36" s="556"/>
      <c r="J36" s="117">
        <f>'別紙２－１(4)重点 '!E46</f>
        <v>0</v>
      </c>
      <c r="K36" s="93">
        <f>'別紙２－１(4)重点 '!F46</f>
        <v>0</v>
      </c>
      <c r="L36" s="135"/>
    </row>
    <row r="37" spans="3:13" ht="60" customHeight="1" thickBot="1">
      <c r="C37" s="105" t="s">
        <v>92</v>
      </c>
      <c r="D37" s="109"/>
      <c r="E37" s="110"/>
      <c r="F37" s="110"/>
      <c r="G37" s="110"/>
      <c r="H37" s="110"/>
      <c r="I37" s="110"/>
      <c r="J37" s="120">
        <f>SUM(J30:J36)</f>
        <v>0</v>
      </c>
      <c r="K37" s="120">
        <f>SUM(K30:K36)</f>
        <v>0</v>
      </c>
      <c r="L37" s="111">
        <f>K37</f>
        <v>0</v>
      </c>
    </row>
    <row r="38" spans="3:13" ht="45" customHeight="1" thickBot="1">
      <c r="C38" s="565" t="s">
        <v>8</v>
      </c>
      <c r="D38" s="566"/>
      <c r="E38" s="566"/>
      <c r="F38" s="566"/>
      <c r="G38" s="566"/>
      <c r="H38" s="566"/>
      <c r="I38" s="566"/>
      <c r="J38" s="566"/>
      <c r="K38" s="566"/>
      <c r="L38" s="567"/>
    </row>
    <row r="39" spans="3:13" ht="60" customHeight="1">
      <c r="C39" s="43" t="s">
        <v>94</v>
      </c>
      <c r="D39" s="123">
        <f>'別紙２－１(5)救急・周産期・小児医療'!B5</f>
        <v>0</v>
      </c>
      <c r="E39" s="45">
        <v>133000</v>
      </c>
      <c r="F39" s="45">
        <f>D39*E39</f>
        <v>0</v>
      </c>
      <c r="G39" s="557" t="s">
        <v>0</v>
      </c>
      <c r="H39" s="558"/>
      <c r="I39" s="559"/>
      <c r="J39" s="191">
        <f>'別紙２－１(5)救急・周産期・小児医療'!E19</f>
        <v>0</v>
      </c>
      <c r="K39" s="192">
        <f>MIN(F39,J39)</f>
        <v>0</v>
      </c>
      <c r="L39" s="136"/>
      <c r="M39" s="131"/>
    </row>
    <row r="40" spans="3:13" ht="60" customHeight="1">
      <c r="C40" s="121" t="s">
        <v>41</v>
      </c>
      <c r="D40" s="563" t="s">
        <v>0</v>
      </c>
      <c r="E40" s="564"/>
      <c r="F40" s="115" t="str">
        <f>'別紙２－１(5)救急・周産期・小児医療_個人防護具'!H8</f>
        <v>自動計算</v>
      </c>
      <c r="G40" s="560" t="s">
        <v>0</v>
      </c>
      <c r="H40" s="561"/>
      <c r="I40" s="562"/>
      <c r="J40" s="112">
        <f>'別紙２－１(5)救急・周産期・小児医療_個人防護具'!I40</f>
        <v>0</v>
      </c>
      <c r="K40" s="112">
        <f t="shared" ref="K40" si="7">MIN(F40,J40)</f>
        <v>0</v>
      </c>
      <c r="L40" s="135"/>
    </row>
    <row r="41" spans="3:13" ht="60" customHeight="1">
      <c r="C41" s="122" t="s">
        <v>116</v>
      </c>
      <c r="D41" s="123">
        <f>'別紙２－１(5)救急・周産期・小児医療'!C25</f>
        <v>0</v>
      </c>
      <c r="E41" s="92">
        <v>4320000</v>
      </c>
      <c r="F41" s="115">
        <f>D41*E41</f>
        <v>0</v>
      </c>
      <c r="G41" s="98">
        <f>D41</f>
        <v>0</v>
      </c>
      <c r="H41" s="555" t="s">
        <v>185</v>
      </c>
      <c r="I41" s="556"/>
      <c r="J41" s="112">
        <f>'別紙２－１(5)救急・周産期・小児医療'!E25</f>
        <v>0</v>
      </c>
      <c r="K41" s="112">
        <f>'別紙２－１(5)救急・周産期・小児医療'!F25</f>
        <v>0</v>
      </c>
      <c r="L41" s="135"/>
    </row>
    <row r="42" spans="3:13" ht="60" customHeight="1">
      <c r="C42" s="124" t="s">
        <v>117</v>
      </c>
      <c r="D42" s="105">
        <f>'別紙２－１(5)救急・周産期・小児医療'!C31</f>
        <v>0</v>
      </c>
      <c r="E42" s="106">
        <v>51400</v>
      </c>
      <c r="F42" s="106">
        <f t="shared" ref="F42" si="8">D42*E42</f>
        <v>0</v>
      </c>
      <c r="G42" s="98">
        <f>D42</f>
        <v>0</v>
      </c>
      <c r="H42" s="555" t="s">
        <v>185</v>
      </c>
      <c r="I42" s="556"/>
      <c r="J42" s="112">
        <f>'別紙２－１(5)救急・周産期・小児医療'!E31</f>
        <v>0</v>
      </c>
      <c r="K42" s="112">
        <f>'別紙２－１(5)救急・周産期・小児医療'!F31</f>
        <v>0</v>
      </c>
      <c r="L42" s="135"/>
    </row>
    <row r="43" spans="3:13" ht="60" customHeight="1">
      <c r="C43" s="125" t="s">
        <v>118</v>
      </c>
      <c r="D43" s="552" t="s">
        <v>95</v>
      </c>
      <c r="E43" s="553"/>
      <c r="F43" s="554"/>
      <c r="G43" s="560" t="s">
        <v>0</v>
      </c>
      <c r="H43" s="561"/>
      <c r="I43" s="562"/>
      <c r="J43" s="112">
        <f>'別紙２－１(5)救急・周産期・小児医療'!E49</f>
        <v>0</v>
      </c>
      <c r="K43" s="112">
        <f>J43</f>
        <v>0</v>
      </c>
      <c r="L43" s="135"/>
    </row>
    <row r="44" spans="3:13" ht="60" customHeight="1">
      <c r="C44" s="125" t="s">
        <v>153</v>
      </c>
      <c r="D44" s="105">
        <f>IF(G44&gt;0,1,0)</f>
        <v>0</v>
      </c>
      <c r="E44" s="92">
        <v>905000</v>
      </c>
      <c r="F44" s="92">
        <f>D44*E44</f>
        <v>0</v>
      </c>
      <c r="G44" s="98">
        <f>'別紙２－１(5)救急・周産期・小児医療'!C55</f>
        <v>0</v>
      </c>
      <c r="H44" s="555" t="s">
        <v>185</v>
      </c>
      <c r="I44" s="556"/>
      <c r="J44" s="112">
        <f>'別紙２－１(5)救急・周産期・小児医療'!E55</f>
        <v>0</v>
      </c>
      <c r="K44" s="112">
        <f>MIN(F44,J44)</f>
        <v>0</v>
      </c>
      <c r="L44" s="135"/>
    </row>
    <row r="45" spans="3:13" ht="60" customHeight="1">
      <c r="C45" s="126" t="s">
        <v>154</v>
      </c>
      <c r="D45" s="123">
        <f>'別紙２－１(5)救急・周産期・小児医療'!C61</f>
        <v>0</v>
      </c>
      <c r="E45" s="120">
        <v>205000</v>
      </c>
      <c r="F45" s="115">
        <f t="shared" ref="F45" si="9">D45*E45</f>
        <v>0</v>
      </c>
      <c r="G45" s="98">
        <f>D45</f>
        <v>0</v>
      </c>
      <c r="H45" s="555" t="s">
        <v>185</v>
      </c>
      <c r="I45" s="556"/>
      <c r="J45" s="112">
        <f>'別紙２－１(5)救急・周産期・小児医療'!E61</f>
        <v>0</v>
      </c>
      <c r="K45" s="112">
        <f>'別紙２－１(5)救急・周産期・小児医療'!F61</f>
        <v>0</v>
      </c>
      <c r="L45" s="135"/>
    </row>
    <row r="46" spans="3:13" ht="60" customHeight="1">
      <c r="C46" s="124" t="s">
        <v>121</v>
      </c>
      <c r="D46" s="552" t="s">
        <v>95</v>
      </c>
      <c r="E46" s="553"/>
      <c r="F46" s="554"/>
      <c r="G46" s="560" t="s">
        <v>0</v>
      </c>
      <c r="H46" s="561"/>
      <c r="I46" s="562"/>
      <c r="J46" s="112">
        <f>'別紙２－１(5)救急・周産期・小児医療'!E67</f>
        <v>0</v>
      </c>
      <c r="K46" s="112">
        <f>J46</f>
        <v>0</v>
      </c>
      <c r="L46" s="135"/>
    </row>
    <row r="47" spans="3:13" ht="60" customHeight="1">
      <c r="C47" s="104" t="s">
        <v>224</v>
      </c>
      <c r="D47" s="105">
        <f>IF(J47&gt;0,1,0)</f>
        <v>0</v>
      </c>
      <c r="E47" s="127">
        <v>300000</v>
      </c>
      <c r="F47" s="92">
        <f t="shared" ref="F47:F48" si="10">D47*E47</f>
        <v>0</v>
      </c>
      <c r="G47" s="560" t="s">
        <v>0</v>
      </c>
      <c r="H47" s="561"/>
      <c r="I47" s="562"/>
      <c r="J47" s="112">
        <f>'別紙２－１(5)救急・周産期・小児医療'!E73</f>
        <v>0</v>
      </c>
      <c r="K47" s="112">
        <f>MIN(F47,J47)</f>
        <v>0</v>
      </c>
      <c r="L47" s="135"/>
    </row>
    <row r="48" spans="3:13" ht="60" customHeight="1">
      <c r="C48" s="104" t="s">
        <v>226</v>
      </c>
      <c r="D48" s="105">
        <f>'別紙２－１(5)救急・周産期・小児医療'!C79</f>
        <v>0</v>
      </c>
      <c r="E48" s="127">
        <v>1500000</v>
      </c>
      <c r="F48" s="92">
        <f t="shared" si="10"/>
        <v>0</v>
      </c>
      <c r="G48" s="98">
        <f>D48</f>
        <v>0</v>
      </c>
      <c r="H48" s="555" t="s">
        <v>185</v>
      </c>
      <c r="I48" s="556"/>
      <c r="J48" s="112">
        <f>'別紙２－１(5)救急・周産期・小児医療'!E79</f>
        <v>0</v>
      </c>
      <c r="K48" s="112">
        <f>'別紙２－１(5)救急・周産期・小児医療'!F79</f>
        <v>0</v>
      </c>
      <c r="L48" s="135"/>
    </row>
    <row r="49" spans="3:12" ht="60" customHeight="1">
      <c r="C49" s="128" t="s">
        <v>92</v>
      </c>
      <c r="D49" s="129"/>
      <c r="E49" s="130"/>
      <c r="F49" s="130"/>
      <c r="G49" s="130"/>
      <c r="H49" s="130"/>
      <c r="I49" s="130"/>
      <c r="J49" s="96">
        <f>SUM(J39:J48)</f>
        <v>0</v>
      </c>
      <c r="K49" s="96">
        <f>SUM(K39:K48)</f>
        <v>0</v>
      </c>
      <c r="L49" s="103">
        <f>K49</f>
        <v>0</v>
      </c>
    </row>
    <row r="51" spans="3:12">
      <c r="C51" s="36" t="s">
        <v>129</v>
      </c>
    </row>
    <row r="52" spans="3:12">
      <c r="C52" s="36" t="s">
        <v>1</v>
      </c>
    </row>
  </sheetData>
  <sheetProtection sheet="1" objects="1" scenarios="1"/>
  <mergeCells count="57">
    <mergeCell ref="H48:I48"/>
    <mergeCell ref="G43:I43"/>
    <mergeCell ref="G46:I46"/>
    <mergeCell ref="G47:I47"/>
    <mergeCell ref="C2:L2"/>
    <mergeCell ref="K3:L3"/>
    <mergeCell ref="C15:L15"/>
    <mergeCell ref="D18:E18"/>
    <mergeCell ref="H16:I16"/>
    <mergeCell ref="H17:I17"/>
    <mergeCell ref="G18:I18"/>
    <mergeCell ref="D26:F26"/>
    <mergeCell ref="H26:I26"/>
    <mergeCell ref="G27:I27"/>
    <mergeCell ref="H30:I30"/>
    <mergeCell ref="D27:F27"/>
    <mergeCell ref="B4:B5"/>
    <mergeCell ref="C4:C5"/>
    <mergeCell ref="D4:F4"/>
    <mergeCell ref="G4:J4"/>
    <mergeCell ref="B7:B13"/>
    <mergeCell ref="D13:F13"/>
    <mergeCell ref="G7:I7"/>
    <mergeCell ref="H8:I8"/>
    <mergeCell ref="G9:I9"/>
    <mergeCell ref="H10:I10"/>
    <mergeCell ref="H11:I11"/>
    <mergeCell ref="H12:I12"/>
    <mergeCell ref="G13:I13"/>
    <mergeCell ref="D9:E9"/>
    <mergeCell ref="C29:L29"/>
    <mergeCell ref="D20:F20"/>
    <mergeCell ref="C22:L22"/>
    <mergeCell ref="D23:F23"/>
    <mergeCell ref="D24:F24"/>
    <mergeCell ref="D25:F25"/>
    <mergeCell ref="H19:I19"/>
    <mergeCell ref="G20:I20"/>
    <mergeCell ref="H23:I23"/>
    <mergeCell ref="H24:I24"/>
    <mergeCell ref="H25:I25"/>
    <mergeCell ref="D43:F43"/>
    <mergeCell ref="D46:F46"/>
    <mergeCell ref="H31:I31"/>
    <mergeCell ref="H32:I32"/>
    <mergeCell ref="H33:I33"/>
    <mergeCell ref="H34:I34"/>
    <mergeCell ref="H35:I35"/>
    <mergeCell ref="H36:I36"/>
    <mergeCell ref="G39:I39"/>
    <mergeCell ref="G40:I40"/>
    <mergeCell ref="H41:I41"/>
    <mergeCell ref="H42:I42"/>
    <mergeCell ref="H44:I44"/>
    <mergeCell ref="D40:E40"/>
    <mergeCell ref="C38:L38"/>
    <mergeCell ref="H45:I45"/>
  </mergeCells>
  <phoneticPr fontId="2"/>
  <pageMargins left="0.70866141732283472" right="0.70866141732283472" top="0.74803149606299213" bottom="0.74803149606299213" header="0.31496062992125984" footer="0.31496062992125984"/>
  <pageSetup paperSize="8" scale="43"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87963-FB5D-4A99-BDC4-B83BEC3A2B5D}">
  <sheetPr>
    <tabColor rgb="FFFFFF00"/>
  </sheetPr>
  <dimension ref="A1:I42"/>
  <sheetViews>
    <sheetView workbookViewId="0"/>
  </sheetViews>
  <sheetFormatPr defaultRowHeight="13.5"/>
  <cols>
    <col min="1" max="1" width="9" style="358"/>
    <col min="2" max="2" width="9" style="358" customWidth="1"/>
    <col min="3" max="16384" width="9" style="358"/>
  </cols>
  <sheetData>
    <row r="1" spans="1:8" ht="23.25" customHeight="1"/>
    <row r="2" spans="1:8" ht="19.5" customHeight="1">
      <c r="A2" s="614" t="s">
        <v>266</v>
      </c>
      <c r="B2" s="614"/>
      <c r="C2" s="614"/>
      <c r="D2" s="614"/>
      <c r="E2" s="614"/>
      <c r="F2" s="614"/>
      <c r="G2" s="614"/>
      <c r="H2" s="614"/>
    </row>
    <row r="3" spans="1:8" ht="19.5" customHeight="1">
      <c r="B3" s="614" t="s">
        <v>267</v>
      </c>
      <c r="C3" s="614"/>
      <c r="D3" s="614"/>
      <c r="E3" s="614"/>
      <c r="F3" s="614"/>
      <c r="G3" s="614"/>
    </row>
    <row r="5" spans="1:8">
      <c r="B5" s="615" t="s">
        <v>268</v>
      </c>
      <c r="C5" s="615"/>
    </row>
    <row r="7" spans="1:8">
      <c r="B7" s="605" t="s">
        <v>269</v>
      </c>
      <c r="C7" s="606"/>
      <c r="D7" s="605" t="s">
        <v>270</v>
      </c>
      <c r="E7" s="606"/>
      <c r="F7" s="605" t="s">
        <v>271</v>
      </c>
      <c r="G7" s="606"/>
    </row>
    <row r="8" spans="1:8">
      <c r="B8" s="620" t="s">
        <v>274</v>
      </c>
      <c r="C8" s="621"/>
      <c r="D8" s="622" t="str">
        <f>IF('別紙２（所要額調書）'!H12=0,"（自動転記）",'別紙２（所要額調書）'!H12)</f>
        <v>（自動転記）</v>
      </c>
      <c r="E8" s="623"/>
      <c r="F8" s="359"/>
      <c r="G8" s="360"/>
    </row>
    <row r="9" spans="1:8">
      <c r="B9" s="616"/>
      <c r="C9" s="617"/>
      <c r="D9" s="618"/>
      <c r="E9" s="619"/>
      <c r="F9" s="361"/>
      <c r="G9" s="362"/>
    </row>
    <row r="10" spans="1:8">
      <c r="B10" s="616" t="s">
        <v>275</v>
      </c>
      <c r="C10" s="617"/>
      <c r="D10" s="618" t="str">
        <f>IFERROR(D17-D8-D12,"（自動計算）")</f>
        <v>（自動計算）</v>
      </c>
      <c r="E10" s="619"/>
      <c r="F10" s="361"/>
      <c r="G10" s="362"/>
    </row>
    <row r="11" spans="1:8">
      <c r="B11" s="616"/>
      <c r="C11" s="617"/>
      <c r="D11" s="618"/>
      <c r="E11" s="619"/>
      <c r="F11" s="361"/>
      <c r="G11" s="362"/>
    </row>
    <row r="12" spans="1:8">
      <c r="B12" s="616" t="s">
        <v>306</v>
      </c>
      <c r="C12" s="617"/>
      <c r="D12" s="618">
        <f>'別紙２（所要額調書）'!D12</f>
        <v>0</v>
      </c>
      <c r="E12" s="619"/>
      <c r="F12" s="361"/>
      <c r="G12" s="362"/>
    </row>
    <row r="13" spans="1:8">
      <c r="B13" s="616"/>
      <c r="C13" s="617"/>
      <c r="D13" s="618"/>
      <c r="E13" s="619"/>
      <c r="F13" s="361"/>
      <c r="G13" s="362"/>
    </row>
    <row r="14" spans="1:8">
      <c r="B14" s="361"/>
      <c r="C14" s="362"/>
      <c r="D14" s="361"/>
      <c r="E14" s="362"/>
      <c r="F14" s="361"/>
      <c r="G14" s="362"/>
    </row>
    <row r="15" spans="1:8">
      <c r="B15" s="361"/>
      <c r="C15" s="362"/>
      <c r="D15" s="361"/>
      <c r="E15" s="362"/>
      <c r="F15" s="361"/>
      <c r="G15" s="362"/>
    </row>
    <row r="16" spans="1:8">
      <c r="B16" s="363"/>
      <c r="C16" s="364"/>
      <c r="D16" s="363"/>
      <c r="E16" s="364"/>
      <c r="F16" s="363"/>
      <c r="G16" s="364"/>
    </row>
    <row r="17" spans="2:7">
      <c r="B17" s="605" t="s">
        <v>184</v>
      </c>
      <c r="C17" s="606"/>
      <c r="D17" s="607" t="str">
        <f>IF('別紙２（所要額調書）'!C12=0,"（自動転記）",'別紙２（所要額調書）'!C12)</f>
        <v>（自動転記）</v>
      </c>
      <c r="E17" s="608"/>
      <c r="F17" s="605"/>
      <c r="G17" s="606"/>
    </row>
    <row r="20" spans="2:7">
      <c r="B20" s="365" t="s">
        <v>272</v>
      </c>
      <c r="C20" s="365"/>
    </row>
    <row r="22" spans="2:7">
      <c r="B22" s="605" t="s">
        <v>269</v>
      </c>
      <c r="C22" s="606"/>
      <c r="D22" s="605" t="s">
        <v>270</v>
      </c>
      <c r="E22" s="606"/>
      <c r="F22" s="605" t="s">
        <v>271</v>
      </c>
      <c r="G22" s="606"/>
    </row>
    <row r="23" spans="2:7">
      <c r="B23" s="599" t="s">
        <v>307</v>
      </c>
      <c r="C23" s="600"/>
      <c r="D23" s="601" t="str">
        <f>D32</f>
        <v>（自動転記）</v>
      </c>
      <c r="E23" s="602"/>
      <c r="F23" s="599"/>
      <c r="G23" s="600"/>
    </row>
    <row r="24" spans="2:7">
      <c r="B24" s="595"/>
      <c r="C24" s="596"/>
      <c r="D24" s="603"/>
      <c r="E24" s="604"/>
      <c r="F24" s="595"/>
      <c r="G24" s="596"/>
    </row>
    <row r="25" spans="2:7">
      <c r="B25" s="595"/>
      <c r="C25" s="596"/>
      <c r="D25" s="595"/>
      <c r="E25" s="596"/>
      <c r="F25" s="595"/>
      <c r="G25" s="596"/>
    </row>
    <row r="26" spans="2:7">
      <c r="B26" s="595"/>
      <c r="C26" s="596"/>
      <c r="D26" s="595"/>
      <c r="E26" s="596"/>
      <c r="F26" s="595"/>
      <c r="G26" s="596"/>
    </row>
    <row r="27" spans="2:7">
      <c r="B27" s="595"/>
      <c r="C27" s="596"/>
      <c r="D27" s="595"/>
      <c r="E27" s="596"/>
      <c r="F27" s="595"/>
      <c r="G27" s="596"/>
    </row>
    <row r="28" spans="2:7">
      <c r="B28" s="595"/>
      <c r="C28" s="596"/>
      <c r="D28" s="595"/>
      <c r="E28" s="596"/>
      <c r="F28" s="595"/>
      <c r="G28" s="596"/>
    </row>
    <row r="29" spans="2:7">
      <c r="B29" s="595"/>
      <c r="C29" s="596"/>
      <c r="D29" s="595"/>
      <c r="E29" s="596"/>
      <c r="F29" s="595"/>
      <c r="G29" s="596"/>
    </row>
    <row r="30" spans="2:7">
      <c r="B30" s="595"/>
      <c r="C30" s="596"/>
      <c r="D30" s="595"/>
      <c r="E30" s="596"/>
      <c r="F30" s="595"/>
      <c r="G30" s="596"/>
    </row>
    <row r="31" spans="2:7">
      <c r="B31" s="597"/>
      <c r="C31" s="598"/>
      <c r="D31" s="597"/>
      <c r="E31" s="598"/>
      <c r="F31" s="597"/>
      <c r="G31" s="598"/>
    </row>
    <row r="32" spans="2:7">
      <c r="B32" s="605" t="s">
        <v>184</v>
      </c>
      <c r="C32" s="606"/>
      <c r="D32" s="607" t="str">
        <f>D17</f>
        <v>（自動転記）</v>
      </c>
      <c r="E32" s="608"/>
      <c r="F32" s="605"/>
      <c r="G32" s="606"/>
    </row>
    <row r="34" spans="2:9" s="365" customFormat="1" ht="20.25" customHeight="1">
      <c r="B34" s="611" t="s">
        <v>273</v>
      </c>
      <c r="C34" s="611"/>
      <c r="D34" s="611"/>
      <c r="E34" s="611"/>
      <c r="F34" s="611"/>
      <c r="G34" s="611"/>
    </row>
    <row r="35" spans="2:9" s="365" customFormat="1" ht="20.25" customHeight="1">
      <c r="B35" s="611"/>
      <c r="C35" s="611"/>
      <c r="D35" s="611"/>
      <c r="E35" s="611"/>
      <c r="F35" s="611"/>
      <c r="G35" s="611"/>
    </row>
    <row r="37" spans="2:9" ht="14.25" customHeight="1">
      <c r="B37" s="612" t="str">
        <f>IF( MAX(様式第１号交付申請書!H7,'様式第１－２号変更交付申請書'!H7:K7)=0,"自動転記",MAX(様式第１号交付申請書!H7,'様式第１－２号変更交付申請書'!H7:K7))</f>
        <v>自動転記</v>
      </c>
      <c r="C37" s="612"/>
      <c r="D37" s="612"/>
      <c r="E37" s="366"/>
    </row>
    <row r="38" spans="2:9" ht="14.25">
      <c r="B38" s="367"/>
    </row>
    <row r="39" spans="2:9" ht="30" customHeight="1">
      <c r="C39" s="609" t="s">
        <v>256</v>
      </c>
      <c r="D39" s="609"/>
      <c r="E39" s="613" t="str">
        <f>IF(様式第１号交付申請書!G14=0,"（自動転記）",様式第１号交付申請書!G14)</f>
        <v>（自動転記）</v>
      </c>
      <c r="F39" s="613"/>
      <c r="G39" s="613"/>
      <c r="H39" s="613"/>
      <c r="I39" s="368"/>
    </row>
    <row r="40" spans="2:9" ht="14.25" customHeight="1">
      <c r="C40" s="609" t="s">
        <v>249</v>
      </c>
      <c r="D40" s="609"/>
      <c r="E40" s="610" t="str">
        <f>IF(別紙１計画書!D6=0,"（自動転記）",別紙１計画書!D6)</f>
        <v>（自動転記）</v>
      </c>
      <c r="F40" s="610"/>
      <c r="G40" s="610"/>
      <c r="H40" s="610"/>
      <c r="I40" s="369"/>
    </row>
    <row r="41" spans="2:9">
      <c r="C41" s="609" t="s">
        <v>248</v>
      </c>
      <c r="D41" s="609"/>
      <c r="E41" s="610" t="str">
        <f>IF(別紙１計画書!D7=0,"（自動転記）",別紙１計画書!D7)</f>
        <v>（自動転記）</v>
      </c>
      <c r="F41" s="610"/>
      <c r="G41" s="610"/>
      <c r="H41" s="610"/>
      <c r="I41" s="370"/>
    </row>
    <row r="42" spans="2:9" ht="13.5" customHeight="1">
      <c r="C42" s="609" t="s">
        <v>247</v>
      </c>
      <c r="D42" s="609"/>
      <c r="E42" s="610" t="str">
        <f>IF(別紙１計画書!D8=0,"（自動転記）",別紙１計画書!D8)</f>
        <v>（自動転記）</v>
      </c>
      <c r="F42" s="610"/>
      <c r="G42" s="610"/>
      <c r="H42" s="610"/>
      <c r="I42" s="369"/>
    </row>
  </sheetData>
  <sheetProtection sheet="1" objects="1" scenarios="1"/>
  <mergeCells count="46">
    <mergeCell ref="B12:C13"/>
    <mergeCell ref="D12:E13"/>
    <mergeCell ref="B8:C9"/>
    <mergeCell ref="B10:C11"/>
    <mergeCell ref="D8:E9"/>
    <mergeCell ref="D10:E11"/>
    <mergeCell ref="A2:H2"/>
    <mergeCell ref="B3:G3"/>
    <mergeCell ref="B5:C5"/>
    <mergeCell ref="B7:C7"/>
    <mergeCell ref="D7:E7"/>
    <mergeCell ref="F7:G7"/>
    <mergeCell ref="C39:D39"/>
    <mergeCell ref="C40:D40"/>
    <mergeCell ref="B32:C32"/>
    <mergeCell ref="D32:E32"/>
    <mergeCell ref="F32:G32"/>
    <mergeCell ref="B34:G35"/>
    <mergeCell ref="B37:D37"/>
    <mergeCell ref="E39:H39"/>
    <mergeCell ref="C41:D41"/>
    <mergeCell ref="C42:D42"/>
    <mergeCell ref="E40:H40"/>
    <mergeCell ref="E41:H41"/>
    <mergeCell ref="E42:H42"/>
    <mergeCell ref="B23:C24"/>
    <mergeCell ref="D23:E24"/>
    <mergeCell ref="B17:C17"/>
    <mergeCell ref="D17:E17"/>
    <mergeCell ref="F23:G24"/>
    <mergeCell ref="F17:G17"/>
    <mergeCell ref="B22:C22"/>
    <mergeCell ref="D22:E22"/>
    <mergeCell ref="F22:G22"/>
    <mergeCell ref="B25:C26"/>
    <mergeCell ref="D25:E26"/>
    <mergeCell ref="F25:G26"/>
    <mergeCell ref="B27:C28"/>
    <mergeCell ref="D27:E28"/>
    <mergeCell ref="F27:G28"/>
    <mergeCell ref="B29:C30"/>
    <mergeCell ref="D29:E30"/>
    <mergeCell ref="F29:G30"/>
    <mergeCell ref="B31:C31"/>
    <mergeCell ref="D31:E31"/>
    <mergeCell ref="F31:G31"/>
  </mergeCells>
  <phoneticPr fontId="2"/>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B05FB-5FE8-4835-B343-0D87EB87AAB4}">
  <sheetPr codeName="Sheet5">
    <tabColor rgb="FFFFFF00"/>
    <pageSetUpPr fitToPage="1"/>
  </sheetPr>
  <dimension ref="A1:H71"/>
  <sheetViews>
    <sheetView zoomScale="80" zoomScaleNormal="80" workbookViewId="0">
      <pane ySplit="8" topLeftCell="A9" activePane="bottomLeft" state="frozen"/>
      <selection pane="bottomLeft" activeCell="A9" sqref="A9:XFD9"/>
    </sheetView>
  </sheetViews>
  <sheetFormatPr defaultRowHeight="14.25"/>
  <cols>
    <col min="1" max="1" width="5.875" style="2" customWidth="1"/>
    <col min="2" max="2" width="38.375" style="2" customWidth="1"/>
    <col min="3" max="3" width="11.625" style="2" customWidth="1"/>
    <col min="4" max="4" width="17.25" style="2" customWidth="1"/>
    <col min="5" max="5" width="20.625" style="2" customWidth="1"/>
    <col min="6" max="6" width="23.5" style="2" customWidth="1"/>
    <col min="7" max="7" width="43.875" style="2" customWidth="1"/>
    <col min="8" max="8" width="5.875" style="2" customWidth="1"/>
    <col min="9"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8" ht="21.75" customHeight="1">
      <c r="A1" s="138" t="s">
        <v>194</v>
      </c>
      <c r="B1" s="138"/>
      <c r="C1" s="138"/>
    </row>
    <row r="2" spans="1:8" ht="21.75" customHeight="1" thickBot="1">
      <c r="B2" s="88"/>
      <c r="C2" s="88"/>
      <c r="D2" s="88"/>
      <c r="E2" s="88"/>
      <c r="F2" s="88"/>
      <c r="G2" s="88"/>
    </row>
    <row r="3" spans="1:8" ht="30" customHeight="1" thickBot="1">
      <c r="B3" s="629" t="s">
        <v>159</v>
      </c>
      <c r="C3" s="630"/>
      <c r="D3" s="631"/>
    </row>
    <row r="4" spans="1:8" ht="30" customHeight="1">
      <c r="B4" s="308" t="s">
        <v>325</v>
      </c>
      <c r="C4" s="308" t="s">
        <v>160</v>
      </c>
      <c r="D4" s="308" t="s">
        <v>161</v>
      </c>
    </row>
    <row r="5" spans="1:8" ht="15.75" customHeight="1">
      <c r="B5" s="632"/>
      <c r="C5" s="634">
        <v>133000</v>
      </c>
      <c r="D5" s="634">
        <f>B5*C5</f>
        <v>0</v>
      </c>
    </row>
    <row r="6" spans="1:8" ht="15.75" customHeight="1">
      <c r="B6" s="633"/>
      <c r="C6" s="578"/>
      <c r="D6" s="578"/>
      <c r="E6" s="141"/>
    </row>
    <row r="7" spans="1:8" ht="30" customHeight="1">
      <c r="B7" s="635" t="s">
        <v>155</v>
      </c>
      <c r="C7" s="636"/>
      <c r="D7" s="636"/>
      <c r="E7" s="637"/>
      <c r="F7" s="640" t="s">
        <v>309</v>
      </c>
      <c r="G7" s="638" t="s">
        <v>322</v>
      </c>
    </row>
    <row r="8" spans="1:8" ht="30" customHeight="1" thickBot="1">
      <c r="A8" s="37"/>
      <c r="B8" s="139" t="s">
        <v>156</v>
      </c>
      <c r="C8" s="309" t="s">
        <v>86</v>
      </c>
      <c r="D8" s="309" t="s">
        <v>157</v>
      </c>
      <c r="E8" s="310" t="s">
        <v>89</v>
      </c>
      <c r="F8" s="641"/>
      <c r="G8" s="639"/>
    </row>
    <row r="9" spans="1:8" ht="30" customHeight="1" thickBot="1">
      <c r="B9" s="626" t="s">
        <v>158</v>
      </c>
      <c r="C9" s="627"/>
      <c r="D9" s="627"/>
      <c r="E9" s="627"/>
      <c r="F9" s="627"/>
      <c r="G9" s="628"/>
    </row>
    <row r="10" spans="1:8" ht="30" customHeight="1" thickBot="1">
      <c r="B10" s="384"/>
      <c r="C10" s="371"/>
      <c r="D10" s="371"/>
      <c r="E10" s="177">
        <f>PRODUCT(C10:D10)</f>
        <v>0</v>
      </c>
      <c r="F10" s="642"/>
      <c r="G10" s="373"/>
    </row>
    <row r="11" spans="1:8" ht="30" customHeight="1" thickBot="1">
      <c r="B11" s="385"/>
      <c r="C11" s="372"/>
      <c r="D11" s="372"/>
      <c r="E11" s="178">
        <f t="shared" ref="E11:E18" si="0">PRODUCT(C11:D11)</f>
        <v>0</v>
      </c>
      <c r="F11" s="643"/>
      <c r="G11" s="374"/>
    </row>
    <row r="12" spans="1:8" ht="30" customHeight="1" thickBot="1">
      <c r="B12" s="385"/>
      <c r="C12" s="372"/>
      <c r="D12" s="372"/>
      <c r="E12" s="177">
        <f t="shared" si="0"/>
        <v>0</v>
      </c>
      <c r="F12" s="643"/>
      <c r="G12" s="374"/>
    </row>
    <row r="13" spans="1:8" ht="30" customHeight="1" thickBot="1">
      <c r="B13" s="385"/>
      <c r="C13" s="372"/>
      <c r="D13" s="372"/>
      <c r="E13" s="177">
        <f t="shared" si="0"/>
        <v>0</v>
      </c>
      <c r="F13" s="643"/>
      <c r="G13" s="375"/>
    </row>
    <row r="14" spans="1:8" ht="30" customHeight="1" thickBot="1">
      <c r="B14" s="385"/>
      <c r="C14" s="372"/>
      <c r="D14" s="372"/>
      <c r="E14" s="177">
        <f t="shared" si="0"/>
        <v>0</v>
      </c>
      <c r="F14" s="643"/>
      <c r="G14" s="374"/>
    </row>
    <row r="15" spans="1:8" ht="30" customHeight="1" thickBot="1">
      <c r="B15" s="385"/>
      <c r="C15" s="372"/>
      <c r="D15" s="372"/>
      <c r="E15" s="178">
        <f t="shared" si="0"/>
        <v>0</v>
      </c>
      <c r="F15" s="643"/>
      <c r="G15" s="376"/>
      <c r="H15" s="141"/>
    </row>
    <row r="16" spans="1:8" ht="30" customHeight="1" thickBot="1">
      <c r="B16" s="385"/>
      <c r="C16" s="372"/>
      <c r="D16" s="372"/>
      <c r="E16" s="177">
        <f t="shared" si="0"/>
        <v>0</v>
      </c>
      <c r="F16" s="643"/>
      <c r="G16" s="374"/>
    </row>
    <row r="17" spans="2:8" ht="30" customHeight="1" thickBot="1">
      <c r="B17" s="385"/>
      <c r="C17" s="372"/>
      <c r="D17" s="372"/>
      <c r="E17" s="177">
        <f t="shared" si="0"/>
        <v>0</v>
      </c>
      <c r="F17" s="643"/>
      <c r="G17" s="376"/>
      <c r="H17" s="141"/>
    </row>
    <row r="18" spans="2:8" ht="30" customHeight="1" thickBot="1">
      <c r="B18" s="385"/>
      <c r="C18" s="372"/>
      <c r="D18" s="372"/>
      <c r="E18" s="177">
        <f t="shared" si="0"/>
        <v>0</v>
      </c>
      <c r="F18" s="643"/>
      <c r="G18" s="374"/>
    </row>
    <row r="19" spans="2:8" ht="30" customHeight="1" thickBot="1">
      <c r="B19" s="187" t="s">
        <v>162</v>
      </c>
      <c r="C19" s="311"/>
      <c r="D19" s="312"/>
      <c r="E19" s="313">
        <f>SUM(E10:E18)</f>
        <v>0</v>
      </c>
      <c r="F19" s="644"/>
      <c r="G19" s="327"/>
      <c r="H19" s="141"/>
    </row>
    <row r="20" spans="2:8" ht="30" customHeight="1" thickBot="1">
      <c r="B20" s="626" t="s">
        <v>163</v>
      </c>
      <c r="C20" s="627"/>
      <c r="D20" s="627"/>
      <c r="E20" s="627"/>
      <c r="F20" s="627"/>
      <c r="G20" s="628"/>
    </row>
    <row r="21" spans="2:8" ht="30" customHeight="1">
      <c r="B21" s="384"/>
      <c r="C21" s="371"/>
      <c r="D21" s="371"/>
      <c r="E21" s="177">
        <f>PRODUCT(C21:D21)</f>
        <v>0</v>
      </c>
      <c r="F21" s="322">
        <f>MIN(E21,$C$68*C21)</f>
        <v>0</v>
      </c>
      <c r="G21" s="377"/>
    </row>
    <row r="22" spans="2:8" ht="30" customHeight="1">
      <c r="B22" s="385"/>
      <c r="C22" s="372"/>
      <c r="D22" s="372"/>
      <c r="E22" s="177">
        <f t="shared" ref="E22:E25" si="1">PRODUCT(C22:D22)</f>
        <v>0</v>
      </c>
      <c r="F22" s="314">
        <f>MIN(E22,$C$68*C22)</f>
        <v>0</v>
      </c>
      <c r="G22" s="378"/>
    </row>
    <row r="23" spans="2:8" ht="30" customHeight="1">
      <c r="B23" s="385"/>
      <c r="C23" s="372"/>
      <c r="D23" s="372"/>
      <c r="E23" s="177">
        <f t="shared" si="1"/>
        <v>0</v>
      </c>
      <c r="F23" s="315">
        <f>MIN(E23,$C$68*C23)</f>
        <v>0</v>
      </c>
      <c r="G23" s="374"/>
    </row>
    <row r="24" spans="2:8" ht="30" customHeight="1">
      <c r="B24" s="385"/>
      <c r="C24" s="372"/>
      <c r="D24" s="372"/>
      <c r="E24" s="177">
        <f t="shared" si="1"/>
        <v>0</v>
      </c>
      <c r="F24" s="316">
        <f>MIN(E24,$C$68*C24)</f>
        <v>0</v>
      </c>
      <c r="G24" s="375"/>
    </row>
    <row r="25" spans="2:8" ht="30" customHeight="1">
      <c r="B25" s="385"/>
      <c r="C25" s="372"/>
      <c r="D25" s="372"/>
      <c r="E25" s="177">
        <f t="shared" si="1"/>
        <v>0</v>
      </c>
      <c r="F25" s="314">
        <f>MIN(E25,$C$68*C25)</f>
        <v>0</v>
      </c>
      <c r="G25" s="374"/>
    </row>
    <row r="26" spans="2:8" ht="30" customHeight="1" thickBot="1">
      <c r="B26" s="187" t="s">
        <v>162</v>
      </c>
      <c r="C26" s="313">
        <f>SUM(C21:C25)</f>
        <v>0</v>
      </c>
      <c r="D26" s="311"/>
      <c r="E26" s="313">
        <f>SUM(E21:E25)</f>
        <v>0</v>
      </c>
      <c r="F26" s="317">
        <f>SUM(F21:F25)</f>
        <v>0</v>
      </c>
      <c r="G26" s="318"/>
    </row>
    <row r="27" spans="2:8" ht="30" customHeight="1" thickBot="1">
      <c r="B27" s="626" t="s">
        <v>164</v>
      </c>
      <c r="C27" s="627"/>
      <c r="D27" s="627"/>
      <c r="E27" s="627"/>
      <c r="F27" s="627"/>
      <c r="G27" s="628"/>
    </row>
    <row r="28" spans="2:8" ht="30" customHeight="1">
      <c r="B28" s="384"/>
      <c r="C28" s="371"/>
      <c r="D28" s="371"/>
      <c r="E28" s="177">
        <f>PRODUCT(C28:D28)</f>
        <v>0</v>
      </c>
      <c r="F28" s="321">
        <f>MIN(E28,$C$69*C28)</f>
        <v>0</v>
      </c>
      <c r="G28" s="373"/>
    </row>
    <row r="29" spans="2:8" ht="30" customHeight="1">
      <c r="B29" s="385"/>
      <c r="C29" s="372"/>
      <c r="D29" s="372"/>
      <c r="E29" s="177">
        <f t="shared" ref="E29:E31" si="2">PRODUCT(C29:D29)</f>
        <v>0</v>
      </c>
      <c r="F29" s="315">
        <f>MIN(E29,$C$69*C29)</f>
        <v>0</v>
      </c>
      <c r="G29" s="374"/>
    </row>
    <row r="30" spans="2:8" ht="30" customHeight="1">
      <c r="B30" s="385"/>
      <c r="C30" s="372"/>
      <c r="D30" s="372"/>
      <c r="E30" s="177">
        <f t="shared" si="2"/>
        <v>0</v>
      </c>
      <c r="F30" s="316">
        <f>MIN(E30,$C$69*C30)</f>
        <v>0</v>
      </c>
      <c r="G30" s="379"/>
    </row>
    <row r="31" spans="2:8" ht="30" customHeight="1">
      <c r="B31" s="385"/>
      <c r="C31" s="372"/>
      <c r="D31" s="372"/>
      <c r="E31" s="177">
        <f t="shared" si="2"/>
        <v>0</v>
      </c>
      <c r="F31" s="322">
        <f>MIN(E31,$C$69*C31)</f>
        <v>0</v>
      </c>
      <c r="G31" s="374"/>
    </row>
    <row r="32" spans="2:8" ht="30" customHeight="1" thickBot="1">
      <c r="B32" s="187" t="s">
        <v>162</v>
      </c>
      <c r="C32" s="313">
        <f>SUM(C28:C31)</f>
        <v>0</v>
      </c>
      <c r="D32" s="311"/>
      <c r="E32" s="313">
        <f>SUM(E28:E31)</f>
        <v>0</v>
      </c>
      <c r="F32" s="315">
        <f>SUM(F28:F31)</f>
        <v>0</v>
      </c>
      <c r="G32" s="318"/>
    </row>
    <row r="33" spans="2:8" ht="30" customHeight="1" thickBot="1">
      <c r="B33" s="626" t="s">
        <v>165</v>
      </c>
      <c r="C33" s="627"/>
      <c r="D33" s="627"/>
      <c r="E33" s="627"/>
      <c r="F33" s="627"/>
      <c r="G33" s="628"/>
    </row>
    <row r="34" spans="2:8" ht="30" customHeight="1">
      <c r="B34" s="384"/>
      <c r="C34" s="371"/>
      <c r="D34" s="371"/>
      <c r="E34" s="177">
        <f t="shared" ref="E34:E37" si="3">PRODUCT(C34:D34)</f>
        <v>0</v>
      </c>
      <c r="F34" s="322">
        <f>MIN(E34,$C$70*C34)</f>
        <v>0</v>
      </c>
      <c r="G34" s="373"/>
    </row>
    <row r="35" spans="2:8" ht="30" customHeight="1">
      <c r="B35" s="385"/>
      <c r="C35" s="372"/>
      <c r="D35" s="372"/>
      <c r="E35" s="177">
        <f t="shared" si="3"/>
        <v>0</v>
      </c>
      <c r="F35" s="316">
        <f>MIN(E35,$C$70*C35)</f>
        <v>0</v>
      </c>
      <c r="G35" s="374"/>
    </row>
    <row r="36" spans="2:8" ht="30" customHeight="1">
      <c r="B36" s="385"/>
      <c r="C36" s="372"/>
      <c r="D36" s="372"/>
      <c r="E36" s="177">
        <f t="shared" si="3"/>
        <v>0</v>
      </c>
      <c r="F36" s="314">
        <f>MIN(E36,$C$70*C36)</f>
        <v>0</v>
      </c>
      <c r="G36" s="374"/>
    </row>
    <row r="37" spans="2:8" ht="30" customHeight="1">
      <c r="B37" s="385"/>
      <c r="C37" s="372"/>
      <c r="D37" s="372"/>
      <c r="E37" s="177">
        <f t="shared" si="3"/>
        <v>0</v>
      </c>
      <c r="F37" s="316">
        <f>MIN(E37,$C$70*C37)</f>
        <v>0</v>
      </c>
      <c r="G37" s="374"/>
    </row>
    <row r="38" spans="2:8" ht="30" customHeight="1" thickBot="1">
      <c r="B38" s="187" t="s">
        <v>162</v>
      </c>
      <c r="C38" s="313">
        <f>SUM(C34:C37)</f>
        <v>0</v>
      </c>
      <c r="D38" s="311"/>
      <c r="E38" s="313">
        <f>SUM(E34:E37)</f>
        <v>0</v>
      </c>
      <c r="F38" s="314">
        <f>SUM(F34:F37)</f>
        <v>0</v>
      </c>
      <c r="G38" s="324"/>
    </row>
    <row r="39" spans="2:8" ht="30" customHeight="1" thickBot="1">
      <c r="B39" s="626" t="s">
        <v>166</v>
      </c>
      <c r="C39" s="627"/>
      <c r="D39" s="627"/>
      <c r="E39" s="627"/>
      <c r="F39" s="627"/>
      <c r="G39" s="628"/>
    </row>
    <row r="40" spans="2:8" ht="30" customHeight="1">
      <c r="B40" s="384"/>
      <c r="C40" s="371"/>
      <c r="D40" s="371"/>
      <c r="E40" s="177">
        <f>PRODUCT(C40:D40)</f>
        <v>0</v>
      </c>
      <c r="F40" s="322">
        <f>MIN(E40,$C$71*C40)</f>
        <v>0</v>
      </c>
      <c r="G40" s="373"/>
    </row>
    <row r="41" spans="2:8" ht="30" customHeight="1">
      <c r="B41" s="385"/>
      <c r="C41" s="372"/>
      <c r="D41" s="372"/>
      <c r="E41" s="177">
        <f t="shared" ref="E41:E44" si="4">PRODUCT(C41:D41)</f>
        <v>0</v>
      </c>
      <c r="F41" s="314">
        <f>MIN(E41,$C$71*C41)</f>
        <v>0</v>
      </c>
      <c r="G41" s="374"/>
    </row>
    <row r="42" spans="2:8" ht="30" customHeight="1">
      <c r="B42" s="385"/>
      <c r="C42" s="372"/>
      <c r="D42" s="372"/>
      <c r="E42" s="177">
        <f t="shared" si="4"/>
        <v>0</v>
      </c>
      <c r="F42" s="316">
        <f>MIN(E42,$C$71*C42)</f>
        <v>0</v>
      </c>
      <c r="G42" s="375"/>
    </row>
    <row r="43" spans="2:8" ht="30" customHeight="1">
      <c r="B43" s="385"/>
      <c r="C43" s="372"/>
      <c r="D43" s="372"/>
      <c r="E43" s="177">
        <f t="shared" si="4"/>
        <v>0</v>
      </c>
      <c r="F43" s="314">
        <f>MIN(E43,$C$71*C43)</f>
        <v>0</v>
      </c>
      <c r="G43" s="374"/>
    </row>
    <row r="44" spans="2:8" ht="30" customHeight="1">
      <c r="B44" s="385"/>
      <c r="C44" s="372"/>
      <c r="D44" s="372"/>
      <c r="E44" s="177">
        <f t="shared" si="4"/>
        <v>0</v>
      </c>
      <c r="F44" s="316">
        <f>MIN(E44,$C$71*C44)</f>
        <v>0</v>
      </c>
      <c r="G44" s="380"/>
      <c r="H44" s="141"/>
    </row>
    <row r="45" spans="2:8" ht="30" customHeight="1" thickBot="1">
      <c r="B45" s="187" t="s">
        <v>162</v>
      </c>
      <c r="C45" s="313">
        <f>SUM(C40:C44)</f>
        <v>0</v>
      </c>
      <c r="D45" s="311"/>
      <c r="E45" s="313">
        <f>SUM(E40:E44)</f>
        <v>0</v>
      </c>
      <c r="F45" s="314">
        <f>SUM(F40:F44)</f>
        <v>0</v>
      </c>
      <c r="H45" s="141"/>
    </row>
    <row r="46" spans="2:8" ht="30" customHeight="1" thickBot="1">
      <c r="B46" s="626" t="s">
        <v>167</v>
      </c>
      <c r="C46" s="627"/>
      <c r="D46" s="627"/>
      <c r="E46" s="627"/>
      <c r="F46" s="627"/>
      <c r="G46" s="628"/>
    </row>
    <row r="47" spans="2:8" ht="30" customHeight="1">
      <c r="B47" s="384"/>
      <c r="C47" s="371"/>
      <c r="D47" s="371"/>
      <c r="E47" s="177">
        <f t="shared" ref="E47:E61" si="5">PRODUCT(C47:D47)</f>
        <v>0</v>
      </c>
      <c r="F47" s="624"/>
      <c r="G47" s="379"/>
    </row>
    <row r="48" spans="2:8" ht="30" customHeight="1">
      <c r="B48" s="385"/>
      <c r="C48" s="372"/>
      <c r="D48" s="372"/>
      <c r="E48" s="177">
        <f t="shared" si="5"/>
        <v>0</v>
      </c>
      <c r="F48" s="624"/>
      <c r="G48" s="374"/>
    </row>
    <row r="49" spans="2:7" ht="30" customHeight="1">
      <c r="B49" s="385"/>
      <c r="C49" s="372"/>
      <c r="D49" s="372"/>
      <c r="E49" s="177">
        <f t="shared" si="5"/>
        <v>0</v>
      </c>
      <c r="F49" s="624"/>
      <c r="G49" s="379"/>
    </row>
    <row r="50" spans="2:7" ht="30" customHeight="1">
      <c r="B50" s="385"/>
      <c r="C50" s="372"/>
      <c r="D50" s="372"/>
      <c r="E50" s="177">
        <f t="shared" si="5"/>
        <v>0</v>
      </c>
      <c r="F50" s="624"/>
      <c r="G50" s="374"/>
    </row>
    <row r="51" spans="2:7" ht="30" customHeight="1">
      <c r="B51" s="385"/>
      <c r="C51" s="372"/>
      <c r="D51" s="372"/>
      <c r="E51" s="177">
        <f t="shared" si="5"/>
        <v>0</v>
      </c>
      <c r="F51" s="624"/>
      <c r="G51" s="379"/>
    </row>
    <row r="52" spans="2:7" ht="30" customHeight="1">
      <c r="B52" s="385"/>
      <c r="C52" s="372"/>
      <c r="D52" s="372"/>
      <c r="E52" s="177">
        <f t="shared" si="5"/>
        <v>0</v>
      </c>
      <c r="F52" s="624"/>
      <c r="G52" s="374"/>
    </row>
    <row r="53" spans="2:7" ht="30" customHeight="1">
      <c r="B53" s="385"/>
      <c r="C53" s="372"/>
      <c r="D53" s="372"/>
      <c r="E53" s="177">
        <f t="shared" si="5"/>
        <v>0</v>
      </c>
      <c r="F53" s="624"/>
      <c r="G53" s="379"/>
    </row>
    <row r="54" spans="2:7" ht="30" customHeight="1">
      <c r="B54" s="385"/>
      <c r="C54" s="372"/>
      <c r="D54" s="372"/>
      <c r="E54" s="177">
        <f t="shared" si="5"/>
        <v>0</v>
      </c>
      <c r="F54" s="624"/>
      <c r="G54" s="374"/>
    </row>
    <row r="55" spans="2:7" ht="30" customHeight="1">
      <c r="B55" s="385"/>
      <c r="C55" s="372"/>
      <c r="D55" s="372"/>
      <c r="E55" s="177">
        <f t="shared" si="5"/>
        <v>0</v>
      </c>
      <c r="F55" s="624"/>
      <c r="G55" s="379"/>
    </row>
    <row r="56" spans="2:7" ht="30" customHeight="1">
      <c r="B56" s="385"/>
      <c r="C56" s="372"/>
      <c r="D56" s="372"/>
      <c r="E56" s="177">
        <f t="shared" si="5"/>
        <v>0</v>
      </c>
      <c r="F56" s="624"/>
      <c r="G56" s="374"/>
    </row>
    <row r="57" spans="2:7" ht="30" customHeight="1">
      <c r="B57" s="385"/>
      <c r="C57" s="372"/>
      <c r="D57" s="372"/>
      <c r="E57" s="177">
        <f t="shared" si="5"/>
        <v>0</v>
      </c>
      <c r="F57" s="624"/>
      <c r="G57" s="379"/>
    </row>
    <row r="58" spans="2:7" ht="30" customHeight="1">
      <c r="B58" s="385"/>
      <c r="C58" s="372"/>
      <c r="D58" s="372"/>
      <c r="E58" s="177">
        <f t="shared" si="5"/>
        <v>0</v>
      </c>
      <c r="F58" s="624"/>
      <c r="G58" s="374"/>
    </row>
    <row r="59" spans="2:7" ht="30" customHeight="1">
      <c r="B59" s="385"/>
      <c r="C59" s="372"/>
      <c r="D59" s="372"/>
      <c r="E59" s="177">
        <f t="shared" si="5"/>
        <v>0</v>
      </c>
      <c r="F59" s="624"/>
      <c r="G59" s="379"/>
    </row>
    <row r="60" spans="2:7" ht="30" customHeight="1">
      <c r="B60" s="385"/>
      <c r="C60" s="372"/>
      <c r="D60" s="372"/>
      <c r="E60" s="177">
        <f t="shared" si="5"/>
        <v>0</v>
      </c>
      <c r="F60" s="624"/>
      <c r="G60" s="374"/>
    </row>
    <row r="61" spans="2:7" ht="30" customHeight="1">
      <c r="B61" s="385"/>
      <c r="C61" s="372"/>
      <c r="D61" s="372"/>
      <c r="E61" s="177">
        <f t="shared" si="5"/>
        <v>0</v>
      </c>
      <c r="F61" s="624"/>
      <c r="G61" s="379"/>
    </row>
    <row r="62" spans="2:7" ht="30" customHeight="1">
      <c r="B62" s="385"/>
      <c r="C62" s="372"/>
      <c r="D62" s="372"/>
      <c r="E62" s="177">
        <f>PRODUCT(C62:D62)</f>
        <v>0</v>
      </c>
      <c r="F62" s="624"/>
      <c r="G62" s="374"/>
    </row>
    <row r="63" spans="2:7" ht="30" customHeight="1">
      <c r="B63" s="142" t="s">
        <v>162</v>
      </c>
      <c r="C63" s="179"/>
      <c r="D63" s="179"/>
      <c r="E63" s="178">
        <f>SUM(E47:E62)</f>
        <v>0</v>
      </c>
      <c r="F63" s="625"/>
      <c r="G63" s="319"/>
    </row>
    <row r="65" spans="2:3">
      <c r="B65" s="143"/>
    </row>
    <row r="67" spans="2:3">
      <c r="B67" s="2" t="s">
        <v>310</v>
      </c>
    </row>
    <row r="68" spans="2:3">
      <c r="B68" s="2" t="s">
        <v>311</v>
      </c>
      <c r="C68" s="2">
        <v>5000000</v>
      </c>
    </row>
    <row r="69" spans="2:3">
      <c r="B69" s="2" t="s">
        <v>42</v>
      </c>
      <c r="C69" s="2">
        <v>4320000</v>
      </c>
    </row>
    <row r="70" spans="2:3">
      <c r="B70" s="2" t="s">
        <v>44</v>
      </c>
      <c r="C70" s="2">
        <v>51400</v>
      </c>
    </row>
    <row r="71" spans="2:3">
      <c r="B71" s="2" t="s">
        <v>45</v>
      </c>
      <c r="C71" s="2">
        <v>21000000</v>
      </c>
    </row>
  </sheetData>
  <sheetProtection sheet="1" objects="1" scenarios="1"/>
  <mergeCells count="15">
    <mergeCell ref="F47:F63"/>
    <mergeCell ref="B39:G39"/>
    <mergeCell ref="B46:G46"/>
    <mergeCell ref="B3:D3"/>
    <mergeCell ref="B5:B6"/>
    <mergeCell ref="C5:C6"/>
    <mergeCell ref="D5:D6"/>
    <mergeCell ref="B7:E7"/>
    <mergeCell ref="G7:G8"/>
    <mergeCell ref="B9:G9"/>
    <mergeCell ref="B20:G20"/>
    <mergeCell ref="B27:G27"/>
    <mergeCell ref="B33:G33"/>
    <mergeCell ref="F7:F8"/>
    <mergeCell ref="F10:F19"/>
  </mergeCells>
  <phoneticPr fontId="2"/>
  <pageMargins left="0.70866141732283472" right="0.70866141732283472" top="0.74803149606299213" bottom="0.74803149606299213" header="0.31496062992125984" footer="0.31496062992125984"/>
  <pageSetup paperSize="9" scale="53" fitToHeight="0" orientation="portrait" r:id="rId1"/>
  <rowBreaks count="1" manualBreakCount="1">
    <brk id="45" max="7" man="1"/>
  </rowBreaks>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30C52-5CE8-422A-9EB0-C5DA22D07F23}">
  <sheetPr codeName="Sheet6">
    <tabColor rgb="FFFFFF00"/>
    <pageSetUpPr fitToPage="1"/>
  </sheetPr>
  <dimension ref="A1:I42"/>
  <sheetViews>
    <sheetView workbookViewId="0"/>
  </sheetViews>
  <sheetFormatPr defaultColWidth="9" defaultRowHeight="20.100000000000001" customHeight="1"/>
  <cols>
    <col min="1" max="1" width="2.75" style="144" customWidth="1"/>
    <col min="2" max="2" width="12.5" style="175" customWidth="1"/>
    <col min="3" max="5" width="9.875" style="145" customWidth="1"/>
    <col min="6" max="7" width="12.375" style="144" customWidth="1"/>
    <col min="8" max="8" width="13.875" style="144" customWidth="1"/>
    <col min="9" max="9" width="12.375" style="144" customWidth="1"/>
    <col min="10" max="10" width="12.25" style="144" customWidth="1"/>
    <col min="11" max="11" width="3.75" style="144" customWidth="1"/>
    <col min="12" max="16384" width="9" style="144"/>
  </cols>
  <sheetData>
    <row r="1" spans="1:9" ht="34.5" customHeight="1">
      <c r="B1" s="648" t="s">
        <v>168</v>
      </c>
      <c r="C1" s="648"/>
      <c r="D1" s="648"/>
    </row>
    <row r="2" spans="1:9" s="146" customFormat="1" ht="17.25" customHeight="1">
      <c r="B2" s="147" t="s">
        <v>169</v>
      </c>
      <c r="C2" s="148"/>
      <c r="D2" s="148"/>
      <c r="E2" s="148"/>
      <c r="F2" s="148"/>
      <c r="G2" s="148"/>
      <c r="H2" s="148"/>
      <c r="I2" s="149"/>
    </row>
    <row r="3" spans="1:9" s="152" customFormat="1" ht="19.5" customHeight="1">
      <c r="A3" s="146"/>
      <c r="B3" s="148"/>
      <c r="C3" s="150"/>
      <c r="D3" s="150"/>
      <c r="E3" s="150"/>
      <c r="F3" s="150"/>
      <c r="G3" s="151"/>
      <c r="H3" s="180"/>
      <c r="I3" s="180"/>
    </row>
    <row r="4" spans="1:9" s="152" customFormat="1" ht="19.5" customHeight="1">
      <c r="A4" s="146"/>
      <c r="B4" s="148"/>
      <c r="C4" s="150"/>
      <c r="D4" s="150"/>
      <c r="E4" s="150"/>
      <c r="F4" s="150"/>
      <c r="G4" s="151"/>
      <c r="H4" s="153"/>
      <c r="I4" s="153"/>
    </row>
    <row r="5" spans="1:9" s="152" customFormat="1" ht="54" customHeight="1">
      <c r="A5" s="146"/>
      <c r="B5" s="649" t="s">
        <v>170</v>
      </c>
      <c r="C5" s="649"/>
      <c r="D5" s="649"/>
      <c r="E5" s="649"/>
      <c r="F5" s="649"/>
      <c r="G5" s="649"/>
      <c r="H5" s="649"/>
      <c r="I5" s="649"/>
    </row>
    <row r="6" spans="1:9" s="152" customFormat="1" ht="39.75" customHeight="1">
      <c r="A6" s="146"/>
      <c r="B6" s="154"/>
      <c r="C6" s="154"/>
      <c r="D6" s="154"/>
      <c r="E6" s="154"/>
      <c r="F6" s="154"/>
      <c r="G6" s="154"/>
      <c r="H6" s="154"/>
      <c r="I6" s="154"/>
    </row>
    <row r="7" spans="1:9" s="152" customFormat="1" ht="19.5" customHeight="1">
      <c r="A7" s="146"/>
      <c r="B7" s="148"/>
      <c r="C7" s="150"/>
      <c r="D7" s="150"/>
      <c r="E7" s="150"/>
      <c r="F7" s="150"/>
      <c r="G7" s="151"/>
      <c r="H7" s="153"/>
      <c r="I7" s="153"/>
    </row>
    <row r="8" spans="1:9" s="152" customFormat="1" ht="19.5" customHeight="1">
      <c r="A8" s="155" t="s">
        <v>171</v>
      </c>
      <c r="B8" s="156" t="s">
        <v>172</v>
      </c>
      <c r="C8" s="150"/>
      <c r="D8" s="150"/>
      <c r="E8" s="150"/>
      <c r="F8" s="150"/>
      <c r="G8" s="151"/>
      <c r="H8" s="153"/>
      <c r="I8" s="153"/>
    </row>
    <row r="9" spans="1:9" s="152" customFormat="1" ht="19.5" customHeight="1">
      <c r="A9" s="148"/>
      <c r="B9" s="157">
        <v>3600</v>
      </c>
      <c r="C9" s="158" t="s">
        <v>173</v>
      </c>
      <c r="D9" s="159"/>
      <c r="E9" s="150" t="s">
        <v>174</v>
      </c>
      <c r="F9" s="160"/>
      <c r="G9" s="158" t="s">
        <v>175</v>
      </c>
      <c r="H9" s="161" t="str">
        <f>IF(B9*D9*F9=0,"自動計算",B9*D9*F9)</f>
        <v>自動計算</v>
      </c>
      <c r="I9" s="148" t="s">
        <v>176</v>
      </c>
    </row>
    <row r="10" spans="1:9" s="152" customFormat="1" ht="19.5" customHeight="1">
      <c r="A10" s="146"/>
      <c r="B10" s="148"/>
      <c r="C10" s="150"/>
      <c r="D10" s="150"/>
      <c r="E10" s="150"/>
      <c r="F10" s="150"/>
      <c r="G10" s="151"/>
      <c r="H10" s="153"/>
      <c r="I10" s="153"/>
    </row>
    <row r="11" spans="1:9" s="148" customFormat="1" ht="20.100000000000001" customHeight="1">
      <c r="A11" s="155">
        <v>2</v>
      </c>
      <c r="B11" s="156" t="s">
        <v>177</v>
      </c>
      <c r="C11" s="150"/>
      <c r="D11" s="150"/>
      <c r="E11" s="150"/>
      <c r="F11" s="150"/>
      <c r="G11" s="151"/>
      <c r="H11" s="190"/>
      <c r="I11" s="162"/>
    </row>
    <row r="12" spans="1:9" s="146" customFormat="1" ht="17.25" customHeight="1">
      <c r="B12" s="148"/>
      <c r="C12" s="148"/>
      <c r="D12" s="148"/>
      <c r="E12" s="148"/>
      <c r="F12" s="148"/>
      <c r="G12" s="148"/>
      <c r="H12" s="148"/>
      <c r="I12" s="163" t="s">
        <v>83</v>
      </c>
    </row>
    <row r="13" spans="1:9" ht="27">
      <c r="B13" s="166" t="s">
        <v>183</v>
      </c>
      <c r="C13" s="164" t="s">
        <v>178</v>
      </c>
      <c r="D13" s="650" t="s">
        <v>179</v>
      </c>
      <c r="E13" s="651"/>
      <c r="F13" s="652"/>
      <c r="G13" s="165" t="s">
        <v>180</v>
      </c>
      <c r="H13" s="166" t="s">
        <v>181</v>
      </c>
      <c r="I13" s="166" t="s">
        <v>182</v>
      </c>
    </row>
    <row r="14" spans="1:9" ht="20.100000000000001" customHeight="1">
      <c r="B14" s="167"/>
      <c r="C14" s="167"/>
      <c r="D14" s="645"/>
      <c r="E14" s="646"/>
      <c r="F14" s="647"/>
      <c r="G14" s="171"/>
      <c r="H14" s="185"/>
      <c r="I14" s="381">
        <f>ROUNDDOWN(PRODUCT(G14:H14),0)</f>
        <v>0</v>
      </c>
    </row>
    <row r="15" spans="1:9" ht="20.100000000000001" customHeight="1">
      <c r="B15" s="167"/>
      <c r="C15" s="167"/>
      <c r="D15" s="645"/>
      <c r="E15" s="646"/>
      <c r="F15" s="647"/>
      <c r="G15" s="171"/>
      <c r="H15" s="185"/>
      <c r="I15" s="381">
        <f t="shared" ref="I15:I40" si="0">ROUNDDOWN(PRODUCT(G15:H15),0)</f>
        <v>0</v>
      </c>
    </row>
    <row r="16" spans="1:9" ht="20.100000000000001" customHeight="1">
      <c r="B16" s="167"/>
      <c r="C16" s="167"/>
      <c r="D16" s="645"/>
      <c r="E16" s="646"/>
      <c r="F16" s="647"/>
      <c r="G16" s="171"/>
      <c r="H16" s="185"/>
      <c r="I16" s="381">
        <f t="shared" si="0"/>
        <v>0</v>
      </c>
    </row>
    <row r="17" spans="2:9" ht="20.100000000000001" customHeight="1">
      <c r="B17" s="167"/>
      <c r="C17" s="167"/>
      <c r="D17" s="645"/>
      <c r="E17" s="646"/>
      <c r="F17" s="647"/>
      <c r="G17" s="171"/>
      <c r="H17" s="185"/>
      <c r="I17" s="381">
        <f t="shared" si="0"/>
        <v>0</v>
      </c>
    </row>
    <row r="18" spans="2:9" ht="20.100000000000001" customHeight="1">
      <c r="B18" s="167"/>
      <c r="C18" s="167"/>
      <c r="D18" s="645"/>
      <c r="E18" s="646"/>
      <c r="F18" s="647"/>
      <c r="G18" s="171"/>
      <c r="H18" s="185"/>
      <c r="I18" s="381">
        <f t="shared" si="0"/>
        <v>0</v>
      </c>
    </row>
    <row r="19" spans="2:9" ht="20.100000000000001" customHeight="1">
      <c r="B19" s="167"/>
      <c r="C19" s="167"/>
      <c r="D19" s="645"/>
      <c r="E19" s="646"/>
      <c r="F19" s="647"/>
      <c r="G19" s="171"/>
      <c r="H19" s="185"/>
      <c r="I19" s="381">
        <f t="shared" si="0"/>
        <v>0</v>
      </c>
    </row>
    <row r="20" spans="2:9" ht="20.100000000000001" customHeight="1">
      <c r="B20" s="167"/>
      <c r="C20" s="167"/>
      <c r="D20" s="645"/>
      <c r="E20" s="646"/>
      <c r="F20" s="647"/>
      <c r="G20" s="171"/>
      <c r="H20" s="185"/>
      <c r="I20" s="381">
        <f t="shared" si="0"/>
        <v>0</v>
      </c>
    </row>
    <row r="21" spans="2:9" ht="20.100000000000001" customHeight="1">
      <c r="B21" s="167"/>
      <c r="C21" s="167"/>
      <c r="D21" s="645"/>
      <c r="E21" s="646"/>
      <c r="F21" s="647"/>
      <c r="G21" s="171"/>
      <c r="H21" s="185"/>
      <c r="I21" s="381">
        <f t="shared" si="0"/>
        <v>0</v>
      </c>
    </row>
    <row r="22" spans="2:9" ht="20.100000000000001" customHeight="1">
      <c r="B22" s="167"/>
      <c r="C22" s="167"/>
      <c r="D22" s="645"/>
      <c r="E22" s="646"/>
      <c r="F22" s="647"/>
      <c r="G22" s="171"/>
      <c r="H22" s="185"/>
      <c r="I22" s="381">
        <f t="shared" si="0"/>
        <v>0</v>
      </c>
    </row>
    <row r="23" spans="2:9" ht="20.100000000000001" customHeight="1">
      <c r="B23" s="167"/>
      <c r="C23" s="167"/>
      <c r="D23" s="645"/>
      <c r="E23" s="646"/>
      <c r="F23" s="647"/>
      <c r="G23" s="171"/>
      <c r="H23" s="185"/>
      <c r="I23" s="381">
        <f t="shared" si="0"/>
        <v>0</v>
      </c>
    </row>
    <row r="24" spans="2:9" ht="20.100000000000001" customHeight="1">
      <c r="B24" s="167"/>
      <c r="C24" s="167"/>
      <c r="D24" s="645"/>
      <c r="E24" s="646"/>
      <c r="F24" s="647"/>
      <c r="G24" s="171"/>
      <c r="H24" s="185"/>
      <c r="I24" s="381">
        <f t="shared" si="0"/>
        <v>0</v>
      </c>
    </row>
    <row r="25" spans="2:9" ht="20.100000000000001" customHeight="1">
      <c r="B25" s="167"/>
      <c r="C25" s="167"/>
      <c r="D25" s="645"/>
      <c r="E25" s="646"/>
      <c r="F25" s="647"/>
      <c r="G25" s="171"/>
      <c r="H25" s="185"/>
      <c r="I25" s="381">
        <f>ROUNDDOWN(PRODUCT(G25:H25),0)</f>
        <v>0</v>
      </c>
    </row>
    <row r="26" spans="2:9" ht="20.100000000000001" customHeight="1">
      <c r="B26" s="167"/>
      <c r="C26" s="167"/>
      <c r="D26" s="645"/>
      <c r="E26" s="646"/>
      <c r="F26" s="647"/>
      <c r="G26" s="171"/>
      <c r="H26" s="185"/>
      <c r="I26" s="381">
        <f t="shared" si="0"/>
        <v>0</v>
      </c>
    </row>
    <row r="27" spans="2:9" ht="20.100000000000001" customHeight="1">
      <c r="B27" s="167"/>
      <c r="C27" s="167"/>
      <c r="D27" s="645"/>
      <c r="E27" s="646"/>
      <c r="F27" s="647"/>
      <c r="G27" s="171"/>
      <c r="H27" s="185"/>
      <c r="I27" s="381">
        <f t="shared" si="0"/>
        <v>0</v>
      </c>
    </row>
    <row r="28" spans="2:9" ht="20.100000000000001" customHeight="1">
      <c r="B28" s="167"/>
      <c r="C28" s="167"/>
      <c r="D28" s="645"/>
      <c r="E28" s="646"/>
      <c r="F28" s="647"/>
      <c r="G28" s="171"/>
      <c r="H28" s="185"/>
      <c r="I28" s="381">
        <f t="shared" si="0"/>
        <v>0</v>
      </c>
    </row>
    <row r="29" spans="2:9" ht="20.100000000000001" customHeight="1">
      <c r="B29" s="167"/>
      <c r="C29" s="167"/>
      <c r="D29" s="645"/>
      <c r="E29" s="646"/>
      <c r="F29" s="647"/>
      <c r="G29" s="171"/>
      <c r="H29" s="185"/>
      <c r="I29" s="381">
        <f t="shared" si="0"/>
        <v>0</v>
      </c>
    </row>
    <row r="30" spans="2:9" ht="20.100000000000001" customHeight="1">
      <c r="B30" s="167"/>
      <c r="C30" s="167"/>
      <c r="D30" s="645"/>
      <c r="E30" s="646"/>
      <c r="F30" s="647"/>
      <c r="G30" s="171"/>
      <c r="H30" s="185"/>
      <c r="I30" s="381">
        <f t="shared" si="0"/>
        <v>0</v>
      </c>
    </row>
    <row r="31" spans="2:9" ht="20.100000000000001" customHeight="1">
      <c r="B31" s="167"/>
      <c r="C31" s="167"/>
      <c r="D31" s="645"/>
      <c r="E31" s="646"/>
      <c r="F31" s="647"/>
      <c r="G31" s="171"/>
      <c r="H31" s="185"/>
      <c r="I31" s="381">
        <f t="shared" si="0"/>
        <v>0</v>
      </c>
    </row>
    <row r="32" spans="2:9" ht="20.100000000000001" customHeight="1">
      <c r="B32" s="167"/>
      <c r="C32" s="167"/>
      <c r="D32" s="645"/>
      <c r="E32" s="646"/>
      <c r="F32" s="647"/>
      <c r="G32" s="171"/>
      <c r="H32" s="185"/>
      <c r="I32" s="381">
        <f t="shared" si="0"/>
        <v>0</v>
      </c>
    </row>
    <row r="33" spans="2:9" ht="20.100000000000001" customHeight="1">
      <c r="B33" s="167"/>
      <c r="C33" s="167"/>
      <c r="D33" s="645"/>
      <c r="E33" s="646"/>
      <c r="F33" s="647"/>
      <c r="G33" s="171"/>
      <c r="H33" s="185"/>
      <c r="I33" s="381">
        <f t="shared" si="0"/>
        <v>0</v>
      </c>
    </row>
    <row r="34" spans="2:9" ht="20.100000000000001" customHeight="1">
      <c r="B34" s="167"/>
      <c r="C34" s="167"/>
      <c r="D34" s="645"/>
      <c r="E34" s="646"/>
      <c r="F34" s="647"/>
      <c r="G34" s="171"/>
      <c r="H34" s="185"/>
      <c r="I34" s="381">
        <f t="shared" si="0"/>
        <v>0</v>
      </c>
    </row>
    <row r="35" spans="2:9" ht="20.100000000000001" customHeight="1">
      <c r="B35" s="167"/>
      <c r="C35" s="167"/>
      <c r="D35" s="645"/>
      <c r="E35" s="646"/>
      <c r="F35" s="647"/>
      <c r="G35" s="171"/>
      <c r="H35" s="185"/>
      <c r="I35" s="381">
        <f t="shared" si="0"/>
        <v>0</v>
      </c>
    </row>
    <row r="36" spans="2:9" ht="20.100000000000001" customHeight="1">
      <c r="B36" s="167"/>
      <c r="C36" s="167"/>
      <c r="D36" s="645"/>
      <c r="E36" s="646"/>
      <c r="F36" s="647"/>
      <c r="G36" s="171"/>
      <c r="H36" s="185"/>
      <c r="I36" s="381">
        <f t="shared" si="0"/>
        <v>0</v>
      </c>
    </row>
    <row r="37" spans="2:9" ht="20.100000000000001" customHeight="1">
      <c r="B37" s="167"/>
      <c r="C37" s="167"/>
      <c r="D37" s="645"/>
      <c r="E37" s="646"/>
      <c r="F37" s="647"/>
      <c r="G37" s="171"/>
      <c r="H37" s="185"/>
      <c r="I37" s="381">
        <f t="shared" si="0"/>
        <v>0</v>
      </c>
    </row>
    <row r="38" spans="2:9" ht="20.100000000000001" customHeight="1">
      <c r="B38" s="167"/>
      <c r="C38" s="167"/>
      <c r="D38" s="645"/>
      <c r="E38" s="646"/>
      <c r="F38" s="647"/>
      <c r="G38" s="171"/>
      <c r="H38" s="185"/>
      <c r="I38" s="381">
        <f t="shared" si="0"/>
        <v>0</v>
      </c>
    </row>
    <row r="39" spans="2:9" ht="20.100000000000001" customHeight="1">
      <c r="B39" s="167"/>
      <c r="C39" s="167"/>
      <c r="D39" s="645"/>
      <c r="E39" s="646"/>
      <c r="F39" s="647"/>
      <c r="G39" s="171"/>
      <c r="H39" s="185"/>
      <c r="I39" s="381">
        <f t="shared" si="0"/>
        <v>0</v>
      </c>
    </row>
    <row r="40" spans="2:9" ht="20.100000000000001" customHeight="1">
      <c r="B40" s="167"/>
      <c r="C40" s="167"/>
      <c r="D40" s="645"/>
      <c r="E40" s="646"/>
      <c r="F40" s="647"/>
      <c r="G40" s="171"/>
      <c r="H40" s="185"/>
      <c r="I40" s="381">
        <f t="shared" si="0"/>
        <v>0</v>
      </c>
    </row>
    <row r="41" spans="2:9" ht="20.100000000000001" customHeight="1">
      <c r="B41" s="653" t="s">
        <v>196</v>
      </c>
      <c r="C41" s="654"/>
      <c r="D41" s="654"/>
      <c r="E41" s="654"/>
      <c r="F41" s="654"/>
      <c r="G41" s="654"/>
      <c r="H41" s="655"/>
      <c r="I41" s="382">
        <f>SUBTOTAL(9,I14:I40)</f>
        <v>0</v>
      </c>
    </row>
    <row r="42" spans="2:9" ht="20.100000000000001" customHeight="1">
      <c r="F42" s="176"/>
      <c r="G42" s="176"/>
      <c r="H42" s="176"/>
      <c r="I42" s="176"/>
    </row>
  </sheetData>
  <sheetProtection sheet="1" objects="1" scenarios="1"/>
  <mergeCells count="31">
    <mergeCell ref="D40:F40"/>
    <mergeCell ref="B41:H41"/>
    <mergeCell ref="D34:F34"/>
    <mergeCell ref="D35:F35"/>
    <mergeCell ref="D36:F36"/>
    <mergeCell ref="D37:F37"/>
    <mergeCell ref="D38:F38"/>
    <mergeCell ref="D39:F39"/>
    <mergeCell ref="D33:F33"/>
    <mergeCell ref="D22:F22"/>
    <mergeCell ref="D23:F23"/>
    <mergeCell ref="D24:F24"/>
    <mergeCell ref="D25:F25"/>
    <mergeCell ref="D26:F26"/>
    <mergeCell ref="D27:F27"/>
    <mergeCell ref="D28:F28"/>
    <mergeCell ref="D29:F29"/>
    <mergeCell ref="D30:F30"/>
    <mergeCell ref="D31:F31"/>
    <mergeCell ref="D32:F32"/>
    <mergeCell ref="D21:F21"/>
    <mergeCell ref="B1:D1"/>
    <mergeCell ref="B5:I5"/>
    <mergeCell ref="D13:F13"/>
    <mergeCell ref="D14:F14"/>
    <mergeCell ref="D15:F15"/>
    <mergeCell ref="D16:F16"/>
    <mergeCell ref="D17:F17"/>
    <mergeCell ref="D18:F18"/>
    <mergeCell ref="D19:F19"/>
    <mergeCell ref="D20:F20"/>
  </mergeCells>
  <phoneticPr fontId="2"/>
  <dataValidations count="3">
    <dataValidation type="list" allowBlank="1" showInputMessage="1" showErrorMessage="1" sqref="C14:C40" xr:uid="{B71E5F33-F461-439B-85A4-2B025ABE8424}">
      <formula1>"マスク,ゴーグル,ガウン,グローブ,キャップ,フェイスシールド"</formula1>
    </dataValidation>
    <dataValidation type="whole" allowBlank="1" showInputMessage="1" showErrorMessage="1" error="１８２日（整数値）が上限です。" sqref="F9" xr:uid="{52FB6573-A421-4066-A731-6E8D12B374B1}">
      <formula1>0</formula1>
      <formula2>183</formula2>
    </dataValidation>
    <dataValidation type="whole" allowBlank="1" showInputMessage="1" showErrorMessage="1" error="整数を入力してください。" sqref="D9" xr:uid="{FB69ADC0-8B2F-4781-81DB-F28B2FABC64F}">
      <formula1>0</formula1>
      <formula2>1000</formula2>
    </dataValidation>
  </dataValidations>
  <printOptions horizontalCentered="1"/>
  <pageMargins left="0.70866141732283472" right="0.70866141732283472" top="0.74803149606299213" bottom="0.74803149606299213" header="0.31496062992125984" footer="0.31496062992125984"/>
  <pageSetup paperSize="9" scale="80" fitToHeight="0" orientation="portrait" r:id="rId1"/>
  <colBreaks count="1" manualBreakCount="1">
    <brk id="10" max="1048575" man="1"/>
  </colBreaks>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61284-5CE9-4F0A-AA10-E11A3CF0640B}">
  <sheetPr codeName="Sheet7">
    <tabColor rgb="FFFFFF00"/>
    <pageSetUpPr fitToPage="1"/>
  </sheetPr>
  <dimension ref="A1:G46"/>
  <sheetViews>
    <sheetView workbookViewId="0">
      <pane ySplit="4" topLeftCell="A5" activePane="bottomLeft" state="frozen"/>
      <selection pane="bottomLeft" activeCell="A5" sqref="A5:XFD5"/>
    </sheetView>
  </sheetViews>
  <sheetFormatPr defaultRowHeight="14.25"/>
  <cols>
    <col min="1" max="1" width="5.875" style="2" customWidth="1"/>
    <col min="2" max="2" width="38.25" style="2" customWidth="1"/>
    <col min="3" max="3" width="10.5" style="2" customWidth="1"/>
    <col min="4" max="4" width="17.25" style="2" customWidth="1"/>
    <col min="5" max="5" width="20.625" style="2" customWidth="1"/>
    <col min="6" max="6" width="23.5" style="2" customWidth="1"/>
    <col min="7" max="7" width="43.875" style="2" customWidth="1"/>
    <col min="8" max="8" width="5.875" style="2" customWidth="1"/>
    <col min="9"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7" ht="21.75" customHeight="1">
      <c r="A1" s="138" t="s">
        <v>208</v>
      </c>
      <c r="B1" s="138"/>
      <c r="C1" s="138"/>
    </row>
    <row r="2" spans="1:7" ht="21.75" customHeight="1">
      <c r="B2" s="88"/>
      <c r="C2" s="88"/>
      <c r="D2" s="88"/>
      <c r="E2" s="88"/>
      <c r="F2" s="88"/>
      <c r="G2" s="88"/>
    </row>
    <row r="3" spans="1:7" ht="30" customHeight="1">
      <c r="B3" s="635" t="s">
        <v>155</v>
      </c>
      <c r="C3" s="636"/>
      <c r="D3" s="636"/>
      <c r="E3" s="636"/>
      <c r="F3" s="640" t="s">
        <v>309</v>
      </c>
      <c r="G3" s="638" t="s">
        <v>322</v>
      </c>
    </row>
    <row r="4" spans="1:7" ht="30" customHeight="1" thickBot="1">
      <c r="B4" s="139" t="s">
        <v>156</v>
      </c>
      <c r="C4" s="140" t="s">
        <v>86</v>
      </c>
      <c r="D4" s="140" t="s">
        <v>157</v>
      </c>
      <c r="E4" s="323" t="s">
        <v>89</v>
      </c>
      <c r="F4" s="641"/>
      <c r="G4" s="639"/>
    </row>
    <row r="5" spans="1:7" ht="38.25" customHeight="1" thickBot="1">
      <c r="B5" s="626" t="s">
        <v>186</v>
      </c>
      <c r="C5" s="627"/>
      <c r="D5" s="627"/>
      <c r="E5" s="627"/>
      <c r="F5" s="627"/>
      <c r="G5" s="628"/>
    </row>
    <row r="6" spans="1:7" ht="30" customHeight="1">
      <c r="B6" s="384"/>
      <c r="C6" s="371"/>
      <c r="D6" s="371"/>
      <c r="E6" s="177">
        <f>PRODUCT(C6:D6)</f>
        <v>0</v>
      </c>
      <c r="F6" s="656"/>
      <c r="G6" s="375"/>
    </row>
    <row r="7" spans="1:7" ht="30" customHeight="1">
      <c r="B7" s="385"/>
      <c r="C7" s="372"/>
      <c r="D7" s="372"/>
      <c r="E7" s="177">
        <f t="shared" ref="E7:E9" si="0">PRODUCT(C7:D7)</f>
        <v>0</v>
      </c>
      <c r="F7" s="656"/>
      <c r="G7" s="374"/>
    </row>
    <row r="8" spans="1:7" ht="30" customHeight="1">
      <c r="B8" s="385"/>
      <c r="C8" s="372"/>
      <c r="D8" s="372"/>
      <c r="E8" s="177">
        <f t="shared" si="0"/>
        <v>0</v>
      </c>
      <c r="F8" s="656"/>
      <c r="G8" s="374"/>
    </row>
    <row r="9" spans="1:7" ht="30" customHeight="1">
      <c r="B9" s="385"/>
      <c r="C9" s="372"/>
      <c r="D9" s="372"/>
      <c r="E9" s="177">
        <f t="shared" si="0"/>
        <v>0</v>
      </c>
      <c r="F9" s="656"/>
      <c r="G9" s="374"/>
    </row>
    <row r="10" spans="1:7" ht="30" customHeight="1" thickBot="1">
      <c r="B10" s="187" t="s">
        <v>162</v>
      </c>
      <c r="C10" s="313">
        <f>SUM(C6:C9)</f>
        <v>0</v>
      </c>
      <c r="D10" s="312"/>
      <c r="E10" s="313">
        <f>SUM(E6:E9)</f>
        <v>0</v>
      </c>
      <c r="F10" s="656"/>
      <c r="G10" s="318"/>
    </row>
    <row r="11" spans="1:7" ht="30" customHeight="1" thickBot="1">
      <c r="B11" s="626" t="s">
        <v>187</v>
      </c>
      <c r="C11" s="627"/>
      <c r="D11" s="627"/>
      <c r="E11" s="627"/>
      <c r="F11" s="627"/>
      <c r="G11" s="628"/>
    </row>
    <row r="12" spans="1:7" ht="30" customHeight="1">
      <c r="B12" s="384"/>
      <c r="C12" s="371"/>
      <c r="D12" s="371"/>
      <c r="E12" s="177">
        <f>PRODUCT(C12:D12)</f>
        <v>0</v>
      </c>
      <c r="F12" s="314">
        <f>MIN(E12,$C$45*C12)</f>
        <v>0</v>
      </c>
      <c r="G12" s="383"/>
    </row>
    <row r="13" spans="1:7" ht="30" customHeight="1">
      <c r="B13" s="385"/>
      <c r="C13" s="372"/>
      <c r="D13" s="372"/>
      <c r="E13" s="177">
        <f t="shared" ref="E13:E15" si="1">PRODUCT(C13:D13)</f>
        <v>0</v>
      </c>
      <c r="F13" s="316">
        <f t="shared" ref="F13:F15" si="2">MIN(E13,$C$45*C13)</f>
        <v>0</v>
      </c>
      <c r="G13" s="378"/>
    </row>
    <row r="14" spans="1:7" ht="30" customHeight="1">
      <c r="B14" s="385"/>
      <c r="C14" s="372"/>
      <c r="D14" s="372"/>
      <c r="E14" s="177">
        <f t="shared" si="1"/>
        <v>0</v>
      </c>
      <c r="F14" s="314">
        <f t="shared" si="2"/>
        <v>0</v>
      </c>
      <c r="G14" s="374"/>
    </row>
    <row r="15" spans="1:7" ht="30" customHeight="1">
      <c r="B15" s="385"/>
      <c r="C15" s="372"/>
      <c r="D15" s="372"/>
      <c r="E15" s="177">
        <f t="shared" si="1"/>
        <v>0</v>
      </c>
      <c r="F15" s="316">
        <f t="shared" si="2"/>
        <v>0</v>
      </c>
      <c r="G15" s="374"/>
    </row>
    <row r="16" spans="1:7" ht="30" customHeight="1" thickBot="1">
      <c r="B16" s="187" t="s">
        <v>162</v>
      </c>
      <c r="C16" s="313">
        <f>SUM(C12:C15)</f>
        <v>0</v>
      </c>
      <c r="D16" s="311"/>
      <c r="E16" s="313">
        <f>SUM(E12:E15)</f>
        <v>0</v>
      </c>
      <c r="F16" s="314">
        <f>SUM(F12:F15)</f>
        <v>0</v>
      </c>
      <c r="G16" s="318"/>
    </row>
    <row r="17" spans="2:7" ht="30" customHeight="1" thickBot="1">
      <c r="B17" s="626" t="s">
        <v>165</v>
      </c>
      <c r="C17" s="627"/>
      <c r="D17" s="627"/>
      <c r="E17" s="627"/>
      <c r="F17" s="627"/>
      <c r="G17" s="628"/>
    </row>
    <row r="18" spans="2:7" ht="30" customHeight="1">
      <c r="B18" s="384"/>
      <c r="C18" s="371"/>
      <c r="D18" s="371"/>
      <c r="E18" s="177">
        <f>PRODUCT(C18:D18)</f>
        <v>0</v>
      </c>
      <c r="F18" s="314">
        <f>MIN(E18,$C$46*C18)</f>
        <v>0</v>
      </c>
      <c r="G18" s="375"/>
    </row>
    <row r="19" spans="2:7" ht="30" customHeight="1">
      <c r="B19" s="385"/>
      <c r="C19" s="372"/>
      <c r="D19" s="372"/>
      <c r="E19" s="177">
        <f t="shared" ref="E19:E21" si="3">PRODUCT(C19:D19)</f>
        <v>0</v>
      </c>
      <c r="F19" s="316">
        <f t="shared" ref="F19:F21" si="4">MIN(E19,$C$46*C19)</f>
        <v>0</v>
      </c>
      <c r="G19" s="374"/>
    </row>
    <row r="20" spans="2:7" ht="30" customHeight="1">
      <c r="B20" s="385"/>
      <c r="C20" s="372"/>
      <c r="D20" s="372"/>
      <c r="E20" s="177">
        <f t="shared" si="3"/>
        <v>0</v>
      </c>
      <c r="F20" s="314">
        <f t="shared" si="4"/>
        <v>0</v>
      </c>
      <c r="G20" s="374"/>
    </row>
    <row r="21" spans="2:7" ht="30" customHeight="1">
      <c r="B21" s="385"/>
      <c r="C21" s="372"/>
      <c r="D21" s="372"/>
      <c r="E21" s="177">
        <f t="shared" si="3"/>
        <v>0</v>
      </c>
      <c r="F21" s="316">
        <f t="shared" si="4"/>
        <v>0</v>
      </c>
      <c r="G21" s="374"/>
    </row>
    <row r="22" spans="2:7" ht="30" customHeight="1" thickBot="1">
      <c r="B22" s="187" t="s">
        <v>162</v>
      </c>
      <c r="C22" s="313">
        <f>SUM(C18:C21)</f>
        <v>0</v>
      </c>
      <c r="D22" s="311"/>
      <c r="E22" s="313">
        <f>SUM(E18:E21)</f>
        <v>0</v>
      </c>
      <c r="F22" s="315">
        <f>SUM(F18:F21)</f>
        <v>0</v>
      </c>
      <c r="G22" s="318"/>
    </row>
    <row r="23" spans="2:7" ht="30" customHeight="1" thickBot="1">
      <c r="B23" s="626" t="s">
        <v>188</v>
      </c>
      <c r="C23" s="627"/>
      <c r="D23" s="627"/>
      <c r="E23" s="627"/>
      <c r="F23" s="627"/>
      <c r="G23" s="628"/>
    </row>
    <row r="24" spans="2:7" ht="30" customHeight="1">
      <c r="B24" s="384"/>
      <c r="C24" s="371"/>
      <c r="D24" s="371"/>
      <c r="E24" s="177">
        <f>PRODUCT(C24:D24)</f>
        <v>0</v>
      </c>
      <c r="F24" s="624"/>
      <c r="G24" s="375"/>
    </row>
    <row r="25" spans="2:7" ht="30" customHeight="1">
      <c r="B25" s="385"/>
      <c r="C25" s="372"/>
      <c r="D25" s="372"/>
      <c r="E25" s="177">
        <f t="shared" ref="E25:E39" si="5">PRODUCT(C25:D25)</f>
        <v>0</v>
      </c>
      <c r="F25" s="624"/>
      <c r="G25" s="374"/>
    </row>
    <row r="26" spans="2:7" ht="30" customHeight="1">
      <c r="B26" s="385"/>
      <c r="C26" s="372"/>
      <c r="D26" s="372"/>
      <c r="E26" s="177">
        <f t="shared" si="5"/>
        <v>0</v>
      </c>
      <c r="F26" s="624"/>
      <c r="G26" s="374"/>
    </row>
    <row r="27" spans="2:7" ht="30" customHeight="1">
      <c r="B27" s="385"/>
      <c r="C27" s="372"/>
      <c r="D27" s="372"/>
      <c r="E27" s="177">
        <f t="shared" si="5"/>
        <v>0</v>
      </c>
      <c r="F27" s="624"/>
      <c r="G27" s="374"/>
    </row>
    <row r="28" spans="2:7" ht="30" customHeight="1">
      <c r="B28" s="385"/>
      <c r="C28" s="372"/>
      <c r="D28" s="372"/>
      <c r="E28" s="177">
        <f t="shared" si="5"/>
        <v>0</v>
      </c>
      <c r="F28" s="624"/>
      <c r="G28" s="374"/>
    </row>
    <row r="29" spans="2:7" ht="30" customHeight="1">
      <c r="B29" s="385"/>
      <c r="C29" s="372"/>
      <c r="D29" s="372"/>
      <c r="E29" s="177">
        <f t="shared" si="5"/>
        <v>0</v>
      </c>
      <c r="F29" s="624"/>
      <c r="G29" s="374"/>
    </row>
    <row r="30" spans="2:7" ht="30" customHeight="1">
      <c r="B30" s="385"/>
      <c r="C30" s="372"/>
      <c r="D30" s="372"/>
      <c r="E30" s="177">
        <f t="shared" si="5"/>
        <v>0</v>
      </c>
      <c r="F30" s="624"/>
      <c r="G30" s="374"/>
    </row>
    <row r="31" spans="2:7" ht="30" customHeight="1">
      <c r="B31" s="385"/>
      <c r="C31" s="372"/>
      <c r="D31" s="372"/>
      <c r="E31" s="177">
        <f t="shared" si="5"/>
        <v>0</v>
      </c>
      <c r="F31" s="624"/>
      <c r="G31" s="374"/>
    </row>
    <row r="32" spans="2:7" ht="30" customHeight="1">
      <c r="B32" s="385"/>
      <c r="C32" s="372"/>
      <c r="D32" s="372"/>
      <c r="E32" s="177">
        <f t="shared" si="5"/>
        <v>0</v>
      </c>
      <c r="F32" s="624"/>
      <c r="G32" s="374"/>
    </row>
    <row r="33" spans="2:7" ht="30" customHeight="1">
      <c r="B33" s="385"/>
      <c r="C33" s="372"/>
      <c r="D33" s="372"/>
      <c r="E33" s="177">
        <f t="shared" si="5"/>
        <v>0</v>
      </c>
      <c r="F33" s="624"/>
      <c r="G33" s="374"/>
    </row>
    <row r="34" spans="2:7" ht="30" customHeight="1">
      <c r="B34" s="385"/>
      <c r="C34" s="372"/>
      <c r="D34" s="372"/>
      <c r="E34" s="177">
        <f t="shared" si="5"/>
        <v>0</v>
      </c>
      <c r="F34" s="624"/>
      <c r="G34" s="374"/>
    </row>
    <row r="35" spans="2:7" ht="30" customHeight="1">
      <c r="B35" s="385"/>
      <c r="C35" s="372"/>
      <c r="D35" s="372"/>
      <c r="E35" s="177">
        <f t="shared" si="5"/>
        <v>0</v>
      </c>
      <c r="F35" s="624"/>
      <c r="G35" s="374"/>
    </row>
    <row r="36" spans="2:7" ht="30" customHeight="1">
      <c r="B36" s="385"/>
      <c r="C36" s="372"/>
      <c r="D36" s="372"/>
      <c r="E36" s="177">
        <f t="shared" si="5"/>
        <v>0</v>
      </c>
      <c r="F36" s="624"/>
      <c r="G36" s="374"/>
    </row>
    <row r="37" spans="2:7" ht="30" customHeight="1">
      <c r="B37" s="385"/>
      <c r="C37" s="372"/>
      <c r="D37" s="372"/>
      <c r="E37" s="177">
        <f t="shared" si="5"/>
        <v>0</v>
      </c>
      <c r="F37" s="624"/>
      <c r="G37" s="374"/>
    </row>
    <row r="38" spans="2:7" ht="30" customHeight="1">
      <c r="B38" s="385"/>
      <c r="C38" s="372"/>
      <c r="D38" s="372"/>
      <c r="E38" s="177">
        <f t="shared" si="5"/>
        <v>0</v>
      </c>
      <c r="F38" s="624"/>
      <c r="G38" s="374"/>
    </row>
    <row r="39" spans="2:7" ht="30" customHeight="1">
      <c r="B39" s="385"/>
      <c r="C39" s="372"/>
      <c r="D39" s="372"/>
      <c r="E39" s="177">
        <f t="shared" si="5"/>
        <v>0</v>
      </c>
      <c r="F39" s="624"/>
      <c r="G39" s="374"/>
    </row>
    <row r="40" spans="2:7" ht="30" customHeight="1">
      <c r="B40" s="142" t="s">
        <v>162</v>
      </c>
      <c r="C40" s="179"/>
      <c r="D40" s="179"/>
      <c r="E40" s="178">
        <f>SUM(E24:E39)</f>
        <v>0</v>
      </c>
      <c r="F40" s="625"/>
      <c r="G40" s="320"/>
    </row>
    <row r="42" spans="2:7">
      <c r="B42" s="143"/>
    </row>
    <row r="44" spans="2:7">
      <c r="B44" s="2" t="s">
        <v>310</v>
      </c>
    </row>
    <row r="45" spans="2:7">
      <c r="B45" s="2" t="s">
        <v>312</v>
      </c>
      <c r="C45" s="2">
        <v>205000</v>
      </c>
    </row>
    <row r="46" spans="2:7">
      <c r="B46" s="2" t="s">
        <v>43</v>
      </c>
      <c r="C46" s="2">
        <v>51400</v>
      </c>
    </row>
  </sheetData>
  <sheetProtection sheet="1" objects="1" scenarios="1"/>
  <mergeCells count="9">
    <mergeCell ref="F24:F40"/>
    <mergeCell ref="G3:G4"/>
    <mergeCell ref="B5:G5"/>
    <mergeCell ref="B11:G11"/>
    <mergeCell ref="B17:G17"/>
    <mergeCell ref="B23:G23"/>
    <mergeCell ref="F3:F4"/>
    <mergeCell ref="F6:F10"/>
    <mergeCell ref="B3:E3"/>
  </mergeCells>
  <phoneticPr fontId="2"/>
  <pageMargins left="0.70866141732283472" right="0.70866141732283472" top="0.74803149606299213" bottom="0.74803149606299213" header="0.31496062992125984" footer="0.31496062992125984"/>
  <pageSetup paperSize="9" scale="52" orientation="portrait"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6B393-C49A-48E0-B55C-AAECF74D9236}">
  <sheetPr codeName="Sheet8">
    <tabColor rgb="FFFFFF00"/>
  </sheetPr>
  <dimension ref="A1:I50"/>
  <sheetViews>
    <sheetView workbookViewId="0"/>
  </sheetViews>
  <sheetFormatPr defaultColWidth="9" defaultRowHeight="20.100000000000001" customHeight="1"/>
  <cols>
    <col min="1" max="1" width="2.75" style="144" customWidth="1"/>
    <col min="2" max="2" width="12.5" style="175" customWidth="1"/>
    <col min="3" max="5" width="9.875" style="145" customWidth="1"/>
    <col min="6" max="7" width="12.375" style="144" customWidth="1"/>
    <col min="8" max="8" width="13.875" style="144" customWidth="1"/>
    <col min="9" max="9" width="12.375" style="144" customWidth="1"/>
    <col min="10" max="10" width="12.25" style="144" customWidth="1"/>
    <col min="11" max="11" width="3.75" style="144" customWidth="1"/>
    <col min="12" max="16384" width="9" style="144"/>
  </cols>
  <sheetData>
    <row r="1" spans="1:9" ht="31.5" customHeight="1">
      <c r="B1" s="657" t="s">
        <v>195</v>
      </c>
      <c r="C1" s="657"/>
    </row>
    <row r="2" spans="1:9" s="146" customFormat="1" ht="17.25" customHeight="1">
      <c r="B2" s="147" t="s">
        <v>189</v>
      </c>
      <c r="C2" s="148"/>
      <c r="D2" s="148"/>
      <c r="E2" s="148"/>
      <c r="F2" s="148"/>
      <c r="G2" s="148"/>
      <c r="H2" s="148"/>
      <c r="I2" s="149"/>
    </row>
    <row r="3" spans="1:9" s="152" customFormat="1" ht="19.5" customHeight="1">
      <c r="A3" s="146"/>
      <c r="B3" s="148"/>
      <c r="C3" s="150"/>
      <c r="D3" s="150"/>
      <c r="E3" s="150"/>
      <c r="F3" s="150"/>
      <c r="G3" s="151"/>
      <c r="H3" s="180"/>
      <c r="I3" s="180"/>
    </row>
    <row r="4" spans="1:9" s="152" customFormat="1" ht="30.75" customHeight="1">
      <c r="A4" s="146"/>
      <c r="B4" s="148"/>
      <c r="C4" s="150"/>
      <c r="D4" s="150"/>
      <c r="E4" s="150"/>
      <c r="F4" s="150"/>
      <c r="G4" s="151"/>
      <c r="H4" s="153"/>
      <c r="I4" s="153"/>
    </row>
    <row r="5" spans="1:9" s="152" customFormat="1" ht="19.5" customHeight="1">
      <c r="A5" s="146"/>
      <c r="B5" s="148"/>
      <c r="C5" s="150"/>
      <c r="D5" s="150"/>
      <c r="E5" s="150"/>
      <c r="F5" s="150"/>
      <c r="G5" s="151"/>
      <c r="H5" s="153"/>
      <c r="I5" s="153"/>
    </row>
    <row r="6" spans="1:9" s="152" customFormat="1" ht="19.5" customHeight="1">
      <c r="A6" s="146"/>
      <c r="B6" s="148"/>
      <c r="C6" s="150"/>
      <c r="D6" s="150"/>
      <c r="E6" s="150"/>
      <c r="F6" s="150"/>
      <c r="G6" s="151"/>
      <c r="H6" s="153"/>
      <c r="I6" s="153"/>
    </row>
    <row r="7" spans="1:9" s="152" customFormat="1" ht="19.5" customHeight="1">
      <c r="A7" s="155" t="s">
        <v>171</v>
      </c>
      <c r="B7" s="156" t="s">
        <v>190</v>
      </c>
      <c r="C7" s="150"/>
      <c r="D7" s="150"/>
      <c r="E7" s="150"/>
      <c r="F7" s="150"/>
      <c r="G7" s="151"/>
      <c r="H7" s="153"/>
      <c r="I7" s="153"/>
    </row>
    <row r="8" spans="1:9" s="152" customFormat="1" ht="19.5" customHeight="1">
      <c r="A8" s="148"/>
      <c r="B8" s="157">
        <v>3600</v>
      </c>
      <c r="C8" s="158" t="s">
        <v>173</v>
      </c>
      <c r="D8" s="159"/>
      <c r="E8" s="150" t="s">
        <v>174</v>
      </c>
      <c r="F8" s="160"/>
      <c r="G8" s="158" t="s">
        <v>175</v>
      </c>
      <c r="H8" s="161" t="str">
        <f>IF(B8*D8*F8=0,"自動計算",B8*D8*F8)</f>
        <v>自動計算</v>
      </c>
      <c r="I8" s="148" t="s">
        <v>176</v>
      </c>
    </row>
    <row r="9" spans="1:9" s="152" customFormat="1" ht="19.5" customHeight="1">
      <c r="A9" s="146"/>
      <c r="B9" s="148"/>
      <c r="C9" s="150"/>
      <c r="D9" s="150"/>
      <c r="E9" s="150"/>
      <c r="F9" s="150"/>
      <c r="G9" s="151"/>
      <c r="H9" s="153"/>
      <c r="I9" s="153"/>
    </row>
    <row r="10" spans="1:9" s="148" customFormat="1" ht="20.100000000000001" customHeight="1">
      <c r="A10" s="155">
        <v>2</v>
      </c>
      <c r="B10" s="156" t="s">
        <v>191</v>
      </c>
      <c r="C10" s="150"/>
      <c r="D10" s="150"/>
      <c r="E10" s="150"/>
      <c r="F10" s="150"/>
      <c r="G10" s="151"/>
      <c r="H10" s="162"/>
      <c r="I10" s="162"/>
    </row>
    <row r="11" spans="1:9" s="146" customFormat="1" ht="17.25" customHeight="1">
      <c r="B11" s="148"/>
      <c r="C11" s="148"/>
      <c r="D11" s="148"/>
      <c r="E11" s="148"/>
      <c r="F11" s="148"/>
      <c r="G11" s="148"/>
      <c r="H11" s="148"/>
      <c r="I11" s="163" t="s">
        <v>83</v>
      </c>
    </row>
    <row r="12" spans="1:9" ht="27">
      <c r="B12" s="166" t="s">
        <v>183</v>
      </c>
      <c r="C12" s="164" t="s">
        <v>178</v>
      </c>
      <c r="D12" s="650" t="s">
        <v>179</v>
      </c>
      <c r="E12" s="651"/>
      <c r="F12" s="652"/>
      <c r="G12" s="165" t="s">
        <v>180</v>
      </c>
      <c r="H12" s="166" t="s">
        <v>181</v>
      </c>
      <c r="I12" s="166" t="s">
        <v>182</v>
      </c>
    </row>
    <row r="13" spans="1:9" ht="20.100000000000001" customHeight="1">
      <c r="B13" s="167"/>
      <c r="C13" s="167"/>
      <c r="D13" s="658"/>
      <c r="E13" s="659"/>
      <c r="F13" s="660"/>
      <c r="G13" s="171"/>
      <c r="H13" s="185"/>
      <c r="I13" s="381">
        <f>ROUNDDOWN(PRODUCT(G13:H13),0)</f>
        <v>0</v>
      </c>
    </row>
    <row r="14" spans="1:9" ht="20.100000000000001" customHeight="1">
      <c r="B14" s="167"/>
      <c r="C14" s="167"/>
      <c r="D14" s="658"/>
      <c r="E14" s="659"/>
      <c r="F14" s="660"/>
      <c r="G14" s="171"/>
      <c r="H14" s="185"/>
      <c r="I14" s="381">
        <f t="shared" ref="I14:I39" si="0">ROUNDDOWN(PRODUCT(G14:H14),0)</f>
        <v>0</v>
      </c>
    </row>
    <row r="15" spans="1:9" ht="20.100000000000001" customHeight="1">
      <c r="B15" s="167"/>
      <c r="C15" s="167"/>
      <c r="D15" s="658"/>
      <c r="E15" s="659"/>
      <c r="F15" s="660"/>
      <c r="G15" s="171"/>
      <c r="H15" s="185"/>
      <c r="I15" s="381">
        <f t="shared" si="0"/>
        <v>0</v>
      </c>
    </row>
    <row r="16" spans="1:9" ht="20.100000000000001" customHeight="1">
      <c r="B16" s="167"/>
      <c r="C16" s="167"/>
      <c r="D16" s="658"/>
      <c r="E16" s="659"/>
      <c r="F16" s="660"/>
      <c r="G16" s="171"/>
      <c r="H16" s="185"/>
      <c r="I16" s="381">
        <f t="shared" si="0"/>
        <v>0</v>
      </c>
    </row>
    <row r="17" spans="2:9" ht="20.100000000000001" customHeight="1">
      <c r="B17" s="167"/>
      <c r="C17" s="167"/>
      <c r="D17" s="658"/>
      <c r="E17" s="659"/>
      <c r="F17" s="660"/>
      <c r="G17" s="171"/>
      <c r="H17" s="185"/>
      <c r="I17" s="381">
        <f t="shared" si="0"/>
        <v>0</v>
      </c>
    </row>
    <row r="18" spans="2:9" ht="20.100000000000001" customHeight="1">
      <c r="B18" s="167"/>
      <c r="C18" s="167"/>
      <c r="D18" s="658"/>
      <c r="E18" s="659"/>
      <c r="F18" s="660"/>
      <c r="G18" s="171"/>
      <c r="H18" s="185"/>
      <c r="I18" s="381">
        <f t="shared" si="0"/>
        <v>0</v>
      </c>
    </row>
    <row r="19" spans="2:9" ht="20.100000000000001" customHeight="1">
      <c r="B19" s="167"/>
      <c r="C19" s="167"/>
      <c r="D19" s="658"/>
      <c r="E19" s="659"/>
      <c r="F19" s="660"/>
      <c r="G19" s="171"/>
      <c r="H19" s="185"/>
      <c r="I19" s="381">
        <f t="shared" si="0"/>
        <v>0</v>
      </c>
    </row>
    <row r="20" spans="2:9" ht="20.100000000000001" customHeight="1">
      <c r="B20" s="167"/>
      <c r="C20" s="167"/>
      <c r="D20" s="658"/>
      <c r="E20" s="659"/>
      <c r="F20" s="660"/>
      <c r="G20" s="171"/>
      <c r="H20" s="185"/>
      <c r="I20" s="381">
        <f t="shared" si="0"/>
        <v>0</v>
      </c>
    </row>
    <row r="21" spans="2:9" ht="20.100000000000001" customHeight="1">
      <c r="B21" s="167"/>
      <c r="C21" s="167"/>
      <c r="D21" s="658"/>
      <c r="E21" s="659"/>
      <c r="F21" s="660"/>
      <c r="G21" s="171"/>
      <c r="H21" s="185"/>
      <c r="I21" s="381">
        <f t="shared" si="0"/>
        <v>0</v>
      </c>
    </row>
    <row r="22" spans="2:9" ht="20.100000000000001" customHeight="1">
      <c r="B22" s="167"/>
      <c r="C22" s="167"/>
      <c r="D22" s="658"/>
      <c r="E22" s="659"/>
      <c r="F22" s="660"/>
      <c r="G22" s="171"/>
      <c r="H22" s="185"/>
      <c r="I22" s="381">
        <f t="shared" si="0"/>
        <v>0</v>
      </c>
    </row>
    <row r="23" spans="2:9" ht="20.100000000000001" customHeight="1">
      <c r="B23" s="167"/>
      <c r="C23" s="167"/>
      <c r="D23" s="658"/>
      <c r="E23" s="659"/>
      <c r="F23" s="660"/>
      <c r="G23" s="171"/>
      <c r="H23" s="185"/>
      <c r="I23" s="381">
        <f t="shared" si="0"/>
        <v>0</v>
      </c>
    </row>
    <row r="24" spans="2:9" ht="20.100000000000001" customHeight="1">
      <c r="B24" s="167"/>
      <c r="C24" s="167"/>
      <c r="D24" s="658"/>
      <c r="E24" s="659"/>
      <c r="F24" s="660"/>
      <c r="G24" s="171"/>
      <c r="H24" s="185"/>
      <c r="I24" s="381">
        <f t="shared" si="0"/>
        <v>0</v>
      </c>
    </row>
    <row r="25" spans="2:9" ht="20.100000000000001" customHeight="1">
      <c r="B25" s="167"/>
      <c r="C25" s="167"/>
      <c r="D25" s="658"/>
      <c r="E25" s="659"/>
      <c r="F25" s="660"/>
      <c r="G25" s="171"/>
      <c r="H25" s="185"/>
      <c r="I25" s="381">
        <f t="shared" si="0"/>
        <v>0</v>
      </c>
    </row>
    <row r="26" spans="2:9" ht="20.100000000000001" customHeight="1">
      <c r="B26" s="167"/>
      <c r="C26" s="167"/>
      <c r="D26" s="658"/>
      <c r="E26" s="659"/>
      <c r="F26" s="660"/>
      <c r="G26" s="171"/>
      <c r="H26" s="185"/>
      <c r="I26" s="381">
        <f t="shared" si="0"/>
        <v>0</v>
      </c>
    </row>
    <row r="27" spans="2:9" ht="20.100000000000001" customHeight="1">
      <c r="B27" s="167"/>
      <c r="C27" s="167"/>
      <c r="D27" s="658"/>
      <c r="E27" s="659"/>
      <c r="F27" s="660"/>
      <c r="G27" s="171"/>
      <c r="H27" s="185"/>
      <c r="I27" s="381">
        <f t="shared" si="0"/>
        <v>0</v>
      </c>
    </row>
    <row r="28" spans="2:9" ht="20.100000000000001" customHeight="1">
      <c r="B28" s="167"/>
      <c r="C28" s="167"/>
      <c r="D28" s="658"/>
      <c r="E28" s="659"/>
      <c r="F28" s="660"/>
      <c r="G28" s="171"/>
      <c r="H28" s="185"/>
      <c r="I28" s="381">
        <f t="shared" si="0"/>
        <v>0</v>
      </c>
    </row>
    <row r="29" spans="2:9" ht="20.100000000000001" customHeight="1">
      <c r="B29" s="167"/>
      <c r="C29" s="167"/>
      <c r="D29" s="658"/>
      <c r="E29" s="659"/>
      <c r="F29" s="660"/>
      <c r="G29" s="171"/>
      <c r="H29" s="185"/>
      <c r="I29" s="381">
        <f t="shared" si="0"/>
        <v>0</v>
      </c>
    </row>
    <row r="30" spans="2:9" ht="20.100000000000001" customHeight="1">
      <c r="B30" s="167"/>
      <c r="C30" s="167"/>
      <c r="D30" s="658"/>
      <c r="E30" s="659"/>
      <c r="F30" s="660"/>
      <c r="G30" s="171"/>
      <c r="H30" s="185"/>
      <c r="I30" s="381">
        <f t="shared" si="0"/>
        <v>0</v>
      </c>
    </row>
    <row r="31" spans="2:9" ht="20.100000000000001" customHeight="1">
      <c r="B31" s="167"/>
      <c r="C31" s="167"/>
      <c r="D31" s="658"/>
      <c r="E31" s="659"/>
      <c r="F31" s="660"/>
      <c r="G31" s="171"/>
      <c r="H31" s="185"/>
      <c r="I31" s="381">
        <f t="shared" si="0"/>
        <v>0</v>
      </c>
    </row>
    <row r="32" spans="2:9" ht="20.100000000000001" customHeight="1">
      <c r="B32" s="167"/>
      <c r="C32" s="167"/>
      <c r="D32" s="658"/>
      <c r="E32" s="659"/>
      <c r="F32" s="660"/>
      <c r="G32" s="171"/>
      <c r="H32" s="185"/>
      <c r="I32" s="381">
        <f t="shared" si="0"/>
        <v>0</v>
      </c>
    </row>
    <row r="33" spans="1:9" ht="20.100000000000001" customHeight="1">
      <c r="B33" s="167"/>
      <c r="C33" s="167"/>
      <c r="D33" s="658"/>
      <c r="E33" s="659"/>
      <c r="F33" s="660"/>
      <c r="G33" s="171"/>
      <c r="H33" s="185"/>
      <c r="I33" s="381">
        <f t="shared" si="0"/>
        <v>0</v>
      </c>
    </row>
    <row r="34" spans="1:9" ht="20.100000000000001" customHeight="1">
      <c r="B34" s="167"/>
      <c r="C34" s="167"/>
      <c r="D34" s="658"/>
      <c r="E34" s="659"/>
      <c r="F34" s="660"/>
      <c r="G34" s="171"/>
      <c r="H34" s="185"/>
      <c r="I34" s="381">
        <f t="shared" si="0"/>
        <v>0</v>
      </c>
    </row>
    <row r="35" spans="1:9" ht="20.100000000000001" customHeight="1">
      <c r="B35" s="167"/>
      <c r="C35" s="167"/>
      <c r="D35" s="658"/>
      <c r="E35" s="659"/>
      <c r="F35" s="660"/>
      <c r="G35" s="171"/>
      <c r="H35" s="185"/>
      <c r="I35" s="381">
        <f t="shared" si="0"/>
        <v>0</v>
      </c>
    </row>
    <row r="36" spans="1:9" ht="20.100000000000001" customHeight="1">
      <c r="B36" s="167"/>
      <c r="C36" s="167"/>
      <c r="D36" s="658"/>
      <c r="E36" s="659"/>
      <c r="F36" s="660"/>
      <c r="G36" s="171"/>
      <c r="H36" s="185"/>
      <c r="I36" s="381">
        <f t="shared" si="0"/>
        <v>0</v>
      </c>
    </row>
    <row r="37" spans="1:9" ht="20.100000000000001" customHeight="1">
      <c r="B37" s="167"/>
      <c r="C37" s="167"/>
      <c r="D37" s="658"/>
      <c r="E37" s="659"/>
      <c r="F37" s="660"/>
      <c r="G37" s="171"/>
      <c r="H37" s="185"/>
      <c r="I37" s="381">
        <f t="shared" si="0"/>
        <v>0</v>
      </c>
    </row>
    <row r="38" spans="1:9" ht="20.100000000000001" customHeight="1">
      <c r="B38" s="167"/>
      <c r="C38" s="167"/>
      <c r="D38" s="658"/>
      <c r="E38" s="659"/>
      <c r="F38" s="660"/>
      <c r="G38" s="171"/>
      <c r="H38" s="185"/>
      <c r="I38" s="381">
        <f t="shared" si="0"/>
        <v>0</v>
      </c>
    </row>
    <row r="39" spans="1:9" ht="20.100000000000001" customHeight="1">
      <c r="B39" s="167"/>
      <c r="C39" s="167"/>
      <c r="D39" s="658"/>
      <c r="E39" s="659"/>
      <c r="F39" s="660"/>
      <c r="G39" s="171"/>
      <c r="H39" s="185"/>
      <c r="I39" s="381">
        <f t="shared" si="0"/>
        <v>0</v>
      </c>
    </row>
    <row r="40" spans="1:9" ht="20.100000000000001" customHeight="1">
      <c r="B40" s="653" t="s">
        <v>196</v>
      </c>
      <c r="C40" s="654"/>
      <c r="D40" s="654"/>
      <c r="E40" s="654"/>
      <c r="F40" s="654"/>
      <c r="G40" s="654"/>
      <c r="H40" s="655"/>
      <c r="I40" s="382">
        <f>SUBTOTAL(9,I13:I39)</f>
        <v>0</v>
      </c>
    </row>
    <row r="41" spans="1:9" ht="20.100000000000001" customHeight="1">
      <c r="F41" s="176"/>
      <c r="G41" s="176"/>
      <c r="H41" s="176"/>
      <c r="I41" s="176"/>
    </row>
    <row r="42" spans="1:9" ht="20.100000000000001" customHeight="1">
      <c r="A42" s="155">
        <v>3</v>
      </c>
      <c r="B42" s="156" t="s">
        <v>197</v>
      </c>
      <c r="F42" s="176"/>
      <c r="G42" s="176"/>
      <c r="H42" s="176"/>
      <c r="I42" s="176"/>
    </row>
    <row r="43" spans="1:9" ht="20.100000000000001" customHeight="1">
      <c r="B43" s="181" t="s">
        <v>198</v>
      </c>
      <c r="C43" s="164" t="s">
        <v>199</v>
      </c>
      <c r="D43" s="650" t="s">
        <v>200</v>
      </c>
      <c r="E43" s="651"/>
      <c r="F43" s="652"/>
      <c r="G43" s="176"/>
      <c r="H43" s="176"/>
      <c r="I43" s="176"/>
    </row>
    <row r="44" spans="1:9" ht="20.100000000000001" customHeight="1">
      <c r="B44" s="173" t="s">
        <v>201</v>
      </c>
      <c r="C44" s="186"/>
      <c r="D44" s="661"/>
      <c r="E44" s="661"/>
      <c r="F44" s="661"/>
    </row>
    <row r="45" spans="1:9" ht="20.100000000000001" customHeight="1">
      <c r="B45" s="173" t="s">
        <v>202</v>
      </c>
      <c r="C45" s="186"/>
      <c r="D45" s="661"/>
      <c r="E45" s="661"/>
      <c r="F45" s="661"/>
    </row>
    <row r="46" spans="1:9" ht="20.100000000000001" customHeight="1">
      <c r="B46" s="173" t="s">
        <v>203</v>
      </c>
      <c r="C46" s="186"/>
      <c r="D46" s="661"/>
      <c r="E46" s="661"/>
      <c r="F46" s="661"/>
    </row>
    <row r="47" spans="1:9" ht="20.100000000000001" customHeight="1">
      <c r="B47" s="173" t="s">
        <v>204</v>
      </c>
      <c r="C47" s="186"/>
      <c r="D47" s="661"/>
      <c r="E47" s="661"/>
      <c r="F47" s="661"/>
    </row>
    <row r="48" spans="1:9" ht="20.100000000000001" customHeight="1">
      <c r="B48" s="173" t="s">
        <v>205</v>
      </c>
      <c r="C48" s="186"/>
      <c r="D48" s="661"/>
      <c r="E48" s="661"/>
      <c r="F48" s="661"/>
    </row>
    <row r="49" spans="2:6" ht="20.100000000000001" customHeight="1">
      <c r="B49" s="173" t="s">
        <v>206</v>
      </c>
      <c r="C49" s="186"/>
      <c r="D49" s="661"/>
      <c r="E49" s="661"/>
      <c r="F49" s="661"/>
    </row>
    <row r="50" spans="2:6" ht="20.100000000000001" customHeight="1">
      <c r="B50" s="173" t="s">
        <v>207</v>
      </c>
      <c r="C50" s="186"/>
      <c r="D50" s="661"/>
      <c r="E50" s="661"/>
      <c r="F50" s="661"/>
    </row>
  </sheetData>
  <sheetProtection sheet="1" scenarios="1"/>
  <mergeCells count="38">
    <mergeCell ref="D47:F47"/>
    <mergeCell ref="D48:F48"/>
    <mergeCell ref="D49:F49"/>
    <mergeCell ref="D50:F50"/>
    <mergeCell ref="B40:H40"/>
    <mergeCell ref="D43:F43"/>
    <mergeCell ref="D44:F44"/>
    <mergeCell ref="D45:F45"/>
    <mergeCell ref="D46:F46"/>
    <mergeCell ref="D39:F39"/>
    <mergeCell ref="D28:F28"/>
    <mergeCell ref="D29:F29"/>
    <mergeCell ref="D30:F30"/>
    <mergeCell ref="D31:F31"/>
    <mergeCell ref="D32:F32"/>
    <mergeCell ref="D33:F33"/>
    <mergeCell ref="D34:F34"/>
    <mergeCell ref="D35:F35"/>
    <mergeCell ref="D36:F36"/>
    <mergeCell ref="D37:F37"/>
    <mergeCell ref="D38:F38"/>
    <mergeCell ref="D27:F27"/>
    <mergeCell ref="D16:F16"/>
    <mergeCell ref="D17:F17"/>
    <mergeCell ref="D18:F18"/>
    <mergeCell ref="D19:F19"/>
    <mergeCell ref="D20:F20"/>
    <mergeCell ref="D21:F21"/>
    <mergeCell ref="D22:F22"/>
    <mergeCell ref="D23:F23"/>
    <mergeCell ref="D24:F24"/>
    <mergeCell ref="D25:F25"/>
    <mergeCell ref="D26:F26"/>
    <mergeCell ref="B1:C1"/>
    <mergeCell ref="D12:F12"/>
    <mergeCell ref="D13:F13"/>
    <mergeCell ref="D14:F14"/>
    <mergeCell ref="D15:F15"/>
  </mergeCells>
  <phoneticPr fontId="2"/>
  <dataValidations count="3">
    <dataValidation type="whole" allowBlank="1" showInputMessage="1" showErrorMessage="1" error="整数を入力してください" sqref="D8" xr:uid="{677F3A01-B5A9-401E-87A0-2378BEB08D4D}">
      <formula1>0</formula1>
      <formula2>1000</formula2>
    </dataValidation>
    <dataValidation type="whole" allowBlank="1" showInputMessage="1" showErrorMessage="1" error="１８２日（整数値）が上限です。" sqref="F8" xr:uid="{B306005C-3F84-494C-BC75-FC9B7A11193F}">
      <formula1>0</formula1>
      <formula2>183</formula2>
    </dataValidation>
    <dataValidation type="list" allowBlank="1" showInputMessage="1" showErrorMessage="1" sqref="C13:C39" xr:uid="{1C2F0320-7F2A-41C9-A1E4-1D574AE7ED6B}">
      <formula1>"マスク,ゴーグル,ガウン,グローブ,キャップ,フェイスシールド"</formula1>
    </dataValidation>
  </dataValidations>
  <printOptions horizontalCentered="1"/>
  <pageMargins left="0.70866141732283472" right="0.70866141732283472" top="0.74803149606299213" bottom="0.74803149606299213" header="0.31496062992125984" footer="0.31496062992125984"/>
  <pageSetup paperSize="9" scale="68"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A076F-5361-49FC-BB0A-B1B7375B6AEC}">
  <sheetPr codeName="Sheet9">
    <tabColor rgb="FFFFFF00"/>
    <pageSetUpPr fitToPage="1"/>
  </sheetPr>
  <dimension ref="A1:G48"/>
  <sheetViews>
    <sheetView workbookViewId="0">
      <pane ySplit="4" topLeftCell="A5" activePane="bottomLeft" state="frozen"/>
      <selection pane="bottomLeft" activeCell="A5" sqref="A5:XFD5"/>
    </sheetView>
  </sheetViews>
  <sheetFormatPr defaultRowHeight="14.25"/>
  <cols>
    <col min="1" max="1" width="5.875" style="2" customWidth="1"/>
    <col min="2" max="2" width="38.25" style="2" customWidth="1"/>
    <col min="3" max="3" width="10.5" style="2" customWidth="1"/>
    <col min="4" max="4" width="17.25" style="2" customWidth="1"/>
    <col min="5" max="5" width="20.625" style="2" customWidth="1"/>
    <col min="6" max="6" width="43.875" style="2" customWidth="1"/>
    <col min="7" max="7" width="5.75" style="2" customWidth="1"/>
    <col min="8"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7" ht="21.75" customHeight="1">
      <c r="A1" s="138" t="s">
        <v>209</v>
      </c>
      <c r="B1" s="138"/>
      <c r="C1" s="138"/>
    </row>
    <row r="2" spans="1:7" ht="21.75" customHeight="1">
      <c r="B2" s="88"/>
      <c r="C2" s="88"/>
      <c r="D2" s="88"/>
      <c r="E2" s="88"/>
      <c r="F2" s="88"/>
      <c r="G2" s="88"/>
    </row>
    <row r="3" spans="1:7" ht="30" customHeight="1">
      <c r="B3" s="635" t="s">
        <v>155</v>
      </c>
      <c r="C3" s="636"/>
      <c r="D3" s="636"/>
      <c r="E3" s="637"/>
      <c r="F3" s="638" t="s">
        <v>322</v>
      </c>
    </row>
    <row r="4" spans="1:7" ht="30" customHeight="1" thickBot="1">
      <c r="B4" s="139" t="s">
        <v>156</v>
      </c>
      <c r="C4" s="140" t="s">
        <v>86</v>
      </c>
      <c r="D4" s="140" t="s">
        <v>157</v>
      </c>
      <c r="E4" s="140" t="s">
        <v>89</v>
      </c>
      <c r="F4" s="639"/>
    </row>
    <row r="5" spans="1:7" ht="30" customHeight="1" thickBot="1">
      <c r="B5" s="626" t="s">
        <v>210</v>
      </c>
      <c r="C5" s="627"/>
      <c r="D5" s="627"/>
      <c r="E5" s="627"/>
      <c r="F5" s="628"/>
    </row>
    <row r="6" spans="1:7" ht="30" customHeight="1">
      <c r="B6" s="384"/>
      <c r="C6" s="371"/>
      <c r="D6" s="371"/>
      <c r="E6" s="177">
        <f>PRODUCT(C6:D6)</f>
        <v>0</v>
      </c>
      <c r="F6" s="375"/>
    </row>
    <row r="7" spans="1:7" ht="30" customHeight="1">
      <c r="B7" s="385"/>
      <c r="C7" s="372"/>
      <c r="D7" s="372"/>
      <c r="E7" s="177">
        <f t="shared" ref="E7:E9" si="0">PRODUCT(C7:D7)</f>
        <v>0</v>
      </c>
      <c r="F7" s="374"/>
    </row>
    <row r="8" spans="1:7" ht="30" customHeight="1">
      <c r="B8" s="385"/>
      <c r="C8" s="372"/>
      <c r="D8" s="372"/>
      <c r="E8" s="177">
        <f t="shared" si="0"/>
        <v>0</v>
      </c>
      <c r="F8" s="374"/>
    </row>
    <row r="9" spans="1:7" ht="30" customHeight="1">
      <c r="B9" s="385"/>
      <c r="C9" s="372"/>
      <c r="D9" s="372"/>
      <c r="E9" s="177">
        <f t="shared" si="0"/>
        <v>0</v>
      </c>
      <c r="F9" s="374"/>
    </row>
    <row r="10" spans="1:7" ht="30" customHeight="1" thickBot="1">
      <c r="B10" s="187" t="s">
        <v>162</v>
      </c>
      <c r="C10" s="313">
        <f>SUM(C6:C9)</f>
        <v>0</v>
      </c>
      <c r="D10" s="312"/>
      <c r="E10" s="313">
        <f>SUM(E6:E9)</f>
        <v>0</v>
      </c>
      <c r="F10" s="318"/>
    </row>
    <row r="11" spans="1:7" ht="30" customHeight="1" thickBot="1">
      <c r="B11" s="626" t="s">
        <v>103</v>
      </c>
      <c r="C11" s="627"/>
      <c r="D11" s="627"/>
      <c r="E11" s="627"/>
      <c r="F11" s="628"/>
    </row>
    <row r="12" spans="1:7" ht="30" customHeight="1">
      <c r="B12" s="384"/>
      <c r="C12" s="371"/>
      <c r="D12" s="371"/>
      <c r="E12" s="177">
        <f>PRODUCT(C12:D12)</f>
        <v>0</v>
      </c>
      <c r="F12" s="383"/>
      <c r="G12" s="3"/>
    </row>
    <row r="13" spans="1:7" ht="30" customHeight="1">
      <c r="B13" s="385"/>
      <c r="C13" s="372"/>
      <c r="D13" s="372"/>
      <c r="E13" s="177">
        <f t="shared" ref="E13:E15" si="1">PRODUCT(C13:D13)</f>
        <v>0</v>
      </c>
      <c r="F13" s="378"/>
      <c r="G13" s="3"/>
    </row>
    <row r="14" spans="1:7" ht="30" customHeight="1">
      <c r="B14" s="385"/>
      <c r="C14" s="372"/>
      <c r="D14" s="372"/>
      <c r="E14" s="177">
        <f t="shared" si="1"/>
        <v>0</v>
      </c>
      <c r="F14" s="374"/>
    </row>
    <row r="15" spans="1:7" ht="30" customHeight="1">
      <c r="B15" s="385"/>
      <c r="C15" s="372"/>
      <c r="D15" s="372"/>
      <c r="E15" s="177">
        <f t="shared" si="1"/>
        <v>0</v>
      </c>
      <c r="F15" s="374"/>
    </row>
    <row r="16" spans="1:7" ht="30" customHeight="1" thickBot="1">
      <c r="B16" s="187" t="s">
        <v>162</v>
      </c>
      <c r="C16" s="313">
        <f>SUM(C12:C15)</f>
        <v>0</v>
      </c>
      <c r="D16" s="311"/>
      <c r="E16" s="313">
        <f>SUM(E12:E15)</f>
        <v>0</v>
      </c>
      <c r="F16" s="318"/>
    </row>
    <row r="17" spans="2:7" ht="30" customHeight="1" thickBot="1">
      <c r="B17" s="626" t="s">
        <v>211</v>
      </c>
      <c r="C17" s="627"/>
      <c r="D17" s="627"/>
      <c r="E17" s="627"/>
      <c r="F17" s="628"/>
    </row>
    <row r="18" spans="2:7" ht="30" customHeight="1">
      <c r="B18" s="384"/>
      <c r="C18" s="371"/>
      <c r="D18" s="371"/>
      <c r="E18" s="177">
        <f>PRODUCT(C18:D18)</f>
        <v>0</v>
      </c>
      <c r="F18" s="375"/>
    </row>
    <row r="19" spans="2:7" ht="30" customHeight="1">
      <c r="B19" s="385"/>
      <c r="C19" s="372"/>
      <c r="D19" s="372"/>
      <c r="E19" s="177">
        <f t="shared" ref="E19:E21" si="2">PRODUCT(C19:D19)</f>
        <v>0</v>
      </c>
      <c r="F19" s="374"/>
    </row>
    <row r="20" spans="2:7" ht="30" customHeight="1">
      <c r="B20" s="385"/>
      <c r="C20" s="372"/>
      <c r="D20" s="372"/>
      <c r="E20" s="177">
        <f t="shared" si="2"/>
        <v>0</v>
      </c>
      <c r="F20" s="374"/>
    </row>
    <row r="21" spans="2:7" ht="30" customHeight="1">
      <c r="B21" s="385"/>
      <c r="C21" s="372"/>
      <c r="D21" s="372"/>
      <c r="E21" s="177">
        <f t="shared" si="2"/>
        <v>0</v>
      </c>
      <c r="F21" s="374"/>
    </row>
    <row r="22" spans="2:7" ht="30" customHeight="1" thickBot="1">
      <c r="B22" s="187" t="s">
        <v>162</v>
      </c>
      <c r="C22" s="313">
        <f>SUM(C18:C21)</f>
        <v>0</v>
      </c>
      <c r="D22" s="311"/>
      <c r="E22" s="313">
        <f>SUM(E18:E21)</f>
        <v>0</v>
      </c>
      <c r="F22" s="318"/>
    </row>
    <row r="23" spans="2:7" ht="30" customHeight="1" thickBot="1">
      <c r="B23" s="626" t="s">
        <v>213</v>
      </c>
      <c r="C23" s="627"/>
      <c r="D23" s="627"/>
      <c r="E23" s="627"/>
      <c r="F23" s="628"/>
    </row>
    <row r="24" spans="2:7" ht="30" customHeight="1">
      <c r="B24" s="384"/>
      <c r="C24" s="371"/>
      <c r="D24" s="371"/>
      <c r="E24" s="177">
        <f>PRODUCT(C24:D24)</f>
        <v>0</v>
      </c>
      <c r="F24" s="383"/>
      <c r="G24" s="3"/>
    </row>
    <row r="25" spans="2:7" ht="30" customHeight="1">
      <c r="B25" s="385"/>
      <c r="C25" s="372"/>
      <c r="D25" s="372"/>
      <c r="E25" s="177">
        <f t="shared" ref="E25:E27" si="3">PRODUCT(C25:D25)</f>
        <v>0</v>
      </c>
      <c r="F25" s="378"/>
      <c r="G25" s="3"/>
    </row>
    <row r="26" spans="2:7" ht="30" customHeight="1">
      <c r="B26" s="385"/>
      <c r="C26" s="372"/>
      <c r="D26" s="372"/>
      <c r="E26" s="177">
        <f t="shared" si="3"/>
        <v>0</v>
      </c>
      <c r="F26" s="374"/>
    </row>
    <row r="27" spans="2:7" ht="30" customHeight="1">
      <c r="B27" s="385"/>
      <c r="C27" s="372"/>
      <c r="D27" s="372"/>
      <c r="E27" s="177">
        <f t="shared" si="3"/>
        <v>0</v>
      </c>
      <c r="F27" s="374"/>
    </row>
    <row r="28" spans="2:7" ht="30" customHeight="1" thickBot="1">
      <c r="B28" s="187" t="s">
        <v>162</v>
      </c>
      <c r="C28" s="313">
        <f>SUM(C24:C27)</f>
        <v>0</v>
      </c>
      <c r="D28" s="311"/>
      <c r="E28" s="313">
        <f>SUM(E24:E27)</f>
        <v>0</v>
      </c>
      <c r="F28" s="318"/>
    </row>
    <row r="29" spans="2:7" ht="30" customHeight="1" thickBot="1">
      <c r="B29" s="626" t="s">
        <v>212</v>
      </c>
      <c r="C29" s="627"/>
      <c r="D29" s="627"/>
      <c r="E29" s="627"/>
      <c r="F29" s="628"/>
    </row>
    <row r="30" spans="2:7" ht="30" customHeight="1">
      <c r="B30" s="384"/>
      <c r="C30" s="371"/>
      <c r="D30" s="371"/>
      <c r="E30" s="177">
        <f>PRODUCT(C30:D30)</f>
        <v>0</v>
      </c>
      <c r="F30" s="375"/>
    </row>
    <row r="31" spans="2:7" ht="30" customHeight="1">
      <c r="B31" s="385"/>
      <c r="C31" s="372"/>
      <c r="D31" s="372"/>
      <c r="E31" s="177">
        <f t="shared" ref="E31:E45" si="4">PRODUCT(C31:D31)</f>
        <v>0</v>
      </c>
      <c r="F31" s="374"/>
    </row>
    <row r="32" spans="2:7" ht="30" customHeight="1">
      <c r="B32" s="385"/>
      <c r="C32" s="372"/>
      <c r="D32" s="372"/>
      <c r="E32" s="177">
        <f t="shared" si="4"/>
        <v>0</v>
      </c>
      <c r="F32" s="374"/>
    </row>
    <row r="33" spans="2:6" ht="30" customHeight="1">
      <c r="B33" s="385"/>
      <c r="C33" s="372"/>
      <c r="D33" s="372"/>
      <c r="E33" s="177">
        <f t="shared" si="4"/>
        <v>0</v>
      </c>
      <c r="F33" s="374"/>
    </row>
    <row r="34" spans="2:6" ht="30" customHeight="1">
      <c r="B34" s="385"/>
      <c r="C34" s="372"/>
      <c r="D34" s="372"/>
      <c r="E34" s="177">
        <f t="shared" si="4"/>
        <v>0</v>
      </c>
      <c r="F34" s="374"/>
    </row>
    <row r="35" spans="2:6" ht="30" customHeight="1">
      <c r="B35" s="385"/>
      <c r="C35" s="372"/>
      <c r="D35" s="372"/>
      <c r="E35" s="177">
        <f t="shared" si="4"/>
        <v>0</v>
      </c>
      <c r="F35" s="374"/>
    </row>
    <row r="36" spans="2:6" ht="30" customHeight="1">
      <c r="B36" s="385"/>
      <c r="C36" s="372"/>
      <c r="D36" s="372"/>
      <c r="E36" s="177">
        <f t="shared" si="4"/>
        <v>0</v>
      </c>
      <c r="F36" s="374"/>
    </row>
    <row r="37" spans="2:6" ht="30" customHeight="1">
      <c r="B37" s="385"/>
      <c r="C37" s="372"/>
      <c r="D37" s="372"/>
      <c r="E37" s="177">
        <f t="shared" si="4"/>
        <v>0</v>
      </c>
      <c r="F37" s="374"/>
    </row>
    <row r="38" spans="2:6" ht="30" customHeight="1">
      <c r="B38" s="385"/>
      <c r="C38" s="372"/>
      <c r="D38" s="372"/>
      <c r="E38" s="177">
        <f t="shared" si="4"/>
        <v>0</v>
      </c>
      <c r="F38" s="374"/>
    </row>
    <row r="39" spans="2:6" ht="30" customHeight="1">
      <c r="B39" s="385"/>
      <c r="C39" s="372"/>
      <c r="D39" s="372"/>
      <c r="E39" s="177">
        <f t="shared" si="4"/>
        <v>0</v>
      </c>
      <c r="F39" s="374"/>
    </row>
    <row r="40" spans="2:6" ht="30" customHeight="1">
      <c r="B40" s="385"/>
      <c r="C40" s="372"/>
      <c r="D40" s="372"/>
      <c r="E40" s="177">
        <f t="shared" si="4"/>
        <v>0</v>
      </c>
      <c r="F40" s="374"/>
    </row>
    <row r="41" spans="2:6" ht="30" customHeight="1">
      <c r="B41" s="385"/>
      <c r="C41" s="372"/>
      <c r="D41" s="372"/>
      <c r="E41" s="177">
        <f t="shared" si="4"/>
        <v>0</v>
      </c>
      <c r="F41" s="374"/>
    </row>
    <row r="42" spans="2:6" ht="30" customHeight="1">
      <c r="B42" s="385"/>
      <c r="C42" s="372"/>
      <c r="D42" s="372"/>
      <c r="E42" s="177">
        <f t="shared" si="4"/>
        <v>0</v>
      </c>
      <c r="F42" s="374"/>
    </row>
    <row r="43" spans="2:6" ht="30" customHeight="1">
      <c r="B43" s="385"/>
      <c r="C43" s="372"/>
      <c r="D43" s="372"/>
      <c r="E43" s="177">
        <f t="shared" si="4"/>
        <v>0</v>
      </c>
      <c r="F43" s="374"/>
    </row>
    <row r="44" spans="2:6" ht="30" customHeight="1">
      <c r="B44" s="385"/>
      <c r="C44" s="372"/>
      <c r="D44" s="372"/>
      <c r="E44" s="177">
        <f t="shared" si="4"/>
        <v>0</v>
      </c>
      <c r="F44" s="374"/>
    </row>
    <row r="45" spans="2:6" ht="30" customHeight="1">
      <c r="B45" s="385"/>
      <c r="C45" s="372"/>
      <c r="D45" s="372"/>
      <c r="E45" s="177">
        <f t="shared" si="4"/>
        <v>0</v>
      </c>
      <c r="F45" s="374"/>
    </row>
    <row r="46" spans="2:6" ht="30" customHeight="1">
      <c r="B46" s="142" t="s">
        <v>162</v>
      </c>
      <c r="C46" s="179"/>
      <c r="D46" s="179"/>
      <c r="E46" s="178">
        <f>SUM(E30:E45)</f>
        <v>0</v>
      </c>
      <c r="F46" s="320"/>
    </row>
    <row r="48" spans="2:6">
      <c r="B48" s="143"/>
    </row>
  </sheetData>
  <sheetProtection sheet="1" objects="1" scenarios="1"/>
  <mergeCells count="7">
    <mergeCell ref="B29:F29"/>
    <mergeCell ref="F3:F4"/>
    <mergeCell ref="B5:F5"/>
    <mergeCell ref="B11:F11"/>
    <mergeCell ref="B17:F17"/>
    <mergeCell ref="B23:F23"/>
    <mergeCell ref="B3:E3"/>
  </mergeCells>
  <phoneticPr fontId="2"/>
  <dataValidations count="1">
    <dataValidation type="whole" operator="greaterThanOrEqual" allowBlank="1" showInputMessage="1" showErrorMessage="1" error="単価１０万円以上の備品が補助対象です。" sqref="D30:D45" xr:uid="{D9A2E38D-84AF-42B4-9366-D300490D9C33}">
      <formula1>100000</formula1>
    </dataValidation>
  </dataValidations>
  <pageMargins left="0.70866141732283472" right="0.70866141732283472" top="0.74803149606299213" bottom="0.74803149606299213" header="0.31496062992125984" footer="0.31496062992125984"/>
  <pageSetup paperSize="9" scale="57" orientation="portrait" r:id="rId1"/>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3B8E2-D9FB-413F-9704-630C191309CD}">
  <sheetPr codeName="Sheet10">
    <tabColor rgb="FFFFFF00"/>
    <pageSetUpPr fitToPage="1"/>
  </sheetPr>
  <dimension ref="A1:G56"/>
  <sheetViews>
    <sheetView workbookViewId="0">
      <pane ySplit="4" topLeftCell="A5" activePane="bottomLeft" state="frozen"/>
      <selection pane="bottomLeft" activeCell="A5" sqref="A5:XFD5"/>
    </sheetView>
  </sheetViews>
  <sheetFormatPr defaultRowHeight="14.25"/>
  <cols>
    <col min="1" max="1" width="5.875" style="2" customWidth="1"/>
    <col min="2" max="2" width="38.25" style="2" customWidth="1"/>
    <col min="3" max="3" width="12.875" style="2" customWidth="1"/>
    <col min="4" max="4" width="17.25" style="2" customWidth="1"/>
    <col min="5" max="5" width="20.625" style="2" customWidth="1"/>
    <col min="6" max="6" width="23.5" style="2" customWidth="1"/>
    <col min="7" max="7" width="43.875" style="2" customWidth="1"/>
    <col min="8" max="8" width="5.875" style="2" customWidth="1"/>
    <col min="9"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7" ht="21.75" customHeight="1">
      <c r="A1" s="138" t="s">
        <v>214</v>
      </c>
      <c r="B1" s="138"/>
      <c r="C1" s="138"/>
    </row>
    <row r="2" spans="1:7" ht="21.75" customHeight="1">
      <c r="B2" s="88"/>
      <c r="C2" s="88"/>
      <c r="D2" s="88"/>
      <c r="E2" s="88"/>
      <c r="F2" s="88"/>
      <c r="G2" s="88"/>
    </row>
    <row r="3" spans="1:7" ht="30" customHeight="1">
      <c r="B3" s="635" t="s">
        <v>155</v>
      </c>
      <c r="C3" s="636"/>
      <c r="D3" s="636"/>
      <c r="E3" s="637"/>
      <c r="F3" s="640" t="s">
        <v>309</v>
      </c>
      <c r="G3" s="638" t="s">
        <v>322</v>
      </c>
    </row>
    <row r="4" spans="1:7" ht="30" customHeight="1" thickBot="1">
      <c r="B4" s="139" t="s">
        <v>156</v>
      </c>
      <c r="C4" s="140" t="s">
        <v>86</v>
      </c>
      <c r="D4" s="140" t="s">
        <v>157</v>
      </c>
      <c r="E4" s="140" t="s">
        <v>89</v>
      </c>
      <c r="F4" s="641"/>
      <c r="G4" s="639"/>
    </row>
    <row r="5" spans="1:7" ht="38.25" customHeight="1" thickBot="1">
      <c r="B5" s="626" t="s">
        <v>215</v>
      </c>
      <c r="C5" s="627"/>
      <c r="D5" s="627"/>
      <c r="E5" s="627"/>
      <c r="F5" s="627"/>
      <c r="G5" s="628"/>
    </row>
    <row r="6" spans="1:7" ht="30" customHeight="1">
      <c r="B6" s="384"/>
      <c r="C6" s="371"/>
      <c r="D6" s="371"/>
      <c r="E6" s="177">
        <f>PRODUCT(C6:D6)</f>
        <v>0</v>
      </c>
      <c r="F6" s="322">
        <f>MIN(E6,$C$50*C6)</f>
        <v>0</v>
      </c>
      <c r="G6" s="375"/>
    </row>
    <row r="7" spans="1:7" ht="30" customHeight="1">
      <c r="B7" s="385"/>
      <c r="C7" s="372"/>
      <c r="D7" s="372"/>
      <c r="E7" s="177">
        <f t="shared" ref="E7:E9" si="0">PRODUCT(C7:D7)</f>
        <v>0</v>
      </c>
      <c r="F7" s="314">
        <f t="shared" ref="F7:F9" si="1">MIN(E7,$C$50*C7)</f>
        <v>0</v>
      </c>
      <c r="G7" s="374"/>
    </row>
    <row r="8" spans="1:7" ht="30" customHeight="1">
      <c r="B8" s="385"/>
      <c r="C8" s="372"/>
      <c r="D8" s="372"/>
      <c r="E8" s="177">
        <f t="shared" si="0"/>
        <v>0</v>
      </c>
      <c r="F8" s="316">
        <f t="shared" si="1"/>
        <v>0</v>
      </c>
      <c r="G8" s="374"/>
    </row>
    <row r="9" spans="1:7" ht="30" customHeight="1">
      <c r="B9" s="385"/>
      <c r="C9" s="372"/>
      <c r="D9" s="372"/>
      <c r="E9" s="177">
        <f t="shared" si="0"/>
        <v>0</v>
      </c>
      <c r="F9" s="314">
        <f t="shared" si="1"/>
        <v>0</v>
      </c>
      <c r="G9" s="374"/>
    </row>
    <row r="10" spans="1:7" ht="30" customHeight="1" thickBot="1">
      <c r="B10" s="187" t="s">
        <v>162</v>
      </c>
      <c r="C10" s="313">
        <f>SUM(C6:C9)</f>
        <v>0</v>
      </c>
      <c r="D10" s="312"/>
      <c r="E10" s="313">
        <f>SUM(E6:E9)</f>
        <v>0</v>
      </c>
      <c r="F10" s="315">
        <f>SUM(F6:F9)</f>
        <v>0</v>
      </c>
      <c r="G10" s="318"/>
    </row>
    <row r="11" spans="1:7" ht="30" customHeight="1" thickBot="1">
      <c r="B11" s="626" t="s">
        <v>216</v>
      </c>
      <c r="C11" s="627"/>
      <c r="D11" s="627"/>
      <c r="E11" s="627"/>
      <c r="F11" s="627"/>
      <c r="G11" s="628"/>
    </row>
    <row r="12" spans="1:7" ht="30" customHeight="1">
      <c r="B12" s="384"/>
      <c r="C12" s="371"/>
      <c r="D12" s="371"/>
      <c r="E12" s="177">
        <f>PRODUCT(C12:D12)</f>
        <v>0</v>
      </c>
      <c r="F12" s="321">
        <f>MIN(E12,$C$51*C12)</f>
        <v>0</v>
      </c>
      <c r="G12" s="383"/>
    </row>
    <row r="13" spans="1:7" ht="30" customHeight="1">
      <c r="B13" s="385"/>
      <c r="C13" s="372"/>
      <c r="D13" s="372"/>
      <c r="E13" s="177">
        <f t="shared" ref="E13:E15" si="2">PRODUCT(C13:D13)</f>
        <v>0</v>
      </c>
      <c r="F13" s="316">
        <f t="shared" ref="F13:F15" si="3">MIN(E13,$C$51*C13)</f>
        <v>0</v>
      </c>
      <c r="G13" s="378"/>
    </row>
    <row r="14" spans="1:7" ht="30" customHeight="1">
      <c r="B14" s="385"/>
      <c r="C14" s="372"/>
      <c r="D14" s="372"/>
      <c r="E14" s="177">
        <f t="shared" si="2"/>
        <v>0</v>
      </c>
      <c r="F14" s="321">
        <f t="shared" si="3"/>
        <v>0</v>
      </c>
      <c r="G14" s="374"/>
    </row>
    <row r="15" spans="1:7" ht="30" customHeight="1">
      <c r="B15" s="385"/>
      <c r="C15" s="372"/>
      <c r="D15" s="372"/>
      <c r="E15" s="177">
        <f t="shared" si="2"/>
        <v>0</v>
      </c>
      <c r="F15" s="316">
        <f t="shared" si="3"/>
        <v>0</v>
      </c>
      <c r="G15" s="374"/>
    </row>
    <row r="16" spans="1:7" ht="30" customHeight="1" thickBot="1">
      <c r="B16" s="187" t="s">
        <v>162</v>
      </c>
      <c r="C16" s="313">
        <f>SUM(C12:C15)</f>
        <v>0</v>
      </c>
      <c r="D16" s="311"/>
      <c r="E16" s="313">
        <f>SUM(E12:E15)</f>
        <v>0</v>
      </c>
      <c r="F16" s="328">
        <f>SUM(F12:F15)</f>
        <v>0</v>
      </c>
      <c r="G16" s="318"/>
    </row>
    <row r="17" spans="2:7" ht="30" customHeight="1" thickBot="1">
      <c r="B17" s="626" t="s">
        <v>217</v>
      </c>
      <c r="C17" s="627"/>
      <c r="D17" s="627"/>
      <c r="E17" s="627"/>
      <c r="F17" s="627"/>
      <c r="G17" s="628"/>
    </row>
    <row r="18" spans="2:7" ht="30" customHeight="1">
      <c r="B18" s="384"/>
      <c r="C18" s="371"/>
      <c r="D18" s="371"/>
      <c r="E18" s="177">
        <f>PRODUCT(C18:D18)</f>
        <v>0</v>
      </c>
      <c r="F18" s="314">
        <f>MIN(E18,$C$52*C18)</f>
        <v>0</v>
      </c>
      <c r="G18" s="375"/>
    </row>
    <row r="19" spans="2:7" ht="30" customHeight="1">
      <c r="B19" s="385"/>
      <c r="C19" s="372"/>
      <c r="D19" s="372"/>
      <c r="E19" s="177">
        <f t="shared" ref="E19:E21" si="4">PRODUCT(C19:D19)</f>
        <v>0</v>
      </c>
      <c r="F19" s="316">
        <f t="shared" ref="F19:F21" si="5">MIN(E19,$C$52*C19)</f>
        <v>0</v>
      </c>
      <c r="G19" s="374"/>
    </row>
    <row r="20" spans="2:7" ht="30" customHeight="1">
      <c r="B20" s="385"/>
      <c r="C20" s="372"/>
      <c r="D20" s="372"/>
      <c r="E20" s="177">
        <f t="shared" si="4"/>
        <v>0</v>
      </c>
      <c r="F20" s="314">
        <f t="shared" si="5"/>
        <v>0</v>
      </c>
      <c r="G20" s="374"/>
    </row>
    <row r="21" spans="2:7" ht="30" customHeight="1">
      <c r="B21" s="385"/>
      <c r="C21" s="372"/>
      <c r="D21" s="372"/>
      <c r="E21" s="177">
        <f t="shared" si="4"/>
        <v>0</v>
      </c>
      <c r="F21" s="316">
        <f t="shared" si="5"/>
        <v>0</v>
      </c>
      <c r="G21" s="374"/>
    </row>
    <row r="22" spans="2:7" ht="30" customHeight="1" thickBot="1">
      <c r="B22" s="187" t="s">
        <v>162</v>
      </c>
      <c r="C22" s="313">
        <f>SUM(C18:C21)</f>
        <v>0</v>
      </c>
      <c r="D22" s="311"/>
      <c r="E22" s="313">
        <f>SUM(E18:E21)</f>
        <v>0</v>
      </c>
      <c r="F22" s="314">
        <f>SUM(F18:F21)</f>
        <v>0</v>
      </c>
      <c r="G22" s="318"/>
    </row>
    <row r="23" spans="2:7" ht="30" customHeight="1" thickBot="1">
      <c r="B23" s="626" t="s">
        <v>218</v>
      </c>
      <c r="C23" s="627"/>
      <c r="D23" s="627"/>
      <c r="E23" s="627"/>
      <c r="F23" s="627"/>
      <c r="G23" s="628"/>
    </row>
    <row r="24" spans="2:7" ht="30" customHeight="1">
      <c r="B24" s="384"/>
      <c r="C24" s="371"/>
      <c r="D24" s="371"/>
      <c r="E24" s="177">
        <f>PRODUCT(C24:D24)</f>
        <v>0</v>
      </c>
      <c r="F24" s="314">
        <f>MIN(E24,$C$53*C24)</f>
        <v>0</v>
      </c>
      <c r="G24" s="375"/>
    </row>
    <row r="25" spans="2:7" ht="30" customHeight="1">
      <c r="B25" s="385"/>
      <c r="C25" s="372"/>
      <c r="D25" s="372"/>
      <c r="E25" s="177">
        <f t="shared" ref="E25:E27" si="6">PRODUCT(C25:D25)</f>
        <v>0</v>
      </c>
      <c r="F25" s="315">
        <f t="shared" ref="F25:F27" si="7">MIN(E25,$C$53*C25)</f>
        <v>0</v>
      </c>
      <c r="G25" s="374"/>
    </row>
    <row r="26" spans="2:7" ht="30" customHeight="1">
      <c r="B26" s="385"/>
      <c r="C26" s="372"/>
      <c r="D26" s="372"/>
      <c r="E26" s="177">
        <f t="shared" si="6"/>
        <v>0</v>
      </c>
      <c r="F26" s="316">
        <f t="shared" si="7"/>
        <v>0</v>
      </c>
      <c r="G26" s="374"/>
    </row>
    <row r="27" spans="2:7" ht="30" customHeight="1">
      <c r="B27" s="385"/>
      <c r="C27" s="372"/>
      <c r="D27" s="372"/>
      <c r="E27" s="177">
        <f t="shared" si="6"/>
        <v>0</v>
      </c>
      <c r="F27" s="316">
        <f t="shared" si="7"/>
        <v>0</v>
      </c>
      <c r="G27" s="374"/>
    </row>
    <row r="28" spans="2:7" ht="30" customHeight="1" thickBot="1">
      <c r="B28" s="325" t="s">
        <v>162</v>
      </c>
      <c r="C28" s="313">
        <f>SUM(C24:C27)</f>
        <v>0</v>
      </c>
      <c r="D28" s="311"/>
      <c r="E28" s="313">
        <f>SUM(E24:E27)</f>
        <v>0</v>
      </c>
      <c r="F28" s="314">
        <f>SUM(F24:F27)</f>
        <v>0</v>
      </c>
      <c r="G28" s="318"/>
    </row>
    <row r="29" spans="2:7" ht="30" customHeight="1" thickBot="1">
      <c r="B29" s="626" t="s">
        <v>219</v>
      </c>
      <c r="C29" s="627"/>
      <c r="D29" s="627"/>
      <c r="E29" s="627"/>
      <c r="F29" s="627"/>
      <c r="G29" s="628"/>
    </row>
    <row r="30" spans="2:7" ht="30" customHeight="1">
      <c r="B30" s="384"/>
      <c r="C30" s="371"/>
      <c r="D30" s="371"/>
      <c r="E30" s="177">
        <f>PRODUCT(C30:D30)</f>
        <v>0</v>
      </c>
      <c r="F30" s="314">
        <f>MIN(E30,$C$54*C30)</f>
        <v>0</v>
      </c>
      <c r="G30" s="375"/>
    </row>
    <row r="31" spans="2:7" ht="30" customHeight="1">
      <c r="B31" s="385"/>
      <c r="C31" s="372"/>
      <c r="D31" s="372"/>
      <c r="E31" s="177">
        <f t="shared" ref="E31:E33" si="8">PRODUCT(C31:D31)</f>
        <v>0</v>
      </c>
      <c r="F31" s="316">
        <f t="shared" ref="F31:F33" si="9">MIN(E31,$C$54*C31)</f>
        <v>0</v>
      </c>
      <c r="G31" s="374"/>
    </row>
    <row r="32" spans="2:7" ht="30" customHeight="1">
      <c r="B32" s="385"/>
      <c r="C32" s="372"/>
      <c r="D32" s="372"/>
      <c r="E32" s="177">
        <f t="shared" si="8"/>
        <v>0</v>
      </c>
      <c r="F32" s="314">
        <f t="shared" si="9"/>
        <v>0</v>
      </c>
      <c r="G32" s="374"/>
    </row>
    <row r="33" spans="2:7" ht="30" customHeight="1">
      <c r="B33" s="385"/>
      <c r="C33" s="372"/>
      <c r="D33" s="372"/>
      <c r="E33" s="177">
        <f t="shared" si="8"/>
        <v>0</v>
      </c>
      <c r="F33" s="316">
        <f t="shared" si="9"/>
        <v>0</v>
      </c>
      <c r="G33" s="374"/>
    </row>
    <row r="34" spans="2:7" ht="30" customHeight="1" thickBot="1">
      <c r="B34" s="325" t="s">
        <v>162</v>
      </c>
      <c r="C34" s="313">
        <f>SUM(C30:C33)</f>
        <v>0</v>
      </c>
      <c r="D34" s="311"/>
      <c r="E34" s="313">
        <f>SUM(E30:E33)</f>
        <v>0</v>
      </c>
      <c r="F34" s="314">
        <f>SUM(F30:F33)</f>
        <v>0</v>
      </c>
      <c r="G34" s="318"/>
    </row>
    <row r="35" spans="2:7" ht="30" customHeight="1" thickBot="1">
      <c r="B35" s="626" t="s">
        <v>220</v>
      </c>
      <c r="C35" s="627"/>
      <c r="D35" s="627"/>
      <c r="E35" s="627"/>
      <c r="F35" s="627"/>
      <c r="G35" s="628"/>
    </row>
    <row r="36" spans="2:7" ht="30" customHeight="1">
      <c r="B36" s="384"/>
      <c r="C36" s="371"/>
      <c r="D36" s="371"/>
      <c r="E36" s="177">
        <f>PRODUCT(C36:D36)</f>
        <v>0</v>
      </c>
      <c r="F36" s="321">
        <f>MIN(E36,$C$55*C36)</f>
        <v>0</v>
      </c>
      <c r="G36" s="375"/>
    </row>
    <row r="37" spans="2:7" ht="30" customHeight="1">
      <c r="B37" s="385"/>
      <c r="C37" s="372"/>
      <c r="D37" s="372"/>
      <c r="E37" s="177">
        <f t="shared" ref="E37:E39" si="10">PRODUCT(C37:D37)</f>
        <v>0</v>
      </c>
      <c r="F37" s="316">
        <f t="shared" ref="F37:F39" si="11">MIN(E37,$C$55*C37)</f>
        <v>0</v>
      </c>
      <c r="G37" s="374"/>
    </row>
    <row r="38" spans="2:7" ht="30" customHeight="1">
      <c r="B38" s="385"/>
      <c r="C38" s="372"/>
      <c r="D38" s="372"/>
      <c r="E38" s="177">
        <f t="shared" si="10"/>
        <v>0</v>
      </c>
      <c r="F38" s="321">
        <f t="shared" si="11"/>
        <v>0</v>
      </c>
      <c r="G38" s="374"/>
    </row>
    <row r="39" spans="2:7" ht="30" customHeight="1">
      <c r="B39" s="385"/>
      <c r="C39" s="372"/>
      <c r="D39" s="372"/>
      <c r="E39" s="177">
        <f t="shared" si="10"/>
        <v>0</v>
      </c>
      <c r="F39" s="316">
        <f t="shared" si="11"/>
        <v>0</v>
      </c>
      <c r="G39" s="374"/>
    </row>
    <row r="40" spans="2:7" ht="30" customHeight="1" thickBot="1">
      <c r="B40" s="325" t="s">
        <v>162</v>
      </c>
      <c r="C40" s="313">
        <f>SUM(C36:C39)</f>
        <v>0</v>
      </c>
      <c r="D40" s="311"/>
      <c r="E40" s="313">
        <f>SUM(E36:E39)</f>
        <v>0</v>
      </c>
      <c r="F40" s="321">
        <f>SUM(F36:F39)</f>
        <v>0</v>
      </c>
      <c r="G40" s="318"/>
    </row>
    <row r="41" spans="2:7" ht="30" customHeight="1" thickBot="1">
      <c r="B41" s="626" t="s">
        <v>221</v>
      </c>
      <c r="C41" s="627"/>
      <c r="D41" s="627"/>
      <c r="E41" s="627"/>
      <c r="F41" s="627"/>
      <c r="G41" s="628"/>
    </row>
    <row r="42" spans="2:7" ht="30" customHeight="1">
      <c r="B42" s="384"/>
      <c r="C42" s="371"/>
      <c r="D42" s="371"/>
      <c r="E42" s="177">
        <f>PRODUCT(C42:D42)</f>
        <v>0</v>
      </c>
      <c r="F42" s="321">
        <f>MIN(E42,$C$56*C42)</f>
        <v>0</v>
      </c>
      <c r="G42" s="375"/>
    </row>
    <row r="43" spans="2:7" ht="30" customHeight="1">
      <c r="B43" s="385"/>
      <c r="C43" s="372"/>
      <c r="D43" s="372"/>
      <c r="E43" s="177">
        <f t="shared" ref="E43:E45" si="12">PRODUCT(C43:D43)</f>
        <v>0</v>
      </c>
      <c r="F43" s="316">
        <f t="shared" ref="F43:F45" si="13">MIN(E43,$C$56*C43)</f>
        <v>0</v>
      </c>
      <c r="G43" s="374"/>
    </row>
    <row r="44" spans="2:7" ht="30" customHeight="1">
      <c r="B44" s="385"/>
      <c r="C44" s="372"/>
      <c r="D44" s="372"/>
      <c r="E44" s="177">
        <f t="shared" si="12"/>
        <v>0</v>
      </c>
      <c r="F44" s="321">
        <f t="shared" si="13"/>
        <v>0</v>
      </c>
      <c r="G44" s="374"/>
    </row>
    <row r="45" spans="2:7" ht="30" customHeight="1">
      <c r="B45" s="385"/>
      <c r="C45" s="372"/>
      <c r="D45" s="372"/>
      <c r="E45" s="177">
        <f t="shared" si="12"/>
        <v>0</v>
      </c>
      <c r="F45" s="316">
        <f t="shared" si="13"/>
        <v>0</v>
      </c>
      <c r="G45" s="374"/>
    </row>
    <row r="46" spans="2:7" ht="30" customHeight="1">
      <c r="B46" s="142" t="s">
        <v>162</v>
      </c>
      <c r="C46" s="178">
        <f>SUM(C42:C45)</f>
        <v>0</v>
      </c>
      <c r="D46" s="179"/>
      <c r="E46" s="178">
        <f>SUM(E42:E45)</f>
        <v>0</v>
      </c>
      <c r="F46" s="321">
        <f>SUM(F42:F45)</f>
        <v>0</v>
      </c>
      <c r="G46" s="320"/>
    </row>
    <row r="47" spans="2:7">
      <c r="F47" s="188"/>
    </row>
    <row r="48" spans="2:7">
      <c r="B48" s="143"/>
    </row>
    <row r="49" spans="2:3">
      <c r="B49" s="2" t="s">
        <v>310</v>
      </c>
    </row>
    <row r="50" spans="2:3">
      <c r="B50" s="2" t="s">
        <v>313</v>
      </c>
      <c r="C50" s="2">
        <v>11000000</v>
      </c>
    </row>
    <row r="51" spans="2:3">
      <c r="B51" s="2" t="s">
        <v>314</v>
      </c>
      <c r="C51" s="2">
        <v>6600000</v>
      </c>
    </row>
    <row r="52" spans="2:3">
      <c r="B52" s="2" t="s">
        <v>315</v>
      </c>
      <c r="C52" s="2">
        <v>5500000</v>
      </c>
    </row>
    <row r="53" spans="2:3">
      <c r="B53" s="2" t="s">
        <v>316</v>
      </c>
      <c r="C53" s="2">
        <v>66000000</v>
      </c>
    </row>
    <row r="54" spans="2:3">
      <c r="B54" s="2" t="s">
        <v>317</v>
      </c>
      <c r="C54" s="2">
        <v>1100000</v>
      </c>
    </row>
    <row r="55" spans="2:3">
      <c r="B55" s="2" t="s">
        <v>318</v>
      </c>
      <c r="C55" s="2">
        <v>2200000</v>
      </c>
    </row>
    <row r="56" spans="2:3">
      <c r="B56" s="2" t="s">
        <v>319</v>
      </c>
      <c r="C56" s="2">
        <v>1100000</v>
      </c>
    </row>
  </sheetData>
  <sheetProtection sheet="1" objects="1" scenarios="1"/>
  <mergeCells count="10">
    <mergeCell ref="B29:G29"/>
    <mergeCell ref="B35:G35"/>
    <mergeCell ref="B41:G41"/>
    <mergeCell ref="G3:G4"/>
    <mergeCell ref="B5:G5"/>
    <mergeCell ref="B11:G11"/>
    <mergeCell ref="B17:G17"/>
    <mergeCell ref="B23:G23"/>
    <mergeCell ref="F3:F4"/>
    <mergeCell ref="B3:E3"/>
  </mergeCells>
  <phoneticPr fontId="2"/>
  <pageMargins left="0.70866141732283472" right="0.70866141732283472" top="0.74803149606299213" bottom="0.74803149606299213" header="0.31496062992125984" footer="0.31496062992125984"/>
  <pageSetup paperSize="9" scale="52" orientation="portrait"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4C7D1-C6D8-478C-A3B5-D44A7530F63F}">
  <sheetPr codeName="Sheet11">
    <tabColor rgb="FFFFFF00"/>
    <pageSetUpPr fitToPage="1"/>
  </sheetPr>
  <dimension ref="A1:G87"/>
  <sheetViews>
    <sheetView workbookViewId="0">
      <pane ySplit="8" topLeftCell="A9" activePane="bottomLeft" state="frozen"/>
      <selection pane="bottomLeft" activeCell="A9" sqref="A9:XFD9"/>
    </sheetView>
  </sheetViews>
  <sheetFormatPr defaultRowHeight="14.25"/>
  <cols>
    <col min="1" max="1" width="5.875" style="2" customWidth="1"/>
    <col min="2" max="2" width="38.375" style="2" customWidth="1"/>
    <col min="3" max="3" width="10.5" style="2" customWidth="1"/>
    <col min="4" max="4" width="17.25" style="2" customWidth="1"/>
    <col min="5" max="5" width="20.625" style="2" customWidth="1"/>
    <col min="6" max="6" width="24.875" style="2" customWidth="1"/>
    <col min="7" max="7" width="43.875" style="2" customWidth="1"/>
    <col min="8" max="8" width="5.875" style="2" customWidth="1"/>
    <col min="9"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7" ht="21.75" customHeight="1">
      <c r="A1" s="665" t="s">
        <v>222</v>
      </c>
      <c r="B1" s="665"/>
      <c r="C1" s="665"/>
      <c r="D1" s="665"/>
      <c r="E1" s="665"/>
      <c r="F1" s="665"/>
      <c r="G1" s="665"/>
    </row>
    <row r="2" spans="1:7" ht="21.75" customHeight="1" thickBot="1">
      <c r="B2" s="88"/>
      <c r="C2" s="88"/>
      <c r="D2" s="88"/>
      <c r="E2" s="88"/>
      <c r="F2" s="88"/>
      <c r="G2" s="88"/>
    </row>
    <row r="3" spans="1:7" ht="30" customHeight="1" thickBot="1">
      <c r="B3" s="629" t="s">
        <v>159</v>
      </c>
      <c r="C3" s="630"/>
      <c r="D3" s="631"/>
    </row>
    <row r="4" spans="1:7" ht="30" customHeight="1">
      <c r="B4" s="308" t="s">
        <v>326</v>
      </c>
      <c r="C4" s="308" t="s">
        <v>160</v>
      </c>
      <c r="D4" s="308" t="s">
        <v>161</v>
      </c>
    </row>
    <row r="5" spans="1:7" ht="15.75" customHeight="1">
      <c r="B5" s="632"/>
      <c r="C5" s="634">
        <v>133000</v>
      </c>
      <c r="D5" s="634">
        <f>B5*C5</f>
        <v>0</v>
      </c>
    </row>
    <row r="6" spans="1:7" ht="15.75" customHeight="1">
      <c r="B6" s="633"/>
      <c r="C6" s="578"/>
      <c r="D6" s="578"/>
      <c r="E6" s="141"/>
    </row>
    <row r="7" spans="1:7" ht="30" customHeight="1">
      <c r="B7" s="635" t="s">
        <v>323</v>
      </c>
      <c r="C7" s="636"/>
      <c r="D7" s="636"/>
      <c r="E7" s="637"/>
      <c r="F7" s="640" t="s">
        <v>309</v>
      </c>
      <c r="G7" s="638" t="s">
        <v>322</v>
      </c>
    </row>
    <row r="8" spans="1:7" ht="30" customHeight="1" thickBot="1">
      <c r="B8" s="139" t="s">
        <v>324</v>
      </c>
      <c r="C8" s="140" t="s">
        <v>86</v>
      </c>
      <c r="D8" s="140" t="s">
        <v>157</v>
      </c>
      <c r="E8" s="140" t="s">
        <v>89</v>
      </c>
      <c r="F8" s="641"/>
      <c r="G8" s="639"/>
    </row>
    <row r="9" spans="1:7" ht="30" customHeight="1" thickBot="1">
      <c r="B9" s="626" t="s">
        <v>158</v>
      </c>
      <c r="C9" s="627"/>
      <c r="D9" s="627"/>
      <c r="E9" s="627"/>
      <c r="F9" s="627"/>
      <c r="G9" s="628"/>
    </row>
    <row r="10" spans="1:7" ht="30" customHeight="1">
      <c r="B10" s="384"/>
      <c r="C10" s="371"/>
      <c r="D10" s="371"/>
      <c r="E10" s="177">
        <f>PRODUCT(C10:D10)</f>
        <v>0</v>
      </c>
      <c r="F10" s="624"/>
      <c r="G10" s="375"/>
    </row>
    <row r="11" spans="1:7" ht="30" customHeight="1">
      <c r="B11" s="385"/>
      <c r="C11" s="372"/>
      <c r="D11" s="372"/>
      <c r="E11" s="177">
        <f t="shared" ref="E11:E18" si="0">PRODUCT(C11:D11)</f>
        <v>0</v>
      </c>
      <c r="F11" s="624"/>
      <c r="G11" s="374"/>
    </row>
    <row r="12" spans="1:7" ht="30" customHeight="1">
      <c r="B12" s="385"/>
      <c r="C12" s="372"/>
      <c r="D12" s="372"/>
      <c r="E12" s="177">
        <f t="shared" si="0"/>
        <v>0</v>
      </c>
      <c r="F12" s="624"/>
      <c r="G12" s="374"/>
    </row>
    <row r="13" spans="1:7" ht="30" customHeight="1">
      <c r="B13" s="385"/>
      <c r="C13" s="372"/>
      <c r="D13" s="372"/>
      <c r="E13" s="177">
        <f t="shared" si="0"/>
        <v>0</v>
      </c>
      <c r="F13" s="624"/>
      <c r="G13" s="374"/>
    </row>
    <row r="14" spans="1:7" ht="30" customHeight="1">
      <c r="B14" s="385"/>
      <c r="C14" s="372"/>
      <c r="D14" s="372"/>
      <c r="E14" s="177">
        <f t="shared" si="0"/>
        <v>0</v>
      </c>
      <c r="F14" s="624"/>
      <c r="G14" s="374"/>
    </row>
    <row r="15" spans="1:7" ht="30" customHeight="1">
      <c r="B15" s="385"/>
      <c r="C15" s="372"/>
      <c r="D15" s="372"/>
      <c r="E15" s="177">
        <f t="shared" si="0"/>
        <v>0</v>
      </c>
      <c r="F15" s="624"/>
      <c r="G15" s="374"/>
    </row>
    <row r="16" spans="1:7" ht="30" customHeight="1">
      <c r="B16" s="385"/>
      <c r="C16" s="372"/>
      <c r="D16" s="372"/>
      <c r="E16" s="177">
        <f t="shared" si="0"/>
        <v>0</v>
      </c>
      <c r="F16" s="624"/>
      <c r="G16" s="374"/>
    </row>
    <row r="17" spans="2:7" ht="30" customHeight="1">
      <c r="B17" s="385"/>
      <c r="C17" s="372"/>
      <c r="D17" s="372"/>
      <c r="E17" s="177">
        <f t="shared" si="0"/>
        <v>0</v>
      </c>
      <c r="F17" s="624"/>
      <c r="G17" s="374"/>
    </row>
    <row r="18" spans="2:7" ht="30" customHeight="1">
      <c r="B18" s="385"/>
      <c r="C18" s="372"/>
      <c r="D18" s="372"/>
      <c r="E18" s="177">
        <f t="shared" si="0"/>
        <v>0</v>
      </c>
      <c r="F18" s="624"/>
      <c r="G18" s="374"/>
    </row>
    <row r="19" spans="2:7" ht="30" customHeight="1" thickBot="1">
      <c r="B19" s="187" t="s">
        <v>162</v>
      </c>
      <c r="C19" s="311"/>
      <c r="D19" s="312"/>
      <c r="E19" s="313">
        <f>SUM(E10:E18)</f>
        <v>0</v>
      </c>
      <c r="F19" s="624"/>
      <c r="G19" s="318"/>
    </row>
    <row r="20" spans="2:7" ht="30" customHeight="1" thickBot="1">
      <c r="B20" s="626" t="s">
        <v>164</v>
      </c>
      <c r="C20" s="627"/>
      <c r="D20" s="627"/>
      <c r="E20" s="627"/>
      <c r="F20" s="627"/>
      <c r="G20" s="628"/>
    </row>
    <row r="21" spans="2:7" ht="30" customHeight="1">
      <c r="B21" s="384"/>
      <c r="C21" s="371"/>
      <c r="D21" s="371"/>
      <c r="E21" s="177">
        <f>PRODUCT(C21:D21)</f>
        <v>0</v>
      </c>
      <c r="F21" s="314">
        <f>MIN(E21,$C$84*C21)</f>
        <v>0</v>
      </c>
      <c r="G21" s="375"/>
    </row>
    <row r="22" spans="2:7" ht="30" customHeight="1">
      <c r="B22" s="385"/>
      <c r="C22" s="372"/>
      <c r="D22" s="372"/>
      <c r="E22" s="177">
        <f t="shared" ref="E22:E24" si="1">PRODUCT(C22:D22)</f>
        <v>0</v>
      </c>
      <c r="F22" s="316">
        <f t="shared" ref="F22:F24" si="2">MIN(E22,$C$84*C22)</f>
        <v>0</v>
      </c>
      <c r="G22" s="374"/>
    </row>
    <row r="23" spans="2:7" ht="30" customHeight="1">
      <c r="B23" s="385"/>
      <c r="C23" s="372"/>
      <c r="D23" s="372"/>
      <c r="E23" s="177">
        <f t="shared" si="1"/>
        <v>0</v>
      </c>
      <c r="F23" s="314">
        <f t="shared" si="2"/>
        <v>0</v>
      </c>
      <c r="G23" s="374"/>
    </row>
    <row r="24" spans="2:7" ht="30" customHeight="1">
      <c r="B24" s="385"/>
      <c r="C24" s="372"/>
      <c r="D24" s="372"/>
      <c r="E24" s="177">
        <f t="shared" si="1"/>
        <v>0</v>
      </c>
      <c r="F24" s="316">
        <f t="shared" si="2"/>
        <v>0</v>
      </c>
      <c r="G24" s="374"/>
    </row>
    <row r="25" spans="2:7" ht="30" customHeight="1" thickBot="1">
      <c r="B25" s="187" t="s">
        <v>162</v>
      </c>
      <c r="C25" s="313">
        <f>SUM(C21:C24)</f>
        <v>0</v>
      </c>
      <c r="D25" s="311"/>
      <c r="E25" s="313">
        <f>SUM(E21:E24)</f>
        <v>0</v>
      </c>
      <c r="F25" s="314">
        <f>SUM(F21:F24)</f>
        <v>0</v>
      </c>
      <c r="G25" s="318"/>
    </row>
    <row r="26" spans="2:7" ht="30" customHeight="1" thickBot="1">
      <c r="B26" s="626" t="s">
        <v>165</v>
      </c>
      <c r="C26" s="627"/>
      <c r="D26" s="627"/>
      <c r="E26" s="627"/>
      <c r="F26" s="627"/>
      <c r="G26" s="628"/>
    </row>
    <row r="27" spans="2:7" ht="30" customHeight="1">
      <c r="B27" s="384"/>
      <c r="C27" s="371"/>
      <c r="D27" s="371"/>
      <c r="E27" s="177">
        <f t="shared" ref="E27:E30" si="3">PRODUCT(C27:D27)</f>
        <v>0</v>
      </c>
      <c r="F27" s="321">
        <f>MIN(E27,$C$85*C27)</f>
        <v>0</v>
      </c>
      <c r="G27" s="375"/>
    </row>
    <row r="28" spans="2:7" ht="30" customHeight="1">
      <c r="B28" s="385"/>
      <c r="C28" s="372"/>
      <c r="D28" s="372"/>
      <c r="E28" s="177">
        <f t="shared" si="3"/>
        <v>0</v>
      </c>
      <c r="F28" s="316">
        <f t="shared" ref="F28:F30" si="4">MIN(E28,$C$85*C28)</f>
        <v>0</v>
      </c>
      <c r="G28" s="374"/>
    </row>
    <row r="29" spans="2:7" ht="30" customHeight="1">
      <c r="B29" s="385"/>
      <c r="C29" s="372"/>
      <c r="D29" s="372"/>
      <c r="E29" s="177">
        <f t="shared" si="3"/>
        <v>0</v>
      </c>
      <c r="F29" s="315">
        <f t="shared" si="4"/>
        <v>0</v>
      </c>
      <c r="G29" s="374"/>
    </row>
    <row r="30" spans="2:7" ht="30" customHeight="1">
      <c r="B30" s="385"/>
      <c r="C30" s="372"/>
      <c r="D30" s="372"/>
      <c r="E30" s="177">
        <f t="shared" si="3"/>
        <v>0</v>
      </c>
      <c r="F30" s="316">
        <f t="shared" si="4"/>
        <v>0</v>
      </c>
      <c r="G30" s="374"/>
    </row>
    <row r="31" spans="2:7" ht="30" customHeight="1" thickBot="1">
      <c r="B31" s="187" t="s">
        <v>162</v>
      </c>
      <c r="C31" s="313">
        <f>SUM(C27:C30)</f>
        <v>0</v>
      </c>
      <c r="D31" s="311"/>
      <c r="E31" s="313">
        <f>SUM(E27:E30)</f>
        <v>0</v>
      </c>
      <c r="F31" s="315">
        <f>SUM(F27:F30)</f>
        <v>0</v>
      </c>
      <c r="G31" s="318"/>
    </row>
    <row r="32" spans="2:7" ht="30" customHeight="1" thickBot="1">
      <c r="B32" s="626" t="s">
        <v>188</v>
      </c>
      <c r="C32" s="627"/>
      <c r="D32" s="627"/>
      <c r="E32" s="627"/>
      <c r="F32" s="627"/>
      <c r="G32" s="628"/>
    </row>
    <row r="33" spans="2:7" ht="30" customHeight="1">
      <c r="B33" s="384"/>
      <c r="C33" s="371"/>
      <c r="D33" s="371"/>
      <c r="E33" s="177">
        <f t="shared" ref="E33:E47" si="5">PRODUCT(C33:D33)</f>
        <v>0</v>
      </c>
      <c r="F33" s="656"/>
      <c r="G33" s="375"/>
    </row>
    <row r="34" spans="2:7" ht="30" customHeight="1">
      <c r="B34" s="385"/>
      <c r="C34" s="372"/>
      <c r="D34" s="372"/>
      <c r="E34" s="177">
        <f t="shared" si="5"/>
        <v>0</v>
      </c>
      <c r="F34" s="656"/>
      <c r="G34" s="374"/>
    </row>
    <row r="35" spans="2:7" ht="30" customHeight="1">
      <c r="B35" s="385"/>
      <c r="C35" s="372"/>
      <c r="D35" s="372"/>
      <c r="E35" s="177">
        <f t="shared" si="5"/>
        <v>0</v>
      </c>
      <c r="F35" s="656"/>
      <c r="G35" s="374"/>
    </row>
    <row r="36" spans="2:7" ht="30" customHeight="1">
      <c r="B36" s="385"/>
      <c r="C36" s="372"/>
      <c r="D36" s="372"/>
      <c r="E36" s="177">
        <f t="shared" si="5"/>
        <v>0</v>
      </c>
      <c r="F36" s="656"/>
      <c r="G36" s="374"/>
    </row>
    <row r="37" spans="2:7" ht="30" customHeight="1">
      <c r="B37" s="385"/>
      <c r="C37" s="372"/>
      <c r="D37" s="372"/>
      <c r="E37" s="177">
        <f t="shared" si="5"/>
        <v>0</v>
      </c>
      <c r="F37" s="656"/>
      <c r="G37" s="374"/>
    </row>
    <row r="38" spans="2:7" ht="30" customHeight="1">
      <c r="B38" s="385"/>
      <c r="C38" s="372"/>
      <c r="D38" s="372"/>
      <c r="E38" s="177">
        <f t="shared" si="5"/>
        <v>0</v>
      </c>
      <c r="F38" s="656"/>
      <c r="G38" s="374"/>
    </row>
    <row r="39" spans="2:7" ht="30" customHeight="1">
      <c r="B39" s="385"/>
      <c r="C39" s="372"/>
      <c r="D39" s="372"/>
      <c r="E39" s="177">
        <f t="shared" si="5"/>
        <v>0</v>
      </c>
      <c r="F39" s="656"/>
      <c r="G39" s="374"/>
    </row>
    <row r="40" spans="2:7" ht="30" customHeight="1">
      <c r="B40" s="385"/>
      <c r="C40" s="372"/>
      <c r="D40" s="372"/>
      <c r="E40" s="177">
        <f t="shared" si="5"/>
        <v>0</v>
      </c>
      <c r="F40" s="656"/>
      <c r="G40" s="374"/>
    </row>
    <row r="41" spans="2:7" ht="30" customHeight="1">
      <c r="B41" s="385"/>
      <c r="C41" s="372"/>
      <c r="D41" s="372"/>
      <c r="E41" s="177">
        <f t="shared" si="5"/>
        <v>0</v>
      </c>
      <c r="F41" s="656"/>
      <c r="G41" s="374"/>
    </row>
    <row r="42" spans="2:7" ht="30" customHeight="1">
      <c r="B42" s="385"/>
      <c r="C42" s="372"/>
      <c r="D42" s="372"/>
      <c r="E42" s="177">
        <f t="shared" si="5"/>
        <v>0</v>
      </c>
      <c r="F42" s="656"/>
      <c r="G42" s="374"/>
    </row>
    <row r="43" spans="2:7" ht="30" customHeight="1">
      <c r="B43" s="385"/>
      <c r="C43" s="372"/>
      <c r="D43" s="372"/>
      <c r="E43" s="177">
        <f t="shared" si="5"/>
        <v>0</v>
      </c>
      <c r="F43" s="656"/>
      <c r="G43" s="374"/>
    </row>
    <row r="44" spans="2:7" ht="30" customHeight="1">
      <c r="B44" s="385"/>
      <c r="C44" s="372"/>
      <c r="D44" s="372"/>
      <c r="E44" s="177">
        <f t="shared" si="5"/>
        <v>0</v>
      </c>
      <c r="F44" s="656"/>
      <c r="G44" s="374"/>
    </row>
    <row r="45" spans="2:7" ht="30" customHeight="1">
      <c r="B45" s="385"/>
      <c r="C45" s="372"/>
      <c r="D45" s="372"/>
      <c r="E45" s="177">
        <f t="shared" si="5"/>
        <v>0</v>
      </c>
      <c r="F45" s="656"/>
      <c r="G45" s="374"/>
    </row>
    <row r="46" spans="2:7" ht="30" customHeight="1">
      <c r="B46" s="385"/>
      <c r="C46" s="372"/>
      <c r="D46" s="372"/>
      <c r="E46" s="177">
        <f t="shared" si="5"/>
        <v>0</v>
      </c>
      <c r="F46" s="656"/>
      <c r="G46" s="374"/>
    </row>
    <row r="47" spans="2:7" ht="30" customHeight="1">
      <c r="B47" s="385"/>
      <c r="C47" s="372"/>
      <c r="D47" s="372"/>
      <c r="E47" s="177">
        <f t="shared" si="5"/>
        <v>0</v>
      </c>
      <c r="F47" s="656"/>
      <c r="G47" s="374"/>
    </row>
    <row r="48" spans="2:7" ht="30" customHeight="1">
      <c r="B48" s="385"/>
      <c r="C48" s="372"/>
      <c r="D48" s="372"/>
      <c r="E48" s="177">
        <f>PRODUCT(C48:D48)</f>
        <v>0</v>
      </c>
      <c r="F48" s="656"/>
      <c r="G48" s="374"/>
    </row>
    <row r="49" spans="2:7" ht="30" customHeight="1" thickBot="1">
      <c r="B49" s="325" t="s">
        <v>162</v>
      </c>
      <c r="C49" s="311"/>
      <c r="D49" s="311"/>
      <c r="E49" s="313">
        <f>SUM(E33:E48)</f>
        <v>0</v>
      </c>
      <c r="F49" s="656"/>
      <c r="G49" s="318"/>
    </row>
    <row r="50" spans="2:7" ht="38.25" customHeight="1" thickBot="1">
      <c r="B50" s="626" t="s">
        <v>186</v>
      </c>
      <c r="C50" s="627"/>
      <c r="D50" s="627"/>
      <c r="E50" s="627"/>
      <c r="F50" s="627"/>
      <c r="G50" s="628"/>
    </row>
    <row r="51" spans="2:7" ht="30" customHeight="1">
      <c r="B51" s="384"/>
      <c r="C51" s="371"/>
      <c r="D51" s="371"/>
      <c r="E51" s="177">
        <f>PRODUCT(C51:D51)</f>
        <v>0</v>
      </c>
      <c r="F51" s="624"/>
      <c r="G51" s="375"/>
    </row>
    <row r="52" spans="2:7" ht="30" customHeight="1">
      <c r="B52" s="385"/>
      <c r="C52" s="372"/>
      <c r="D52" s="372"/>
      <c r="E52" s="177">
        <f t="shared" ref="E52:E54" si="6">PRODUCT(C52:D52)</f>
        <v>0</v>
      </c>
      <c r="F52" s="624"/>
      <c r="G52" s="374"/>
    </row>
    <row r="53" spans="2:7" ht="30" customHeight="1">
      <c r="B53" s="385"/>
      <c r="C53" s="372"/>
      <c r="D53" s="372"/>
      <c r="E53" s="177">
        <f t="shared" si="6"/>
        <v>0</v>
      </c>
      <c r="F53" s="624"/>
      <c r="G53" s="374"/>
    </row>
    <row r="54" spans="2:7" ht="30" customHeight="1">
      <c r="B54" s="385"/>
      <c r="C54" s="372"/>
      <c r="D54" s="372"/>
      <c r="E54" s="177">
        <f t="shared" si="6"/>
        <v>0</v>
      </c>
      <c r="F54" s="624"/>
      <c r="G54" s="374"/>
    </row>
    <row r="55" spans="2:7" ht="30" customHeight="1" thickBot="1">
      <c r="B55" s="187" t="s">
        <v>162</v>
      </c>
      <c r="C55" s="313">
        <f>SUM(C51:C54)</f>
        <v>0</v>
      </c>
      <c r="D55" s="312"/>
      <c r="E55" s="313">
        <f>SUM(E51:E54)</f>
        <v>0</v>
      </c>
      <c r="F55" s="624"/>
      <c r="G55" s="318"/>
    </row>
    <row r="56" spans="2:7" ht="30" customHeight="1" thickBot="1">
      <c r="B56" s="626" t="s">
        <v>187</v>
      </c>
      <c r="C56" s="627"/>
      <c r="D56" s="627"/>
      <c r="E56" s="627"/>
      <c r="F56" s="627"/>
      <c r="G56" s="628"/>
    </row>
    <row r="57" spans="2:7" ht="30" customHeight="1">
      <c r="B57" s="384"/>
      <c r="C57" s="371"/>
      <c r="D57" s="371"/>
      <c r="E57" s="177">
        <f>PRODUCT(C57:D57)</f>
        <v>0</v>
      </c>
      <c r="F57" s="314">
        <f>MIN(E57,$C$86*C57)</f>
        <v>0</v>
      </c>
      <c r="G57" s="375"/>
    </row>
    <row r="58" spans="2:7" ht="30" customHeight="1">
      <c r="B58" s="385"/>
      <c r="C58" s="372"/>
      <c r="D58" s="372"/>
      <c r="E58" s="177">
        <f t="shared" ref="E58:E60" si="7">PRODUCT(C58:D58)</f>
        <v>0</v>
      </c>
      <c r="F58" s="316">
        <f t="shared" ref="F58:F60" si="8">MIN(E58,$C$86*C58)</f>
        <v>0</v>
      </c>
      <c r="G58" s="374"/>
    </row>
    <row r="59" spans="2:7" ht="30" customHeight="1">
      <c r="B59" s="385"/>
      <c r="C59" s="372"/>
      <c r="D59" s="372"/>
      <c r="E59" s="177">
        <f t="shared" si="7"/>
        <v>0</v>
      </c>
      <c r="F59" s="314">
        <f t="shared" si="8"/>
        <v>0</v>
      </c>
      <c r="G59" s="374"/>
    </row>
    <row r="60" spans="2:7" ht="30" customHeight="1">
      <c r="B60" s="385"/>
      <c r="C60" s="372"/>
      <c r="D60" s="372"/>
      <c r="E60" s="177">
        <f t="shared" si="7"/>
        <v>0</v>
      </c>
      <c r="F60" s="316">
        <f t="shared" si="8"/>
        <v>0</v>
      </c>
      <c r="G60" s="374"/>
    </row>
    <row r="61" spans="2:7" ht="30" customHeight="1" thickBot="1">
      <c r="B61" s="187" t="s">
        <v>162</v>
      </c>
      <c r="C61" s="313">
        <f>SUM(C57:C60)</f>
        <v>0</v>
      </c>
      <c r="D61" s="311"/>
      <c r="E61" s="313">
        <f>SUM(E57:E60)</f>
        <v>0</v>
      </c>
      <c r="F61" s="314">
        <f>SUM(F57:F60)</f>
        <v>0</v>
      </c>
      <c r="G61" s="318"/>
    </row>
    <row r="62" spans="2:7" ht="30" customHeight="1" thickBot="1">
      <c r="B62" s="626" t="s">
        <v>223</v>
      </c>
      <c r="C62" s="627"/>
      <c r="D62" s="627"/>
      <c r="E62" s="627"/>
      <c r="F62" s="627"/>
      <c r="G62" s="628"/>
    </row>
    <row r="63" spans="2:7" ht="30" customHeight="1">
      <c r="B63" s="384"/>
      <c r="C63" s="371"/>
      <c r="D63" s="371"/>
      <c r="E63" s="177">
        <f>PRODUCT(C63:D63)</f>
        <v>0</v>
      </c>
      <c r="F63" s="624"/>
      <c r="G63" s="375"/>
    </row>
    <row r="64" spans="2:7" ht="30" customHeight="1">
      <c r="B64" s="385"/>
      <c r="C64" s="372"/>
      <c r="D64" s="372"/>
      <c r="E64" s="177">
        <f t="shared" ref="E64:E66" si="9">PRODUCT(C64:D64)</f>
        <v>0</v>
      </c>
      <c r="F64" s="624"/>
      <c r="G64" s="374"/>
    </row>
    <row r="65" spans="2:7" ht="30" customHeight="1">
      <c r="B65" s="385"/>
      <c r="C65" s="372"/>
      <c r="D65" s="372"/>
      <c r="E65" s="177">
        <f t="shared" si="9"/>
        <v>0</v>
      </c>
      <c r="F65" s="624"/>
      <c r="G65" s="374"/>
    </row>
    <row r="66" spans="2:7" ht="30" customHeight="1">
      <c r="B66" s="385"/>
      <c r="C66" s="372"/>
      <c r="D66" s="372"/>
      <c r="E66" s="177">
        <f t="shared" si="9"/>
        <v>0</v>
      </c>
      <c r="F66" s="624"/>
      <c r="G66" s="374"/>
    </row>
    <row r="67" spans="2:7" ht="30" customHeight="1" thickBot="1">
      <c r="B67" s="187" t="s">
        <v>162</v>
      </c>
      <c r="C67" s="326"/>
      <c r="D67" s="311"/>
      <c r="E67" s="313">
        <f>SUM(E63:E66)</f>
        <v>0</v>
      </c>
      <c r="F67" s="624"/>
      <c r="G67" s="318"/>
    </row>
    <row r="68" spans="2:7" ht="30" customHeight="1" thickBot="1">
      <c r="B68" s="662" t="s">
        <v>225</v>
      </c>
      <c r="C68" s="663"/>
      <c r="D68" s="663"/>
      <c r="E68" s="663"/>
      <c r="F68" s="663"/>
      <c r="G68" s="664"/>
    </row>
    <row r="69" spans="2:7" ht="30" customHeight="1">
      <c r="B69" s="384"/>
      <c r="C69" s="371"/>
      <c r="D69" s="371"/>
      <c r="E69" s="177">
        <f>PRODUCT(C69:D69)</f>
        <v>0</v>
      </c>
      <c r="F69" s="624"/>
      <c r="G69" s="375"/>
    </row>
    <row r="70" spans="2:7" ht="30" customHeight="1">
      <c r="B70" s="385"/>
      <c r="C70" s="372"/>
      <c r="D70" s="372"/>
      <c r="E70" s="177">
        <f t="shared" ref="E70:E72" si="10">PRODUCT(C70:D70)</f>
        <v>0</v>
      </c>
      <c r="F70" s="624"/>
      <c r="G70" s="374"/>
    </row>
    <row r="71" spans="2:7" ht="30" customHeight="1">
      <c r="B71" s="385"/>
      <c r="C71" s="372"/>
      <c r="D71" s="372"/>
      <c r="E71" s="177">
        <f t="shared" si="10"/>
        <v>0</v>
      </c>
      <c r="F71" s="624"/>
      <c r="G71" s="374"/>
    </row>
    <row r="72" spans="2:7" ht="30" customHeight="1">
      <c r="B72" s="385"/>
      <c r="C72" s="372"/>
      <c r="D72" s="372"/>
      <c r="E72" s="177">
        <f t="shared" si="10"/>
        <v>0</v>
      </c>
      <c r="F72" s="624"/>
      <c r="G72" s="374"/>
    </row>
    <row r="73" spans="2:7" ht="30" customHeight="1" thickBot="1">
      <c r="B73" s="187" t="s">
        <v>162</v>
      </c>
      <c r="C73" s="326"/>
      <c r="D73" s="311"/>
      <c r="E73" s="313">
        <f>SUM(E69:E72)</f>
        <v>0</v>
      </c>
      <c r="F73" s="624"/>
      <c r="G73" s="318"/>
    </row>
    <row r="74" spans="2:7" ht="30" customHeight="1" thickBot="1">
      <c r="B74" s="662" t="s">
        <v>227</v>
      </c>
      <c r="C74" s="663"/>
      <c r="D74" s="663"/>
      <c r="E74" s="663"/>
      <c r="F74" s="663"/>
      <c r="G74" s="664"/>
    </row>
    <row r="75" spans="2:7" ht="30" customHeight="1">
      <c r="B75" s="384"/>
      <c r="C75" s="371"/>
      <c r="D75" s="371"/>
      <c r="E75" s="177">
        <f>PRODUCT(C75:D75)</f>
        <v>0</v>
      </c>
      <c r="F75" s="141">
        <f>MIN(E75,$C$87*C75)</f>
        <v>0</v>
      </c>
      <c r="G75" s="375"/>
    </row>
    <row r="76" spans="2:7" ht="30" customHeight="1">
      <c r="B76" s="385"/>
      <c r="C76" s="372"/>
      <c r="D76" s="372"/>
      <c r="E76" s="177">
        <f t="shared" ref="E76:E78" si="11">PRODUCT(C76:D76)</f>
        <v>0</v>
      </c>
      <c r="F76" s="320">
        <f t="shared" ref="F76:F78" si="12">MIN(E76,$C$87*C76)</f>
        <v>0</v>
      </c>
      <c r="G76" s="374"/>
    </row>
    <row r="77" spans="2:7" ht="30" customHeight="1">
      <c r="B77" s="385"/>
      <c r="C77" s="372"/>
      <c r="D77" s="372"/>
      <c r="E77" s="177">
        <f t="shared" si="11"/>
        <v>0</v>
      </c>
      <c r="F77" s="2">
        <f t="shared" si="12"/>
        <v>0</v>
      </c>
      <c r="G77" s="374"/>
    </row>
    <row r="78" spans="2:7" ht="30" customHeight="1">
      <c r="B78" s="385"/>
      <c r="C78" s="372"/>
      <c r="D78" s="372"/>
      <c r="E78" s="177">
        <f t="shared" si="11"/>
        <v>0</v>
      </c>
      <c r="F78" s="320">
        <f t="shared" si="12"/>
        <v>0</v>
      </c>
      <c r="G78" s="374"/>
    </row>
    <row r="79" spans="2:7" ht="30" customHeight="1">
      <c r="B79" s="187" t="s">
        <v>162</v>
      </c>
      <c r="C79" s="178">
        <f>SUM(C75:C78)</f>
        <v>0</v>
      </c>
      <c r="D79" s="179"/>
      <c r="E79" s="178">
        <f>SUM(E75:E78)</f>
        <v>0</v>
      </c>
      <c r="F79" s="320">
        <f>SUM(F75:F78)</f>
        <v>0</v>
      </c>
      <c r="G79" s="320"/>
    </row>
    <row r="80" spans="2:7">
      <c r="B80" s="188"/>
    </row>
    <row r="83" spans="2:3">
      <c r="B83" s="2" t="s">
        <v>310</v>
      </c>
    </row>
    <row r="84" spans="2:3">
      <c r="B84" s="2" t="s">
        <v>42</v>
      </c>
      <c r="C84" s="2">
        <v>4320000</v>
      </c>
    </row>
    <row r="85" spans="2:3">
      <c r="B85" s="2" t="s">
        <v>62</v>
      </c>
      <c r="C85" s="2">
        <v>51400</v>
      </c>
    </row>
    <row r="86" spans="2:3">
      <c r="B86" s="2" t="s">
        <v>320</v>
      </c>
      <c r="C86" s="2">
        <v>205000</v>
      </c>
    </row>
    <row r="87" spans="2:3">
      <c r="B87" s="2" t="s">
        <v>321</v>
      </c>
      <c r="C87" s="2">
        <v>1500000</v>
      </c>
    </row>
  </sheetData>
  <sheetProtection sheet="1" objects="1" scenarios="1"/>
  <mergeCells count="22">
    <mergeCell ref="B74:G74"/>
    <mergeCell ref="F10:F19"/>
    <mergeCell ref="B3:D3"/>
    <mergeCell ref="B5:B6"/>
    <mergeCell ref="C5:C6"/>
    <mergeCell ref="D5:D6"/>
    <mergeCell ref="F7:F8"/>
    <mergeCell ref="B7:E7"/>
    <mergeCell ref="F33:F49"/>
    <mergeCell ref="F51:F55"/>
    <mergeCell ref="F63:F67"/>
    <mergeCell ref="F69:F73"/>
    <mergeCell ref="G7:G8"/>
    <mergeCell ref="B50:G50"/>
    <mergeCell ref="B56:G56"/>
    <mergeCell ref="B62:G62"/>
    <mergeCell ref="B68:G68"/>
    <mergeCell ref="A1:G1"/>
    <mergeCell ref="B9:G9"/>
    <mergeCell ref="B20:G20"/>
    <mergeCell ref="B26:G26"/>
    <mergeCell ref="B32:G32"/>
  </mergeCells>
  <phoneticPr fontId="2"/>
  <pageMargins left="0.70866141732283472" right="0.70866141732283472" top="0.74803149606299213" bottom="0.74803149606299213" header="0.31496062992125984" footer="0.31496062992125984"/>
  <pageSetup paperSize="9" scale="53" fitToHeight="0" orientation="portrait" r:id="rId1"/>
  <rowBreaks count="1" manualBreakCount="1">
    <brk id="49" max="7" man="1"/>
  </rowBreaks>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622D1-F430-4344-B8F6-6A717FCE968E}">
  <sheetPr codeName="Sheet12">
    <tabColor rgb="FFFFFF00"/>
  </sheetPr>
  <dimension ref="A1:I42"/>
  <sheetViews>
    <sheetView workbookViewId="0"/>
  </sheetViews>
  <sheetFormatPr defaultColWidth="9" defaultRowHeight="20.100000000000001" customHeight="1"/>
  <cols>
    <col min="1" max="1" width="2.75" style="144" customWidth="1"/>
    <col min="2" max="2" width="12.5" style="175" customWidth="1"/>
    <col min="3" max="5" width="9.875" style="145" customWidth="1"/>
    <col min="6" max="7" width="12.375" style="144" customWidth="1"/>
    <col min="8" max="8" width="13.875" style="144" customWidth="1"/>
    <col min="9" max="10" width="12.375" style="144" customWidth="1"/>
    <col min="11" max="11" width="3.75" style="144" customWidth="1"/>
    <col min="12" max="16384" width="9" style="144"/>
  </cols>
  <sheetData>
    <row r="1" spans="1:9" ht="20.100000000000001" customHeight="1">
      <c r="B1" s="648" t="s">
        <v>228</v>
      </c>
      <c r="C1" s="648"/>
    </row>
    <row r="2" spans="1:9" s="146" customFormat="1" ht="17.25" customHeight="1">
      <c r="B2" s="147" t="s">
        <v>192</v>
      </c>
      <c r="C2" s="148"/>
      <c r="D2" s="148"/>
      <c r="E2" s="148"/>
      <c r="F2" s="148"/>
      <c r="G2" s="148"/>
      <c r="H2" s="148"/>
      <c r="I2" s="149"/>
    </row>
    <row r="3" spans="1:9" s="152" customFormat="1" ht="19.5" customHeight="1">
      <c r="A3" s="146"/>
      <c r="B3" s="148"/>
      <c r="C3" s="150"/>
      <c r="D3" s="150"/>
      <c r="E3" s="150"/>
      <c r="F3" s="150"/>
      <c r="G3" s="151"/>
      <c r="H3" s="189"/>
      <c r="I3" s="189"/>
    </row>
    <row r="4" spans="1:9" s="152" customFormat="1" ht="19.5" customHeight="1">
      <c r="A4" s="146"/>
      <c r="B4" s="148"/>
      <c r="C4" s="150"/>
      <c r="D4" s="150"/>
      <c r="E4" s="150"/>
      <c r="F4" s="150"/>
      <c r="G4" s="151"/>
      <c r="H4" s="153"/>
      <c r="I4" s="153"/>
    </row>
    <row r="5" spans="1:9" s="152" customFormat="1" ht="27" customHeight="1">
      <c r="A5" s="146"/>
      <c r="B5" s="148"/>
      <c r="C5" s="150"/>
      <c r="D5" s="150"/>
      <c r="E5" s="150"/>
      <c r="F5" s="150"/>
      <c r="G5" s="151"/>
      <c r="H5" s="153"/>
      <c r="I5" s="153"/>
    </row>
    <row r="6" spans="1:9" s="152" customFormat="1" ht="19.5" customHeight="1">
      <c r="A6" s="146"/>
      <c r="B6" s="148"/>
      <c r="C6" s="150"/>
      <c r="D6" s="150"/>
      <c r="E6" s="150"/>
      <c r="F6" s="150"/>
      <c r="G6" s="151"/>
      <c r="H6" s="153"/>
      <c r="I6" s="153"/>
    </row>
    <row r="7" spans="1:9" s="152" customFormat="1" ht="19.5" customHeight="1">
      <c r="A7" s="155" t="s">
        <v>171</v>
      </c>
      <c r="B7" s="156" t="s">
        <v>193</v>
      </c>
      <c r="C7" s="150"/>
      <c r="D7" s="150"/>
      <c r="E7" s="150"/>
      <c r="F7" s="150"/>
      <c r="G7" s="151"/>
      <c r="H7" s="153"/>
      <c r="I7" s="153"/>
    </row>
    <row r="8" spans="1:9" s="152" customFormat="1" ht="19.5" customHeight="1">
      <c r="A8" s="148"/>
      <c r="B8" s="157">
        <v>3600</v>
      </c>
      <c r="C8" s="158" t="s">
        <v>173</v>
      </c>
      <c r="D8" s="159"/>
      <c r="E8" s="150" t="s">
        <v>174</v>
      </c>
      <c r="F8" s="160"/>
      <c r="G8" s="158" t="s">
        <v>175</v>
      </c>
      <c r="H8" s="161" t="str">
        <f>IF(B8*D8*F8=0,"自動計算",B8*D8*F8)</f>
        <v>自動計算</v>
      </c>
      <c r="I8" s="148" t="s">
        <v>176</v>
      </c>
    </row>
    <row r="9" spans="1:9" s="152" customFormat="1" ht="19.5" customHeight="1">
      <c r="A9" s="146"/>
      <c r="B9" s="148"/>
      <c r="C9" s="150"/>
      <c r="D9" s="150"/>
      <c r="E9" s="150"/>
      <c r="F9" s="150"/>
      <c r="G9" s="151"/>
      <c r="H9" s="153"/>
      <c r="I9" s="153"/>
    </row>
    <row r="10" spans="1:9" s="148" customFormat="1" ht="20.100000000000001" customHeight="1">
      <c r="A10" s="155">
        <v>2</v>
      </c>
      <c r="B10" s="156" t="s">
        <v>191</v>
      </c>
      <c r="C10" s="150"/>
      <c r="D10" s="150"/>
      <c r="E10" s="150"/>
      <c r="F10" s="150"/>
      <c r="G10" s="151"/>
      <c r="H10" s="162"/>
      <c r="I10" s="162"/>
    </row>
    <row r="11" spans="1:9" s="146" customFormat="1" ht="17.25" customHeight="1">
      <c r="B11" s="148"/>
      <c r="C11" s="148"/>
      <c r="D11" s="148"/>
      <c r="E11" s="148"/>
      <c r="F11" s="148"/>
      <c r="G11" s="148"/>
      <c r="H11" s="148"/>
      <c r="I11" s="163" t="s">
        <v>83</v>
      </c>
    </row>
    <row r="12" spans="1:9" ht="27">
      <c r="B12" s="166" t="s">
        <v>183</v>
      </c>
      <c r="C12" s="164" t="s">
        <v>178</v>
      </c>
      <c r="D12" s="650" t="s">
        <v>179</v>
      </c>
      <c r="E12" s="651"/>
      <c r="F12" s="652"/>
      <c r="G12" s="165" t="s">
        <v>180</v>
      </c>
      <c r="H12" s="166" t="s">
        <v>181</v>
      </c>
      <c r="I12" s="166" t="s">
        <v>182</v>
      </c>
    </row>
    <row r="13" spans="1:9" ht="20.100000000000001" customHeight="1">
      <c r="B13" s="167"/>
      <c r="C13" s="167"/>
      <c r="D13" s="658"/>
      <c r="E13" s="659"/>
      <c r="F13" s="660"/>
      <c r="G13" s="171"/>
      <c r="H13" s="185"/>
      <c r="I13" s="381">
        <f>ROUNDDOWN(PRODUCT(G13:H13),0)</f>
        <v>0</v>
      </c>
    </row>
    <row r="14" spans="1:9" ht="20.100000000000001" customHeight="1">
      <c r="B14" s="167"/>
      <c r="C14" s="167"/>
      <c r="D14" s="658"/>
      <c r="E14" s="659"/>
      <c r="F14" s="660"/>
      <c r="G14" s="171"/>
      <c r="H14" s="185"/>
      <c r="I14" s="381">
        <f t="shared" ref="I14:I39" si="0">ROUNDDOWN(PRODUCT(G14:H14),0)</f>
        <v>0</v>
      </c>
    </row>
    <row r="15" spans="1:9" ht="20.100000000000001" customHeight="1">
      <c r="B15" s="167"/>
      <c r="C15" s="167"/>
      <c r="D15" s="658"/>
      <c r="E15" s="659"/>
      <c r="F15" s="660"/>
      <c r="G15" s="171"/>
      <c r="H15" s="185"/>
      <c r="I15" s="381">
        <f t="shared" si="0"/>
        <v>0</v>
      </c>
    </row>
    <row r="16" spans="1:9" ht="20.100000000000001" customHeight="1">
      <c r="B16" s="167"/>
      <c r="C16" s="167"/>
      <c r="D16" s="658"/>
      <c r="E16" s="659"/>
      <c r="F16" s="660"/>
      <c r="G16" s="171"/>
      <c r="H16" s="185"/>
      <c r="I16" s="381">
        <f t="shared" si="0"/>
        <v>0</v>
      </c>
    </row>
    <row r="17" spans="2:9" ht="20.100000000000001" customHeight="1">
      <c r="B17" s="167"/>
      <c r="C17" s="167"/>
      <c r="D17" s="658"/>
      <c r="E17" s="659"/>
      <c r="F17" s="660"/>
      <c r="G17" s="171"/>
      <c r="H17" s="185"/>
      <c r="I17" s="381">
        <f t="shared" si="0"/>
        <v>0</v>
      </c>
    </row>
    <row r="18" spans="2:9" ht="20.100000000000001" customHeight="1">
      <c r="B18" s="167"/>
      <c r="C18" s="167"/>
      <c r="D18" s="658"/>
      <c r="E18" s="659"/>
      <c r="F18" s="660"/>
      <c r="G18" s="171"/>
      <c r="H18" s="185"/>
      <c r="I18" s="381">
        <f t="shared" si="0"/>
        <v>0</v>
      </c>
    </row>
    <row r="19" spans="2:9" ht="20.100000000000001" customHeight="1">
      <c r="B19" s="167"/>
      <c r="C19" s="167"/>
      <c r="D19" s="658"/>
      <c r="E19" s="659"/>
      <c r="F19" s="660"/>
      <c r="G19" s="171"/>
      <c r="H19" s="185"/>
      <c r="I19" s="381">
        <f t="shared" si="0"/>
        <v>0</v>
      </c>
    </row>
    <row r="20" spans="2:9" ht="20.100000000000001" customHeight="1">
      <c r="B20" s="167"/>
      <c r="C20" s="167"/>
      <c r="D20" s="658"/>
      <c r="E20" s="659"/>
      <c r="F20" s="660"/>
      <c r="G20" s="171"/>
      <c r="H20" s="185"/>
      <c r="I20" s="381">
        <f t="shared" si="0"/>
        <v>0</v>
      </c>
    </row>
    <row r="21" spans="2:9" ht="20.100000000000001" customHeight="1">
      <c r="B21" s="167"/>
      <c r="C21" s="167"/>
      <c r="D21" s="658"/>
      <c r="E21" s="659"/>
      <c r="F21" s="660"/>
      <c r="G21" s="171"/>
      <c r="H21" s="185"/>
      <c r="I21" s="381">
        <f t="shared" si="0"/>
        <v>0</v>
      </c>
    </row>
    <row r="22" spans="2:9" ht="20.100000000000001" customHeight="1">
      <c r="B22" s="167"/>
      <c r="C22" s="167"/>
      <c r="D22" s="658"/>
      <c r="E22" s="659"/>
      <c r="F22" s="660"/>
      <c r="G22" s="171"/>
      <c r="H22" s="185"/>
      <c r="I22" s="381">
        <f t="shared" si="0"/>
        <v>0</v>
      </c>
    </row>
    <row r="23" spans="2:9" ht="20.100000000000001" customHeight="1">
      <c r="B23" s="167"/>
      <c r="C23" s="167"/>
      <c r="D23" s="658"/>
      <c r="E23" s="659"/>
      <c r="F23" s="660"/>
      <c r="G23" s="171"/>
      <c r="H23" s="185"/>
      <c r="I23" s="381">
        <f t="shared" si="0"/>
        <v>0</v>
      </c>
    </row>
    <row r="24" spans="2:9" ht="20.100000000000001" customHeight="1">
      <c r="B24" s="167"/>
      <c r="C24" s="167"/>
      <c r="D24" s="658"/>
      <c r="E24" s="659"/>
      <c r="F24" s="660"/>
      <c r="G24" s="171"/>
      <c r="H24" s="185"/>
      <c r="I24" s="381">
        <f t="shared" si="0"/>
        <v>0</v>
      </c>
    </row>
    <row r="25" spans="2:9" ht="20.100000000000001" customHeight="1">
      <c r="B25" s="167"/>
      <c r="C25" s="167"/>
      <c r="D25" s="658"/>
      <c r="E25" s="659"/>
      <c r="F25" s="660"/>
      <c r="G25" s="171"/>
      <c r="H25" s="185"/>
      <c r="I25" s="381">
        <f t="shared" si="0"/>
        <v>0</v>
      </c>
    </row>
    <row r="26" spans="2:9" ht="20.100000000000001" customHeight="1">
      <c r="B26" s="167"/>
      <c r="C26" s="167"/>
      <c r="D26" s="658"/>
      <c r="E26" s="659"/>
      <c r="F26" s="660"/>
      <c r="G26" s="171"/>
      <c r="H26" s="185"/>
      <c r="I26" s="381">
        <f t="shared" si="0"/>
        <v>0</v>
      </c>
    </row>
    <row r="27" spans="2:9" ht="20.100000000000001" customHeight="1">
      <c r="B27" s="167"/>
      <c r="C27" s="167"/>
      <c r="D27" s="658"/>
      <c r="E27" s="659"/>
      <c r="F27" s="660"/>
      <c r="G27" s="171"/>
      <c r="H27" s="185"/>
      <c r="I27" s="381">
        <f t="shared" si="0"/>
        <v>0</v>
      </c>
    </row>
    <row r="28" spans="2:9" ht="20.100000000000001" customHeight="1">
      <c r="B28" s="167"/>
      <c r="C28" s="167"/>
      <c r="D28" s="658"/>
      <c r="E28" s="659"/>
      <c r="F28" s="660"/>
      <c r="G28" s="171"/>
      <c r="H28" s="185"/>
      <c r="I28" s="381">
        <f t="shared" si="0"/>
        <v>0</v>
      </c>
    </row>
    <row r="29" spans="2:9" ht="20.100000000000001" customHeight="1">
      <c r="B29" s="167"/>
      <c r="C29" s="167"/>
      <c r="D29" s="658"/>
      <c r="E29" s="659"/>
      <c r="F29" s="660"/>
      <c r="G29" s="171"/>
      <c r="H29" s="185"/>
      <c r="I29" s="381">
        <f t="shared" si="0"/>
        <v>0</v>
      </c>
    </row>
    <row r="30" spans="2:9" ht="20.100000000000001" customHeight="1">
      <c r="B30" s="167"/>
      <c r="C30" s="167"/>
      <c r="D30" s="658"/>
      <c r="E30" s="659"/>
      <c r="F30" s="660"/>
      <c r="G30" s="171"/>
      <c r="H30" s="185"/>
      <c r="I30" s="381">
        <f t="shared" si="0"/>
        <v>0</v>
      </c>
    </row>
    <row r="31" spans="2:9" ht="20.100000000000001" customHeight="1">
      <c r="B31" s="167"/>
      <c r="C31" s="167"/>
      <c r="D31" s="658"/>
      <c r="E31" s="659"/>
      <c r="F31" s="660"/>
      <c r="G31" s="171"/>
      <c r="H31" s="185"/>
      <c r="I31" s="381">
        <f t="shared" si="0"/>
        <v>0</v>
      </c>
    </row>
    <row r="32" spans="2:9" ht="20.100000000000001" customHeight="1">
      <c r="B32" s="167"/>
      <c r="C32" s="167"/>
      <c r="D32" s="658"/>
      <c r="E32" s="659"/>
      <c r="F32" s="660"/>
      <c r="G32" s="171"/>
      <c r="H32" s="185"/>
      <c r="I32" s="381">
        <f t="shared" si="0"/>
        <v>0</v>
      </c>
    </row>
    <row r="33" spans="2:9" ht="20.100000000000001" customHeight="1">
      <c r="B33" s="167"/>
      <c r="C33" s="167"/>
      <c r="D33" s="658"/>
      <c r="E33" s="659"/>
      <c r="F33" s="660"/>
      <c r="G33" s="171"/>
      <c r="H33" s="185"/>
      <c r="I33" s="381">
        <f t="shared" si="0"/>
        <v>0</v>
      </c>
    </row>
    <row r="34" spans="2:9" ht="20.100000000000001" customHeight="1">
      <c r="B34" s="167"/>
      <c r="C34" s="167"/>
      <c r="D34" s="658"/>
      <c r="E34" s="659"/>
      <c r="F34" s="660"/>
      <c r="G34" s="171"/>
      <c r="H34" s="185"/>
      <c r="I34" s="381">
        <f t="shared" si="0"/>
        <v>0</v>
      </c>
    </row>
    <row r="35" spans="2:9" ht="20.100000000000001" customHeight="1">
      <c r="B35" s="167"/>
      <c r="C35" s="167"/>
      <c r="D35" s="658"/>
      <c r="E35" s="659"/>
      <c r="F35" s="660"/>
      <c r="G35" s="171"/>
      <c r="H35" s="185"/>
      <c r="I35" s="381">
        <f t="shared" si="0"/>
        <v>0</v>
      </c>
    </row>
    <row r="36" spans="2:9" ht="20.100000000000001" customHeight="1">
      <c r="B36" s="167"/>
      <c r="C36" s="167"/>
      <c r="D36" s="658"/>
      <c r="E36" s="659"/>
      <c r="F36" s="660"/>
      <c r="G36" s="171"/>
      <c r="H36" s="185"/>
      <c r="I36" s="381">
        <f t="shared" si="0"/>
        <v>0</v>
      </c>
    </row>
    <row r="37" spans="2:9" ht="20.100000000000001" customHeight="1">
      <c r="B37" s="167"/>
      <c r="C37" s="167"/>
      <c r="D37" s="658"/>
      <c r="E37" s="659"/>
      <c r="F37" s="660"/>
      <c r="G37" s="171"/>
      <c r="H37" s="185"/>
      <c r="I37" s="381">
        <f t="shared" si="0"/>
        <v>0</v>
      </c>
    </row>
    <row r="38" spans="2:9" ht="20.100000000000001" customHeight="1">
      <c r="B38" s="167"/>
      <c r="C38" s="167"/>
      <c r="D38" s="658"/>
      <c r="E38" s="659"/>
      <c r="F38" s="660"/>
      <c r="G38" s="171"/>
      <c r="H38" s="185"/>
      <c r="I38" s="381">
        <f t="shared" si="0"/>
        <v>0</v>
      </c>
    </row>
    <row r="39" spans="2:9" ht="20.100000000000001" customHeight="1">
      <c r="B39" s="167"/>
      <c r="C39" s="167"/>
      <c r="D39" s="658"/>
      <c r="E39" s="659"/>
      <c r="F39" s="660"/>
      <c r="G39" s="171"/>
      <c r="H39" s="185"/>
      <c r="I39" s="381">
        <f t="shared" si="0"/>
        <v>0</v>
      </c>
    </row>
    <row r="40" spans="2:9" ht="20.100000000000001" customHeight="1">
      <c r="B40" s="666" t="s">
        <v>184</v>
      </c>
      <c r="C40" s="666"/>
      <c r="D40" s="666"/>
      <c r="E40" s="666"/>
      <c r="F40" s="666"/>
      <c r="G40" s="666"/>
      <c r="H40" s="666"/>
      <c r="I40" s="382">
        <f>SUBTOTAL(9,I13:I39)</f>
        <v>0</v>
      </c>
    </row>
    <row r="41" spans="2:9" ht="20.100000000000001" customHeight="1">
      <c r="F41" s="176"/>
      <c r="G41" s="176"/>
      <c r="H41" s="176"/>
      <c r="I41" s="176"/>
    </row>
    <row r="42" spans="2:9" ht="20.100000000000001" customHeight="1">
      <c r="F42" s="176"/>
      <c r="G42" s="176"/>
      <c r="H42" s="176"/>
      <c r="I42" s="176"/>
    </row>
  </sheetData>
  <sheetProtection sheet="1" objects="1" scenarios="1"/>
  <mergeCells count="30">
    <mergeCell ref="B40:H40"/>
    <mergeCell ref="D34:F34"/>
    <mergeCell ref="D35:F35"/>
    <mergeCell ref="D36:F36"/>
    <mergeCell ref="D37:F37"/>
    <mergeCell ref="D38:F38"/>
    <mergeCell ref="D39:F39"/>
    <mergeCell ref="D33:F33"/>
    <mergeCell ref="D22:F22"/>
    <mergeCell ref="D23:F23"/>
    <mergeCell ref="D24:F24"/>
    <mergeCell ref="D25:F25"/>
    <mergeCell ref="D26:F26"/>
    <mergeCell ref="D27:F27"/>
    <mergeCell ref="D28:F28"/>
    <mergeCell ref="D29:F29"/>
    <mergeCell ref="D30:F30"/>
    <mergeCell ref="D31:F31"/>
    <mergeCell ref="D32:F32"/>
    <mergeCell ref="D21:F21"/>
    <mergeCell ref="B1:C1"/>
    <mergeCell ref="D12:F12"/>
    <mergeCell ref="D13:F13"/>
    <mergeCell ref="D14:F14"/>
    <mergeCell ref="D15:F15"/>
    <mergeCell ref="D16:F16"/>
    <mergeCell ref="D17:F17"/>
    <mergeCell ref="D18:F18"/>
    <mergeCell ref="D19:F19"/>
    <mergeCell ref="D20:F20"/>
  </mergeCells>
  <phoneticPr fontId="2"/>
  <dataValidations count="3">
    <dataValidation type="whole" allowBlank="1" showInputMessage="1" showErrorMessage="1" error="整数を入力してください" sqref="D8" xr:uid="{3C4BAD5D-B5FE-42C2-8162-0604E7DC9923}">
      <formula1>0</formula1>
      <formula2>1000</formula2>
    </dataValidation>
    <dataValidation type="whole" allowBlank="1" showInputMessage="1" showErrorMessage="1" error="１８２日（整数値）が上限です。" sqref="F8" xr:uid="{12D54DF6-0A56-4341-A7E8-CA70C6F8B86C}">
      <formula1>0</formula1>
      <formula2>183</formula2>
    </dataValidation>
    <dataValidation type="list" allowBlank="1" showInputMessage="1" showErrorMessage="1" sqref="C13:C39" xr:uid="{016B3DEA-3B09-4398-B5CF-399F83874B2F}">
      <formula1>"マスク,ゴーグル,ガウン,グローブ,キャップ,フェイスシールド"</formula1>
    </dataValidation>
  </dataValidations>
  <printOptions horizontalCentered="1"/>
  <pageMargins left="0.70866141732283472" right="0.70866141732283472" top="0.74803149606299213" bottom="0.74803149606299213" header="0.31496062992125984" footer="0.31496062992125984"/>
  <pageSetup paperSize="9" scale="68" orientation="portrait" r:id="rId1"/>
  <colBreaks count="1" manualBreakCount="1">
    <brk id="10"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1C8CE-FE47-4366-9BED-7B3B820D15DD}">
  <sheetPr>
    <tabColor rgb="FFFFFF00"/>
    <pageSetUpPr fitToPage="1"/>
  </sheetPr>
  <dimension ref="A1:G11"/>
  <sheetViews>
    <sheetView workbookViewId="0">
      <selection activeCell="C8" sqref="C8"/>
    </sheetView>
  </sheetViews>
  <sheetFormatPr defaultRowHeight="18.75"/>
  <cols>
    <col min="1" max="1" width="5.875" style="202" customWidth="1"/>
    <col min="2" max="2" width="29.5" style="202" customWidth="1"/>
    <col min="3" max="3" width="69.625" style="202" customWidth="1"/>
    <col min="4" max="16384" width="9" style="202"/>
  </cols>
  <sheetData>
    <row r="1" spans="1:7" ht="19.5">
      <c r="A1" s="201"/>
      <c r="B1" s="201"/>
      <c r="C1" s="201"/>
    </row>
    <row r="2" spans="1:7" ht="19.5">
      <c r="A2" s="201"/>
      <c r="B2" s="201"/>
      <c r="C2" s="201"/>
    </row>
    <row r="3" spans="1:7" ht="32.1" customHeight="1">
      <c r="A3" s="201"/>
      <c r="B3" s="203" t="s">
        <v>383</v>
      </c>
      <c r="C3" s="412"/>
      <c r="D3" s="386"/>
      <c r="E3" s="386"/>
      <c r="F3" s="386"/>
      <c r="G3" s="386"/>
    </row>
    <row r="4" spans="1:7" ht="32.1" customHeight="1">
      <c r="A4" s="201"/>
      <c r="B4" s="203" t="s">
        <v>382</v>
      </c>
      <c r="C4" s="389"/>
      <c r="D4" s="387"/>
      <c r="E4" s="387"/>
      <c r="F4" s="387"/>
      <c r="G4" s="387"/>
    </row>
    <row r="5" spans="1:7" ht="32.1" customHeight="1">
      <c r="A5" s="201"/>
      <c r="B5" s="203" t="s">
        <v>381</v>
      </c>
      <c r="C5" s="390"/>
      <c r="D5" s="387"/>
      <c r="E5" s="387"/>
      <c r="F5" s="387"/>
      <c r="G5" s="387"/>
    </row>
    <row r="6" spans="1:7" ht="32.1" customHeight="1">
      <c r="A6" s="201"/>
      <c r="B6" s="203" t="s">
        <v>380</v>
      </c>
      <c r="C6" s="390"/>
      <c r="D6" s="387"/>
      <c r="E6" s="387"/>
      <c r="F6" s="387"/>
      <c r="G6" s="387"/>
    </row>
    <row r="7" spans="1:7" ht="32.1" customHeight="1">
      <c r="A7" s="201"/>
      <c r="B7" s="203" t="s">
        <v>378</v>
      </c>
      <c r="C7" s="391"/>
    </row>
    <row r="8" spans="1:7" ht="32.1" customHeight="1">
      <c r="A8" s="201"/>
      <c r="B8" s="388" t="s">
        <v>384</v>
      </c>
      <c r="C8" s="393"/>
      <c r="D8" s="392"/>
      <c r="E8" s="392"/>
    </row>
    <row r="9" spans="1:7" ht="32.1" customHeight="1">
      <c r="A9" s="201"/>
      <c r="B9" s="203" t="s">
        <v>379</v>
      </c>
      <c r="C9" s="414"/>
    </row>
    <row r="10" spans="1:7" ht="32.1" customHeight="1">
      <c r="A10" s="201"/>
      <c r="B10" s="203" t="s">
        <v>264</v>
      </c>
      <c r="C10" s="413"/>
    </row>
    <row r="11" spans="1:7" ht="32.1" customHeight="1">
      <c r="A11" s="201"/>
      <c r="B11" s="203" t="s">
        <v>265</v>
      </c>
      <c r="C11" s="204"/>
    </row>
  </sheetData>
  <phoneticPr fontId="2"/>
  <dataValidations count="1">
    <dataValidation type="textLength" imeMode="disabled" allowBlank="1" showInputMessage="1" showErrorMessage="1" error="111 から始まる 10 桁の医療機関_x000a_コードを入力してください。" sqref="C8:E8" xr:uid="{5D7A80CC-E270-4653-B820-EECAB70F6B96}">
      <formula1>10</formula1>
      <formula2>10</formula2>
    </dataValidation>
  </dataValidations>
  <pageMargins left="0.70866141732283472" right="0.70866141732283472" top="0.74803149606299213" bottom="0.74803149606299213" header="0.31496062992125984" footer="0.31496062992125984"/>
  <pageSetup paperSize="9" orientation="portrait" cellComments="asDisplayed"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3F860-6A54-42E4-BF15-CDE5B7B02B7B}">
  <sheetPr>
    <tabColor rgb="FFFF0000"/>
    <pageSetUpPr fitToPage="1"/>
  </sheetPr>
  <dimension ref="A1:M41"/>
  <sheetViews>
    <sheetView workbookViewId="0">
      <selection sqref="A1:M1"/>
    </sheetView>
  </sheetViews>
  <sheetFormatPr defaultRowHeight="13.5"/>
  <cols>
    <col min="1" max="8" width="9" style="207"/>
    <col min="9" max="9" width="6.5" style="207" customWidth="1"/>
    <col min="10" max="13" width="5.625" style="207" customWidth="1"/>
    <col min="14" max="14" width="1.375" style="207" customWidth="1"/>
    <col min="15" max="16384" width="9" style="207"/>
  </cols>
  <sheetData>
    <row r="1" spans="1:13" ht="14.25" customHeight="1">
      <c r="A1" s="446" t="s">
        <v>294</v>
      </c>
      <c r="B1" s="447"/>
      <c r="C1" s="447"/>
      <c r="D1" s="447"/>
      <c r="E1" s="447"/>
      <c r="F1" s="447"/>
      <c r="G1" s="447"/>
      <c r="H1" s="447"/>
      <c r="I1" s="447"/>
      <c r="J1" s="447"/>
      <c r="K1" s="447"/>
      <c r="L1" s="447"/>
      <c r="M1" s="447"/>
    </row>
    <row r="2" spans="1:13" ht="14.25">
      <c r="A2" s="208"/>
    </row>
    <row r="3" spans="1:13" ht="14.25" customHeight="1">
      <c r="A3" s="444" t="s">
        <v>266</v>
      </c>
      <c r="B3" s="444"/>
      <c r="C3" s="444"/>
      <c r="D3" s="444"/>
      <c r="E3" s="444"/>
      <c r="F3" s="444"/>
      <c r="G3" s="444"/>
      <c r="H3" s="444"/>
      <c r="I3" s="444"/>
      <c r="J3" s="444"/>
      <c r="K3" s="444"/>
      <c r="L3" s="209"/>
      <c r="M3" s="209"/>
    </row>
    <row r="4" spans="1:13" ht="14.25" customHeight="1">
      <c r="A4" s="444" t="s">
        <v>295</v>
      </c>
      <c r="B4" s="444"/>
      <c r="C4" s="444"/>
      <c r="D4" s="444"/>
      <c r="E4" s="444"/>
      <c r="F4" s="444"/>
      <c r="G4" s="444"/>
      <c r="H4" s="444"/>
      <c r="I4" s="444"/>
      <c r="J4" s="444"/>
      <c r="K4" s="444"/>
      <c r="L4" s="209"/>
      <c r="M4" s="209"/>
    </row>
    <row r="5" spans="1:13" ht="14.25">
      <c r="A5" s="208"/>
    </row>
    <row r="6" spans="1:13" ht="14.25" customHeight="1">
      <c r="A6" s="210"/>
      <c r="B6" s="210"/>
      <c r="C6" s="210"/>
      <c r="D6" s="210"/>
      <c r="E6" s="210"/>
      <c r="F6" s="210"/>
      <c r="G6" s="210"/>
      <c r="H6" s="456" t="s">
        <v>245</v>
      </c>
      <c r="I6" s="456"/>
      <c r="J6" s="456"/>
      <c r="K6" s="456"/>
      <c r="L6" s="209"/>
      <c r="M6" s="209"/>
    </row>
    <row r="7" spans="1:13" ht="14.25" customHeight="1">
      <c r="A7" s="210"/>
      <c r="B7" s="210"/>
      <c r="C7" s="210"/>
      <c r="D7" s="210"/>
      <c r="E7" s="210"/>
      <c r="F7" s="210"/>
      <c r="G7" s="210"/>
      <c r="H7" s="456" t="s">
        <v>246</v>
      </c>
      <c r="I7" s="456"/>
      <c r="J7" s="456"/>
      <c r="K7" s="456"/>
      <c r="L7" s="209"/>
      <c r="M7" s="209"/>
    </row>
    <row r="8" spans="1:13" ht="14.25">
      <c r="A8" s="208"/>
    </row>
    <row r="9" spans="1:13" ht="14.25">
      <c r="A9" s="208"/>
    </row>
    <row r="10" spans="1:13" ht="14.25" customHeight="1">
      <c r="A10" s="446" t="s">
        <v>236</v>
      </c>
      <c r="B10" s="447"/>
      <c r="C10" s="447"/>
      <c r="D10" s="447"/>
      <c r="E10" s="447"/>
      <c r="F10" s="447"/>
      <c r="G10" s="447"/>
      <c r="H10" s="447"/>
      <c r="I10" s="447"/>
      <c r="J10" s="447"/>
      <c r="K10" s="447"/>
      <c r="L10" s="447"/>
      <c r="M10" s="447"/>
    </row>
    <row r="11" spans="1:13" ht="14.25" customHeight="1">
      <c r="A11" s="446" t="s">
        <v>237</v>
      </c>
      <c r="B11" s="447"/>
      <c r="C11" s="447"/>
      <c r="D11" s="447"/>
      <c r="E11" s="447"/>
      <c r="F11" s="447"/>
      <c r="G11" s="447"/>
      <c r="H11" s="447"/>
      <c r="I11" s="447"/>
      <c r="J11" s="447"/>
      <c r="K11" s="447"/>
      <c r="L11" s="447"/>
      <c r="M11" s="447"/>
    </row>
    <row r="12" spans="1:13" ht="14.25">
      <c r="A12" s="208"/>
    </row>
    <row r="13" spans="1:13" ht="27.75" customHeight="1">
      <c r="A13" s="208"/>
      <c r="E13" s="453" t="s">
        <v>258</v>
      </c>
      <c r="F13" s="453"/>
      <c r="G13" s="451" t="str">
        <f>IF(様式第１号交付申請書!G13=0,"（自動転記）",様式第１号交付申請書!G13)</f>
        <v>（自動転記）</v>
      </c>
      <c r="H13" s="452"/>
      <c r="I13" s="452"/>
      <c r="J13" s="452"/>
      <c r="K13" s="452"/>
    </row>
    <row r="14" spans="1:13" ht="27" customHeight="1">
      <c r="A14" s="210"/>
      <c r="B14" s="209"/>
      <c r="C14" s="453" t="s">
        <v>257</v>
      </c>
      <c r="D14" s="453"/>
      <c r="E14" s="453" t="s">
        <v>256</v>
      </c>
      <c r="F14" s="453"/>
      <c r="G14" s="451" t="str">
        <f>IF(様式第１号交付申請書!G14=0,"（自動転記）",様式第１号交付申請書!G14)</f>
        <v>（自動転記）</v>
      </c>
      <c r="H14" s="452"/>
      <c r="I14" s="452"/>
      <c r="J14" s="452"/>
      <c r="K14" s="452"/>
      <c r="L14" s="209"/>
      <c r="M14" s="209"/>
    </row>
    <row r="15" spans="1:13" ht="27" customHeight="1">
      <c r="A15" s="210"/>
      <c r="B15" s="209"/>
      <c r="C15" s="209"/>
      <c r="D15" s="209"/>
      <c r="E15" s="453" t="s">
        <v>249</v>
      </c>
      <c r="F15" s="453"/>
      <c r="G15" s="451" t="str">
        <f>IF(別紙１計画書!D6=0,"（自動転記）",別紙１計画書!D6)</f>
        <v>（自動転記）</v>
      </c>
      <c r="H15" s="452"/>
      <c r="I15" s="452"/>
      <c r="J15" s="452"/>
      <c r="K15" s="452"/>
      <c r="L15" s="209"/>
      <c r="M15" s="209"/>
    </row>
    <row r="16" spans="1:13" ht="27.75" customHeight="1">
      <c r="A16" s="211"/>
      <c r="B16" s="209"/>
      <c r="C16" s="209"/>
      <c r="D16" s="209"/>
      <c r="E16" s="453" t="s">
        <v>248</v>
      </c>
      <c r="F16" s="453"/>
      <c r="G16" s="542" t="str">
        <f>IF(別紙１計画書!D7=0,"（自動転記）",別紙１計画書!D7)</f>
        <v>（自動転記）</v>
      </c>
      <c r="H16" s="543"/>
      <c r="I16" s="543"/>
      <c r="J16" s="543"/>
      <c r="K16" s="543"/>
      <c r="L16" s="209"/>
      <c r="M16" s="209"/>
    </row>
    <row r="17" spans="1:13" ht="27.75" customHeight="1">
      <c r="A17" s="211"/>
      <c r="B17" s="209"/>
      <c r="C17" s="209"/>
      <c r="D17" s="209"/>
      <c r="E17" s="453" t="s">
        <v>247</v>
      </c>
      <c r="F17" s="453"/>
      <c r="G17" s="451" t="str">
        <f>IF(別紙１計画書!D8=0,"（自動転記）",別紙１計画書!D8)</f>
        <v>（自動転記）</v>
      </c>
      <c r="H17" s="452"/>
      <c r="I17" s="452"/>
      <c r="J17" s="452"/>
      <c r="K17" s="452"/>
      <c r="L17" s="209"/>
      <c r="M17" s="209"/>
    </row>
    <row r="18" spans="1:13" ht="14.25">
      <c r="A18" s="208"/>
    </row>
    <row r="19" spans="1:13" ht="14.25">
      <c r="A19" s="208"/>
    </row>
    <row r="20" spans="1:13" ht="15" customHeight="1">
      <c r="A20" s="541" t="s">
        <v>288</v>
      </c>
      <c r="B20" s="541"/>
      <c r="C20" s="541"/>
      <c r="D20" s="541"/>
      <c r="E20" s="541"/>
      <c r="F20" s="455" t="s">
        <v>296</v>
      </c>
      <c r="G20" s="455"/>
      <c r="H20" s="455"/>
      <c r="I20" s="455"/>
      <c r="J20" s="455"/>
      <c r="K20" s="455"/>
      <c r="L20" s="209"/>
      <c r="M20" s="209"/>
    </row>
    <row r="21" spans="1:13" ht="15" customHeight="1">
      <c r="A21" s="455" t="s">
        <v>297</v>
      </c>
      <c r="B21" s="455"/>
      <c r="C21" s="455"/>
      <c r="D21" s="455"/>
      <c r="E21" s="455"/>
      <c r="F21" s="455"/>
      <c r="G21" s="455"/>
      <c r="H21" s="455"/>
      <c r="I21" s="455"/>
      <c r="J21" s="455"/>
      <c r="K21" s="455"/>
      <c r="L21" s="209"/>
      <c r="M21" s="209"/>
    </row>
    <row r="22" spans="1:13" ht="15" customHeight="1">
      <c r="A22" s="455" t="s">
        <v>298</v>
      </c>
      <c r="B22" s="455"/>
      <c r="C22" s="455"/>
      <c r="D22" s="455"/>
      <c r="E22" s="455"/>
      <c r="F22" s="455"/>
      <c r="G22" s="455"/>
      <c r="H22" s="455"/>
      <c r="I22" s="455"/>
      <c r="J22" s="455"/>
      <c r="K22" s="455"/>
      <c r="L22" s="209"/>
      <c r="M22" s="209"/>
    </row>
    <row r="23" spans="1:13" ht="14.25">
      <c r="A23" s="208"/>
    </row>
    <row r="24" spans="1:13" ht="14.25" customHeight="1">
      <c r="A24" s="444" t="s">
        <v>250</v>
      </c>
      <c r="B24" s="445"/>
      <c r="C24" s="445"/>
      <c r="D24" s="445"/>
      <c r="E24" s="445"/>
      <c r="F24" s="445"/>
      <c r="G24" s="445"/>
      <c r="H24" s="445"/>
      <c r="I24" s="445"/>
      <c r="J24" s="445"/>
      <c r="K24" s="445"/>
      <c r="L24" s="445"/>
      <c r="M24" s="445"/>
    </row>
    <row r="25" spans="1:13" ht="14.25">
      <c r="A25" s="208"/>
    </row>
    <row r="26" spans="1:13" ht="14.25" customHeight="1">
      <c r="A26" s="446" t="s">
        <v>299</v>
      </c>
      <c r="B26" s="447"/>
      <c r="C26" s="447"/>
      <c r="D26" s="447"/>
      <c r="E26" s="447"/>
      <c r="F26" s="447"/>
      <c r="G26" s="447"/>
      <c r="H26" s="447"/>
      <c r="I26" s="447"/>
      <c r="J26" s="447"/>
      <c r="K26" s="447"/>
      <c r="L26" s="447"/>
      <c r="M26" s="447"/>
    </row>
    <row r="27" spans="1:13" ht="14.25" customHeight="1">
      <c r="A27" s="446" t="s">
        <v>251</v>
      </c>
      <c r="B27" s="447"/>
      <c r="C27" s="447"/>
      <c r="D27" s="447"/>
      <c r="E27" s="447"/>
      <c r="F27" s="447"/>
      <c r="G27" s="447"/>
      <c r="H27" s="447"/>
      <c r="I27" s="447"/>
      <c r="J27" s="447"/>
      <c r="K27" s="447"/>
      <c r="L27" s="447"/>
      <c r="M27" s="447"/>
    </row>
    <row r="28" spans="1:13" ht="14.25" customHeight="1">
      <c r="A28" s="446" t="s">
        <v>252</v>
      </c>
      <c r="B28" s="447"/>
      <c r="C28" s="447"/>
      <c r="D28" s="447"/>
      <c r="E28" s="447"/>
      <c r="F28" s="447"/>
      <c r="G28" s="447"/>
      <c r="H28" s="447"/>
      <c r="I28" s="447"/>
      <c r="J28" s="447"/>
      <c r="K28" s="447"/>
      <c r="L28" s="447"/>
      <c r="M28" s="447"/>
    </row>
    <row r="29" spans="1:13" ht="14.25" customHeight="1">
      <c r="A29" s="446" t="s">
        <v>253</v>
      </c>
      <c r="B29" s="447"/>
      <c r="C29" s="447"/>
      <c r="D29" s="447"/>
      <c r="E29" s="447"/>
      <c r="F29" s="447"/>
      <c r="G29" s="447"/>
      <c r="H29" s="447"/>
      <c r="I29" s="447"/>
      <c r="J29" s="447"/>
      <c r="K29" s="447"/>
      <c r="L29" s="447"/>
      <c r="M29" s="447"/>
    </row>
    <row r="30" spans="1:13" ht="14.25" customHeight="1">
      <c r="A30" s="448" t="s">
        <v>254</v>
      </c>
      <c r="B30" s="449"/>
      <c r="C30" s="449"/>
      <c r="D30" s="449"/>
      <c r="E30" s="449"/>
      <c r="F30" s="449"/>
      <c r="G30" s="449"/>
      <c r="H30" s="449"/>
      <c r="I30" s="449"/>
      <c r="J30" s="449"/>
      <c r="K30" s="449"/>
      <c r="L30" s="449"/>
      <c r="M30" s="449"/>
    </row>
    <row r="31" spans="1:13" ht="30" customHeight="1">
      <c r="A31" s="446" t="s">
        <v>255</v>
      </c>
      <c r="B31" s="447"/>
      <c r="C31" s="447"/>
      <c r="D31" s="447"/>
      <c r="E31" s="447"/>
      <c r="F31" s="447"/>
      <c r="G31" s="447"/>
      <c r="H31" s="447"/>
      <c r="I31" s="447"/>
      <c r="J31" s="447"/>
      <c r="K31" s="447"/>
      <c r="L31" s="447"/>
      <c r="M31" s="447"/>
    </row>
    <row r="32" spans="1:13" ht="14.25">
      <c r="A32" s="208"/>
    </row>
    <row r="33" spans="1:13" ht="14.25" customHeight="1">
      <c r="A33" s="213" t="s">
        <v>300</v>
      </c>
      <c r="B33" s="213"/>
      <c r="C33" s="214"/>
      <c r="D33" s="450" t="str">
        <f>IF(別紙３精算書!H12=0,"（自動転記）",別紙３精算書!H12)</f>
        <v>（自動転記）</v>
      </c>
      <c r="E33" s="450"/>
      <c r="F33" s="450"/>
      <c r="G33" s="212" t="s">
        <v>259</v>
      </c>
      <c r="H33" s="209"/>
      <c r="I33" s="209"/>
      <c r="J33" s="209"/>
      <c r="K33" s="209"/>
      <c r="L33" s="209"/>
      <c r="M33" s="209"/>
    </row>
    <row r="34" spans="1:13" ht="14.25">
      <c r="A34" s="208"/>
    </row>
    <row r="35" spans="1:13" ht="14.25" customHeight="1">
      <c r="A35" s="455" t="s">
        <v>301</v>
      </c>
      <c r="B35" s="455"/>
      <c r="C35" s="455"/>
      <c r="D35" s="455"/>
      <c r="E35" s="455"/>
      <c r="F35" s="455"/>
      <c r="G35" s="455"/>
      <c r="H35" s="455"/>
      <c r="I35" s="455"/>
      <c r="J35" s="455"/>
      <c r="K35" s="455"/>
      <c r="L35" s="209"/>
      <c r="M35" s="209"/>
    </row>
    <row r="36" spans="1:13" ht="14.25">
      <c r="A36" s="208"/>
    </row>
    <row r="37" spans="1:13" ht="14.25" customHeight="1">
      <c r="A37" s="455" t="s">
        <v>302</v>
      </c>
      <c r="B37" s="455"/>
      <c r="C37" s="455"/>
      <c r="D37" s="455"/>
      <c r="E37" s="455"/>
      <c r="F37" s="455"/>
      <c r="G37" s="455"/>
      <c r="H37" s="455"/>
      <c r="I37" s="455"/>
      <c r="J37" s="455"/>
      <c r="K37" s="455"/>
      <c r="L37" s="209"/>
      <c r="M37" s="209"/>
    </row>
    <row r="38" spans="1:13" ht="14.25">
      <c r="A38" s="208"/>
    </row>
    <row r="39" spans="1:13" ht="14.25" customHeight="1">
      <c r="A39" s="455" t="s">
        <v>242</v>
      </c>
      <c r="B39" s="455"/>
      <c r="C39" s="455"/>
      <c r="D39" s="455"/>
      <c r="E39" s="455"/>
      <c r="F39" s="455"/>
      <c r="G39" s="455"/>
      <c r="H39" s="455"/>
      <c r="I39" s="455"/>
      <c r="J39" s="455"/>
      <c r="K39" s="455"/>
      <c r="L39" s="209"/>
      <c r="M39" s="209"/>
    </row>
    <row r="40" spans="1:13" ht="31.5" customHeight="1">
      <c r="A40" s="455" t="s">
        <v>303</v>
      </c>
      <c r="B40" s="455"/>
      <c r="C40" s="455"/>
      <c r="D40" s="455"/>
      <c r="E40" s="455"/>
      <c r="F40" s="455"/>
      <c r="G40" s="455"/>
      <c r="H40" s="455"/>
      <c r="I40" s="455"/>
      <c r="J40" s="455"/>
      <c r="K40" s="455"/>
      <c r="L40" s="209"/>
      <c r="M40" s="209"/>
    </row>
    <row r="41" spans="1:13" ht="20.25" customHeight="1">
      <c r="A41" s="455" t="s">
        <v>244</v>
      </c>
      <c r="B41" s="455"/>
      <c r="C41" s="455"/>
      <c r="D41" s="455"/>
      <c r="E41" s="455"/>
      <c r="F41" s="455"/>
      <c r="G41" s="455"/>
      <c r="H41" s="455"/>
      <c r="I41" s="455"/>
      <c r="J41" s="455"/>
      <c r="K41" s="455"/>
      <c r="L41" s="209"/>
      <c r="M41" s="209"/>
    </row>
  </sheetData>
  <sheetProtection sheet="1" scenarios="1"/>
  <mergeCells count="35">
    <mergeCell ref="A10:M10"/>
    <mergeCell ref="A1:M1"/>
    <mergeCell ref="A3:K3"/>
    <mergeCell ref="A4:K4"/>
    <mergeCell ref="H6:K6"/>
    <mergeCell ref="H7:K7"/>
    <mergeCell ref="A11:M11"/>
    <mergeCell ref="E13:F13"/>
    <mergeCell ref="G13:K13"/>
    <mergeCell ref="C14:D14"/>
    <mergeCell ref="E14:F14"/>
    <mergeCell ref="G14:K14"/>
    <mergeCell ref="A29:M29"/>
    <mergeCell ref="E15:F15"/>
    <mergeCell ref="G15:K15"/>
    <mergeCell ref="E16:F16"/>
    <mergeCell ref="G16:K16"/>
    <mergeCell ref="E17:F17"/>
    <mergeCell ref="G17:K17"/>
    <mergeCell ref="A39:K39"/>
    <mergeCell ref="A40:K40"/>
    <mergeCell ref="A41:K41"/>
    <mergeCell ref="A20:E20"/>
    <mergeCell ref="F20:K20"/>
    <mergeCell ref="A21:K21"/>
    <mergeCell ref="A22:K22"/>
    <mergeCell ref="D33:F33"/>
    <mergeCell ref="A30:M30"/>
    <mergeCell ref="A31:M31"/>
    <mergeCell ref="A35:K35"/>
    <mergeCell ref="A37:K37"/>
    <mergeCell ref="A24:M24"/>
    <mergeCell ref="A26:M26"/>
    <mergeCell ref="A27:M27"/>
    <mergeCell ref="A28:M28"/>
  </mergeCells>
  <phoneticPr fontId="2"/>
  <pageMargins left="0.75" right="0.75" top="1" bottom="1" header="0.5" footer="0.5"/>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Check Box 1">
              <controlPr defaultSize="0" autoFill="0" autoLine="0" autoPict="0">
                <anchor moveWithCells="1">
                  <from>
                    <xdr:col>0</xdr:col>
                    <xdr:colOff>342900</xdr:colOff>
                    <xdr:row>25</xdr:row>
                    <xdr:rowOff>152400</xdr:rowOff>
                  </from>
                  <to>
                    <xdr:col>1</xdr:col>
                    <xdr:colOff>304800</xdr:colOff>
                    <xdr:row>27</xdr:row>
                    <xdr:rowOff>38100</xdr:rowOff>
                  </to>
                </anchor>
              </controlPr>
            </control>
          </mc:Choice>
        </mc:AlternateContent>
        <mc:AlternateContent xmlns:mc="http://schemas.openxmlformats.org/markup-compatibility/2006">
          <mc:Choice Requires="x14">
            <control shapeId="62466" r:id="rId5" name="Check Box 2">
              <controlPr defaultSize="0" autoFill="0" autoLine="0" autoPict="0">
                <anchor moveWithCells="1">
                  <from>
                    <xdr:col>0</xdr:col>
                    <xdr:colOff>342900</xdr:colOff>
                    <xdr:row>26</xdr:row>
                    <xdr:rowOff>171450</xdr:rowOff>
                  </from>
                  <to>
                    <xdr:col>1</xdr:col>
                    <xdr:colOff>304800</xdr:colOff>
                    <xdr:row>28</xdr:row>
                    <xdr:rowOff>57150</xdr:rowOff>
                  </to>
                </anchor>
              </controlPr>
            </control>
          </mc:Choice>
        </mc:AlternateContent>
        <mc:AlternateContent xmlns:mc="http://schemas.openxmlformats.org/markup-compatibility/2006">
          <mc:Choice Requires="x14">
            <control shapeId="62467" r:id="rId6" name="Check Box 3">
              <controlPr defaultSize="0" autoFill="0" autoLine="0" autoPict="0">
                <anchor moveWithCells="1">
                  <from>
                    <xdr:col>0</xdr:col>
                    <xdr:colOff>342900</xdr:colOff>
                    <xdr:row>27</xdr:row>
                    <xdr:rowOff>171450</xdr:rowOff>
                  </from>
                  <to>
                    <xdr:col>1</xdr:col>
                    <xdr:colOff>304800</xdr:colOff>
                    <xdr:row>29</xdr:row>
                    <xdr:rowOff>57150</xdr:rowOff>
                  </to>
                </anchor>
              </controlPr>
            </control>
          </mc:Choice>
        </mc:AlternateContent>
        <mc:AlternateContent xmlns:mc="http://schemas.openxmlformats.org/markup-compatibility/2006">
          <mc:Choice Requires="x14">
            <control shapeId="62468" r:id="rId7" name="Check Box 4">
              <controlPr defaultSize="0" autoFill="0" autoLine="0" autoPict="0">
                <anchor moveWithCells="1">
                  <from>
                    <xdr:col>0</xdr:col>
                    <xdr:colOff>342900</xdr:colOff>
                    <xdr:row>28</xdr:row>
                    <xdr:rowOff>161925</xdr:rowOff>
                  </from>
                  <to>
                    <xdr:col>1</xdr:col>
                    <xdr:colOff>304800</xdr:colOff>
                    <xdr:row>30</xdr:row>
                    <xdr:rowOff>47625</xdr:rowOff>
                  </to>
                </anchor>
              </controlPr>
            </control>
          </mc:Choice>
        </mc:AlternateContent>
        <mc:AlternateContent xmlns:mc="http://schemas.openxmlformats.org/markup-compatibility/2006">
          <mc:Choice Requires="x14">
            <control shapeId="62469" r:id="rId8" name="Check Box 5">
              <controlPr defaultSize="0" autoFill="0" autoLine="0" autoPict="0">
                <anchor moveWithCells="1">
                  <from>
                    <xdr:col>0</xdr:col>
                    <xdr:colOff>342900</xdr:colOff>
                    <xdr:row>29</xdr:row>
                    <xdr:rowOff>161925</xdr:rowOff>
                  </from>
                  <to>
                    <xdr:col>1</xdr:col>
                    <xdr:colOff>304800</xdr:colOff>
                    <xdr:row>30</xdr:row>
                    <xdr:rowOff>228600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1F099-1A95-488D-A02F-29329BB28BFF}">
  <sheetPr codeName="Sheet13">
    <tabColor rgb="FFFF0000"/>
    <pageSetUpPr fitToPage="1"/>
  </sheetPr>
  <dimension ref="A1:K20"/>
  <sheetViews>
    <sheetView workbookViewId="0">
      <pane xSplit="2" ySplit="6" topLeftCell="C7" activePane="bottomRight" state="frozen"/>
      <selection pane="topRight" activeCell="C1" sqref="C1"/>
      <selection pane="bottomLeft" activeCell="A7" sqref="A7"/>
      <selection pane="bottomRight" activeCell="C7" sqref="C7"/>
    </sheetView>
  </sheetViews>
  <sheetFormatPr defaultRowHeight="13.5"/>
  <cols>
    <col min="1" max="1" width="5.5" style="4" customWidth="1"/>
    <col min="2" max="2" width="26.75" style="4" customWidth="1"/>
    <col min="3" max="10" width="18.875" style="4" customWidth="1"/>
    <col min="11" max="253" width="9" style="4"/>
    <col min="254" max="254" width="22.625" style="4" customWidth="1"/>
    <col min="255" max="264" width="12.625" style="4" customWidth="1"/>
    <col min="265" max="509" width="9" style="4"/>
    <col min="510" max="510" width="22.625" style="4" customWidth="1"/>
    <col min="511" max="520" width="12.625" style="4" customWidth="1"/>
    <col min="521" max="765" width="9" style="4"/>
    <col min="766" max="766" width="22.625" style="4" customWidth="1"/>
    <col min="767" max="776" width="12.625" style="4" customWidth="1"/>
    <col min="777" max="1021" width="9" style="4"/>
    <col min="1022" max="1022" width="22.625" style="4" customWidth="1"/>
    <col min="1023" max="1032" width="12.625" style="4" customWidth="1"/>
    <col min="1033" max="1277" width="9" style="4"/>
    <col min="1278" max="1278" width="22.625" style="4" customWidth="1"/>
    <col min="1279" max="1288" width="12.625" style="4" customWidth="1"/>
    <col min="1289" max="1533" width="9" style="4"/>
    <col min="1534" max="1534" width="22.625" style="4" customWidth="1"/>
    <col min="1535" max="1544" width="12.625" style="4" customWidth="1"/>
    <col min="1545" max="1789" width="9" style="4"/>
    <col min="1790" max="1790" width="22.625" style="4" customWidth="1"/>
    <col min="1791" max="1800" width="12.625" style="4" customWidth="1"/>
    <col min="1801" max="2045" width="9" style="4"/>
    <col min="2046" max="2046" width="22.625" style="4" customWidth="1"/>
    <col min="2047" max="2056" width="12.625" style="4" customWidth="1"/>
    <col min="2057" max="2301" width="9" style="4"/>
    <col min="2302" max="2302" width="22.625" style="4" customWidth="1"/>
    <col min="2303" max="2312" width="12.625" style="4" customWidth="1"/>
    <col min="2313" max="2557" width="9" style="4"/>
    <col min="2558" max="2558" width="22.625" style="4" customWidth="1"/>
    <col min="2559" max="2568" width="12.625" style="4" customWidth="1"/>
    <col min="2569" max="2813" width="9" style="4"/>
    <col min="2814" max="2814" width="22.625" style="4" customWidth="1"/>
    <col min="2815" max="2824" width="12.625" style="4" customWidth="1"/>
    <col min="2825" max="3069" width="9" style="4"/>
    <col min="3070" max="3070" width="22.625" style="4" customWidth="1"/>
    <col min="3071" max="3080" width="12.625" style="4" customWidth="1"/>
    <col min="3081" max="3325" width="9" style="4"/>
    <col min="3326" max="3326" width="22.625" style="4" customWidth="1"/>
    <col min="3327" max="3336" width="12.625" style="4" customWidth="1"/>
    <col min="3337" max="3581" width="9" style="4"/>
    <col min="3582" max="3582" width="22.625" style="4" customWidth="1"/>
    <col min="3583" max="3592" width="12.625" style="4" customWidth="1"/>
    <col min="3593" max="3837" width="9" style="4"/>
    <col min="3838" max="3838" width="22.625" style="4" customWidth="1"/>
    <col min="3839" max="3848" width="12.625" style="4" customWidth="1"/>
    <col min="3849" max="4093" width="9" style="4"/>
    <col min="4094" max="4094" width="22.625" style="4" customWidth="1"/>
    <col min="4095" max="4104" width="12.625" style="4" customWidth="1"/>
    <col min="4105" max="4349" width="9" style="4"/>
    <col min="4350" max="4350" width="22.625" style="4" customWidth="1"/>
    <col min="4351" max="4360" width="12.625" style="4" customWidth="1"/>
    <col min="4361" max="4605" width="9" style="4"/>
    <col min="4606" max="4606" width="22.625" style="4" customWidth="1"/>
    <col min="4607" max="4616" width="12.625" style="4" customWidth="1"/>
    <col min="4617" max="4861" width="9" style="4"/>
    <col min="4862" max="4862" width="22.625" style="4" customWidth="1"/>
    <col min="4863" max="4872" width="12.625" style="4" customWidth="1"/>
    <col min="4873" max="5117" width="9" style="4"/>
    <col min="5118" max="5118" width="22.625" style="4" customWidth="1"/>
    <col min="5119" max="5128" width="12.625" style="4" customWidth="1"/>
    <col min="5129" max="5373" width="9" style="4"/>
    <col min="5374" max="5374" width="22.625" style="4" customWidth="1"/>
    <col min="5375" max="5384" width="12.625" style="4" customWidth="1"/>
    <col min="5385" max="5629" width="9" style="4"/>
    <col min="5630" max="5630" width="22.625" style="4" customWidth="1"/>
    <col min="5631" max="5640" width="12.625" style="4" customWidth="1"/>
    <col min="5641" max="5885" width="9" style="4"/>
    <col min="5886" max="5886" width="22.625" style="4" customWidth="1"/>
    <col min="5887" max="5896" width="12.625" style="4" customWidth="1"/>
    <col min="5897" max="6141" width="9" style="4"/>
    <col min="6142" max="6142" width="22.625" style="4" customWidth="1"/>
    <col min="6143" max="6152" width="12.625" style="4" customWidth="1"/>
    <col min="6153" max="6397" width="9" style="4"/>
    <col min="6398" max="6398" width="22.625" style="4" customWidth="1"/>
    <col min="6399" max="6408" width="12.625" style="4" customWidth="1"/>
    <col min="6409" max="6653" width="9" style="4"/>
    <col min="6654" max="6654" width="22.625" style="4" customWidth="1"/>
    <col min="6655" max="6664" width="12.625" style="4" customWidth="1"/>
    <col min="6665" max="6909" width="9" style="4"/>
    <col min="6910" max="6910" width="22.625" style="4" customWidth="1"/>
    <col min="6911" max="6920" width="12.625" style="4" customWidth="1"/>
    <col min="6921" max="7165" width="9" style="4"/>
    <col min="7166" max="7166" width="22.625" style="4" customWidth="1"/>
    <col min="7167" max="7176" width="12.625" style="4" customWidth="1"/>
    <col min="7177" max="7421" width="9" style="4"/>
    <col min="7422" max="7422" width="22.625" style="4" customWidth="1"/>
    <col min="7423" max="7432" width="12.625" style="4" customWidth="1"/>
    <col min="7433" max="7677" width="9" style="4"/>
    <col min="7678" max="7678" width="22.625" style="4" customWidth="1"/>
    <col min="7679" max="7688" width="12.625" style="4" customWidth="1"/>
    <col min="7689" max="7933" width="9" style="4"/>
    <col min="7934" max="7934" width="22.625" style="4" customWidth="1"/>
    <col min="7935" max="7944" width="12.625" style="4" customWidth="1"/>
    <col min="7945" max="8189" width="9" style="4"/>
    <col min="8190" max="8190" width="22.625" style="4" customWidth="1"/>
    <col min="8191" max="8200" width="12.625" style="4" customWidth="1"/>
    <col min="8201" max="8445" width="9" style="4"/>
    <col min="8446" max="8446" width="22.625" style="4" customWidth="1"/>
    <col min="8447" max="8456" width="12.625" style="4" customWidth="1"/>
    <col min="8457" max="8701" width="9" style="4"/>
    <col min="8702" max="8702" width="22.625" style="4" customWidth="1"/>
    <col min="8703" max="8712" width="12.625" style="4" customWidth="1"/>
    <col min="8713" max="8957" width="9" style="4"/>
    <col min="8958" max="8958" width="22.625" style="4" customWidth="1"/>
    <col min="8959" max="8968" width="12.625" style="4" customWidth="1"/>
    <col min="8969" max="9213" width="9" style="4"/>
    <col min="9214" max="9214" width="22.625" style="4" customWidth="1"/>
    <col min="9215" max="9224" width="12.625" style="4" customWidth="1"/>
    <col min="9225" max="9469" width="9" style="4"/>
    <col min="9470" max="9470" width="22.625" style="4" customWidth="1"/>
    <col min="9471" max="9480" width="12.625" style="4" customWidth="1"/>
    <col min="9481" max="9725" width="9" style="4"/>
    <col min="9726" max="9726" width="22.625" style="4" customWidth="1"/>
    <col min="9727" max="9736" width="12.625" style="4" customWidth="1"/>
    <col min="9737" max="9981" width="9" style="4"/>
    <col min="9982" max="9982" width="22.625" style="4" customWidth="1"/>
    <col min="9983" max="9992" width="12.625" style="4" customWidth="1"/>
    <col min="9993" max="10237" width="9" style="4"/>
    <col min="10238" max="10238" width="22.625" style="4" customWidth="1"/>
    <col min="10239" max="10248" width="12.625" style="4" customWidth="1"/>
    <col min="10249" max="10493" width="9" style="4"/>
    <col min="10494" max="10494" width="22.625" style="4" customWidth="1"/>
    <col min="10495" max="10504" width="12.625" style="4" customWidth="1"/>
    <col min="10505" max="10749" width="9" style="4"/>
    <col min="10750" max="10750" width="22.625" style="4" customWidth="1"/>
    <col min="10751" max="10760" width="12.625" style="4" customWidth="1"/>
    <col min="10761" max="11005" width="9" style="4"/>
    <col min="11006" max="11006" width="22.625" style="4" customWidth="1"/>
    <col min="11007" max="11016" width="12.625" style="4" customWidth="1"/>
    <col min="11017" max="11261" width="9" style="4"/>
    <col min="11262" max="11262" width="22.625" style="4" customWidth="1"/>
    <col min="11263" max="11272" width="12.625" style="4" customWidth="1"/>
    <col min="11273" max="11517" width="9" style="4"/>
    <col min="11518" max="11518" width="22.625" style="4" customWidth="1"/>
    <col min="11519" max="11528" width="12.625" style="4" customWidth="1"/>
    <col min="11529" max="11773" width="9" style="4"/>
    <col min="11774" max="11774" width="22.625" style="4" customWidth="1"/>
    <col min="11775" max="11784" width="12.625" style="4" customWidth="1"/>
    <col min="11785" max="12029" width="9" style="4"/>
    <col min="12030" max="12030" width="22.625" style="4" customWidth="1"/>
    <col min="12031" max="12040" width="12.625" style="4" customWidth="1"/>
    <col min="12041" max="12285" width="9" style="4"/>
    <col min="12286" max="12286" width="22.625" style="4" customWidth="1"/>
    <col min="12287" max="12296" width="12.625" style="4" customWidth="1"/>
    <col min="12297" max="12541" width="9" style="4"/>
    <col min="12542" max="12542" width="22.625" style="4" customWidth="1"/>
    <col min="12543" max="12552" width="12.625" style="4" customWidth="1"/>
    <col min="12553" max="12797" width="9" style="4"/>
    <col min="12798" max="12798" width="22.625" style="4" customWidth="1"/>
    <col min="12799" max="12808" width="12.625" style="4" customWidth="1"/>
    <col min="12809" max="13053" width="9" style="4"/>
    <col min="13054" max="13054" width="22.625" style="4" customWidth="1"/>
    <col min="13055" max="13064" width="12.625" style="4" customWidth="1"/>
    <col min="13065" max="13309" width="9" style="4"/>
    <col min="13310" max="13310" width="22.625" style="4" customWidth="1"/>
    <col min="13311" max="13320" width="12.625" style="4" customWidth="1"/>
    <col min="13321" max="13565" width="9" style="4"/>
    <col min="13566" max="13566" width="22.625" style="4" customWidth="1"/>
    <col min="13567" max="13576" width="12.625" style="4" customWidth="1"/>
    <col min="13577" max="13821" width="9" style="4"/>
    <col min="13822" max="13822" width="22.625" style="4" customWidth="1"/>
    <col min="13823" max="13832" width="12.625" style="4" customWidth="1"/>
    <col min="13833" max="14077" width="9" style="4"/>
    <col min="14078" max="14078" width="22.625" style="4" customWidth="1"/>
    <col min="14079" max="14088" width="12.625" style="4" customWidth="1"/>
    <col min="14089" max="14333" width="9" style="4"/>
    <col min="14334" max="14334" width="22.625" style="4" customWidth="1"/>
    <col min="14335" max="14344" width="12.625" style="4" customWidth="1"/>
    <col min="14345" max="14589" width="9" style="4"/>
    <col min="14590" max="14590" width="22.625" style="4" customWidth="1"/>
    <col min="14591" max="14600" width="12.625" style="4" customWidth="1"/>
    <col min="14601" max="14845" width="9" style="4"/>
    <col min="14846" max="14846" width="22.625" style="4" customWidth="1"/>
    <col min="14847" max="14856" width="12.625" style="4" customWidth="1"/>
    <col min="14857" max="15101" width="9" style="4"/>
    <col min="15102" max="15102" width="22.625" style="4" customWidth="1"/>
    <col min="15103" max="15112" width="12.625" style="4" customWidth="1"/>
    <col min="15113" max="15357" width="9" style="4"/>
    <col min="15358" max="15358" width="22.625" style="4" customWidth="1"/>
    <col min="15359" max="15368" width="12.625" style="4" customWidth="1"/>
    <col min="15369" max="15613" width="9" style="4"/>
    <col min="15614" max="15614" width="22.625" style="4" customWidth="1"/>
    <col min="15615" max="15624" width="12.625" style="4" customWidth="1"/>
    <col min="15625" max="15869" width="9" style="4"/>
    <col min="15870" max="15870" width="22.625" style="4" customWidth="1"/>
    <col min="15871" max="15880" width="12.625" style="4" customWidth="1"/>
    <col min="15881" max="16125" width="9" style="4"/>
    <col min="16126" max="16126" width="22.625" style="4" customWidth="1"/>
    <col min="16127" max="16136" width="12.625" style="4" customWidth="1"/>
    <col min="16137" max="16384" width="9" style="4"/>
  </cols>
  <sheetData>
    <row r="1" spans="1:11" ht="24" customHeight="1">
      <c r="B1" s="13" t="s">
        <v>122</v>
      </c>
      <c r="C1" s="14"/>
    </row>
    <row r="2" spans="1:11" ht="21">
      <c r="B2" s="669" t="s">
        <v>123</v>
      </c>
      <c r="C2" s="669"/>
      <c r="D2" s="669"/>
      <c r="E2" s="669"/>
      <c r="F2" s="669"/>
      <c r="G2" s="669"/>
      <c r="H2" s="669"/>
      <c r="I2" s="669"/>
      <c r="J2" s="669"/>
    </row>
    <row r="3" spans="1:11" ht="14.25">
      <c r="A3" s="2"/>
      <c r="B3" s="15"/>
      <c r="C3" s="15"/>
      <c r="D3" s="15"/>
      <c r="E3" s="15"/>
      <c r="F3" s="15"/>
      <c r="G3" s="15"/>
      <c r="H3" s="15"/>
    </row>
    <row r="4" spans="1:11" ht="23.25" customHeight="1" thickBot="1">
      <c r="A4" s="2"/>
      <c r="B4" s="2"/>
      <c r="C4" s="2"/>
      <c r="D4" s="2"/>
      <c r="E4" s="2"/>
      <c r="F4" s="2"/>
      <c r="G4" s="16"/>
      <c r="H4" s="16"/>
      <c r="J4" s="16" t="s">
        <v>83</v>
      </c>
    </row>
    <row r="5" spans="1:11" ht="45" customHeight="1">
      <c r="A5" s="2"/>
      <c r="B5" s="667" t="s">
        <v>68</v>
      </c>
      <c r="C5" s="18" t="s">
        <v>140</v>
      </c>
      <c r="D5" s="18" t="s">
        <v>69</v>
      </c>
      <c r="E5" s="18" t="s">
        <v>143</v>
      </c>
      <c r="F5" s="17" t="s">
        <v>70</v>
      </c>
      <c r="G5" s="17" t="s">
        <v>82</v>
      </c>
      <c r="H5" s="34" t="s">
        <v>124</v>
      </c>
      <c r="I5" s="34" t="s">
        <v>2</v>
      </c>
      <c r="J5" s="35" t="s">
        <v>128</v>
      </c>
    </row>
    <row r="6" spans="1:11" ht="21.75" customHeight="1">
      <c r="A6" s="2"/>
      <c r="B6" s="668"/>
      <c r="C6" s="19" t="s">
        <v>71</v>
      </c>
      <c r="D6" s="19" t="s">
        <v>72</v>
      </c>
      <c r="E6" s="19" t="s">
        <v>73</v>
      </c>
      <c r="F6" s="19" t="s">
        <v>74</v>
      </c>
      <c r="G6" s="19" t="s">
        <v>75</v>
      </c>
      <c r="H6" s="20" t="s">
        <v>125</v>
      </c>
      <c r="I6" s="20" t="s">
        <v>126</v>
      </c>
      <c r="J6" s="33" t="s">
        <v>127</v>
      </c>
    </row>
    <row r="7" spans="1:11" ht="75" customHeight="1">
      <c r="A7" s="2"/>
      <c r="B7" s="26" t="s">
        <v>76</v>
      </c>
      <c r="C7" s="21">
        <f>別紙４所要額実績報告書!J14</f>
        <v>0</v>
      </c>
      <c r="D7" s="230"/>
      <c r="E7" s="22">
        <f>C7-D7</f>
        <v>0</v>
      </c>
      <c r="F7" s="21">
        <f>別紙４所要額実績報告書!M14</f>
        <v>0</v>
      </c>
      <c r="G7" s="38">
        <v>1</v>
      </c>
      <c r="H7" s="198">
        <f>ROUNDDOWN(G7*MIN(E7,F7),-3)</f>
        <v>0</v>
      </c>
      <c r="I7" s="198">
        <f>別紙４所要額実績報告書!L14</f>
        <v>0</v>
      </c>
      <c r="J7" s="27">
        <f>I7-H7</f>
        <v>0</v>
      </c>
    </row>
    <row r="8" spans="1:11" ht="75" customHeight="1">
      <c r="A8" s="2"/>
      <c r="B8" s="26" t="s">
        <v>77</v>
      </c>
      <c r="C8" s="21">
        <f>別紙４所要額実績報告書!J21</f>
        <v>0</v>
      </c>
      <c r="D8" s="230"/>
      <c r="E8" s="22">
        <f>C8-D8</f>
        <v>0</v>
      </c>
      <c r="F8" s="21">
        <f>別紙４所要額実績報告書!M21</f>
        <v>0</v>
      </c>
      <c r="G8" s="38">
        <v>1</v>
      </c>
      <c r="H8" s="198">
        <f>ROUNDDOWN(G8*MIN(E8,F8),-3)</f>
        <v>0</v>
      </c>
      <c r="I8" s="198">
        <f>別紙４所要額実績報告書!L21</f>
        <v>0</v>
      </c>
      <c r="J8" s="27">
        <f>I8-H8</f>
        <v>0</v>
      </c>
    </row>
    <row r="9" spans="1:11" ht="75" customHeight="1">
      <c r="A9" s="2"/>
      <c r="B9" s="26" t="s">
        <v>78</v>
      </c>
      <c r="C9" s="21">
        <f>別紙４所要額実績報告書!J28</f>
        <v>0</v>
      </c>
      <c r="D9" s="230"/>
      <c r="E9" s="22">
        <f>C9-D9</f>
        <v>0</v>
      </c>
      <c r="F9" s="21">
        <f>別紙４所要額実績報告書!M28</f>
        <v>0</v>
      </c>
      <c r="G9" s="38">
        <v>1</v>
      </c>
      <c r="H9" s="198">
        <f>ROUNDDOWN(G9*MIN(E9,F9),-3)</f>
        <v>0</v>
      </c>
      <c r="I9" s="198">
        <f>別紙４所要額実績報告書!L28</f>
        <v>0</v>
      </c>
      <c r="J9" s="27">
        <f>I9-H9</f>
        <v>0</v>
      </c>
    </row>
    <row r="10" spans="1:11" ht="75" customHeight="1">
      <c r="A10" s="2"/>
      <c r="B10" s="26" t="s">
        <v>79</v>
      </c>
      <c r="C10" s="21">
        <f>別紙４所要額実績報告書!J37</f>
        <v>0</v>
      </c>
      <c r="D10" s="230"/>
      <c r="E10" s="22">
        <f>C10-D10</f>
        <v>0</v>
      </c>
      <c r="F10" s="21">
        <f>別紙４所要額実績報告書!M37</f>
        <v>0</v>
      </c>
      <c r="G10" s="38">
        <v>1</v>
      </c>
      <c r="H10" s="198">
        <f>ROUNDDOWN(G10*MIN(E10,F10),-3)</f>
        <v>0</v>
      </c>
      <c r="I10" s="198">
        <f>別紙４所要額実績報告書!L37</f>
        <v>0</v>
      </c>
      <c r="J10" s="27">
        <f>I10-H10</f>
        <v>0</v>
      </c>
    </row>
    <row r="11" spans="1:11" ht="75" customHeight="1" thickBot="1">
      <c r="A11" s="2"/>
      <c r="B11" s="26" t="s">
        <v>80</v>
      </c>
      <c r="C11" s="21">
        <f>別紙４所要額実績報告書!J49</f>
        <v>0</v>
      </c>
      <c r="D11" s="230"/>
      <c r="E11" s="22">
        <f>C11-D11</f>
        <v>0</v>
      </c>
      <c r="F11" s="21">
        <f>別紙４所要額実績報告書!M49</f>
        <v>0</v>
      </c>
      <c r="G11" s="38">
        <v>1</v>
      </c>
      <c r="H11" s="198">
        <f>ROUNDDOWN(G11*MIN(E11,F11),-3)</f>
        <v>0</v>
      </c>
      <c r="I11" s="198">
        <f>別紙４所要額実績報告書!L49</f>
        <v>0</v>
      </c>
      <c r="J11" s="27">
        <f>I11-H11</f>
        <v>0</v>
      </c>
    </row>
    <row r="12" spans="1:11" ht="75" customHeight="1" thickBot="1">
      <c r="A12" s="2"/>
      <c r="B12" s="25" t="s">
        <v>81</v>
      </c>
      <c r="C12" s="23">
        <f>SUM(C7:C11)</f>
        <v>0</v>
      </c>
      <c r="D12" s="23">
        <f t="shared" ref="D12:E12" si="0">SUM(D7:D11)</f>
        <v>0</v>
      </c>
      <c r="E12" s="23">
        <f t="shared" si="0"/>
        <v>0</v>
      </c>
      <c r="F12" s="193"/>
      <c r="G12" s="193"/>
      <c r="H12" s="200">
        <f>SUM(H7:H11)</f>
        <v>0</v>
      </c>
      <c r="I12" s="200">
        <f t="shared" ref="I12:J12" si="1">SUM(I7:I11)</f>
        <v>0</v>
      </c>
      <c r="J12" s="200">
        <f t="shared" si="1"/>
        <v>0</v>
      </c>
      <c r="K12" s="415"/>
    </row>
    <row r="13" spans="1:11" ht="18.75" customHeight="1">
      <c r="A13" s="2"/>
      <c r="B13" s="2"/>
      <c r="C13" s="2"/>
      <c r="D13" s="2"/>
      <c r="E13" s="2"/>
      <c r="F13" s="2"/>
      <c r="G13" s="2"/>
      <c r="H13" s="2"/>
    </row>
    <row r="14" spans="1:11" ht="14.25">
      <c r="A14" s="2"/>
      <c r="B14" s="24" t="s">
        <v>131</v>
      </c>
      <c r="C14" s="2"/>
      <c r="D14" s="2"/>
      <c r="E14" s="2"/>
      <c r="F14" s="2"/>
      <c r="G14" s="2"/>
      <c r="H14" s="2"/>
    </row>
    <row r="15" spans="1:11" ht="14.25">
      <c r="A15" s="2"/>
      <c r="B15" s="24"/>
      <c r="C15" s="2"/>
      <c r="D15" s="2"/>
      <c r="E15" s="2"/>
      <c r="F15" s="2"/>
      <c r="G15" s="2"/>
      <c r="H15" s="2"/>
    </row>
    <row r="16" spans="1:11" ht="14.25">
      <c r="A16" s="2"/>
      <c r="B16" s="24"/>
      <c r="C16" s="2"/>
      <c r="D16" s="2"/>
      <c r="E16" s="2"/>
      <c r="F16" s="2"/>
      <c r="G16" s="2"/>
      <c r="H16" s="2"/>
    </row>
    <row r="17" spans="1:8" ht="14.25">
      <c r="A17" s="2"/>
      <c r="B17" s="24"/>
      <c r="C17" s="2"/>
      <c r="D17" s="2"/>
      <c r="E17" s="2"/>
      <c r="F17" s="2"/>
      <c r="G17" s="2"/>
      <c r="H17" s="2"/>
    </row>
    <row r="18" spans="1:8" ht="14.25">
      <c r="A18" s="2"/>
      <c r="B18" s="24"/>
      <c r="C18" s="2"/>
      <c r="D18" s="2"/>
      <c r="E18" s="2"/>
      <c r="F18" s="2"/>
      <c r="G18" s="2"/>
      <c r="H18" s="2"/>
    </row>
    <row r="19" spans="1:8" ht="14.25">
      <c r="A19" s="2"/>
      <c r="B19" s="24"/>
      <c r="C19" s="2"/>
      <c r="D19" s="2"/>
      <c r="E19" s="2"/>
      <c r="F19" s="2"/>
      <c r="G19" s="2"/>
      <c r="H19" s="2"/>
    </row>
    <row r="20" spans="1:8" ht="14.25">
      <c r="A20" s="2"/>
      <c r="B20" s="24"/>
      <c r="C20" s="2"/>
      <c r="D20" s="2"/>
      <c r="E20" s="2"/>
      <c r="F20" s="2"/>
      <c r="G20" s="2"/>
      <c r="H20" s="2"/>
    </row>
  </sheetData>
  <sheetProtection sheet="1" scenarios="1"/>
  <mergeCells count="2">
    <mergeCell ref="B5:B6"/>
    <mergeCell ref="B2:J2"/>
  </mergeCells>
  <phoneticPr fontId="2"/>
  <pageMargins left="0.70866141732283472" right="0.70866141732283472" top="0.74803149606299213" bottom="0.74803149606299213" header="0.31496062992125984" footer="0.31496062992125984"/>
  <pageSetup paperSize="9" scale="72" orientation="landscape" cellComments="asDisplayed" r:id="rId1"/>
  <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FD97F-78A3-4443-85C5-E542B3B5C97F}">
  <sheetPr codeName="Sheet14">
    <tabColor rgb="FFFF0000"/>
    <pageSetUpPr fitToPage="1"/>
  </sheetPr>
  <dimension ref="A1:M53"/>
  <sheetViews>
    <sheetView topLeftCell="B1" zoomScale="80" zoomScaleNormal="80" workbookViewId="0">
      <pane xSplit="2" ySplit="5" topLeftCell="D6" activePane="bottomRight" state="frozen"/>
      <selection activeCell="B1" sqref="B1"/>
      <selection pane="topRight" activeCell="D1" sqref="D1"/>
      <selection pane="bottomLeft" activeCell="B6" sqref="B6"/>
      <selection pane="bottomRight" activeCell="D6" sqref="D6"/>
    </sheetView>
  </sheetViews>
  <sheetFormatPr defaultRowHeight="18.75"/>
  <cols>
    <col min="1" max="1" width="5.625" style="3" customWidth="1"/>
    <col min="2" max="2" width="20.25" style="3" customWidth="1"/>
    <col min="3" max="3" width="46.75" style="3" customWidth="1"/>
    <col min="4" max="4" width="13" style="3" customWidth="1"/>
    <col min="5" max="5" width="25" style="3" customWidth="1"/>
    <col min="6" max="6" width="27.125" style="3" customWidth="1"/>
    <col min="7" max="7" width="13" style="3" customWidth="1"/>
    <col min="8" max="9" width="25" style="3" customWidth="1"/>
    <col min="10" max="10" width="27" style="3" customWidth="1"/>
    <col min="11" max="13" width="30" style="3" customWidth="1"/>
    <col min="14" max="258" width="9" style="3"/>
    <col min="259" max="259" width="1.625" style="3" customWidth="1"/>
    <col min="260" max="261" width="15.625" style="3" customWidth="1"/>
    <col min="262" max="263" width="10.625" style="3" customWidth="1"/>
    <col min="264" max="264" width="15.625" style="3" customWidth="1"/>
    <col min="265" max="267" width="10.625" style="3" customWidth="1"/>
    <col min="268" max="269" width="15.625" style="3" customWidth="1"/>
    <col min="270" max="514" width="9" style="3"/>
    <col min="515" max="515" width="1.625" style="3" customWidth="1"/>
    <col min="516" max="517" width="15.625" style="3" customWidth="1"/>
    <col min="518" max="519" width="10.625" style="3" customWidth="1"/>
    <col min="520" max="520" width="15.625" style="3" customWidth="1"/>
    <col min="521" max="523" width="10.625" style="3" customWidth="1"/>
    <col min="524" max="525" width="15.625" style="3" customWidth="1"/>
    <col min="526" max="770" width="9" style="3"/>
    <col min="771" max="771" width="1.625" style="3" customWidth="1"/>
    <col min="772" max="773" width="15.625" style="3" customWidth="1"/>
    <col min="774" max="775" width="10.625" style="3" customWidth="1"/>
    <col min="776" max="776" width="15.625" style="3" customWidth="1"/>
    <col min="777" max="779" width="10.625" style="3" customWidth="1"/>
    <col min="780" max="781" width="15.625" style="3" customWidth="1"/>
    <col min="782" max="1026" width="9" style="3"/>
    <col min="1027" max="1027" width="1.625" style="3" customWidth="1"/>
    <col min="1028" max="1029" width="15.625" style="3" customWidth="1"/>
    <col min="1030" max="1031" width="10.625" style="3" customWidth="1"/>
    <col min="1032" max="1032" width="15.625" style="3" customWidth="1"/>
    <col min="1033" max="1035" width="10.625" style="3" customWidth="1"/>
    <col min="1036" max="1037" width="15.625" style="3" customWidth="1"/>
    <col min="1038" max="1282" width="9" style="3"/>
    <col min="1283" max="1283" width="1.625" style="3" customWidth="1"/>
    <col min="1284" max="1285" width="15.625" style="3" customWidth="1"/>
    <col min="1286" max="1287" width="10.625" style="3" customWidth="1"/>
    <col min="1288" max="1288" width="15.625" style="3" customWidth="1"/>
    <col min="1289" max="1291" width="10.625" style="3" customWidth="1"/>
    <col min="1292" max="1293" width="15.625" style="3" customWidth="1"/>
    <col min="1294" max="1538" width="9" style="3"/>
    <col min="1539" max="1539" width="1.625" style="3" customWidth="1"/>
    <col min="1540" max="1541" width="15.625" style="3" customWidth="1"/>
    <col min="1542" max="1543" width="10.625" style="3" customWidth="1"/>
    <col min="1544" max="1544" width="15.625" style="3" customWidth="1"/>
    <col min="1545" max="1547" width="10.625" style="3" customWidth="1"/>
    <col min="1548" max="1549" width="15.625" style="3" customWidth="1"/>
    <col min="1550" max="1794" width="9" style="3"/>
    <col min="1795" max="1795" width="1.625" style="3" customWidth="1"/>
    <col min="1796" max="1797" width="15.625" style="3" customWidth="1"/>
    <col min="1798" max="1799" width="10.625" style="3" customWidth="1"/>
    <col min="1800" max="1800" width="15.625" style="3" customWidth="1"/>
    <col min="1801" max="1803" width="10.625" style="3" customWidth="1"/>
    <col min="1804" max="1805" width="15.625" style="3" customWidth="1"/>
    <col min="1806" max="2050" width="9" style="3"/>
    <col min="2051" max="2051" width="1.625" style="3" customWidth="1"/>
    <col min="2052" max="2053" width="15.625" style="3" customWidth="1"/>
    <col min="2054" max="2055" width="10.625" style="3" customWidth="1"/>
    <col min="2056" max="2056" width="15.625" style="3" customWidth="1"/>
    <col min="2057" max="2059" width="10.625" style="3" customWidth="1"/>
    <col min="2060" max="2061" width="15.625" style="3" customWidth="1"/>
    <col min="2062" max="2306" width="9" style="3"/>
    <col min="2307" max="2307" width="1.625" style="3" customWidth="1"/>
    <col min="2308" max="2309" width="15.625" style="3" customWidth="1"/>
    <col min="2310" max="2311" width="10.625" style="3" customWidth="1"/>
    <col min="2312" max="2312" width="15.625" style="3" customWidth="1"/>
    <col min="2313" max="2315" width="10.625" style="3" customWidth="1"/>
    <col min="2316" max="2317" width="15.625" style="3" customWidth="1"/>
    <col min="2318" max="2562" width="9" style="3"/>
    <col min="2563" max="2563" width="1.625" style="3" customWidth="1"/>
    <col min="2564" max="2565" width="15.625" style="3" customWidth="1"/>
    <col min="2566" max="2567" width="10.625" style="3" customWidth="1"/>
    <col min="2568" max="2568" width="15.625" style="3" customWidth="1"/>
    <col min="2569" max="2571" width="10.625" style="3" customWidth="1"/>
    <col min="2572" max="2573" width="15.625" style="3" customWidth="1"/>
    <col min="2574" max="2818" width="9" style="3"/>
    <col min="2819" max="2819" width="1.625" style="3" customWidth="1"/>
    <col min="2820" max="2821" width="15.625" style="3" customWidth="1"/>
    <col min="2822" max="2823" width="10.625" style="3" customWidth="1"/>
    <col min="2824" max="2824" width="15.625" style="3" customWidth="1"/>
    <col min="2825" max="2827" width="10.625" style="3" customWidth="1"/>
    <col min="2828" max="2829" width="15.625" style="3" customWidth="1"/>
    <col min="2830" max="3074" width="9" style="3"/>
    <col min="3075" max="3075" width="1.625" style="3" customWidth="1"/>
    <col min="3076" max="3077" width="15.625" style="3" customWidth="1"/>
    <col min="3078" max="3079" width="10.625" style="3" customWidth="1"/>
    <col min="3080" max="3080" width="15.625" style="3" customWidth="1"/>
    <col min="3081" max="3083" width="10.625" style="3" customWidth="1"/>
    <col min="3084" max="3085" width="15.625" style="3" customWidth="1"/>
    <col min="3086" max="3330" width="9" style="3"/>
    <col min="3331" max="3331" width="1.625" style="3" customWidth="1"/>
    <col min="3332" max="3333" width="15.625" style="3" customWidth="1"/>
    <col min="3334" max="3335" width="10.625" style="3" customWidth="1"/>
    <col min="3336" max="3336" width="15.625" style="3" customWidth="1"/>
    <col min="3337" max="3339" width="10.625" style="3" customWidth="1"/>
    <col min="3340" max="3341" width="15.625" style="3" customWidth="1"/>
    <col min="3342" max="3586" width="9" style="3"/>
    <col min="3587" max="3587" width="1.625" style="3" customWidth="1"/>
    <col min="3588" max="3589" width="15.625" style="3" customWidth="1"/>
    <col min="3590" max="3591" width="10.625" style="3" customWidth="1"/>
    <col min="3592" max="3592" width="15.625" style="3" customWidth="1"/>
    <col min="3593" max="3595" width="10.625" style="3" customWidth="1"/>
    <col min="3596" max="3597" width="15.625" style="3" customWidth="1"/>
    <col min="3598" max="3842" width="9" style="3"/>
    <col min="3843" max="3843" width="1.625" style="3" customWidth="1"/>
    <col min="3844" max="3845" width="15.625" style="3" customWidth="1"/>
    <col min="3846" max="3847" width="10.625" style="3" customWidth="1"/>
    <col min="3848" max="3848" width="15.625" style="3" customWidth="1"/>
    <col min="3849" max="3851" width="10.625" style="3" customWidth="1"/>
    <col min="3852" max="3853" width="15.625" style="3" customWidth="1"/>
    <col min="3854" max="4098" width="9" style="3"/>
    <col min="4099" max="4099" width="1.625" style="3" customWidth="1"/>
    <col min="4100" max="4101" width="15.625" style="3" customWidth="1"/>
    <col min="4102" max="4103" width="10.625" style="3" customWidth="1"/>
    <col min="4104" max="4104" width="15.625" style="3" customWidth="1"/>
    <col min="4105" max="4107" width="10.625" style="3" customWidth="1"/>
    <col min="4108" max="4109" width="15.625" style="3" customWidth="1"/>
    <col min="4110" max="4354" width="9" style="3"/>
    <col min="4355" max="4355" width="1.625" style="3" customWidth="1"/>
    <col min="4356" max="4357" width="15.625" style="3" customWidth="1"/>
    <col min="4358" max="4359" width="10.625" style="3" customWidth="1"/>
    <col min="4360" max="4360" width="15.625" style="3" customWidth="1"/>
    <col min="4361" max="4363" width="10.625" style="3" customWidth="1"/>
    <col min="4364" max="4365" width="15.625" style="3" customWidth="1"/>
    <col min="4366" max="4610" width="9" style="3"/>
    <col min="4611" max="4611" width="1.625" style="3" customWidth="1"/>
    <col min="4612" max="4613" width="15.625" style="3" customWidth="1"/>
    <col min="4614" max="4615" width="10.625" style="3" customWidth="1"/>
    <col min="4616" max="4616" width="15.625" style="3" customWidth="1"/>
    <col min="4617" max="4619" width="10.625" style="3" customWidth="1"/>
    <col min="4620" max="4621" width="15.625" style="3" customWidth="1"/>
    <col min="4622" max="4866" width="9" style="3"/>
    <col min="4867" max="4867" width="1.625" style="3" customWidth="1"/>
    <col min="4868" max="4869" width="15.625" style="3" customWidth="1"/>
    <col min="4870" max="4871" width="10.625" style="3" customWidth="1"/>
    <col min="4872" max="4872" width="15.625" style="3" customWidth="1"/>
    <col min="4873" max="4875" width="10.625" style="3" customWidth="1"/>
    <col min="4876" max="4877" width="15.625" style="3" customWidth="1"/>
    <col min="4878" max="5122" width="9" style="3"/>
    <col min="5123" max="5123" width="1.625" style="3" customWidth="1"/>
    <col min="5124" max="5125" width="15.625" style="3" customWidth="1"/>
    <col min="5126" max="5127" width="10.625" style="3" customWidth="1"/>
    <col min="5128" max="5128" width="15.625" style="3" customWidth="1"/>
    <col min="5129" max="5131" width="10.625" style="3" customWidth="1"/>
    <col min="5132" max="5133" width="15.625" style="3" customWidth="1"/>
    <col min="5134" max="5378" width="9" style="3"/>
    <col min="5379" max="5379" width="1.625" style="3" customWidth="1"/>
    <col min="5380" max="5381" width="15.625" style="3" customWidth="1"/>
    <col min="5382" max="5383" width="10.625" style="3" customWidth="1"/>
    <col min="5384" max="5384" width="15.625" style="3" customWidth="1"/>
    <col min="5385" max="5387" width="10.625" style="3" customWidth="1"/>
    <col min="5388" max="5389" width="15.625" style="3" customWidth="1"/>
    <col min="5390" max="5634" width="9" style="3"/>
    <col min="5635" max="5635" width="1.625" style="3" customWidth="1"/>
    <col min="5636" max="5637" width="15.625" style="3" customWidth="1"/>
    <col min="5638" max="5639" width="10.625" style="3" customWidth="1"/>
    <col min="5640" max="5640" width="15.625" style="3" customWidth="1"/>
    <col min="5641" max="5643" width="10.625" style="3" customWidth="1"/>
    <col min="5644" max="5645" width="15.625" style="3" customWidth="1"/>
    <col min="5646" max="5890" width="9" style="3"/>
    <col min="5891" max="5891" width="1.625" style="3" customWidth="1"/>
    <col min="5892" max="5893" width="15.625" style="3" customWidth="1"/>
    <col min="5894" max="5895" width="10.625" style="3" customWidth="1"/>
    <col min="5896" max="5896" width="15.625" style="3" customWidth="1"/>
    <col min="5897" max="5899" width="10.625" style="3" customWidth="1"/>
    <col min="5900" max="5901" width="15.625" style="3" customWidth="1"/>
    <col min="5902" max="6146" width="9" style="3"/>
    <col min="6147" max="6147" width="1.625" style="3" customWidth="1"/>
    <col min="6148" max="6149" width="15.625" style="3" customWidth="1"/>
    <col min="6150" max="6151" width="10.625" style="3" customWidth="1"/>
    <col min="6152" max="6152" width="15.625" style="3" customWidth="1"/>
    <col min="6153" max="6155" width="10.625" style="3" customWidth="1"/>
    <col min="6156" max="6157" width="15.625" style="3" customWidth="1"/>
    <col min="6158" max="6402" width="9" style="3"/>
    <col min="6403" max="6403" width="1.625" style="3" customWidth="1"/>
    <col min="6404" max="6405" width="15.625" style="3" customWidth="1"/>
    <col min="6406" max="6407" width="10.625" style="3" customWidth="1"/>
    <col min="6408" max="6408" width="15.625" style="3" customWidth="1"/>
    <col min="6409" max="6411" width="10.625" style="3" customWidth="1"/>
    <col min="6412" max="6413" width="15.625" style="3" customWidth="1"/>
    <col min="6414" max="6658" width="9" style="3"/>
    <col min="6659" max="6659" width="1.625" style="3" customWidth="1"/>
    <col min="6660" max="6661" width="15.625" style="3" customWidth="1"/>
    <col min="6662" max="6663" width="10.625" style="3" customWidth="1"/>
    <col min="6664" max="6664" width="15.625" style="3" customWidth="1"/>
    <col min="6665" max="6667" width="10.625" style="3" customWidth="1"/>
    <col min="6668" max="6669" width="15.625" style="3" customWidth="1"/>
    <col min="6670" max="6914" width="9" style="3"/>
    <col min="6915" max="6915" width="1.625" style="3" customWidth="1"/>
    <col min="6916" max="6917" width="15.625" style="3" customWidth="1"/>
    <col min="6918" max="6919" width="10.625" style="3" customWidth="1"/>
    <col min="6920" max="6920" width="15.625" style="3" customWidth="1"/>
    <col min="6921" max="6923" width="10.625" style="3" customWidth="1"/>
    <col min="6924" max="6925" width="15.625" style="3" customWidth="1"/>
    <col min="6926" max="7170" width="9" style="3"/>
    <col min="7171" max="7171" width="1.625" style="3" customWidth="1"/>
    <col min="7172" max="7173" width="15.625" style="3" customWidth="1"/>
    <col min="7174" max="7175" width="10.625" style="3" customWidth="1"/>
    <col min="7176" max="7176" width="15.625" style="3" customWidth="1"/>
    <col min="7177" max="7179" width="10.625" style="3" customWidth="1"/>
    <col min="7180" max="7181" width="15.625" style="3" customWidth="1"/>
    <col min="7182" max="7426" width="9" style="3"/>
    <col min="7427" max="7427" width="1.625" style="3" customWidth="1"/>
    <col min="7428" max="7429" width="15.625" style="3" customWidth="1"/>
    <col min="7430" max="7431" width="10.625" style="3" customWidth="1"/>
    <col min="7432" max="7432" width="15.625" style="3" customWidth="1"/>
    <col min="7433" max="7435" width="10.625" style="3" customWidth="1"/>
    <col min="7436" max="7437" width="15.625" style="3" customWidth="1"/>
    <col min="7438" max="7682" width="9" style="3"/>
    <col min="7683" max="7683" width="1.625" style="3" customWidth="1"/>
    <col min="7684" max="7685" width="15.625" style="3" customWidth="1"/>
    <col min="7686" max="7687" width="10.625" style="3" customWidth="1"/>
    <col min="7688" max="7688" width="15.625" style="3" customWidth="1"/>
    <col min="7689" max="7691" width="10.625" style="3" customWidth="1"/>
    <col min="7692" max="7693" width="15.625" style="3" customWidth="1"/>
    <col min="7694" max="7938" width="9" style="3"/>
    <col min="7939" max="7939" width="1.625" style="3" customWidth="1"/>
    <col min="7940" max="7941" width="15.625" style="3" customWidth="1"/>
    <col min="7942" max="7943" width="10.625" style="3" customWidth="1"/>
    <col min="7944" max="7944" width="15.625" style="3" customWidth="1"/>
    <col min="7945" max="7947" width="10.625" style="3" customWidth="1"/>
    <col min="7948" max="7949" width="15.625" style="3" customWidth="1"/>
    <col min="7950" max="8194" width="9" style="3"/>
    <col min="8195" max="8195" width="1.625" style="3" customWidth="1"/>
    <col min="8196" max="8197" width="15.625" style="3" customWidth="1"/>
    <col min="8198" max="8199" width="10.625" style="3" customWidth="1"/>
    <col min="8200" max="8200" width="15.625" style="3" customWidth="1"/>
    <col min="8201" max="8203" width="10.625" style="3" customWidth="1"/>
    <col min="8204" max="8205" width="15.625" style="3" customWidth="1"/>
    <col min="8206" max="8450" width="9" style="3"/>
    <col min="8451" max="8451" width="1.625" style="3" customWidth="1"/>
    <col min="8452" max="8453" width="15.625" style="3" customWidth="1"/>
    <col min="8454" max="8455" width="10.625" style="3" customWidth="1"/>
    <col min="8456" max="8456" width="15.625" style="3" customWidth="1"/>
    <col min="8457" max="8459" width="10.625" style="3" customWidth="1"/>
    <col min="8460" max="8461" width="15.625" style="3" customWidth="1"/>
    <col min="8462" max="8706" width="9" style="3"/>
    <col min="8707" max="8707" width="1.625" style="3" customWidth="1"/>
    <col min="8708" max="8709" width="15.625" style="3" customWidth="1"/>
    <col min="8710" max="8711" width="10.625" style="3" customWidth="1"/>
    <col min="8712" max="8712" width="15.625" style="3" customWidth="1"/>
    <col min="8713" max="8715" width="10.625" style="3" customWidth="1"/>
    <col min="8716" max="8717" width="15.625" style="3" customWidth="1"/>
    <col min="8718" max="8962" width="9" style="3"/>
    <col min="8963" max="8963" width="1.625" style="3" customWidth="1"/>
    <col min="8964" max="8965" width="15.625" style="3" customWidth="1"/>
    <col min="8966" max="8967" width="10.625" style="3" customWidth="1"/>
    <col min="8968" max="8968" width="15.625" style="3" customWidth="1"/>
    <col min="8969" max="8971" width="10.625" style="3" customWidth="1"/>
    <col min="8972" max="8973" width="15.625" style="3" customWidth="1"/>
    <col min="8974" max="9218" width="9" style="3"/>
    <col min="9219" max="9219" width="1.625" style="3" customWidth="1"/>
    <col min="9220" max="9221" width="15.625" style="3" customWidth="1"/>
    <col min="9222" max="9223" width="10.625" style="3" customWidth="1"/>
    <col min="9224" max="9224" width="15.625" style="3" customWidth="1"/>
    <col min="9225" max="9227" width="10.625" style="3" customWidth="1"/>
    <col min="9228" max="9229" width="15.625" style="3" customWidth="1"/>
    <col min="9230" max="9474" width="9" style="3"/>
    <col min="9475" max="9475" width="1.625" style="3" customWidth="1"/>
    <col min="9476" max="9477" width="15.625" style="3" customWidth="1"/>
    <col min="9478" max="9479" width="10.625" style="3" customWidth="1"/>
    <col min="9480" max="9480" width="15.625" style="3" customWidth="1"/>
    <col min="9481" max="9483" width="10.625" style="3" customWidth="1"/>
    <col min="9484" max="9485" width="15.625" style="3" customWidth="1"/>
    <col min="9486" max="9730" width="9" style="3"/>
    <col min="9731" max="9731" width="1.625" style="3" customWidth="1"/>
    <col min="9732" max="9733" width="15.625" style="3" customWidth="1"/>
    <col min="9734" max="9735" width="10.625" style="3" customWidth="1"/>
    <col min="9736" max="9736" width="15.625" style="3" customWidth="1"/>
    <col min="9737" max="9739" width="10.625" style="3" customWidth="1"/>
    <col min="9740" max="9741" width="15.625" style="3" customWidth="1"/>
    <col min="9742" max="9986" width="9" style="3"/>
    <col min="9987" max="9987" width="1.625" style="3" customWidth="1"/>
    <col min="9988" max="9989" width="15.625" style="3" customWidth="1"/>
    <col min="9990" max="9991" width="10.625" style="3" customWidth="1"/>
    <col min="9992" max="9992" width="15.625" style="3" customWidth="1"/>
    <col min="9993" max="9995" width="10.625" style="3" customWidth="1"/>
    <col min="9996" max="9997" width="15.625" style="3" customWidth="1"/>
    <col min="9998" max="10242" width="9" style="3"/>
    <col min="10243" max="10243" width="1.625" style="3" customWidth="1"/>
    <col min="10244" max="10245" width="15.625" style="3" customWidth="1"/>
    <col min="10246" max="10247" width="10.625" style="3" customWidth="1"/>
    <col min="10248" max="10248" width="15.625" style="3" customWidth="1"/>
    <col min="10249" max="10251" width="10.625" style="3" customWidth="1"/>
    <col min="10252" max="10253" width="15.625" style="3" customWidth="1"/>
    <col min="10254" max="10498" width="9" style="3"/>
    <col min="10499" max="10499" width="1.625" style="3" customWidth="1"/>
    <col min="10500" max="10501" width="15.625" style="3" customWidth="1"/>
    <col min="10502" max="10503" width="10.625" style="3" customWidth="1"/>
    <col min="10504" max="10504" width="15.625" style="3" customWidth="1"/>
    <col min="10505" max="10507" width="10.625" style="3" customWidth="1"/>
    <col min="10508" max="10509" width="15.625" style="3" customWidth="1"/>
    <col min="10510" max="10754" width="9" style="3"/>
    <col min="10755" max="10755" width="1.625" style="3" customWidth="1"/>
    <col min="10756" max="10757" width="15.625" style="3" customWidth="1"/>
    <col min="10758" max="10759" width="10.625" style="3" customWidth="1"/>
    <col min="10760" max="10760" width="15.625" style="3" customWidth="1"/>
    <col min="10761" max="10763" width="10.625" style="3" customWidth="1"/>
    <col min="10764" max="10765" width="15.625" style="3" customWidth="1"/>
    <col min="10766" max="11010" width="9" style="3"/>
    <col min="11011" max="11011" width="1.625" style="3" customWidth="1"/>
    <col min="11012" max="11013" width="15.625" style="3" customWidth="1"/>
    <col min="11014" max="11015" width="10.625" style="3" customWidth="1"/>
    <col min="11016" max="11016" width="15.625" style="3" customWidth="1"/>
    <col min="11017" max="11019" width="10.625" style="3" customWidth="1"/>
    <col min="11020" max="11021" width="15.625" style="3" customWidth="1"/>
    <col min="11022" max="11266" width="9" style="3"/>
    <col min="11267" max="11267" width="1.625" style="3" customWidth="1"/>
    <col min="11268" max="11269" width="15.625" style="3" customWidth="1"/>
    <col min="11270" max="11271" width="10.625" style="3" customWidth="1"/>
    <col min="11272" max="11272" width="15.625" style="3" customWidth="1"/>
    <col min="11273" max="11275" width="10.625" style="3" customWidth="1"/>
    <col min="11276" max="11277" width="15.625" style="3" customWidth="1"/>
    <col min="11278" max="11522" width="9" style="3"/>
    <col min="11523" max="11523" width="1.625" style="3" customWidth="1"/>
    <col min="11524" max="11525" width="15.625" style="3" customWidth="1"/>
    <col min="11526" max="11527" width="10.625" style="3" customWidth="1"/>
    <col min="11528" max="11528" width="15.625" style="3" customWidth="1"/>
    <col min="11529" max="11531" width="10.625" style="3" customWidth="1"/>
    <col min="11532" max="11533" width="15.625" style="3" customWidth="1"/>
    <col min="11534" max="11778" width="9" style="3"/>
    <col min="11779" max="11779" width="1.625" style="3" customWidth="1"/>
    <col min="11780" max="11781" width="15.625" style="3" customWidth="1"/>
    <col min="11782" max="11783" width="10.625" style="3" customWidth="1"/>
    <col min="11784" max="11784" width="15.625" style="3" customWidth="1"/>
    <col min="11785" max="11787" width="10.625" style="3" customWidth="1"/>
    <col min="11788" max="11789" width="15.625" style="3" customWidth="1"/>
    <col min="11790" max="12034" width="9" style="3"/>
    <col min="12035" max="12035" width="1.625" style="3" customWidth="1"/>
    <col min="12036" max="12037" width="15.625" style="3" customWidth="1"/>
    <col min="12038" max="12039" width="10.625" style="3" customWidth="1"/>
    <col min="12040" max="12040" width="15.625" style="3" customWidth="1"/>
    <col min="12041" max="12043" width="10.625" style="3" customWidth="1"/>
    <col min="12044" max="12045" width="15.625" style="3" customWidth="1"/>
    <col min="12046" max="12290" width="9" style="3"/>
    <col min="12291" max="12291" width="1.625" style="3" customWidth="1"/>
    <col min="12292" max="12293" width="15.625" style="3" customWidth="1"/>
    <col min="12294" max="12295" width="10.625" style="3" customWidth="1"/>
    <col min="12296" max="12296" width="15.625" style="3" customWidth="1"/>
    <col min="12297" max="12299" width="10.625" style="3" customWidth="1"/>
    <col min="12300" max="12301" width="15.625" style="3" customWidth="1"/>
    <col min="12302" max="12546" width="9" style="3"/>
    <col min="12547" max="12547" width="1.625" style="3" customWidth="1"/>
    <col min="12548" max="12549" width="15.625" style="3" customWidth="1"/>
    <col min="12550" max="12551" width="10.625" style="3" customWidth="1"/>
    <col min="12552" max="12552" width="15.625" style="3" customWidth="1"/>
    <col min="12553" max="12555" width="10.625" style="3" customWidth="1"/>
    <col min="12556" max="12557" width="15.625" style="3" customWidth="1"/>
    <col min="12558" max="12802" width="9" style="3"/>
    <col min="12803" max="12803" width="1.625" style="3" customWidth="1"/>
    <col min="12804" max="12805" width="15.625" style="3" customWidth="1"/>
    <col min="12806" max="12807" width="10.625" style="3" customWidth="1"/>
    <col min="12808" max="12808" width="15.625" style="3" customWidth="1"/>
    <col min="12809" max="12811" width="10.625" style="3" customWidth="1"/>
    <col min="12812" max="12813" width="15.625" style="3" customWidth="1"/>
    <col min="12814" max="13058" width="9" style="3"/>
    <col min="13059" max="13059" width="1.625" style="3" customWidth="1"/>
    <col min="13060" max="13061" width="15.625" style="3" customWidth="1"/>
    <col min="13062" max="13063" width="10.625" style="3" customWidth="1"/>
    <col min="13064" max="13064" width="15.625" style="3" customWidth="1"/>
    <col min="13065" max="13067" width="10.625" style="3" customWidth="1"/>
    <col min="13068" max="13069" width="15.625" style="3" customWidth="1"/>
    <col min="13070" max="13314" width="9" style="3"/>
    <col min="13315" max="13315" width="1.625" style="3" customWidth="1"/>
    <col min="13316" max="13317" width="15.625" style="3" customWidth="1"/>
    <col min="13318" max="13319" width="10.625" style="3" customWidth="1"/>
    <col min="13320" max="13320" width="15.625" style="3" customWidth="1"/>
    <col min="13321" max="13323" width="10.625" style="3" customWidth="1"/>
    <col min="13324" max="13325" width="15.625" style="3" customWidth="1"/>
    <col min="13326" max="13570" width="9" style="3"/>
    <col min="13571" max="13571" width="1.625" style="3" customWidth="1"/>
    <col min="13572" max="13573" width="15.625" style="3" customWidth="1"/>
    <col min="13574" max="13575" width="10.625" style="3" customWidth="1"/>
    <col min="13576" max="13576" width="15.625" style="3" customWidth="1"/>
    <col min="13577" max="13579" width="10.625" style="3" customWidth="1"/>
    <col min="13580" max="13581" width="15.625" style="3" customWidth="1"/>
    <col min="13582" max="13826" width="9" style="3"/>
    <col min="13827" max="13827" width="1.625" style="3" customWidth="1"/>
    <col min="13828" max="13829" width="15.625" style="3" customWidth="1"/>
    <col min="13830" max="13831" width="10.625" style="3" customWidth="1"/>
    <col min="13832" max="13832" width="15.625" style="3" customWidth="1"/>
    <col min="13833" max="13835" width="10.625" style="3" customWidth="1"/>
    <col min="13836" max="13837" width="15.625" style="3" customWidth="1"/>
    <col min="13838" max="14082" width="9" style="3"/>
    <col min="14083" max="14083" width="1.625" style="3" customWidth="1"/>
    <col min="14084" max="14085" width="15.625" style="3" customWidth="1"/>
    <col min="14086" max="14087" width="10.625" style="3" customWidth="1"/>
    <col min="14088" max="14088" width="15.625" style="3" customWidth="1"/>
    <col min="14089" max="14091" width="10.625" style="3" customWidth="1"/>
    <col min="14092" max="14093" width="15.625" style="3" customWidth="1"/>
    <col min="14094" max="14338" width="9" style="3"/>
    <col min="14339" max="14339" width="1.625" style="3" customWidth="1"/>
    <col min="14340" max="14341" width="15.625" style="3" customWidth="1"/>
    <col min="14342" max="14343" width="10.625" style="3" customWidth="1"/>
    <col min="14344" max="14344" width="15.625" style="3" customWidth="1"/>
    <col min="14345" max="14347" width="10.625" style="3" customWidth="1"/>
    <col min="14348" max="14349" width="15.625" style="3" customWidth="1"/>
    <col min="14350" max="14594" width="9" style="3"/>
    <col min="14595" max="14595" width="1.625" style="3" customWidth="1"/>
    <col min="14596" max="14597" width="15.625" style="3" customWidth="1"/>
    <col min="14598" max="14599" width="10.625" style="3" customWidth="1"/>
    <col min="14600" max="14600" width="15.625" style="3" customWidth="1"/>
    <col min="14601" max="14603" width="10.625" style="3" customWidth="1"/>
    <col min="14604" max="14605" width="15.625" style="3" customWidth="1"/>
    <col min="14606" max="14850" width="9" style="3"/>
    <col min="14851" max="14851" width="1.625" style="3" customWidth="1"/>
    <col min="14852" max="14853" width="15.625" style="3" customWidth="1"/>
    <col min="14854" max="14855" width="10.625" style="3" customWidth="1"/>
    <col min="14856" max="14856" width="15.625" style="3" customWidth="1"/>
    <col min="14857" max="14859" width="10.625" style="3" customWidth="1"/>
    <col min="14860" max="14861" width="15.625" style="3" customWidth="1"/>
    <col min="14862" max="15106" width="9" style="3"/>
    <col min="15107" max="15107" width="1.625" style="3" customWidth="1"/>
    <col min="15108" max="15109" width="15.625" style="3" customWidth="1"/>
    <col min="15110" max="15111" width="10.625" style="3" customWidth="1"/>
    <col min="15112" max="15112" width="15.625" style="3" customWidth="1"/>
    <col min="15113" max="15115" width="10.625" style="3" customWidth="1"/>
    <col min="15116" max="15117" width="15.625" style="3" customWidth="1"/>
    <col min="15118" max="15362" width="9" style="3"/>
    <col min="15363" max="15363" width="1.625" style="3" customWidth="1"/>
    <col min="15364" max="15365" width="15.625" style="3" customWidth="1"/>
    <col min="15366" max="15367" width="10.625" style="3" customWidth="1"/>
    <col min="15368" max="15368" width="15.625" style="3" customWidth="1"/>
    <col min="15369" max="15371" width="10.625" style="3" customWidth="1"/>
    <col min="15372" max="15373" width="15.625" style="3" customWidth="1"/>
    <col min="15374" max="15618" width="9" style="3"/>
    <col min="15619" max="15619" width="1.625" style="3" customWidth="1"/>
    <col min="15620" max="15621" width="15.625" style="3" customWidth="1"/>
    <col min="15622" max="15623" width="10.625" style="3" customWidth="1"/>
    <col min="15624" max="15624" width="15.625" style="3" customWidth="1"/>
    <col min="15625" max="15627" width="10.625" style="3" customWidth="1"/>
    <col min="15628" max="15629" width="15.625" style="3" customWidth="1"/>
    <col min="15630" max="15874" width="9" style="3"/>
    <col min="15875" max="15875" width="1.625" style="3" customWidth="1"/>
    <col min="15876" max="15877" width="15.625" style="3" customWidth="1"/>
    <col min="15878" max="15879" width="10.625" style="3" customWidth="1"/>
    <col min="15880" max="15880" width="15.625" style="3" customWidth="1"/>
    <col min="15881" max="15883" width="10.625" style="3" customWidth="1"/>
    <col min="15884" max="15885" width="15.625" style="3" customWidth="1"/>
    <col min="15886" max="16130" width="9" style="3"/>
    <col min="16131" max="16131" width="1.625" style="3" customWidth="1"/>
    <col min="16132" max="16133" width="15.625" style="3" customWidth="1"/>
    <col min="16134" max="16135" width="10.625" style="3" customWidth="1"/>
    <col min="16136" max="16136" width="15.625" style="3" customWidth="1"/>
    <col min="16137" max="16139" width="10.625" style="3" customWidth="1"/>
    <col min="16140" max="16141" width="15.625" style="3" customWidth="1"/>
    <col min="16142" max="16384" width="9" style="3"/>
  </cols>
  <sheetData>
    <row r="1" spans="1:13" ht="22.5" customHeight="1">
      <c r="B1" s="1" t="s">
        <v>132</v>
      </c>
      <c r="C1" s="28"/>
      <c r="D1" s="28"/>
      <c r="E1" s="28"/>
      <c r="F1" s="28"/>
      <c r="G1" s="29"/>
      <c r="H1" s="29"/>
      <c r="I1" s="29"/>
      <c r="J1" s="29"/>
      <c r="K1" s="29"/>
      <c r="L1" s="29"/>
      <c r="M1" s="29"/>
    </row>
    <row r="2" spans="1:13" ht="22.5" customHeight="1">
      <c r="B2" s="1"/>
      <c r="C2" s="590" t="s">
        <v>135</v>
      </c>
      <c r="D2" s="590"/>
      <c r="E2" s="590"/>
      <c r="F2" s="590"/>
      <c r="G2" s="590"/>
      <c r="H2" s="590"/>
      <c r="I2" s="590"/>
      <c r="J2" s="590"/>
      <c r="K2" s="590"/>
      <c r="L2" s="590"/>
      <c r="M2" s="590"/>
    </row>
    <row r="3" spans="1:13" ht="22.5" customHeight="1">
      <c r="B3" s="31"/>
      <c r="K3" s="591" t="s">
        <v>11</v>
      </c>
      <c r="L3" s="591"/>
      <c r="M3" s="591"/>
    </row>
    <row r="4" spans="1:13" ht="45" customHeight="1">
      <c r="A4" s="31"/>
      <c r="B4" s="577"/>
      <c r="C4" s="676" t="s">
        <v>85</v>
      </c>
      <c r="D4" s="580" t="s">
        <v>144</v>
      </c>
      <c r="E4" s="581"/>
      <c r="F4" s="582"/>
      <c r="G4" s="580" t="s">
        <v>133</v>
      </c>
      <c r="H4" s="581"/>
      <c r="I4" s="581"/>
      <c r="J4" s="582"/>
      <c r="K4" s="39" t="s">
        <v>96</v>
      </c>
      <c r="L4" s="39" t="s">
        <v>134</v>
      </c>
      <c r="M4" s="40" t="s">
        <v>97</v>
      </c>
    </row>
    <row r="5" spans="1:13" ht="45" customHeight="1" thickBot="1">
      <c r="A5" s="31"/>
      <c r="B5" s="577"/>
      <c r="C5" s="677"/>
      <c r="D5" s="41" t="s">
        <v>86</v>
      </c>
      <c r="E5" s="41" t="s">
        <v>87</v>
      </c>
      <c r="F5" s="41" t="s">
        <v>88</v>
      </c>
      <c r="G5" s="41" t="s">
        <v>86</v>
      </c>
      <c r="H5" s="41" t="s">
        <v>138</v>
      </c>
      <c r="I5" s="41" t="s">
        <v>139</v>
      </c>
      <c r="J5" s="41" t="s">
        <v>89</v>
      </c>
      <c r="K5" s="42" t="s">
        <v>89</v>
      </c>
      <c r="L5" s="42" t="s">
        <v>89</v>
      </c>
      <c r="M5" s="41" t="s">
        <v>89</v>
      </c>
    </row>
    <row r="6" spans="1:13" ht="45" customHeight="1" thickBot="1">
      <c r="A6" s="31"/>
      <c r="B6" s="32"/>
      <c r="C6" s="195" t="s">
        <v>38</v>
      </c>
      <c r="D6" s="196"/>
      <c r="E6" s="196"/>
      <c r="F6" s="196"/>
      <c r="G6" s="196"/>
      <c r="H6" s="196"/>
      <c r="I6" s="196"/>
      <c r="J6" s="196"/>
      <c r="K6" s="196"/>
      <c r="L6" s="196"/>
      <c r="M6" s="197"/>
    </row>
    <row r="7" spans="1:13" ht="60" customHeight="1">
      <c r="A7" s="31"/>
      <c r="B7" s="583"/>
      <c r="C7" s="43" t="s">
        <v>94</v>
      </c>
      <c r="D7" s="44">
        <f>'別紙４－１(1)入院 '!B5</f>
        <v>0</v>
      </c>
      <c r="E7" s="45">
        <v>133000</v>
      </c>
      <c r="F7" s="45">
        <f>D7*E7</f>
        <v>0</v>
      </c>
      <c r="G7" s="587" t="s">
        <v>0</v>
      </c>
      <c r="H7" s="588"/>
      <c r="I7" s="589"/>
      <c r="J7" s="45">
        <f>'別紙４－１(1)入院 '!E19</f>
        <v>0</v>
      </c>
      <c r="K7" s="93">
        <f>MIN(F7,J7)</f>
        <v>0</v>
      </c>
      <c r="L7" s="47"/>
      <c r="M7" s="48"/>
    </row>
    <row r="8" spans="1:13" ht="60" customHeight="1">
      <c r="A8" s="31"/>
      <c r="B8" s="583"/>
      <c r="C8" s="49" t="s">
        <v>91</v>
      </c>
      <c r="D8" s="54">
        <f>'別紙４－１(1)入院 '!C26</f>
        <v>0</v>
      </c>
      <c r="E8" s="50">
        <v>5000000</v>
      </c>
      <c r="F8" s="46">
        <f>D8*E8</f>
        <v>0</v>
      </c>
      <c r="G8" s="46">
        <f>D8</f>
        <v>0</v>
      </c>
      <c r="H8" s="555" t="s">
        <v>185</v>
      </c>
      <c r="I8" s="556"/>
      <c r="J8" s="50">
        <f>'別紙４－１(1)入院 '!E26</f>
        <v>0</v>
      </c>
      <c r="K8" s="93">
        <f>'別紙４－１(1)入院 '!F26</f>
        <v>0</v>
      </c>
      <c r="L8" s="52"/>
      <c r="M8" s="53"/>
    </row>
    <row r="9" spans="1:13" ht="60" customHeight="1">
      <c r="A9" s="31"/>
      <c r="B9" s="583"/>
      <c r="C9" s="49" t="s">
        <v>90</v>
      </c>
      <c r="D9" s="580" t="s">
        <v>0</v>
      </c>
      <c r="E9" s="582"/>
      <c r="F9" s="50" t="str">
        <f>'別紙４－１(1)入院・個人防護具明細'!H9</f>
        <v>自動計算</v>
      </c>
      <c r="G9" s="555" t="s">
        <v>185</v>
      </c>
      <c r="H9" s="568"/>
      <c r="I9" s="556"/>
      <c r="J9" s="50">
        <f>'別紙４－１(1)入院・個人防護具明細'!I41</f>
        <v>0</v>
      </c>
      <c r="K9" s="93">
        <f t="shared" ref="K9" si="0">MIN(F9,J9)</f>
        <v>0</v>
      </c>
      <c r="L9" s="52"/>
      <c r="M9" s="53"/>
    </row>
    <row r="10" spans="1:13" ht="60" customHeight="1">
      <c r="A10" s="31"/>
      <c r="B10" s="583"/>
      <c r="C10" s="55" t="s">
        <v>42</v>
      </c>
      <c r="D10" s="54">
        <f>'別紙４－１(1)入院 '!C32</f>
        <v>0</v>
      </c>
      <c r="E10" s="50">
        <v>4320000</v>
      </c>
      <c r="F10" s="46">
        <f t="shared" ref="F10:F12" si="1">D10*E10</f>
        <v>0</v>
      </c>
      <c r="G10" s="46">
        <f>D10</f>
        <v>0</v>
      </c>
      <c r="H10" s="555" t="s">
        <v>185</v>
      </c>
      <c r="I10" s="556"/>
      <c r="J10" s="50">
        <f>'別紙４－１(1)入院 '!E32</f>
        <v>0</v>
      </c>
      <c r="K10" s="50">
        <f>'別紙４－１(1)入院 '!F32</f>
        <v>0</v>
      </c>
      <c r="L10" s="52"/>
      <c r="M10" s="53"/>
    </row>
    <row r="11" spans="1:13" ht="60" customHeight="1">
      <c r="A11" s="31"/>
      <c r="B11" s="583"/>
      <c r="C11" s="55" t="s">
        <v>44</v>
      </c>
      <c r="D11" s="54">
        <f>'別紙４－１(1)入院 '!C38</f>
        <v>0</v>
      </c>
      <c r="E11" s="50">
        <v>51400</v>
      </c>
      <c r="F11" s="46">
        <f t="shared" si="1"/>
        <v>0</v>
      </c>
      <c r="G11" s="46">
        <f>D11</f>
        <v>0</v>
      </c>
      <c r="H11" s="555" t="s">
        <v>185</v>
      </c>
      <c r="I11" s="556"/>
      <c r="J11" s="50">
        <f>'別紙４－１(1)入院 '!E38</f>
        <v>0</v>
      </c>
      <c r="K11" s="50">
        <f>'別紙４－１(1)入院 '!F38</f>
        <v>0</v>
      </c>
      <c r="L11" s="52"/>
      <c r="M11" s="53"/>
    </row>
    <row r="12" spans="1:13" ht="60" customHeight="1">
      <c r="A12" s="31"/>
      <c r="B12" s="583"/>
      <c r="C12" s="49" t="s">
        <v>45</v>
      </c>
      <c r="D12" s="54">
        <f>'別紙４－１(1)入院 '!C45</f>
        <v>0</v>
      </c>
      <c r="E12" s="50">
        <v>21000000</v>
      </c>
      <c r="F12" s="46">
        <f t="shared" si="1"/>
        <v>0</v>
      </c>
      <c r="G12" s="46">
        <f>D12</f>
        <v>0</v>
      </c>
      <c r="H12" s="555" t="s">
        <v>185</v>
      </c>
      <c r="I12" s="556"/>
      <c r="J12" s="50">
        <f>'別紙４－１(1)入院 '!E45</f>
        <v>0</v>
      </c>
      <c r="K12" s="50">
        <f>'別紙４－１(1)入院 '!F45</f>
        <v>0</v>
      </c>
      <c r="L12" s="52"/>
      <c r="M12" s="53"/>
    </row>
    <row r="13" spans="1:13" ht="60" customHeight="1">
      <c r="A13" s="31"/>
      <c r="B13" s="583"/>
      <c r="C13" s="49" t="s">
        <v>46</v>
      </c>
      <c r="D13" s="584" t="s">
        <v>95</v>
      </c>
      <c r="E13" s="585"/>
      <c r="F13" s="586"/>
      <c r="G13" s="555" t="s">
        <v>185</v>
      </c>
      <c r="H13" s="568"/>
      <c r="I13" s="556"/>
      <c r="J13" s="50">
        <f>'別紙４－１(1)入院 '!E63</f>
        <v>0</v>
      </c>
      <c r="K13" s="50">
        <f>J13</f>
        <v>0</v>
      </c>
      <c r="L13" s="52"/>
      <c r="M13" s="53"/>
    </row>
    <row r="14" spans="1:13" ht="60" customHeight="1" thickBot="1">
      <c r="A14" s="31"/>
      <c r="B14" s="30"/>
      <c r="C14" s="40" t="s">
        <v>92</v>
      </c>
      <c r="D14" s="56"/>
      <c r="E14" s="57"/>
      <c r="F14" s="57"/>
      <c r="G14" s="57"/>
      <c r="H14" s="57"/>
      <c r="I14" s="57"/>
      <c r="J14" s="50">
        <f>SUM(J7:J13)</f>
        <v>0</v>
      </c>
      <c r="K14" s="50">
        <f>SUM(K7:K13)</f>
        <v>0</v>
      </c>
      <c r="L14" s="51">
        <f>'別紙２（所要額調書）'!H7</f>
        <v>0</v>
      </c>
      <c r="M14" s="39">
        <f>MIN(K14,L14)</f>
        <v>0</v>
      </c>
    </row>
    <row r="15" spans="1:13" ht="45" customHeight="1" thickBot="1">
      <c r="B15" s="2"/>
      <c r="C15" s="673" t="s">
        <v>101</v>
      </c>
      <c r="D15" s="674"/>
      <c r="E15" s="674"/>
      <c r="F15" s="674"/>
      <c r="G15" s="674"/>
      <c r="H15" s="674"/>
      <c r="I15" s="674"/>
      <c r="J15" s="674"/>
      <c r="K15" s="674"/>
      <c r="L15" s="674"/>
      <c r="M15" s="675"/>
    </row>
    <row r="16" spans="1:13" ht="60" customHeight="1">
      <c r="B16" s="2"/>
      <c r="C16" s="58" t="s">
        <v>98</v>
      </c>
      <c r="D16" s="105">
        <f>IF(G16&gt;0,1,0)</f>
        <v>0</v>
      </c>
      <c r="E16" s="60">
        <v>905000</v>
      </c>
      <c r="F16" s="61">
        <f>D16*E16</f>
        <v>0</v>
      </c>
      <c r="G16" s="46">
        <f>'別紙４－１(2)帰国者  '!C10</f>
        <v>0</v>
      </c>
      <c r="H16" s="555" t="s">
        <v>185</v>
      </c>
      <c r="I16" s="556"/>
      <c r="J16" s="50">
        <f>'別紙４－１(2)帰国者  '!E10</f>
        <v>0</v>
      </c>
      <c r="K16" s="93">
        <f>MIN(F16,J16)</f>
        <v>0</v>
      </c>
      <c r="L16" s="47"/>
      <c r="M16" s="48"/>
    </row>
    <row r="17" spans="2:13" ht="60" customHeight="1">
      <c r="B17" s="3" t="s">
        <v>93</v>
      </c>
      <c r="C17" s="58" t="s">
        <v>99</v>
      </c>
      <c r="D17" s="59">
        <f>'別紙４－１(2)帰国者  '!C16</f>
        <v>0</v>
      </c>
      <c r="E17" s="60">
        <v>205000</v>
      </c>
      <c r="F17" s="60">
        <f>D17*E17</f>
        <v>0</v>
      </c>
      <c r="G17" s="46">
        <f>D17</f>
        <v>0</v>
      </c>
      <c r="H17" s="555" t="s">
        <v>185</v>
      </c>
      <c r="I17" s="556"/>
      <c r="J17" s="50">
        <f>'別紙４－１(2)帰国者  '!E16</f>
        <v>0</v>
      </c>
      <c r="K17" s="50">
        <f>'別紙４－１(2)帰国者  '!F16</f>
        <v>0</v>
      </c>
      <c r="L17" s="52"/>
      <c r="M17" s="53"/>
    </row>
    <row r="18" spans="2:13" ht="60" customHeight="1">
      <c r="C18" s="62" t="s">
        <v>40</v>
      </c>
      <c r="D18" s="563" t="s">
        <v>0</v>
      </c>
      <c r="E18" s="564"/>
      <c r="F18" s="60" t="str">
        <f>'別紙４－１(2)帰国者・個人防護具 '!H8</f>
        <v>自動計算</v>
      </c>
      <c r="G18" s="555" t="s">
        <v>185</v>
      </c>
      <c r="H18" s="568"/>
      <c r="I18" s="556"/>
      <c r="J18" s="50">
        <f>'別紙４－１(2)帰国者・個人防護具 '!I40</f>
        <v>0</v>
      </c>
      <c r="K18" s="93">
        <f>MIN(F18,J18)</f>
        <v>0</v>
      </c>
      <c r="L18" s="52"/>
      <c r="M18" s="53"/>
    </row>
    <row r="19" spans="2:13" ht="60" customHeight="1">
      <c r="C19" s="58" t="s">
        <v>43</v>
      </c>
      <c r="D19" s="59">
        <f>'別紙４－１(2)帰国者  '!C22</f>
        <v>0</v>
      </c>
      <c r="E19" s="60">
        <v>51400</v>
      </c>
      <c r="F19" s="60">
        <f t="shared" ref="F19" si="2">D19*E19</f>
        <v>0</v>
      </c>
      <c r="G19" s="46">
        <f>D19</f>
        <v>0</v>
      </c>
      <c r="H19" s="555" t="s">
        <v>185</v>
      </c>
      <c r="I19" s="556"/>
      <c r="J19" s="50">
        <f>'別紙４－１(2)帰国者  '!E22</f>
        <v>0</v>
      </c>
      <c r="K19" s="50">
        <f>'別紙４－１(2)帰国者  '!F22</f>
        <v>0</v>
      </c>
      <c r="L19" s="52"/>
      <c r="M19" s="53"/>
    </row>
    <row r="20" spans="2:13" ht="60" customHeight="1">
      <c r="C20" s="58" t="s">
        <v>100</v>
      </c>
      <c r="D20" s="584" t="s">
        <v>95</v>
      </c>
      <c r="E20" s="585"/>
      <c r="F20" s="586"/>
      <c r="G20" s="555" t="s">
        <v>185</v>
      </c>
      <c r="H20" s="568"/>
      <c r="I20" s="556"/>
      <c r="J20" s="50">
        <f>'別紙４－１(2)帰国者  '!E40</f>
        <v>0</v>
      </c>
      <c r="K20" s="50">
        <f>J20</f>
        <v>0</v>
      </c>
      <c r="L20" s="52"/>
      <c r="M20" s="53"/>
    </row>
    <row r="21" spans="2:13" ht="60" customHeight="1" thickBot="1">
      <c r="C21" s="41" t="s">
        <v>92</v>
      </c>
      <c r="D21" s="56"/>
      <c r="E21" s="57"/>
      <c r="F21" s="57"/>
      <c r="G21" s="57"/>
      <c r="H21" s="57"/>
      <c r="I21" s="57"/>
      <c r="J21" s="61">
        <f>SUM(J16:J20)</f>
        <v>0</v>
      </c>
      <c r="K21" s="61">
        <f>SUM(K16:K20)</f>
        <v>0</v>
      </c>
      <c r="L21" s="63">
        <f>'別紙２（所要額調書）'!H8</f>
        <v>0</v>
      </c>
      <c r="M21" s="137">
        <f>MIN(K21,L21)</f>
        <v>0</v>
      </c>
    </row>
    <row r="22" spans="2:13" ht="45" customHeight="1" thickBot="1">
      <c r="C22" s="678" t="s">
        <v>102</v>
      </c>
      <c r="D22" s="674"/>
      <c r="E22" s="674"/>
      <c r="F22" s="674"/>
      <c r="G22" s="674"/>
      <c r="H22" s="674"/>
      <c r="I22" s="674"/>
      <c r="J22" s="674"/>
      <c r="K22" s="674"/>
      <c r="L22" s="674"/>
      <c r="M22" s="675"/>
    </row>
    <row r="23" spans="2:13" ht="60" customHeight="1">
      <c r="C23" s="64" t="s">
        <v>147</v>
      </c>
      <c r="D23" s="584" t="s">
        <v>95</v>
      </c>
      <c r="E23" s="585"/>
      <c r="F23" s="586"/>
      <c r="G23" s="46">
        <f>'別紙４－１(3)検査'!C10</f>
        <v>0</v>
      </c>
      <c r="H23" s="555" t="s">
        <v>185</v>
      </c>
      <c r="I23" s="556"/>
      <c r="J23" s="50">
        <f>'別紙４－１(3)検査'!E10</f>
        <v>0</v>
      </c>
      <c r="K23" s="50">
        <f>J23</f>
        <v>0</v>
      </c>
      <c r="L23" s="47"/>
      <c r="M23" s="48"/>
    </row>
    <row r="24" spans="2:13" ht="60" customHeight="1">
      <c r="C24" s="65" t="s">
        <v>104</v>
      </c>
      <c r="D24" s="584" t="s">
        <v>95</v>
      </c>
      <c r="E24" s="585"/>
      <c r="F24" s="586"/>
      <c r="G24" s="46">
        <f>'別紙４－１(3)検査'!C16</f>
        <v>0</v>
      </c>
      <c r="H24" s="555" t="s">
        <v>185</v>
      </c>
      <c r="I24" s="556"/>
      <c r="J24" s="50">
        <f>'別紙４－１(3)検査'!E16</f>
        <v>0</v>
      </c>
      <c r="K24" s="50">
        <f t="shared" ref="K24:K26" si="3">J24</f>
        <v>0</v>
      </c>
      <c r="L24" s="52"/>
      <c r="M24" s="53"/>
    </row>
    <row r="25" spans="2:13" ht="60" customHeight="1">
      <c r="C25" s="64" t="s">
        <v>105</v>
      </c>
      <c r="D25" s="584" t="s">
        <v>95</v>
      </c>
      <c r="E25" s="585"/>
      <c r="F25" s="586"/>
      <c r="G25" s="46">
        <f>'別紙４－１(3)検査'!C22</f>
        <v>0</v>
      </c>
      <c r="H25" s="555" t="s">
        <v>185</v>
      </c>
      <c r="I25" s="556"/>
      <c r="J25" s="50">
        <f>'別紙４－１(3)検査'!E22</f>
        <v>0</v>
      </c>
      <c r="K25" s="50">
        <f t="shared" si="3"/>
        <v>0</v>
      </c>
      <c r="L25" s="52"/>
      <c r="M25" s="53"/>
    </row>
    <row r="26" spans="2:13" ht="60" customHeight="1">
      <c r="C26" s="65" t="s">
        <v>106</v>
      </c>
      <c r="D26" s="584" t="s">
        <v>95</v>
      </c>
      <c r="E26" s="585"/>
      <c r="F26" s="586"/>
      <c r="G26" s="46">
        <f>'別紙４－１(3)検査'!C28</f>
        <v>0</v>
      </c>
      <c r="H26" s="555" t="s">
        <v>185</v>
      </c>
      <c r="I26" s="556"/>
      <c r="J26" s="50">
        <f>'別紙４－１(3)検査'!E28</f>
        <v>0</v>
      </c>
      <c r="K26" s="50">
        <f t="shared" si="3"/>
        <v>0</v>
      </c>
      <c r="L26" s="52"/>
      <c r="M26" s="53"/>
    </row>
    <row r="27" spans="2:13" ht="60" customHeight="1">
      <c r="C27" s="65" t="s">
        <v>107</v>
      </c>
      <c r="D27" s="584" t="s">
        <v>95</v>
      </c>
      <c r="E27" s="585"/>
      <c r="F27" s="586"/>
      <c r="G27" s="555" t="s">
        <v>185</v>
      </c>
      <c r="H27" s="568"/>
      <c r="I27" s="556"/>
      <c r="J27" s="50">
        <f>'別紙４－１(3)検査'!E46</f>
        <v>0</v>
      </c>
      <c r="K27" s="50">
        <f>J27</f>
        <v>0</v>
      </c>
      <c r="L27" s="52"/>
      <c r="M27" s="53"/>
    </row>
    <row r="28" spans="2:13" ht="60" customHeight="1" thickBot="1">
      <c r="C28" s="41" t="s">
        <v>92</v>
      </c>
      <c r="D28" s="56"/>
      <c r="E28" s="57"/>
      <c r="F28" s="57"/>
      <c r="G28" s="57"/>
      <c r="H28" s="57"/>
      <c r="I28" s="57"/>
      <c r="J28" s="61">
        <f>SUM(J23:J27)</f>
        <v>0</v>
      </c>
      <c r="K28" s="61">
        <f>SUM(K23:K27)</f>
        <v>0</v>
      </c>
      <c r="L28" s="63">
        <f>'別紙２（所要額調書）'!H9</f>
        <v>0</v>
      </c>
      <c r="M28" s="137">
        <f>MIN(K28,L28)</f>
        <v>0</v>
      </c>
    </row>
    <row r="29" spans="2:13" ht="45" customHeight="1" thickBot="1">
      <c r="C29" s="673" t="s">
        <v>108</v>
      </c>
      <c r="D29" s="674"/>
      <c r="E29" s="674"/>
      <c r="F29" s="674"/>
      <c r="G29" s="674"/>
      <c r="H29" s="674"/>
      <c r="I29" s="674"/>
      <c r="J29" s="674"/>
      <c r="K29" s="674"/>
      <c r="L29" s="674"/>
      <c r="M29" s="675"/>
    </row>
    <row r="30" spans="2:13" ht="60" customHeight="1">
      <c r="C30" s="43" t="s">
        <v>109</v>
      </c>
      <c r="D30" s="44">
        <f>'別紙４－１(4)重点'!C10</f>
        <v>0</v>
      </c>
      <c r="E30" s="45">
        <v>11000000</v>
      </c>
      <c r="F30" s="66">
        <f>D30*E30</f>
        <v>0</v>
      </c>
      <c r="G30" s="67">
        <f t="shared" ref="G30:G36" si="4">D30</f>
        <v>0</v>
      </c>
      <c r="H30" s="555" t="s">
        <v>185</v>
      </c>
      <c r="I30" s="556"/>
      <c r="J30" s="67">
        <f>'別紙４－１(4)重点'!E10</f>
        <v>0</v>
      </c>
      <c r="K30" s="67">
        <f>'別紙４－１(4)重点'!F10</f>
        <v>0</v>
      </c>
      <c r="L30" s="68"/>
      <c r="M30" s="68"/>
    </row>
    <row r="31" spans="2:13" ht="60" customHeight="1">
      <c r="C31" s="69" t="s">
        <v>110</v>
      </c>
      <c r="D31" s="54">
        <f>'別紙４－１(4)重点'!C16</f>
        <v>0</v>
      </c>
      <c r="E31" s="50">
        <v>6600000</v>
      </c>
      <c r="F31" s="70">
        <f>D31*E31</f>
        <v>0</v>
      </c>
      <c r="G31" s="64">
        <f t="shared" si="4"/>
        <v>0</v>
      </c>
      <c r="H31" s="555" t="s">
        <v>185</v>
      </c>
      <c r="I31" s="556"/>
      <c r="J31" s="64">
        <f>'別紙４－１(4)重点'!E16</f>
        <v>0</v>
      </c>
      <c r="K31" s="64">
        <f>'別紙４－１(4)重点'!F16</f>
        <v>0</v>
      </c>
      <c r="L31" s="71"/>
      <c r="M31" s="71"/>
    </row>
    <row r="32" spans="2:13" ht="60" customHeight="1">
      <c r="C32" s="62" t="s">
        <v>111</v>
      </c>
      <c r="D32" s="59">
        <f>'別紙４－１(4)重点'!C22</f>
        <v>0</v>
      </c>
      <c r="E32" s="61">
        <v>5500000</v>
      </c>
      <c r="F32" s="70">
        <f t="shared" ref="F32:F36" si="5">D32*E32</f>
        <v>0</v>
      </c>
      <c r="G32" s="64">
        <f t="shared" si="4"/>
        <v>0</v>
      </c>
      <c r="H32" s="555" t="s">
        <v>185</v>
      </c>
      <c r="I32" s="556"/>
      <c r="J32" s="64">
        <f>'別紙４－１(4)重点'!E22</f>
        <v>0</v>
      </c>
      <c r="K32" s="64">
        <f>'別紙４－１(4)重点'!F22</f>
        <v>0</v>
      </c>
      <c r="L32" s="71"/>
      <c r="M32" s="71"/>
    </row>
    <row r="33" spans="3:13" ht="60" customHeight="1">
      <c r="C33" s="58" t="s">
        <v>112</v>
      </c>
      <c r="D33" s="59">
        <f>'別紙４－１(4)重点'!C28</f>
        <v>0</v>
      </c>
      <c r="E33" s="61">
        <v>66000000</v>
      </c>
      <c r="F33" s="70">
        <f t="shared" si="5"/>
        <v>0</v>
      </c>
      <c r="G33" s="64">
        <f t="shared" si="4"/>
        <v>0</v>
      </c>
      <c r="H33" s="555" t="s">
        <v>185</v>
      </c>
      <c r="I33" s="556"/>
      <c r="J33" s="64">
        <f>'別紙４－１(4)重点'!E28</f>
        <v>0</v>
      </c>
      <c r="K33" s="64">
        <f>'別紙４－１(4)重点'!F28</f>
        <v>0</v>
      </c>
      <c r="L33" s="71"/>
      <c r="M33" s="71"/>
    </row>
    <row r="34" spans="3:13" ht="60" customHeight="1">
      <c r="C34" s="58" t="s">
        <v>113</v>
      </c>
      <c r="D34" s="59">
        <f>'別紙４－１(4)重点'!C34</f>
        <v>0</v>
      </c>
      <c r="E34" s="61">
        <v>1100000</v>
      </c>
      <c r="F34" s="70">
        <f t="shared" si="5"/>
        <v>0</v>
      </c>
      <c r="G34" s="64">
        <f t="shared" si="4"/>
        <v>0</v>
      </c>
      <c r="H34" s="555" t="s">
        <v>185</v>
      </c>
      <c r="I34" s="556"/>
      <c r="J34" s="64">
        <f>'別紙４－１(4)重点'!E34</f>
        <v>0</v>
      </c>
      <c r="K34" s="64">
        <f>'別紙４－１(4)重点'!F34</f>
        <v>0</v>
      </c>
      <c r="L34" s="71"/>
      <c r="M34" s="71"/>
    </row>
    <row r="35" spans="3:13" ht="60" customHeight="1">
      <c r="C35" s="58" t="s">
        <v>114</v>
      </c>
      <c r="D35" s="59">
        <f>'別紙４－１(4)重点'!C40</f>
        <v>0</v>
      </c>
      <c r="E35" s="61">
        <v>2200000</v>
      </c>
      <c r="F35" s="70">
        <f t="shared" si="5"/>
        <v>0</v>
      </c>
      <c r="G35" s="64">
        <f t="shared" si="4"/>
        <v>0</v>
      </c>
      <c r="H35" s="555" t="s">
        <v>185</v>
      </c>
      <c r="I35" s="556"/>
      <c r="J35" s="64">
        <f>'別紙４－１(4)重点'!E40</f>
        <v>0</v>
      </c>
      <c r="K35" s="64">
        <f>'別紙４－１(4)重点'!F40</f>
        <v>0</v>
      </c>
      <c r="L35" s="71"/>
      <c r="M35" s="71"/>
    </row>
    <row r="36" spans="3:13" ht="60" customHeight="1">
      <c r="C36" s="58" t="s">
        <v>115</v>
      </c>
      <c r="D36" s="59">
        <f>'別紙４－１(4)重点'!C46</f>
        <v>0</v>
      </c>
      <c r="E36" s="61">
        <v>1100000</v>
      </c>
      <c r="F36" s="70">
        <f t="shared" si="5"/>
        <v>0</v>
      </c>
      <c r="G36" s="64">
        <f t="shared" si="4"/>
        <v>0</v>
      </c>
      <c r="H36" s="555" t="s">
        <v>185</v>
      </c>
      <c r="I36" s="556"/>
      <c r="J36" s="64">
        <f>'別紙４－１(4)重点'!E46</f>
        <v>0</v>
      </c>
      <c r="K36" s="64">
        <f>'別紙４－１(4)重点'!F46</f>
        <v>0</v>
      </c>
      <c r="L36" s="71"/>
      <c r="M36" s="71"/>
    </row>
    <row r="37" spans="3:13" ht="60" customHeight="1" thickBot="1">
      <c r="C37" s="41" t="s">
        <v>92</v>
      </c>
      <c r="D37" s="56"/>
      <c r="E37" s="57"/>
      <c r="F37" s="57"/>
      <c r="G37" s="57"/>
      <c r="H37" s="57"/>
      <c r="I37" s="57"/>
      <c r="J37" s="72">
        <f>SUM(J30:J36)</f>
        <v>0</v>
      </c>
      <c r="K37" s="72">
        <f>SUM(K30:K36)</f>
        <v>0</v>
      </c>
      <c r="L37" s="73">
        <f>'別紙２（所要額調書）'!H10</f>
        <v>0</v>
      </c>
      <c r="M37" s="137">
        <f>MIN(K37,L37)</f>
        <v>0</v>
      </c>
    </row>
    <row r="38" spans="3:13" ht="45" customHeight="1" thickBot="1">
      <c r="C38" s="670" t="s">
        <v>8</v>
      </c>
      <c r="D38" s="671"/>
      <c r="E38" s="671"/>
      <c r="F38" s="671"/>
      <c r="G38" s="671"/>
      <c r="H38" s="671"/>
      <c r="I38" s="671"/>
      <c r="J38" s="671"/>
      <c r="K38" s="671"/>
      <c r="L38" s="671"/>
      <c r="M38" s="672"/>
    </row>
    <row r="39" spans="3:13" ht="60" customHeight="1">
      <c r="C39" s="43" t="s">
        <v>94</v>
      </c>
      <c r="D39" s="44">
        <f>'別紙４－１(5)救急・周産期・小児医療'!B5</f>
        <v>0</v>
      </c>
      <c r="E39" s="45">
        <v>133000</v>
      </c>
      <c r="F39" s="45">
        <f>D39*E39</f>
        <v>0</v>
      </c>
      <c r="G39" s="557" t="s">
        <v>0</v>
      </c>
      <c r="H39" s="558"/>
      <c r="I39" s="559"/>
      <c r="J39" s="45">
        <f>'別紙４－１(5)救急・周産期・小児医療'!E19</f>
        <v>0</v>
      </c>
      <c r="K39" s="93">
        <f>MIN(F39,J39)</f>
        <v>0</v>
      </c>
      <c r="L39" s="47"/>
      <c r="M39" s="48"/>
    </row>
    <row r="40" spans="3:13" ht="60" customHeight="1">
      <c r="C40" s="74" t="s">
        <v>41</v>
      </c>
      <c r="D40" s="563" t="s">
        <v>185</v>
      </c>
      <c r="E40" s="564"/>
      <c r="F40" s="46" t="str">
        <f>'別紙４－１(5)救急・周産期・小児医療_個人防護具'!H8</f>
        <v>自動計算</v>
      </c>
      <c r="G40" s="560" t="s">
        <v>0</v>
      </c>
      <c r="H40" s="561"/>
      <c r="I40" s="562"/>
      <c r="J40" s="64">
        <f>'別紙４－１(5)救急・周産期・小児医療_個人防護具'!I40</f>
        <v>0</v>
      </c>
      <c r="K40" s="93">
        <f t="shared" ref="K40:K44" si="6">MIN(F40,J40)</f>
        <v>0</v>
      </c>
      <c r="L40" s="87"/>
      <c r="M40" s="87"/>
    </row>
    <row r="41" spans="3:13" ht="60" customHeight="1">
      <c r="C41" s="77" t="s">
        <v>116</v>
      </c>
      <c r="D41" s="78">
        <f>'別紙４－１(5)救急・周産期・小児医療'!C25</f>
        <v>0</v>
      </c>
      <c r="E41" s="46">
        <v>4320000</v>
      </c>
      <c r="F41" s="76">
        <f>D41*E41</f>
        <v>0</v>
      </c>
      <c r="G41" s="64">
        <f>D41</f>
        <v>0</v>
      </c>
      <c r="H41" s="555" t="s">
        <v>185</v>
      </c>
      <c r="I41" s="556"/>
      <c r="J41" s="64">
        <f>'別紙４－１(5)救急・周産期・小児医療'!E25</f>
        <v>0</v>
      </c>
      <c r="K41" s="64">
        <f>'別紙４－１(5)救急・周産期・小児医療'!F25</f>
        <v>0</v>
      </c>
      <c r="L41" s="71"/>
      <c r="M41" s="71"/>
    </row>
    <row r="42" spans="3:13" ht="60" customHeight="1">
      <c r="C42" s="79" t="s">
        <v>117</v>
      </c>
      <c r="D42" s="59">
        <f>'別紙４－１(5)救急・周産期・小児医療'!C31</f>
        <v>0</v>
      </c>
      <c r="E42" s="60">
        <v>51400</v>
      </c>
      <c r="F42" s="60">
        <f t="shared" ref="F42" si="7">D42*E42</f>
        <v>0</v>
      </c>
      <c r="G42" s="64">
        <f>D42</f>
        <v>0</v>
      </c>
      <c r="H42" s="555" t="s">
        <v>185</v>
      </c>
      <c r="I42" s="556"/>
      <c r="J42" s="64">
        <f>'別紙４－１(5)救急・周産期・小児医療'!E31</f>
        <v>0</v>
      </c>
      <c r="K42" s="64">
        <f>'別紙４－１(5)救急・周産期・小児医療'!F31</f>
        <v>0</v>
      </c>
      <c r="L42" s="71"/>
      <c r="M42" s="71"/>
    </row>
    <row r="43" spans="3:13" ht="60" customHeight="1">
      <c r="C43" s="80" t="s">
        <v>118</v>
      </c>
      <c r="D43" s="552" t="s">
        <v>95</v>
      </c>
      <c r="E43" s="553"/>
      <c r="F43" s="554"/>
      <c r="G43" s="560" t="s">
        <v>0</v>
      </c>
      <c r="H43" s="561"/>
      <c r="I43" s="562"/>
      <c r="J43" s="64">
        <f>'別紙４－１(5)救急・周産期・小児医療'!E49</f>
        <v>0</v>
      </c>
      <c r="K43" s="93">
        <f>J43</f>
        <v>0</v>
      </c>
      <c r="L43" s="71"/>
      <c r="M43" s="71"/>
    </row>
    <row r="44" spans="3:13" ht="60" customHeight="1">
      <c r="C44" s="80" t="s">
        <v>119</v>
      </c>
      <c r="D44" s="105">
        <f>IF(G44&gt;0,1,0)</f>
        <v>0</v>
      </c>
      <c r="E44" s="46">
        <v>905000</v>
      </c>
      <c r="F44" s="46">
        <f>D44*E44</f>
        <v>0</v>
      </c>
      <c r="G44" s="64">
        <f>'別紙４－１(5)救急・周産期・小児医療'!C55</f>
        <v>0</v>
      </c>
      <c r="H44" s="555" t="s">
        <v>185</v>
      </c>
      <c r="I44" s="556"/>
      <c r="J44" s="64">
        <f>'別紙４－１(5)救急・周産期・小児医療'!E55</f>
        <v>0</v>
      </c>
      <c r="K44" s="93">
        <f t="shared" si="6"/>
        <v>0</v>
      </c>
      <c r="L44" s="71"/>
      <c r="M44" s="71"/>
    </row>
    <row r="45" spans="3:13" ht="60" customHeight="1">
      <c r="C45" s="81" t="s">
        <v>120</v>
      </c>
      <c r="D45" s="78">
        <f>'別紙４－１(5)救急・周産期・小児医療'!C61</f>
        <v>0</v>
      </c>
      <c r="E45" s="75">
        <v>205000</v>
      </c>
      <c r="F45" s="76">
        <f t="shared" ref="F45" si="8">D45*E45</f>
        <v>0</v>
      </c>
      <c r="G45" s="64">
        <f>D45</f>
        <v>0</v>
      </c>
      <c r="H45" s="555" t="s">
        <v>185</v>
      </c>
      <c r="I45" s="556"/>
      <c r="J45" s="64">
        <f>'別紙４－１(5)救急・周産期・小児医療'!E61</f>
        <v>0</v>
      </c>
      <c r="K45" s="64">
        <f>'別紙４－１(5)救急・周産期・小児医療'!F61</f>
        <v>0</v>
      </c>
      <c r="L45" s="71"/>
      <c r="M45" s="71"/>
    </row>
    <row r="46" spans="3:13" ht="60" customHeight="1">
      <c r="C46" s="79" t="s">
        <v>121</v>
      </c>
      <c r="D46" s="552" t="s">
        <v>95</v>
      </c>
      <c r="E46" s="553"/>
      <c r="F46" s="554"/>
      <c r="G46" s="560" t="s">
        <v>0</v>
      </c>
      <c r="H46" s="561"/>
      <c r="I46" s="562"/>
      <c r="J46" s="64">
        <f>'別紙４－１(5)救急・周産期・小児医療'!E67</f>
        <v>0</v>
      </c>
      <c r="K46" s="93">
        <f>J46</f>
        <v>0</v>
      </c>
      <c r="L46" s="71"/>
      <c r="M46" s="71"/>
    </row>
    <row r="47" spans="3:13" ht="60" customHeight="1">
      <c r="C47" s="58" t="s">
        <v>148</v>
      </c>
      <c r="D47" s="105">
        <f>IF(J47&gt;0,1,0)</f>
        <v>0</v>
      </c>
      <c r="E47" s="82">
        <v>300000</v>
      </c>
      <c r="F47" s="46">
        <f t="shared" ref="F47:F48" si="9">D47*E47</f>
        <v>0</v>
      </c>
      <c r="G47" s="560" t="s">
        <v>0</v>
      </c>
      <c r="H47" s="561"/>
      <c r="I47" s="562"/>
      <c r="J47" s="64">
        <f>'別紙４－１(5)救急・周産期・小児医療'!E73</f>
        <v>0</v>
      </c>
      <c r="K47" s="64">
        <f>MIN(F47,J47)</f>
        <v>0</v>
      </c>
      <c r="L47" s="71"/>
      <c r="M47" s="71"/>
    </row>
    <row r="48" spans="3:13" ht="60" customHeight="1">
      <c r="C48" s="58" t="s">
        <v>149</v>
      </c>
      <c r="D48" s="59">
        <f>'別紙４－１(5)救急・周産期・小児医療'!C79</f>
        <v>0</v>
      </c>
      <c r="E48" s="82">
        <v>1500000</v>
      </c>
      <c r="F48" s="46">
        <f t="shared" si="9"/>
        <v>0</v>
      </c>
      <c r="G48" s="64">
        <f>D48</f>
        <v>0</v>
      </c>
      <c r="H48" s="555" t="s">
        <v>185</v>
      </c>
      <c r="I48" s="556"/>
      <c r="J48" s="64">
        <f>'別紙４－１(5)救急・周産期・小児医療'!E79</f>
        <v>0</v>
      </c>
      <c r="K48" s="64">
        <f>'別紙４－１(5)救急・周産期・小児医療'!F79</f>
        <v>0</v>
      </c>
      <c r="L48" s="71"/>
      <c r="M48" s="71"/>
    </row>
    <row r="49" spans="3:13" ht="60" customHeight="1">
      <c r="C49" s="83" t="s">
        <v>92</v>
      </c>
      <c r="D49" s="199"/>
      <c r="E49" s="52"/>
      <c r="F49" s="52"/>
      <c r="G49" s="52"/>
      <c r="H49" s="52"/>
      <c r="I49" s="52"/>
      <c r="J49" s="50">
        <f>SUM(J39:J48)</f>
        <v>0</v>
      </c>
      <c r="K49" s="50">
        <f>SUM(K39:K48)</f>
        <v>0</v>
      </c>
      <c r="L49" s="51">
        <f>'別紙２（所要額調書）'!H11</f>
        <v>0</v>
      </c>
      <c r="M49" s="194">
        <f>MIN(K49,L49)</f>
        <v>0</v>
      </c>
    </row>
    <row r="51" spans="3:13">
      <c r="C51" s="36" t="s">
        <v>129</v>
      </c>
    </row>
    <row r="52" spans="3:13">
      <c r="C52" s="36" t="s">
        <v>1</v>
      </c>
    </row>
    <row r="53" spans="3:13">
      <c r="C53" s="3" t="s">
        <v>136</v>
      </c>
    </row>
  </sheetData>
  <sheetProtection sheet="1" objects="1" scenarios="1"/>
  <mergeCells count="57">
    <mergeCell ref="D26:F26"/>
    <mergeCell ref="D27:F27"/>
    <mergeCell ref="D20:F20"/>
    <mergeCell ref="K3:M3"/>
    <mergeCell ref="D9:E9"/>
    <mergeCell ref="G7:I7"/>
    <mergeCell ref="G18:I18"/>
    <mergeCell ref="H19:I19"/>
    <mergeCell ref="H26:I26"/>
    <mergeCell ref="G27:I27"/>
    <mergeCell ref="C2:M2"/>
    <mergeCell ref="C22:M22"/>
    <mergeCell ref="D23:F23"/>
    <mergeCell ref="D24:F24"/>
    <mergeCell ref="D25:F25"/>
    <mergeCell ref="G20:I20"/>
    <mergeCell ref="H23:I23"/>
    <mergeCell ref="H24:I24"/>
    <mergeCell ref="H25:I25"/>
    <mergeCell ref="B7:B13"/>
    <mergeCell ref="D13:F13"/>
    <mergeCell ref="C15:M15"/>
    <mergeCell ref="D18:E18"/>
    <mergeCell ref="B4:B5"/>
    <mergeCell ref="C4:C5"/>
    <mergeCell ref="D4:F4"/>
    <mergeCell ref="G4:J4"/>
    <mergeCell ref="H8:I8"/>
    <mergeCell ref="G9:I9"/>
    <mergeCell ref="H10:I10"/>
    <mergeCell ref="H11:I11"/>
    <mergeCell ref="H12:I12"/>
    <mergeCell ref="G13:I13"/>
    <mergeCell ref="H16:I16"/>
    <mergeCell ref="H17:I17"/>
    <mergeCell ref="H30:I30"/>
    <mergeCell ref="C29:M29"/>
    <mergeCell ref="H31:I31"/>
    <mergeCell ref="H32:I32"/>
    <mergeCell ref="H33:I33"/>
    <mergeCell ref="H34:I34"/>
    <mergeCell ref="H35:I35"/>
    <mergeCell ref="H36:I36"/>
    <mergeCell ref="G39:I39"/>
    <mergeCell ref="G40:I40"/>
    <mergeCell ref="H41:I41"/>
    <mergeCell ref="H42:I42"/>
    <mergeCell ref="C38:M38"/>
    <mergeCell ref="H48:I48"/>
    <mergeCell ref="G43:I43"/>
    <mergeCell ref="H44:I44"/>
    <mergeCell ref="H45:I45"/>
    <mergeCell ref="G46:I46"/>
    <mergeCell ref="G47:I47"/>
    <mergeCell ref="D43:F43"/>
    <mergeCell ref="D46:F46"/>
    <mergeCell ref="D40:E40"/>
  </mergeCells>
  <phoneticPr fontId="2"/>
  <pageMargins left="0.70866141732283472" right="0.70866141732283472" top="0.74803149606299213" bottom="0.74803149606299213" header="0.31496062992125984" footer="0.31496062992125984"/>
  <pageSetup paperSize="8" scale="40" orientation="portrait" r:id="rId1"/>
  <drawing r:id="rId2"/>
  <legacy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CCC01-C344-43AF-80A7-B8EE66261533}">
  <sheetPr>
    <tabColor rgb="FFFF0000"/>
  </sheetPr>
  <dimension ref="A1:I42"/>
  <sheetViews>
    <sheetView workbookViewId="0"/>
  </sheetViews>
  <sheetFormatPr defaultRowHeight="13.5"/>
  <cols>
    <col min="1" max="1" width="9" style="241"/>
    <col min="2" max="2" width="9" style="241" customWidth="1"/>
    <col min="3" max="16384" width="9" style="241"/>
  </cols>
  <sheetData>
    <row r="1" spans="1:8" ht="23.25" customHeight="1"/>
    <row r="2" spans="1:8" ht="19.5" customHeight="1">
      <c r="A2" s="700" t="s">
        <v>266</v>
      </c>
      <c r="B2" s="700"/>
      <c r="C2" s="700"/>
      <c r="D2" s="700"/>
      <c r="E2" s="700"/>
      <c r="F2" s="700"/>
      <c r="G2" s="700"/>
      <c r="H2" s="700"/>
    </row>
    <row r="3" spans="1:8" ht="19.5" customHeight="1">
      <c r="B3" s="700" t="s">
        <v>276</v>
      </c>
      <c r="C3" s="700"/>
      <c r="D3" s="700"/>
      <c r="E3" s="700"/>
      <c r="F3" s="700"/>
      <c r="G3" s="700"/>
    </row>
    <row r="5" spans="1:8">
      <c r="B5" s="701" t="s">
        <v>268</v>
      </c>
      <c r="C5" s="701"/>
    </row>
    <row r="7" spans="1:8">
      <c r="B7" s="684" t="s">
        <v>269</v>
      </c>
      <c r="C7" s="685"/>
      <c r="D7" s="684" t="s">
        <v>277</v>
      </c>
      <c r="E7" s="685"/>
      <c r="F7" s="684" t="s">
        <v>271</v>
      </c>
      <c r="G7" s="685"/>
    </row>
    <row r="8" spans="1:8">
      <c r="B8" s="694" t="s">
        <v>274</v>
      </c>
      <c r="C8" s="695"/>
      <c r="D8" s="622" t="str">
        <f>IF(別紙３精算書!H12=0,"（自動転記）",別紙３精算書!H12)</f>
        <v>（自動転記）</v>
      </c>
      <c r="E8" s="623"/>
      <c r="F8" s="242"/>
      <c r="G8" s="243"/>
    </row>
    <row r="9" spans="1:8">
      <c r="B9" s="696"/>
      <c r="C9" s="697"/>
      <c r="D9" s="618"/>
      <c r="E9" s="619"/>
      <c r="F9" s="244"/>
      <c r="G9" s="245"/>
    </row>
    <row r="10" spans="1:8">
      <c r="B10" s="696" t="s">
        <v>275</v>
      </c>
      <c r="C10" s="697"/>
      <c r="D10" s="618" t="str">
        <f>IFERROR(D17-D8-D12,"（自動計算）")</f>
        <v>（自動計算）</v>
      </c>
      <c r="E10" s="619"/>
      <c r="F10" s="244"/>
      <c r="G10" s="245"/>
    </row>
    <row r="11" spans="1:8">
      <c r="B11" s="696"/>
      <c r="C11" s="697"/>
      <c r="D11" s="618"/>
      <c r="E11" s="619"/>
      <c r="F11" s="244"/>
      <c r="G11" s="245"/>
    </row>
    <row r="12" spans="1:8">
      <c r="B12" s="696" t="s">
        <v>306</v>
      </c>
      <c r="C12" s="697"/>
      <c r="D12" s="698">
        <f>別紙３精算書!D12</f>
        <v>0</v>
      </c>
      <c r="E12" s="699"/>
      <c r="F12" s="244"/>
      <c r="G12" s="245"/>
    </row>
    <row r="13" spans="1:8">
      <c r="B13" s="696"/>
      <c r="C13" s="697"/>
      <c r="D13" s="698"/>
      <c r="E13" s="699"/>
      <c r="F13" s="244"/>
      <c r="G13" s="245"/>
    </row>
    <row r="14" spans="1:8">
      <c r="B14" s="244"/>
      <c r="C14" s="245"/>
      <c r="D14" s="244"/>
      <c r="E14" s="245"/>
      <c r="F14" s="244"/>
      <c r="G14" s="245"/>
    </row>
    <row r="15" spans="1:8">
      <c r="B15" s="244"/>
      <c r="C15" s="245"/>
      <c r="D15" s="244"/>
      <c r="E15" s="245"/>
      <c r="F15" s="244"/>
      <c r="G15" s="245"/>
    </row>
    <row r="16" spans="1:8">
      <c r="B16" s="246"/>
      <c r="C16" s="247"/>
      <c r="D16" s="246"/>
      <c r="E16" s="247"/>
      <c r="F16" s="246"/>
      <c r="G16" s="247"/>
    </row>
    <row r="17" spans="2:7">
      <c r="B17" s="684" t="s">
        <v>184</v>
      </c>
      <c r="C17" s="685"/>
      <c r="D17" s="607" t="str">
        <f>IF(別紙３精算書!C12=0,"（自動転記）",別紙３精算書!C12)</f>
        <v>（自動転記）</v>
      </c>
      <c r="E17" s="608"/>
      <c r="F17" s="684"/>
      <c r="G17" s="685"/>
    </row>
    <row r="20" spans="2:7">
      <c r="B20" s="248" t="s">
        <v>272</v>
      </c>
      <c r="C20" s="248"/>
    </row>
    <row r="22" spans="2:7">
      <c r="B22" s="684" t="s">
        <v>269</v>
      </c>
      <c r="C22" s="685"/>
      <c r="D22" s="684" t="s">
        <v>277</v>
      </c>
      <c r="E22" s="685"/>
      <c r="F22" s="684" t="s">
        <v>271</v>
      </c>
      <c r="G22" s="685"/>
    </row>
    <row r="23" spans="2:7">
      <c r="B23" s="688" t="s">
        <v>307</v>
      </c>
      <c r="C23" s="689"/>
      <c r="D23" s="690" t="str">
        <f>D32</f>
        <v>（自動転記）</v>
      </c>
      <c r="E23" s="691"/>
      <c r="F23" s="688"/>
      <c r="G23" s="689"/>
    </row>
    <row r="24" spans="2:7">
      <c r="B24" s="680"/>
      <c r="C24" s="681"/>
      <c r="D24" s="692"/>
      <c r="E24" s="693"/>
      <c r="F24" s="680"/>
      <c r="G24" s="681"/>
    </row>
    <row r="25" spans="2:7">
      <c r="B25" s="680"/>
      <c r="C25" s="681"/>
      <c r="D25" s="680"/>
      <c r="E25" s="681"/>
      <c r="F25" s="680"/>
      <c r="G25" s="681"/>
    </row>
    <row r="26" spans="2:7">
      <c r="B26" s="680"/>
      <c r="C26" s="681"/>
      <c r="D26" s="680"/>
      <c r="E26" s="681"/>
      <c r="F26" s="680"/>
      <c r="G26" s="681"/>
    </row>
    <row r="27" spans="2:7">
      <c r="B27" s="680"/>
      <c r="C27" s="681"/>
      <c r="D27" s="680"/>
      <c r="E27" s="681"/>
      <c r="F27" s="680"/>
      <c r="G27" s="681"/>
    </row>
    <row r="28" spans="2:7">
      <c r="B28" s="680"/>
      <c r="C28" s="681"/>
      <c r="D28" s="680"/>
      <c r="E28" s="681"/>
      <c r="F28" s="680"/>
      <c r="G28" s="681"/>
    </row>
    <row r="29" spans="2:7">
      <c r="B29" s="680"/>
      <c r="C29" s="681"/>
      <c r="D29" s="680"/>
      <c r="E29" s="681"/>
      <c r="F29" s="680"/>
      <c r="G29" s="681"/>
    </row>
    <row r="30" spans="2:7">
      <c r="B30" s="680"/>
      <c r="C30" s="681"/>
      <c r="D30" s="680"/>
      <c r="E30" s="681"/>
      <c r="F30" s="680"/>
      <c r="G30" s="681"/>
    </row>
    <row r="31" spans="2:7">
      <c r="B31" s="682"/>
      <c r="C31" s="683"/>
      <c r="D31" s="682"/>
      <c r="E31" s="683"/>
      <c r="F31" s="682"/>
      <c r="G31" s="683"/>
    </row>
    <row r="32" spans="2:7">
      <c r="B32" s="684" t="s">
        <v>184</v>
      </c>
      <c r="C32" s="685"/>
      <c r="D32" s="607" t="str">
        <f>D17</f>
        <v>（自動転記）</v>
      </c>
      <c r="E32" s="608"/>
      <c r="F32" s="684"/>
      <c r="G32" s="685"/>
    </row>
    <row r="34" spans="2:9" s="248" customFormat="1" ht="20.25" customHeight="1">
      <c r="B34" s="686" t="s">
        <v>278</v>
      </c>
      <c r="C34" s="686"/>
      <c r="D34" s="686"/>
      <c r="E34" s="686"/>
      <c r="F34" s="686"/>
      <c r="G34" s="686"/>
    </row>
    <row r="35" spans="2:9" s="248" customFormat="1" ht="20.25" customHeight="1">
      <c r="B35" s="686"/>
      <c r="C35" s="686"/>
      <c r="D35" s="686"/>
      <c r="E35" s="686"/>
      <c r="F35" s="686"/>
      <c r="G35" s="686"/>
    </row>
    <row r="37" spans="2:9">
      <c r="B37" s="687" t="str">
        <f>様式第３号実績報告書!H7</f>
        <v>令和　　年　　月　　日</v>
      </c>
      <c r="C37" s="687"/>
      <c r="D37" s="687"/>
    </row>
    <row r="38" spans="2:9" ht="14.25">
      <c r="B38" s="249"/>
    </row>
    <row r="39" spans="2:9" ht="30" customHeight="1">
      <c r="C39" s="679" t="s">
        <v>256</v>
      </c>
      <c r="D39" s="679"/>
      <c r="E39" s="613" t="str">
        <f>IF(様式第１号交付申請書!G14=0,"（自動転記）",様式第１号交付申請書!G14)</f>
        <v>（自動転記）</v>
      </c>
      <c r="F39" s="613"/>
      <c r="G39" s="613"/>
      <c r="H39" s="613"/>
      <c r="I39" s="250"/>
    </row>
    <row r="40" spans="2:9" ht="14.25" customHeight="1">
      <c r="C40" s="679" t="s">
        <v>249</v>
      </c>
      <c r="D40" s="679"/>
      <c r="E40" s="610" t="str">
        <f>IF(別紙１計画書!D6=0,"（自動転記）",別紙１計画書!D6)</f>
        <v>（自動転記）</v>
      </c>
      <c r="F40" s="610"/>
      <c r="G40" s="610"/>
      <c r="H40" s="610"/>
      <c r="I40" s="251"/>
    </row>
    <row r="41" spans="2:9">
      <c r="C41" s="679" t="s">
        <v>248</v>
      </c>
      <c r="D41" s="679"/>
      <c r="E41" s="610" t="str">
        <f>IF(別紙１計画書!D7=0,"（自動転記）",別紙１計画書!D7)</f>
        <v>（自動転記）</v>
      </c>
      <c r="F41" s="610"/>
      <c r="G41" s="610"/>
      <c r="H41" s="610"/>
      <c r="I41" s="252"/>
    </row>
    <row r="42" spans="2:9" ht="13.5" customHeight="1">
      <c r="C42" s="679" t="s">
        <v>247</v>
      </c>
      <c r="D42" s="679"/>
      <c r="E42" s="610" t="str">
        <f>IF(別紙１計画書!D8=0,"（自動転記）",別紙１計画書!D8)</f>
        <v>（自動転記）</v>
      </c>
      <c r="F42" s="610"/>
      <c r="G42" s="610"/>
      <c r="H42" s="610"/>
      <c r="I42" s="251"/>
    </row>
  </sheetData>
  <sheetProtection sheet="1" objects="1" scenarios="1"/>
  <mergeCells count="46">
    <mergeCell ref="A2:H2"/>
    <mergeCell ref="B3:G3"/>
    <mergeCell ref="B5:C5"/>
    <mergeCell ref="B7:C7"/>
    <mergeCell ref="D7:E7"/>
    <mergeCell ref="F7:G7"/>
    <mergeCell ref="B8:C9"/>
    <mergeCell ref="D8:E9"/>
    <mergeCell ref="B10:C11"/>
    <mergeCell ref="D10:E11"/>
    <mergeCell ref="B17:C17"/>
    <mergeCell ref="D17:E17"/>
    <mergeCell ref="B12:C13"/>
    <mergeCell ref="D12:E13"/>
    <mergeCell ref="F17:G17"/>
    <mergeCell ref="B22:C22"/>
    <mergeCell ref="D22:E22"/>
    <mergeCell ref="F22:G22"/>
    <mergeCell ref="B23:C24"/>
    <mergeCell ref="D23:E24"/>
    <mergeCell ref="F23:G24"/>
    <mergeCell ref="B25:C26"/>
    <mergeCell ref="D25:E26"/>
    <mergeCell ref="F25:G26"/>
    <mergeCell ref="B27:C28"/>
    <mergeCell ref="D27:E28"/>
    <mergeCell ref="F27:G28"/>
    <mergeCell ref="C39:D39"/>
    <mergeCell ref="E39:H39"/>
    <mergeCell ref="B29:C30"/>
    <mergeCell ref="D29:E30"/>
    <mergeCell ref="F29:G30"/>
    <mergeCell ref="B31:C31"/>
    <mergeCell ref="D31:E31"/>
    <mergeCell ref="F31:G31"/>
    <mergeCell ref="B32:C32"/>
    <mergeCell ref="D32:E32"/>
    <mergeCell ref="F32:G32"/>
    <mergeCell ref="B34:G35"/>
    <mergeCell ref="B37:D37"/>
    <mergeCell ref="C40:D40"/>
    <mergeCell ref="E40:H40"/>
    <mergeCell ref="C41:D41"/>
    <mergeCell ref="E41:H41"/>
    <mergeCell ref="C42:D42"/>
    <mergeCell ref="E42:H42"/>
  </mergeCells>
  <phoneticPr fontId="2"/>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25090-4F16-480D-9ACE-817A95E31DC7}">
  <sheetPr>
    <tabColor rgb="FFFF0000"/>
    <pageSetUpPr fitToPage="1"/>
  </sheetPr>
  <dimension ref="A1:H71"/>
  <sheetViews>
    <sheetView workbookViewId="0">
      <pane ySplit="8" topLeftCell="A9" activePane="bottomLeft" state="frozen"/>
      <selection pane="bottomLeft" activeCell="A9" sqref="A9:XFD9"/>
    </sheetView>
  </sheetViews>
  <sheetFormatPr defaultRowHeight="14.25"/>
  <cols>
    <col min="1" max="1" width="5.875" style="2" customWidth="1"/>
    <col min="2" max="2" width="38.25" style="2" customWidth="1"/>
    <col min="3" max="3" width="11.625" style="2" customWidth="1"/>
    <col min="4" max="4" width="17.25" style="2" customWidth="1"/>
    <col min="5" max="5" width="20.625" style="2" customWidth="1"/>
    <col min="6" max="6" width="23.5" style="2" customWidth="1"/>
    <col min="7" max="7" width="43.875" style="2" customWidth="1"/>
    <col min="8" max="8" width="5.875" style="2" customWidth="1"/>
    <col min="9"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8" ht="21.75" customHeight="1">
      <c r="A1" s="138" t="s">
        <v>419</v>
      </c>
      <c r="B1" s="138"/>
      <c r="C1" s="138"/>
    </row>
    <row r="2" spans="1:8" ht="21.75" customHeight="1" thickBot="1">
      <c r="B2" s="206"/>
      <c r="C2" s="206"/>
      <c r="D2" s="206"/>
      <c r="E2" s="206"/>
      <c r="F2" s="206"/>
      <c r="G2" s="206"/>
    </row>
    <row r="3" spans="1:8" ht="30" customHeight="1" thickBot="1">
      <c r="B3" s="629" t="s">
        <v>159</v>
      </c>
      <c r="C3" s="630"/>
      <c r="D3" s="631"/>
    </row>
    <row r="4" spans="1:8" ht="30" customHeight="1">
      <c r="B4" s="308" t="s">
        <v>325</v>
      </c>
      <c r="C4" s="308" t="s">
        <v>160</v>
      </c>
      <c r="D4" s="308" t="s">
        <v>161</v>
      </c>
    </row>
    <row r="5" spans="1:8" ht="15.75" customHeight="1">
      <c r="B5" s="702">
        <f>'別紙２－１(1)入院'!B5:B6</f>
        <v>0</v>
      </c>
      <c r="C5" s="634">
        <v>133000</v>
      </c>
      <c r="D5" s="634">
        <f>B5*C5</f>
        <v>0</v>
      </c>
    </row>
    <row r="6" spans="1:8" ht="15.75" customHeight="1">
      <c r="B6" s="703"/>
      <c r="C6" s="578"/>
      <c r="D6" s="578"/>
      <c r="E6" s="141"/>
    </row>
    <row r="7" spans="1:8" ht="30" customHeight="1">
      <c r="B7" s="635" t="s">
        <v>231</v>
      </c>
      <c r="C7" s="636"/>
      <c r="D7" s="636"/>
      <c r="E7" s="637"/>
      <c r="F7" s="640" t="s">
        <v>309</v>
      </c>
      <c r="G7" s="638" t="s">
        <v>322</v>
      </c>
    </row>
    <row r="8" spans="1:8" ht="30" customHeight="1" thickBot="1">
      <c r="A8" s="37"/>
      <c r="B8" s="139" t="s">
        <v>156</v>
      </c>
      <c r="C8" s="309" t="s">
        <v>86</v>
      </c>
      <c r="D8" s="309" t="s">
        <v>157</v>
      </c>
      <c r="E8" s="310" t="s">
        <v>89</v>
      </c>
      <c r="F8" s="641"/>
      <c r="G8" s="639"/>
    </row>
    <row r="9" spans="1:8" ht="30" customHeight="1" thickBot="1">
      <c r="B9" s="626" t="s">
        <v>158</v>
      </c>
      <c r="C9" s="627"/>
      <c r="D9" s="627"/>
      <c r="E9" s="627"/>
      <c r="F9" s="627"/>
      <c r="G9" s="628"/>
    </row>
    <row r="10" spans="1:8" ht="30" customHeight="1" thickBot="1">
      <c r="B10" s="384"/>
      <c r="C10" s="371"/>
      <c r="D10" s="371"/>
      <c r="E10" s="177">
        <f>PRODUCT(C10:D10)</f>
        <v>0</v>
      </c>
      <c r="F10" s="642"/>
      <c r="G10" s="373"/>
    </row>
    <row r="11" spans="1:8" ht="30" customHeight="1" thickBot="1">
      <c r="B11" s="385"/>
      <c r="C11" s="372"/>
      <c r="D11" s="372"/>
      <c r="E11" s="178">
        <f t="shared" ref="E11:E18" si="0">PRODUCT(C11:D11)</f>
        <v>0</v>
      </c>
      <c r="F11" s="643"/>
      <c r="G11" s="374"/>
    </row>
    <row r="12" spans="1:8" ht="30" customHeight="1" thickBot="1">
      <c r="B12" s="385"/>
      <c r="C12" s="372"/>
      <c r="D12" s="372"/>
      <c r="E12" s="177">
        <f t="shared" si="0"/>
        <v>0</v>
      </c>
      <c r="F12" s="643"/>
      <c r="G12" s="374"/>
    </row>
    <row r="13" spans="1:8" ht="30" customHeight="1" thickBot="1">
      <c r="B13" s="385"/>
      <c r="C13" s="372"/>
      <c r="D13" s="372"/>
      <c r="E13" s="177">
        <f t="shared" si="0"/>
        <v>0</v>
      </c>
      <c r="F13" s="643"/>
      <c r="G13" s="375"/>
    </row>
    <row r="14" spans="1:8" ht="30" customHeight="1" thickBot="1">
      <c r="B14" s="385"/>
      <c r="C14" s="372"/>
      <c r="D14" s="372"/>
      <c r="E14" s="177">
        <f t="shared" si="0"/>
        <v>0</v>
      </c>
      <c r="F14" s="643"/>
      <c r="G14" s="374"/>
    </row>
    <row r="15" spans="1:8" ht="30" customHeight="1" thickBot="1">
      <c r="B15" s="385"/>
      <c r="C15" s="372"/>
      <c r="D15" s="372"/>
      <c r="E15" s="178">
        <f t="shared" si="0"/>
        <v>0</v>
      </c>
      <c r="F15" s="643"/>
      <c r="G15" s="376"/>
      <c r="H15" s="141"/>
    </row>
    <row r="16" spans="1:8" ht="30" customHeight="1" thickBot="1">
      <c r="B16" s="385"/>
      <c r="C16" s="372"/>
      <c r="D16" s="372"/>
      <c r="E16" s="177">
        <f t="shared" si="0"/>
        <v>0</v>
      </c>
      <c r="F16" s="643"/>
      <c r="G16" s="374"/>
    </row>
    <row r="17" spans="2:8" ht="30" customHeight="1" thickBot="1">
      <c r="B17" s="385"/>
      <c r="C17" s="372"/>
      <c r="D17" s="372"/>
      <c r="E17" s="177">
        <f t="shared" si="0"/>
        <v>0</v>
      </c>
      <c r="F17" s="643"/>
      <c r="G17" s="376"/>
      <c r="H17" s="141"/>
    </row>
    <row r="18" spans="2:8" ht="30" customHeight="1" thickBot="1">
      <c r="B18" s="385"/>
      <c r="C18" s="372"/>
      <c r="D18" s="372"/>
      <c r="E18" s="177">
        <f t="shared" si="0"/>
        <v>0</v>
      </c>
      <c r="F18" s="643"/>
      <c r="G18" s="374"/>
    </row>
    <row r="19" spans="2:8" ht="30" customHeight="1" thickBot="1">
      <c r="B19" s="187" t="s">
        <v>162</v>
      </c>
      <c r="C19" s="311"/>
      <c r="D19" s="312"/>
      <c r="E19" s="313">
        <f>SUM(E10:E18)</f>
        <v>0</v>
      </c>
      <c r="F19" s="644"/>
      <c r="G19" s="327"/>
      <c r="H19" s="141"/>
    </row>
    <row r="20" spans="2:8" ht="30" customHeight="1" thickBot="1">
      <c r="B20" s="626" t="s">
        <v>163</v>
      </c>
      <c r="C20" s="627"/>
      <c r="D20" s="627"/>
      <c r="E20" s="627"/>
      <c r="F20" s="627"/>
      <c r="G20" s="628"/>
    </row>
    <row r="21" spans="2:8" ht="30" customHeight="1">
      <c r="B21" s="384"/>
      <c r="C21" s="371"/>
      <c r="D21" s="371"/>
      <c r="E21" s="177">
        <f>PRODUCT(C21:D21)</f>
        <v>0</v>
      </c>
      <c r="F21" s="322">
        <f>MIN(E21,$C$68*C21)</f>
        <v>0</v>
      </c>
      <c r="G21" s="377"/>
    </row>
    <row r="22" spans="2:8" ht="30" customHeight="1">
      <c r="B22" s="385"/>
      <c r="C22" s="372"/>
      <c r="D22" s="372"/>
      <c r="E22" s="177">
        <f t="shared" ref="E22:E25" si="1">PRODUCT(C22:D22)</f>
        <v>0</v>
      </c>
      <c r="F22" s="314">
        <f>MIN(E22,$C$68*C22)</f>
        <v>0</v>
      </c>
      <c r="G22" s="378"/>
    </row>
    <row r="23" spans="2:8" ht="30" customHeight="1">
      <c r="B23" s="385"/>
      <c r="C23" s="372"/>
      <c r="D23" s="372"/>
      <c r="E23" s="177">
        <f t="shared" si="1"/>
        <v>0</v>
      </c>
      <c r="F23" s="315">
        <f>MIN(E23,$C$68*C23)</f>
        <v>0</v>
      </c>
      <c r="G23" s="374"/>
    </row>
    <row r="24" spans="2:8" ht="30" customHeight="1">
      <c r="B24" s="385"/>
      <c r="C24" s="372"/>
      <c r="D24" s="372"/>
      <c r="E24" s="177">
        <f t="shared" si="1"/>
        <v>0</v>
      </c>
      <c r="F24" s="316">
        <f>MIN(E24,$C$68*C24)</f>
        <v>0</v>
      </c>
      <c r="G24" s="375"/>
    </row>
    <row r="25" spans="2:8" ht="30" customHeight="1">
      <c r="B25" s="385"/>
      <c r="C25" s="372"/>
      <c r="D25" s="372"/>
      <c r="E25" s="177">
        <f t="shared" si="1"/>
        <v>0</v>
      </c>
      <c r="F25" s="314">
        <f>MIN(E25,$C$68*C25)</f>
        <v>0</v>
      </c>
      <c r="G25" s="374"/>
    </row>
    <row r="26" spans="2:8" ht="30" customHeight="1" thickBot="1">
      <c r="B26" s="187" t="s">
        <v>162</v>
      </c>
      <c r="C26" s="313">
        <f>SUM(C21:C25)</f>
        <v>0</v>
      </c>
      <c r="D26" s="311"/>
      <c r="E26" s="313">
        <f>SUM(E21:E25)</f>
        <v>0</v>
      </c>
      <c r="F26" s="317">
        <f>SUM(F21:F25)</f>
        <v>0</v>
      </c>
      <c r="G26" s="318"/>
    </row>
    <row r="27" spans="2:8" ht="30" customHeight="1" thickBot="1">
      <c r="B27" s="626" t="s">
        <v>164</v>
      </c>
      <c r="C27" s="627"/>
      <c r="D27" s="627"/>
      <c r="E27" s="627"/>
      <c r="F27" s="627"/>
      <c r="G27" s="628"/>
    </row>
    <row r="28" spans="2:8" ht="30" customHeight="1">
      <c r="B28" s="384"/>
      <c r="C28" s="371"/>
      <c r="D28" s="371"/>
      <c r="E28" s="177">
        <f>PRODUCT(C28:D28)</f>
        <v>0</v>
      </c>
      <c r="F28" s="321">
        <f>MIN(E28,$C$69*C28)</f>
        <v>0</v>
      </c>
      <c r="G28" s="373"/>
    </row>
    <row r="29" spans="2:8" ht="30" customHeight="1">
      <c r="B29" s="385"/>
      <c r="C29" s="372"/>
      <c r="D29" s="372"/>
      <c r="E29" s="177">
        <f t="shared" ref="E29:E31" si="2">PRODUCT(C29:D29)</f>
        <v>0</v>
      </c>
      <c r="F29" s="315">
        <f>MIN(E29,$C$69*C29)</f>
        <v>0</v>
      </c>
      <c r="G29" s="374"/>
    </row>
    <row r="30" spans="2:8" ht="30" customHeight="1">
      <c r="B30" s="385"/>
      <c r="C30" s="372"/>
      <c r="D30" s="372"/>
      <c r="E30" s="177">
        <f t="shared" si="2"/>
        <v>0</v>
      </c>
      <c r="F30" s="316">
        <f>MIN(E30,$C$69*C30)</f>
        <v>0</v>
      </c>
      <c r="G30" s="379"/>
    </row>
    <row r="31" spans="2:8" ht="30" customHeight="1">
      <c r="B31" s="385"/>
      <c r="C31" s="372"/>
      <c r="D31" s="372"/>
      <c r="E31" s="177">
        <f t="shared" si="2"/>
        <v>0</v>
      </c>
      <c r="F31" s="322">
        <f>MIN(E31,$C$69*C31)</f>
        <v>0</v>
      </c>
      <c r="G31" s="374"/>
    </row>
    <row r="32" spans="2:8" ht="30" customHeight="1" thickBot="1">
      <c r="B32" s="187" t="s">
        <v>162</v>
      </c>
      <c r="C32" s="313">
        <f>SUM(C28:C31)</f>
        <v>0</v>
      </c>
      <c r="D32" s="311"/>
      <c r="E32" s="313">
        <f>SUM(E28:E31)</f>
        <v>0</v>
      </c>
      <c r="F32" s="315">
        <f>SUM(F28:F31)</f>
        <v>0</v>
      </c>
      <c r="G32" s="318"/>
    </row>
    <row r="33" spans="2:8" ht="30" customHeight="1" thickBot="1">
      <c r="B33" s="626" t="s">
        <v>165</v>
      </c>
      <c r="C33" s="627"/>
      <c r="D33" s="627"/>
      <c r="E33" s="627"/>
      <c r="F33" s="627"/>
      <c r="G33" s="628"/>
    </row>
    <row r="34" spans="2:8" ht="30" customHeight="1">
      <c r="B34" s="384"/>
      <c r="C34" s="371"/>
      <c r="D34" s="371"/>
      <c r="E34" s="177">
        <f t="shared" ref="E34:E37" si="3">PRODUCT(C34:D34)</f>
        <v>0</v>
      </c>
      <c r="F34" s="322">
        <f>MIN(E34,$C$70*C34)</f>
        <v>0</v>
      </c>
      <c r="G34" s="373"/>
    </row>
    <row r="35" spans="2:8" ht="30" customHeight="1">
      <c r="B35" s="385"/>
      <c r="C35" s="372"/>
      <c r="D35" s="372"/>
      <c r="E35" s="177">
        <f t="shared" si="3"/>
        <v>0</v>
      </c>
      <c r="F35" s="316">
        <f>MIN(E35,$C$70*C35)</f>
        <v>0</v>
      </c>
      <c r="G35" s="374"/>
    </row>
    <row r="36" spans="2:8" ht="30" customHeight="1">
      <c r="B36" s="385"/>
      <c r="C36" s="372"/>
      <c r="D36" s="372"/>
      <c r="E36" s="177">
        <f t="shared" si="3"/>
        <v>0</v>
      </c>
      <c r="F36" s="314">
        <f>MIN(E36,$C$70*C36)</f>
        <v>0</v>
      </c>
      <c r="G36" s="374"/>
    </row>
    <row r="37" spans="2:8" ht="30" customHeight="1">
      <c r="B37" s="385"/>
      <c r="C37" s="372"/>
      <c r="D37" s="372"/>
      <c r="E37" s="177">
        <f t="shared" si="3"/>
        <v>0</v>
      </c>
      <c r="F37" s="316">
        <f>MIN(E37,$C$70*C37)</f>
        <v>0</v>
      </c>
      <c r="G37" s="374"/>
    </row>
    <row r="38" spans="2:8" ht="30" customHeight="1" thickBot="1">
      <c r="B38" s="187" t="s">
        <v>162</v>
      </c>
      <c r="C38" s="313">
        <f>SUM(C34:C37)</f>
        <v>0</v>
      </c>
      <c r="D38" s="311"/>
      <c r="E38" s="313">
        <f>SUM(E34:E37)</f>
        <v>0</v>
      </c>
      <c r="F38" s="314">
        <f>SUM(F34:F37)</f>
        <v>0</v>
      </c>
      <c r="G38" s="324"/>
    </row>
    <row r="39" spans="2:8" ht="30" customHeight="1" thickBot="1">
      <c r="B39" s="626" t="s">
        <v>166</v>
      </c>
      <c r="C39" s="627"/>
      <c r="D39" s="627"/>
      <c r="E39" s="627"/>
      <c r="F39" s="627"/>
      <c r="G39" s="628"/>
    </row>
    <row r="40" spans="2:8" ht="30" customHeight="1">
      <c r="B40" s="384"/>
      <c r="C40" s="371"/>
      <c r="D40" s="371"/>
      <c r="E40" s="177">
        <f>PRODUCT(C40:D40)</f>
        <v>0</v>
      </c>
      <c r="F40" s="322">
        <f>MIN(E40,$C$71*C40)</f>
        <v>0</v>
      </c>
      <c r="G40" s="373"/>
    </row>
    <row r="41" spans="2:8" ht="30" customHeight="1">
      <c r="B41" s="385"/>
      <c r="C41" s="372"/>
      <c r="D41" s="372"/>
      <c r="E41" s="177">
        <f t="shared" ref="E41:E44" si="4">PRODUCT(C41:D41)</f>
        <v>0</v>
      </c>
      <c r="F41" s="314">
        <f>MIN(E41,$C$71*C41)</f>
        <v>0</v>
      </c>
      <c r="G41" s="374"/>
    </row>
    <row r="42" spans="2:8" ht="30" customHeight="1">
      <c r="B42" s="385"/>
      <c r="C42" s="372"/>
      <c r="D42" s="372"/>
      <c r="E42" s="177">
        <f t="shared" si="4"/>
        <v>0</v>
      </c>
      <c r="F42" s="316">
        <f>MIN(E42,$C$71*C42)</f>
        <v>0</v>
      </c>
      <c r="G42" s="375"/>
    </row>
    <row r="43" spans="2:8" ht="30" customHeight="1">
      <c r="B43" s="385"/>
      <c r="C43" s="372"/>
      <c r="D43" s="372"/>
      <c r="E43" s="177">
        <f t="shared" si="4"/>
        <v>0</v>
      </c>
      <c r="F43" s="314">
        <f>MIN(E43,$C$71*C43)</f>
        <v>0</v>
      </c>
      <c r="G43" s="374"/>
    </row>
    <row r="44" spans="2:8" ht="30" customHeight="1">
      <c r="B44" s="385"/>
      <c r="C44" s="372"/>
      <c r="D44" s="372"/>
      <c r="E44" s="177">
        <f t="shared" si="4"/>
        <v>0</v>
      </c>
      <c r="F44" s="316">
        <f>MIN(E44,$C$71*C44)</f>
        <v>0</v>
      </c>
      <c r="G44" s="380"/>
      <c r="H44" s="141"/>
    </row>
    <row r="45" spans="2:8" ht="30" customHeight="1" thickBot="1">
      <c r="B45" s="187" t="s">
        <v>162</v>
      </c>
      <c r="C45" s="313">
        <f>SUM(C40:C44)</f>
        <v>0</v>
      </c>
      <c r="D45" s="311"/>
      <c r="E45" s="313">
        <f>SUM(E40:E44)</f>
        <v>0</v>
      </c>
      <c r="F45" s="314">
        <f>SUM(F40:F44)</f>
        <v>0</v>
      </c>
      <c r="H45" s="141"/>
    </row>
    <row r="46" spans="2:8" ht="30" customHeight="1" thickBot="1">
      <c r="B46" s="626" t="s">
        <v>167</v>
      </c>
      <c r="C46" s="627"/>
      <c r="D46" s="627"/>
      <c r="E46" s="627"/>
      <c r="F46" s="627"/>
      <c r="G46" s="628"/>
    </row>
    <row r="47" spans="2:8" ht="30" customHeight="1">
      <c r="B47" s="384"/>
      <c r="C47" s="371"/>
      <c r="D47" s="371"/>
      <c r="E47" s="177">
        <f t="shared" ref="E47:E61" si="5">PRODUCT(C47:D47)</f>
        <v>0</v>
      </c>
      <c r="F47" s="624"/>
      <c r="G47" s="379"/>
    </row>
    <row r="48" spans="2:8" ht="30" customHeight="1">
      <c r="B48" s="385"/>
      <c r="C48" s="372"/>
      <c r="D48" s="372"/>
      <c r="E48" s="177">
        <f t="shared" si="5"/>
        <v>0</v>
      </c>
      <c r="F48" s="624"/>
      <c r="G48" s="374"/>
    </row>
    <row r="49" spans="2:7" ht="30" customHeight="1">
      <c r="B49" s="385"/>
      <c r="C49" s="372"/>
      <c r="D49" s="372"/>
      <c r="E49" s="177">
        <f t="shared" si="5"/>
        <v>0</v>
      </c>
      <c r="F49" s="624"/>
      <c r="G49" s="379"/>
    </row>
    <row r="50" spans="2:7" ht="30" customHeight="1">
      <c r="B50" s="385"/>
      <c r="C50" s="372"/>
      <c r="D50" s="372"/>
      <c r="E50" s="177">
        <f t="shared" si="5"/>
        <v>0</v>
      </c>
      <c r="F50" s="624"/>
      <c r="G50" s="374"/>
    </row>
    <row r="51" spans="2:7" ht="30" customHeight="1">
      <c r="B51" s="385"/>
      <c r="C51" s="372"/>
      <c r="D51" s="372"/>
      <c r="E51" s="177">
        <f t="shared" si="5"/>
        <v>0</v>
      </c>
      <c r="F51" s="624"/>
      <c r="G51" s="379"/>
    </row>
    <row r="52" spans="2:7" ht="30" customHeight="1">
      <c r="B52" s="385"/>
      <c r="C52" s="372"/>
      <c r="D52" s="372"/>
      <c r="E52" s="177">
        <f t="shared" si="5"/>
        <v>0</v>
      </c>
      <c r="F52" s="624"/>
      <c r="G52" s="374"/>
    </row>
    <row r="53" spans="2:7" ht="30" customHeight="1">
      <c r="B53" s="385"/>
      <c r="C53" s="372"/>
      <c r="D53" s="372"/>
      <c r="E53" s="177">
        <f t="shared" si="5"/>
        <v>0</v>
      </c>
      <c r="F53" s="624"/>
      <c r="G53" s="379"/>
    </row>
    <row r="54" spans="2:7" ht="30" customHeight="1">
      <c r="B54" s="385"/>
      <c r="C54" s="372"/>
      <c r="D54" s="372"/>
      <c r="E54" s="177">
        <f t="shared" si="5"/>
        <v>0</v>
      </c>
      <c r="F54" s="624"/>
      <c r="G54" s="374"/>
    </row>
    <row r="55" spans="2:7" ht="30" customHeight="1">
      <c r="B55" s="385"/>
      <c r="C55" s="372"/>
      <c r="D55" s="372"/>
      <c r="E55" s="177">
        <f t="shared" si="5"/>
        <v>0</v>
      </c>
      <c r="F55" s="624"/>
      <c r="G55" s="379"/>
    </row>
    <row r="56" spans="2:7" ht="30" customHeight="1">
      <c r="B56" s="385"/>
      <c r="C56" s="372"/>
      <c r="D56" s="372"/>
      <c r="E56" s="177">
        <f t="shared" si="5"/>
        <v>0</v>
      </c>
      <c r="F56" s="624"/>
      <c r="G56" s="374"/>
    </row>
    <row r="57" spans="2:7" ht="30" customHeight="1">
      <c r="B57" s="385"/>
      <c r="C57" s="372"/>
      <c r="D57" s="372"/>
      <c r="E57" s="177">
        <f t="shared" si="5"/>
        <v>0</v>
      </c>
      <c r="F57" s="624"/>
      <c r="G57" s="379"/>
    </row>
    <row r="58" spans="2:7" ht="30" customHeight="1">
      <c r="B58" s="385"/>
      <c r="C58" s="372"/>
      <c r="D58" s="372"/>
      <c r="E58" s="177">
        <f t="shared" si="5"/>
        <v>0</v>
      </c>
      <c r="F58" s="624"/>
      <c r="G58" s="374"/>
    </row>
    <row r="59" spans="2:7" ht="30" customHeight="1">
      <c r="B59" s="385"/>
      <c r="C59" s="372"/>
      <c r="D59" s="372"/>
      <c r="E59" s="177">
        <f t="shared" si="5"/>
        <v>0</v>
      </c>
      <c r="F59" s="624"/>
      <c r="G59" s="379"/>
    </row>
    <row r="60" spans="2:7" ht="30" customHeight="1">
      <c r="B60" s="385"/>
      <c r="C60" s="372"/>
      <c r="D60" s="372"/>
      <c r="E60" s="177">
        <f t="shared" si="5"/>
        <v>0</v>
      </c>
      <c r="F60" s="624"/>
      <c r="G60" s="374"/>
    </row>
    <row r="61" spans="2:7" ht="30" customHeight="1">
      <c r="B61" s="385"/>
      <c r="C61" s="372"/>
      <c r="D61" s="372"/>
      <c r="E61" s="177">
        <f t="shared" si="5"/>
        <v>0</v>
      </c>
      <c r="F61" s="624"/>
      <c r="G61" s="379"/>
    </row>
    <row r="62" spans="2:7" ht="30" customHeight="1">
      <c r="B62" s="385"/>
      <c r="C62" s="372"/>
      <c r="D62" s="372"/>
      <c r="E62" s="177">
        <f>PRODUCT(C62:D62)</f>
        <v>0</v>
      </c>
      <c r="F62" s="624"/>
      <c r="G62" s="374"/>
    </row>
    <row r="63" spans="2:7" ht="30" customHeight="1">
      <c r="B63" s="142" t="s">
        <v>162</v>
      </c>
      <c r="C63" s="179"/>
      <c r="D63" s="179"/>
      <c r="E63" s="178">
        <f>SUM(E47:E62)</f>
        <v>0</v>
      </c>
      <c r="F63" s="625"/>
      <c r="G63" s="319"/>
    </row>
    <row r="65" spans="2:3">
      <c r="B65" s="143"/>
    </row>
    <row r="67" spans="2:3">
      <c r="B67" s="2" t="s">
        <v>310</v>
      </c>
    </row>
    <row r="68" spans="2:3">
      <c r="B68" s="2" t="s">
        <v>311</v>
      </c>
      <c r="C68" s="2">
        <v>5000000</v>
      </c>
    </row>
    <row r="69" spans="2:3">
      <c r="B69" s="2" t="s">
        <v>42</v>
      </c>
      <c r="C69" s="2">
        <v>4320000</v>
      </c>
    </row>
    <row r="70" spans="2:3">
      <c r="B70" s="2" t="s">
        <v>44</v>
      </c>
      <c r="C70" s="2">
        <v>51400</v>
      </c>
    </row>
    <row r="71" spans="2:3">
      <c r="B71" s="2" t="s">
        <v>45</v>
      </c>
      <c r="C71" s="2">
        <v>21000000</v>
      </c>
    </row>
  </sheetData>
  <sheetProtection sheet="1" objects="1" scenarios="1"/>
  <mergeCells count="15">
    <mergeCell ref="B3:D3"/>
    <mergeCell ref="B5:B6"/>
    <mergeCell ref="C5:C6"/>
    <mergeCell ref="D5:D6"/>
    <mergeCell ref="B7:E7"/>
    <mergeCell ref="B39:G39"/>
    <mergeCell ref="B46:G46"/>
    <mergeCell ref="F47:F63"/>
    <mergeCell ref="G7:G8"/>
    <mergeCell ref="B9:G9"/>
    <mergeCell ref="F10:F19"/>
    <mergeCell ref="B20:G20"/>
    <mergeCell ref="B27:G27"/>
    <mergeCell ref="B33:G33"/>
    <mergeCell ref="F7:F8"/>
  </mergeCells>
  <phoneticPr fontId="2"/>
  <pageMargins left="0.70866141732283472" right="0.70866141732283472" top="0.74803149606299213" bottom="0.74803149606299213" header="0.31496062992125984" footer="0.31496062992125984"/>
  <pageSetup paperSize="9" scale="52" fitToHeight="0" orientation="portrait" r:id="rId1"/>
  <rowBreaks count="1" manualBreakCount="1">
    <brk id="45" max="7" man="1"/>
  </rowBreaks>
  <drawing r:id="rId2"/>
  <legacy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684FB-3A53-4BA8-9FB5-EE23CA878070}">
  <sheetPr codeName="Sheet16">
    <tabColor rgb="FFFF0000"/>
    <pageSetUpPr fitToPage="1"/>
  </sheetPr>
  <dimension ref="A1:K42"/>
  <sheetViews>
    <sheetView workbookViewId="0"/>
  </sheetViews>
  <sheetFormatPr defaultColWidth="9" defaultRowHeight="20.100000000000001" customHeight="1"/>
  <cols>
    <col min="1" max="1" width="2.75" style="144" customWidth="1"/>
    <col min="2" max="2" width="12.5" style="175" customWidth="1"/>
    <col min="3" max="5" width="9.875" style="145" customWidth="1"/>
    <col min="6" max="7" width="12.375" style="144" customWidth="1"/>
    <col min="8" max="8" width="13.875" style="144" customWidth="1"/>
    <col min="9" max="10" width="12.375" style="144" customWidth="1"/>
    <col min="11" max="11" width="12.25" style="144" customWidth="1"/>
    <col min="12" max="12" width="3.75" style="144" customWidth="1"/>
    <col min="13" max="16384" width="9" style="144"/>
  </cols>
  <sheetData>
    <row r="1" spans="1:11" ht="34.5" customHeight="1">
      <c r="B1" s="648" t="s">
        <v>229</v>
      </c>
      <c r="C1" s="648"/>
      <c r="D1" s="648"/>
    </row>
    <row r="2" spans="1:11" s="146" customFormat="1" ht="17.25" customHeight="1">
      <c r="B2" s="147" t="s">
        <v>420</v>
      </c>
      <c r="C2" s="148"/>
      <c r="D2" s="148"/>
      <c r="E2" s="148"/>
      <c r="F2" s="148"/>
      <c r="G2" s="148"/>
      <c r="H2" s="148"/>
      <c r="I2" s="149"/>
    </row>
    <row r="3" spans="1:11" s="152" customFormat="1" ht="19.5" customHeight="1">
      <c r="A3" s="146"/>
      <c r="B3" s="148"/>
      <c r="C3" s="150"/>
      <c r="D3" s="150"/>
      <c r="E3" s="150"/>
      <c r="F3" s="150"/>
      <c r="G3" s="151"/>
      <c r="H3" s="180"/>
      <c r="I3" s="180"/>
      <c r="J3" s="180"/>
    </row>
    <row r="4" spans="1:11" s="152" customFormat="1" ht="19.5" customHeight="1">
      <c r="A4" s="146"/>
      <c r="B4" s="148"/>
      <c r="C4" s="150"/>
      <c r="D4" s="150"/>
      <c r="E4" s="150"/>
      <c r="F4" s="150"/>
      <c r="G4" s="151"/>
      <c r="H4" s="153"/>
      <c r="I4" s="153"/>
      <c r="J4" s="153"/>
    </row>
    <row r="5" spans="1:11" s="152" customFormat="1" ht="54" customHeight="1">
      <c r="A5" s="146"/>
      <c r="B5" s="649"/>
      <c r="C5" s="649"/>
      <c r="D5" s="649"/>
      <c r="E5" s="649"/>
      <c r="F5" s="649"/>
      <c r="G5" s="649"/>
      <c r="H5" s="649"/>
      <c r="I5" s="649"/>
      <c r="J5" s="649"/>
    </row>
    <row r="6" spans="1:11" s="152" customFormat="1" ht="39.75" customHeight="1">
      <c r="A6" s="146"/>
      <c r="B6" s="154"/>
      <c r="C6" s="154"/>
      <c r="D6" s="154"/>
      <c r="E6" s="154"/>
      <c r="F6" s="154"/>
      <c r="G6" s="154"/>
      <c r="H6" s="154"/>
      <c r="I6" s="154"/>
      <c r="J6" s="154"/>
    </row>
    <row r="7" spans="1:11" s="152" customFormat="1" ht="19.5" customHeight="1">
      <c r="A7" s="146"/>
      <c r="B7" s="148"/>
      <c r="C7" s="150"/>
      <c r="D7" s="150"/>
      <c r="E7" s="150"/>
      <c r="F7" s="150"/>
      <c r="G7" s="151"/>
      <c r="H7" s="153"/>
      <c r="I7" s="153"/>
      <c r="J7" s="153"/>
    </row>
    <row r="8" spans="1:11" s="152" customFormat="1" ht="19.5" customHeight="1">
      <c r="A8" s="155" t="s">
        <v>171</v>
      </c>
      <c r="B8" s="156" t="s">
        <v>172</v>
      </c>
      <c r="C8" s="150"/>
      <c r="D8" s="150"/>
      <c r="E8" s="150"/>
      <c r="F8" s="150"/>
      <c r="G8" s="151"/>
      <c r="H8" s="153"/>
      <c r="I8" s="153"/>
      <c r="J8" s="153"/>
    </row>
    <row r="9" spans="1:11" s="152" customFormat="1" ht="19.5" customHeight="1">
      <c r="A9" s="148"/>
      <c r="B9" s="157">
        <v>3600</v>
      </c>
      <c r="C9" s="158" t="s">
        <v>173</v>
      </c>
      <c r="D9" s="159"/>
      <c r="E9" s="150" t="s">
        <v>174</v>
      </c>
      <c r="F9" s="160"/>
      <c r="G9" s="158" t="s">
        <v>175</v>
      </c>
      <c r="H9" s="161" t="str">
        <f>IF(B9*D9*F9=0,"自動計算",B9*D9*F9)</f>
        <v>自動計算</v>
      </c>
      <c r="I9" s="148" t="s">
        <v>176</v>
      </c>
      <c r="J9" s="153"/>
    </row>
    <row r="10" spans="1:11" s="152" customFormat="1" ht="19.5" customHeight="1">
      <c r="A10" s="146"/>
      <c r="B10" s="148"/>
      <c r="C10" s="150"/>
      <c r="D10" s="150"/>
      <c r="E10" s="150"/>
      <c r="F10" s="150"/>
      <c r="G10" s="151"/>
      <c r="H10" s="153"/>
      <c r="I10" s="153"/>
      <c r="J10" s="153"/>
    </row>
    <row r="11" spans="1:11" s="148" customFormat="1" ht="20.100000000000001" customHeight="1">
      <c r="A11" s="155">
        <v>2</v>
      </c>
      <c r="B11" s="156" t="s">
        <v>177</v>
      </c>
      <c r="C11" s="150"/>
      <c r="D11" s="150"/>
      <c r="E11" s="150"/>
      <c r="F11" s="150"/>
      <c r="G11" s="151"/>
      <c r="H11" s="162"/>
      <c r="I11" s="162"/>
      <c r="J11" s="162"/>
    </row>
    <row r="12" spans="1:11" s="146" customFormat="1" ht="17.25" customHeight="1">
      <c r="B12" s="148"/>
      <c r="C12" s="148"/>
      <c r="D12" s="148"/>
      <c r="E12" s="148"/>
      <c r="F12" s="148"/>
      <c r="G12" s="148"/>
      <c r="H12" s="148"/>
      <c r="I12" s="148"/>
      <c r="J12" s="163"/>
      <c r="K12" s="399" t="s">
        <v>387</v>
      </c>
    </row>
    <row r="13" spans="1:11" ht="26.25" customHeight="1">
      <c r="B13" s="397" t="s">
        <v>385</v>
      </c>
      <c r="C13" s="164" t="s">
        <v>178</v>
      </c>
      <c r="D13" s="650" t="s">
        <v>179</v>
      </c>
      <c r="E13" s="651"/>
      <c r="F13" s="652"/>
      <c r="G13" s="165" t="s">
        <v>180</v>
      </c>
      <c r="H13" s="166" t="s">
        <v>181</v>
      </c>
      <c r="I13" s="166" t="s">
        <v>182</v>
      </c>
      <c r="J13" s="166" t="s">
        <v>386</v>
      </c>
      <c r="K13" s="166" t="s">
        <v>388</v>
      </c>
    </row>
    <row r="14" spans="1:11" ht="20.100000000000001" customHeight="1">
      <c r="B14" s="167"/>
      <c r="C14" s="167"/>
      <c r="D14" s="168"/>
      <c r="E14" s="169"/>
      <c r="F14" s="170"/>
      <c r="G14" s="171"/>
      <c r="H14" s="185"/>
      <c r="I14" s="381">
        <f>ROUNDDOWN(PRODUCT(G14:H14),0)</f>
        <v>0</v>
      </c>
      <c r="J14" s="398"/>
      <c r="K14" s="398"/>
    </row>
    <row r="15" spans="1:11" ht="20.100000000000001" customHeight="1">
      <c r="B15" s="167"/>
      <c r="C15" s="167"/>
      <c r="D15" s="168"/>
      <c r="E15" s="169"/>
      <c r="F15" s="170"/>
      <c r="G15" s="171"/>
      <c r="H15" s="185"/>
      <c r="I15" s="381">
        <f t="shared" ref="I15:I40" si="0">ROUNDDOWN(PRODUCT(G15:H15),0)</f>
        <v>0</v>
      </c>
      <c r="J15" s="398"/>
      <c r="K15" s="398"/>
    </row>
    <row r="16" spans="1:11" ht="20.100000000000001" customHeight="1">
      <c r="B16" s="167"/>
      <c r="C16" s="167"/>
      <c r="D16" s="168"/>
      <c r="E16" s="169"/>
      <c r="F16" s="170"/>
      <c r="G16" s="171"/>
      <c r="H16" s="185"/>
      <c r="I16" s="381">
        <f t="shared" si="0"/>
        <v>0</v>
      </c>
      <c r="J16" s="398"/>
      <c r="K16" s="398"/>
    </row>
    <row r="17" spans="2:11" ht="20.100000000000001" customHeight="1">
      <c r="B17" s="167"/>
      <c r="C17" s="167"/>
      <c r="D17" s="168"/>
      <c r="E17" s="169"/>
      <c r="F17" s="170"/>
      <c r="G17" s="171"/>
      <c r="H17" s="185"/>
      <c r="I17" s="381">
        <f t="shared" si="0"/>
        <v>0</v>
      </c>
      <c r="J17" s="398"/>
      <c r="K17" s="398"/>
    </row>
    <row r="18" spans="2:11" ht="20.100000000000001" customHeight="1">
      <c r="B18" s="167"/>
      <c r="C18" s="167"/>
      <c r="D18" s="168"/>
      <c r="E18" s="169"/>
      <c r="F18" s="170"/>
      <c r="G18" s="171"/>
      <c r="H18" s="185"/>
      <c r="I18" s="381">
        <f t="shared" si="0"/>
        <v>0</v>
      </c>
      <c r="J18" s="398"/>
      <c r="K18" s="398"/>
    </row>
    <row r="19" spans="2:11" ht="20.100000000000001" customHeight="1">
      <c r="B19" s="167"/>
      <c r="C19" s="167"/>
      <c r="D19" s="168"/>
      <c r="E19" s="169"/>
      <c r="F19" s="170"/>
      <c r="G19" s="171"/>
      <c r="H19" s="185"/>
      <c r="I19" s="381">
        <f t="shared" si="0"/>
        <v>0</v>
      </c>
      <c r="J19" s="398"/>
      <c r="K19" s="398"/>
    </row>
    <row r="20" spans="2:11" ht="20.100000000000001" customHeight="1">
      <c r="B20" s="167"/>
      <c r="C20" s="167"/>
      <c r="D20" s="168"/>
      <c r="E20" s="169"/>
      <c r="F20" s="170"/>
      <c r="G20" s="171"/>
      <c r="H20" s="185"/>
      <c r="I20" s="381">
        <f t="shared" si="0"/>
        <v>0</v>
      </c>
      <c r="J20" s="398"/>
      <c r="K20" s="398"/>
    </row>
    <row r="21" spans="2:11" ht="20.100000000000001" customHeight="1">
      <c r="B21" s="167"/>
      <c r="C21" s="167"/>
      <c r="D21" s="168"/>
      <c r="E21" s="169"/>
      <c r="F21" s="170"/>
      <c r="G21" s="171"/>
      <c r="H21" s="185"/>
      <c r="I21" s="381">
        <f t="shared" si="0"/>
        <v>0</v>
      </c>
      <c r="J21" s="398"/>
      <c r="K21" s="398"/>
    </row>
    <row r="22" spans="2:11" ht="20.100000000000001" customHeight="1">
      <c r="B22" s="167"/>
      <c r="C22" s="167"/>
      <c r="D22" s="168"/>
      <c r="E22" s="169"/>
      <c r="F22" s="170"/>
      <c r="G22" s="171"/>
      <c r="H22" s="185"/>
      <c r="I22" s="381">
        <f t="shared" si="0"/>
        <v>0</v>
      </c>
      <c r="J22" s="398"/>
      <c r="K22" s="398"/>
    </row>
    <row r="23" spans="2:11" ht="20.100000000000001" customHeight="1">
      <c r="B23" s="167"/>
      <c r="C23" s="167"/>
      <c r="D23" s="168"/>
      <c r="E23" s="169"/>
      <c r="F23" s="170"/>
      <c r="G23" s="171"/>
      <c r="H23" s="185"/>
      <c r="I23" s="381">
        <f t="shared" si="0"/>
        <v>0</v>
      </c>
      <c r="J23" s="398"/>
      <c r="K23" s="398"/>
    </row>
    <row r="24" spans="2:11" ht="20.100000000000001" customHeight="1">
      <c r="B24" s="167"/>
      <c r="C24" s="167"/>
      <c r="D24" s="168"/>
      <c r="E24" s="169"/>
      <c r="F24" s="170"/>
      <c r="G24" s="171"/>
      <c r="H24" s="185"/>
      <c r="I24" s="381">
        <f t="shared" si="0"/>
        <v>0</v>
      </c>
      <c r="J24" s="398"/>
      <c r="K24" s="398"/>
    </row>
    <row r="25" spans="2:11" ht="20.100000000000001" customHeight="1">
      <c r="B25" s="167"/>
      <c r="C25" s="167"/>
      <c r="D25" s="168"/>
      <c r="E25" s="169"/>
      <c r="F25" s="170"/>
      <c r="G25" s="171"/>
      <c r="H25" s="185"/>
      <c r="I25" s="381">
        <f t="shared" si="0"/>
        <v>0</v>
      </c>
      <c r="J25" s="398"/>
      <c r="K25" s="398"/>
    </row>
    <row r="26" spans="2:11" ht="20.100000000000001" customHeight="1">
      <c r="B26" s="167"/>
      <c r="C26" s="167"/>
      <c r="D26" s="168"/>
      <c r="E26" s="169"/>
      <c r="F26" s="170"/>
      <c r="G26" s="171"/>
      <c r="H26" s="185"/>
      <c r="I26" s="381">
        <f t="shared" si="0"/>
        <v>0</v>
      </c>
      <c r="J26" s="398"/>
      <c r="K26" s="398"/>
    </row>
    <row r="27" spans="2:11" ht="20.100000000000001" customHeight="1">
      <c r="B27" s="167"/>
      <c r="C27" s="167"/>
      <c r="D27" s="168"/>
      <c r="E27" s="169"/>
      <c r="F27" s="170"/>
      <c r="G27" s="171"/>
      <c r="H27" s="185"/>
      <c r="I27" s="381">
        <f t="shared" si="0"/>
        <v>0</v>
      </c>
      <c r="J27" s="398"/>
      <c r="K27" s="398"/>
    </row>
    <row r="28" spans="2:11" ht="20.100000000000001" customHeight="1">
      <c r="B28" s="167"/>
      <c r="C28" s="167"/>
      <c r="D28" s="168"/>
      <c r="E28" s="169"/>
      <c r="F28" s="170"/>
      <c r="G28" s="171"/>
      <c r="H28" s="185"/>
      <c r="I28" s="381">
        <f t="shared" si="0"/>
        <v>0</v>
      </c>
      <c r="J28" s="398"/>
      <c r="K28" s="398"/>
    </row>
    <row r="29" spans="2:11" ht="20.100000000000001" customHeight="1">
      <c r="B29" s="167"/>
      <c r="C29" s="167"/>
      <c r="D29" s="168"/>
      <c r="E29" s="169"/>
      <c r="F29" s="170"/>
      <c r="G29" s="171"/>
      <c r="H29" s="185"/>
      <c r="I29" s="381">
        <f t="shared" si="0"/>
        <v>0</v>
      </c>
      <c r="J29" s="398"/>
      <c r="K29" s="398"/>
    </row>
    <row r="30" spans="2:11" ht="20.100000000000001" customHeight="1">
      <c r="B30" s="167"/>
      <c r="C30" s="167"/>
      <c r="D30" s="168"/>
      <c r="E30" s="169"/>
      <c r="F30" s="170"/>
      <c r="G30" s="171"/>
      <c r="H30" s="185"/>
      <c r="I30" s="381">
        <f t="shared" si="0"/>
        <v>0</v>
      </c>
      <c r="J30" s="398"/>
      <c r="K30" s="398"/>
    </row>
    <row r="31" spans="2:11" ht="20.100000000000001" customHeight="1">
      <c r="B31" s="167"/>
      <c r="C31" s="167"/>
      <c r="D31" s="168"/>
      <c r="E31" s="169"/>
      <c r="F31" s="170"/>
      <c r="G31" s="171"/>
      <c r="H31" s="185"/>
      <c r="I31" s="381">
        <f t="shared" si="0"/>
        <v>0</v>
      </c>
      <c r="J31" s="398"/>
      <c r="K31" s="398"/>
    </row>
    <row r="32" spans="2:11" ht="20.100000000000001" customHeight="1">
      <c r="B32" s="167"/>
      <c r="C32" s="167"/>
      <c r="D32" s="168"/>
      <c r="E32" s="169"/>
      <c r="F32" s="170"/>
      <c r="G32" s="171"/>
      <c r="H32" s="185"/>
      <c r="I32" s="381">
        <f t="shared" si="0"/>
        <v>0</v>
      </c>
      <c r="J32" s="398"/>
      <c r="K32" s="398"/>
    </row>
    <row r="33" spans="2:11" ht="20.100000000000001" customHeight="1">
      <c r="B33" s="167"/>
      <c r="C33" s="167"/>
      <c r="D33" s="168"/>
      <c r="E33" s="169"/>
      <c r="F33" s="170"/>
      <c r="G33" s="171"/>
      <c r="H33" s="185"/>
      <c r="I33" s="381">
        <f t="shared" si="0"/>
        <v>0</v>
      </c>
      <c r="J33" s="398"/>
      <c r="K33" s="398"/>
    </row>
    <row r="34" spans="2:11" ht="20.100000000000001" customHeight="1">
      <c r="B34" s="167"/>
      <c r="C34" s="167"/>
      <c r="D34" s="168"/>
      <c r="E34" s="169"/>
      <c r="F34" s="170"/>
      <c r="G34" s="171"/>
      <c r="H34" s="185"/>
      <c r="I34" s="381">
        <f t="shared" si="0"/>
        <v>0</v>
      </c>
      <c r="J34" s="398"/>
      <c r="K34" s="398"/>
    </row>
    <row r="35" spans="2:11" ht="20.100000000000001" customHeight="1">
      <c r="B35" s="167"/>
      <c r="C35" s="167"/>
      <c r="D35" s="168"/>
      <c r="E35" s="169"/>
      <c r="F35" s="170"/>
      <c r="G35" s="171"/>
      <c r="H35" s="185"/>
      <c r="I35" s="381">
        <f t="shared" si="0"/>
        <v>0</v>
      </c>
      <c r="J35" s="398"/>
      <c r="K35" s="398"/>
    </row>
    <row r="36" spans="2:11" ht="20.100000000000001" customHeight="1">
      <c r="B36" s="167"/>
      <c r="C36" s="167"/>
      <c r="D36" s="168"/>
      <c r="E36" s="169"/>
      <c r="F36" s="170"/>
      <c r="G36" s="171"/>
      <c r="H36" s="185"/>
      <c r="I36" s="381">
        <f t="shared" si="0"/>
        <v>0</v>
      </c>
      <c r="J36" s="398"/>
      <c r="K36" s="398"/>
    </row>
    <row r="37" spans="2:11" ht="20.100000000000001" customHeight="1">
      <c r="B37" s="167"/>
      <c r="C37" s="167"/>
      <c r="D37" s="168"/>
      <c r="E37" s="169"/>
      <c r="F37" s="170"/>
      <c r="G37" s="171"/>
      <c r="H37" s="185"/>
      <c r="I37" s="381">
        <f t="shared" si="0"/>
        <v>0</v>
      </c>
      <c r="J37" s="398"/>
      <c r="K37" s="398"/>
    </row>
    <row r="38" spans="2:11" ht="20.100000000000001" customHeight="1">
      <c r="B38" s="167"/>
      <c r="C38" s="167"/>
      <c r="D38" s="168"/>
      <c r="E38" s="169"/>
      <c r="F38" s="170"/>
      <c r="G38" s="171"/>
      <c r="H38" s="185"/>
      <c r="I38" s="381">
        <f t="shared" si="0"/>
        <v>0</v>
      </c>
      <c r="J38" s="398"/>
      <c r="K38" s="398"/>
    </row>
    <row r="39" spans="2:11" ht="20.100000000000001" customHeight="1">
      <c r="B39" s="167"/>
      <c r="C39" s="167"/>
      <c r="D39" s="168"/>
      <c r="E39" s="169"/>
      <c r="F39" s="170"/>
      <c r="G39" s="171"/>
      <c r="H39" s="185"/>
      <c r="I39" s="381">
        <f t="shared" si="0"/>
        <v>0</v>
      </c>
      <c r="J39" s="398"/>
      <c r="K39" s="398"/>
    </row>
    <row r="40" spans="2:11" ht="20.100000000000001" customHeight="1">
      <c r="B40" s="167"/>
      <c r="C40" s="167"/>
      <c r="D40" s="168"/>
      <c r="E40" s="169"/>
      <c r="F40" s="170"/>
      <c r="G40" s="171"/>
      <c r="H40" s="185"/>
      <c r="I40" s="381">
        <f t="shared" si="0"/>
        <v>0</v>
      </c>
      <c r="J40" s="398"/>
      <c r="K40" s="398"/>
    </row>
    <row r="41" spans="2:11" ht="20.100000000000001" customHeight="1">
      <c r="B41" s="653" t="s">
        <v>184</v>
      </c>
      <c r="C41" s="654"/>
      <c r="D41" s="654"/>
      <c r="E41" s="654"/>
      <c r="F41" s="654"/>
      <c r="G41" s="654"/>
      <c r="H41" s="655"/>
      <c r="I41" s="382">
        <f>SUBTOTAL(9,I14:I40)</f>
        <v>0</v>
      </c>
      <c r="J41" s="174"/>
      <c r="K41" s="174"/>
    </row>
    <row r="42" spans="2:11" ht="20.100000000000001" customHeight="1">
      <c r="F42" s="176"/>
      <c r="G42" s="176"/>
      <c r="H42" s="176"/>
      <c r="I42" s="176"/>
    </row>
  </sheetData>
  <sheetProtection sheet="1"/>
  <mergeCells count="4">
    <mergeCell ref="B1:D1"/>
    <mergeCell ref="B5:J5"/>
    <mergeCell ref="D13:F13"/>
    <mergeCell ref="B41:H41"/>
  </mergeCells>
  <phoneticPr fontId="2"/>
  <dataValidations count="3">
    <dataValidation type="whole" allowBlank="1" showInputMessage="1" showErrorMessage="1" error="整数を入力してください。" sqref="D9" xr:uid="{048D0C16-0352-41BD-9F30-4B1BC618EBAE}">
      <formula1>0</formula1>
      <formula2>1000</formula2>
    </dataValidation>
    <dataValidation type="whole" allowBlank="1" showInputMessage="1" showErrorMessage="1" error="１８２日（整数値）が上限です。" sqref="F9" xr:uid="{A2849ABD-2D9A-4BE2-9293-8A142E56FAF1}">
      <formula1>0</formula1>
      <formula2>183</formula2>
    </dataValidation>
    <dataValidation type="list" allowBlank="1" showInputMessage="1" showErrorMessage="1" sqref="C14:C40" xr:uid="{69525560-66F5-4733-A7F4-6511660437C7}">
      <formula1>"マスク,ゴーグル,ガウン,グローブ,キャップ,フェイスシールド"</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D3AD6-B1CE-40D6-95E8-8925C0811EA0}">
  <sheetPr>
    <tabColor rgb="FFFF0000"/>
    <pageSetUpPr fitToPage="1"/>
  </sheetPr>
  <dimension ref="A1:G46"/>
  <sheetViews>
    <sheetView workbookViewId="0">
      <pane ySplit="4" topLeftCell="A5" activePane="bottomLeft" state="frozen"/>
      <selection pane="bottomLeft" activeCell="A5" sqref="A5:XFD5"/>
    </sheetView>
  </sheetViews>
  <sheetFormatPr defaultRowHeight="14.25"/>
  <cols>
    <col min="1" max="1" width="5.875" style="2" customWidth="1"/>
    <col min="2" max="2" width="38" style="2" customWidth="1"/>
    <col min="3" max="3" width="10.5" style="2" customWidth="1"/>
    <col min="4" max="4" width="17.25" style="2" customWidth="1"/>
    <col min="5" max="5" width="20.625" style="2" customWidth="1"/>
    <col min="6" max="6" width="23.5" style="2" customWidth="1"/>
    <col min="7" max="7" width="43.875" style="2" customWidth="1"/>
    <col min="8" max="8" width="5.875" style="2" customWidth="1"/>
    <col min="9"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7" ht="21.75" customHeight="1">
      <c r="A1" s="138" t="s">
        <v>421</v>
      </c>
      <c r="B1" s="138"/>
      <c r="C1" s="138"/>
    </row>
    <row r="2" spans="1:7" ht="21.75" customHeight="1">
      <c r="B2" s="206"/>
      <c r="C2" s="206"/>
      <c r="D2" s="206"/>
      <c r="E2" s="206"/>
      <c r="F2" s="206"/>
      <c r="G2" s="206"/>
    </row>
    <row r="3" spans="1:7" ht="30" customHeight="1">
      <c r="B3" s="635" t="s">
        <v>231</v>
      </c>
      <c r="C3" s="636"/>
      <c r="D3" s="636"/>
      <c r="E3" s="636"/>
      <c r="F3" s="640" t="s">
        <v>309</v>
      </c>
      <c r="G3" s="638" t="s">
        <v>322</v>
      </c>
    </row>
    <row r="4" spans="1:7" ht="30" customHeight="1" thickBot="1">
      <c r="B4" s="139" t="s">
        <v>156</v>
      </c>
      <c r="C4" s="140" t="s">
        <v>86</v>
      </c>
      <c r="D4" s="140" t="s">
        <v>157</v>
      </c>
      <c r="E4" s="323" t="s">
        <v>89</v>
      </c>
      <c r="F4" s="641"/>
      <c r="G4" s="639"/>
    </row>
    <row r="5" spans="1:7" ht="38.25" customHeight="1" thickBot="1">
      <c r="B5" s="626" t="s">
        <v>186</v>
      </c>
      <c r="C5" s="627"/>
      <c r="D5" s="627"/>
      <c r="E5" s="627"/>
      <c r="F5" s="627"/>
      <c r="G5" s="628"/>
    </row>
    <row r="6" spans="1:7" ht="30" customHeight="1">
      <c r="B6" s="384"/>
      <c r="C6" s="371"/>
      <c r="D6" s="371"/>
      <c r="E6" s="177">
        <f>PRODUCT(C6:D6)</f>
        <v>0</v>
      </c>
      <c r="F6" s="656"/>
      <c r="G6" s="375"/>
    </row>
    <row r="7" spans="1:7" ht="30" customHeight="1">
      <c r="B7" s="385"/>
      <c r="C7" s="372"/>
      <c r="D7" s="372"/>
      <c r="E7" s="177">
        <f t="shared" ref="E7:E9" si="0">PRODUCT(C7:D7)</f>
        <v>0</v>
      </c>
      <c r="F7" s="656"/>
      <c r="G7" s="374"/>
    </row>
    <row r="8" spans="1:7" ht="30" customHeight="1">
      <c r="B8" s="385"/>
      <c r="C8" s="372"/>
      <c r="D8" s="372"/>
      <c r="E8" s="177">
        <f t="shared" si="0"/>
        <v>0</v>
      </c>
      <c r="F8" s="656"/>
      <c r="G8" s="374"/>
    </row>
    <row r="9" spans="1:7" ht="30" customHeight="1">
      <c r="B9" s="385"/>
      <c r="C9" s="372"/>
      <c r="D9" s="372"/>
      <c r="E9" s="177">
        <f t="shared" si="0"/>
        <v>0</v>
      </c>
      <c r="F9" s="656"/>
      <c r="G9" s="374"/>
    </row>
    <row r="10" spans="1:7" ht="30" customHeight="1" thickBot="1">
      <c r="B10" s="187" t="s">
        <v>162</v>
      </c>
      <c r="C10" s="313">
        <f>SUM(C6:C9)</f>
        <v>0</v>
      </c>
      <c r="D10" s="312"/>
      <c r="E10" s="313">
        <f>SUM(E6:E9)</f>
        <v>0</v>
      </c>
      <c r="F10" s="656"/>
      <c r="G10" s="318"/>
    </row>
    <row r="11" spans="1:7" ht="30" customHeight="1" thickBot="1">
      <c r="B11" s="626" t="s">
        <v>187</v>
      </c>
      <c r="C11" s="627"/>
      <c r="D11" s="627"/>
      <c r="E11" s="627"/>
      <c r="F11" s="627"/>
      <c r="G11" s="628"/>
    </row>
    <row r="12" spans="1:7" ht="30" customHeight="1">
      <c r="B12" s="384"/>
      <c r="C12" s="371"/>
      <c r="D12" s="371"/>
      <c r="E12" s="177">
        <f>PRODUCT(C12:D12)</f>
        <v>0</v>
      </c>
      <c r="F12" s="314">
        <f>MIN(E12,$C$45*C12)</f>
        <v>0</v>
      </c>
      <c r="G12" s="383"/>
    </row>
    <row r="13" spans="1:7" ht="30" customHeight="1">
      <c r="B13" s="385"/>
      <c r="C13" s="372"/>
      <c r="D13" s="372"/>
      <c r="E13" s="177">
        <f t="shared" ref="E13:E15" si="1">PRODUCT(C13:D13)</f>
        <v>0</v>
      </c>
      <c r="F13" s="316">
        <f t="shared" ref="F13:F15" si="2">MIN(E13,$C$45*C13)</f>
        <v>0</v>
      </c>
      <c r="G13" s="378"/>
    </row>
    <row r="14" spans="1:7" ht="30" customHeight="1">
      <c r="B14" s="385"/>
      <c r="C14" s="372"/>
      <c r="D14" s="372"/>
      <c r="E14" s="177">
        <f t="shared" si="1"/>
        <v>0</v>
      </c>
      <c r="F14" s="314">
        <f t="shared" si="2"/>
        <v>0</v>
      </c>
      <c r="G14" s="374"/>
    </row>
    <row r="15" spans="1:7" ht="30" customHeight="1">
      <c r="B15" s="385"/>
      <c r="C15" s="372"/>
      <c r="D15" s="372"/>
      <c r="E15" s="177">
        <f t="shared" si="1"/>
        <v>0</v>
      </c>
      <c r="F15" s="316">
        <f t="shared" si="2"/>
        <v>0</v>
      </c>
      <c r="G15" s="374"/>
    </row>
    <row r="16" spans="1:7" ht="30" customHeight="1" thickBot="1">
      <c r="B16" s="187" t="s">
        <v>162</v>
      </c>
      <c r="C16" s="313">
        <f>SUM(C12:C15)</f>
        <v>0</v>
      </c>
      <c r="D16" s="311"/>
      <c r="E16" s="313">
        <f>SUM(E12:E15)</f>
        <v>0</v>
      </c>
      <c r="F16" s="314">
        <f>SUM(F12:F15)</f>
        <v>0</v>
      </c>
      <c r="G16" s="318"/>
    </row>
    <row r="17" spans="2:7" ht="30" customHeight="1" thickBot="1">
      <c r="B17" s="626" t="s">
        <v>165</v>
      </c>
      <c r="C17" s="627"/>
      <c r="D17" s="627"/>
      <c r="E17" s="627"/>
      <c r="F17" s="627"/>
      <c r="G17" s="628"/>
    </row>
    <row r="18" spans="2:7" ht="30" customHeight="1">
      <c r="B18" s="384"/>
      <c r="C18" s="371"/>
      <c r="D18" s="371"/>
      <c r="E18" s="177">
        <f>PRODUCT(C18:D18)</f>
        <v>0</v>
      </c>
      <c r="F18" s="314">
        <f>MIN(E18,$C$46*C18)</f>
        <v>0</v>
      </c>
      <c r="G18" s="375"/>
    </row>
    <row r="19" spans="2:7" ht="30" customHeight="1">
      <c r="B19" s="385"/>
      <c r="C19" s="372"/>
      <c r="D19" s="372"/>
      <c r="E19" s="177">
        <f t="shared" ref="E19:E21" si="3">PRODUCT(C19:D19)</f>
        <v>0</v>
      </c>
      <c r="F19" s="316">
        <f t="shared" ref="F19:F21" si="4">MIN(E19,$C$46*C19)</f>
        <v>0</v>
      </c>
      <c r="G19" s="374"/>
    </row>
    <row r="20" spans="2:7" ht="30" customHeight="1">
      <c r="B20" s="385"/>
      <c r="C20" s="372"/>
      <c r="D20" s="372"/>
      <c r="E20" s="177">
        <f t="shared" si="3"/>
        <v>0</v>
      </c>
      <c r="F20" s="314">
        <f t="shared" si="4"/>
        <v>0</v>
      </c>
      <c r="G20" s="374"/>
    </row>
    <row r="21" spans="2:7" ht="30" customHeight="1">
      <c r="B21" s="385"/>
      <c r="C21" s="372"/>
      <c r="D21" s="372"/>
      <c r="E21" s="177">
        <f t="shared" si="3"/>
        <v>0</v>
      </c>
      <c r="F21" s="316">
        <f t="shared" si="4"/>
        <v>0</v>
      </c>
      <c r="G21" s="374"/>
    </row>
    <row r="22" spans="2:7" ht="30" customHeight="1" thickBot="1">
      <c r="B22" s="187" t="s">
        <v>162</v>
      </c>
      <c r="C22" s="313">
        <f>SUM(C18:C21)</f>
        <v>0</v>
      </c>
      <c r="D22" s="311"/>
      <c r="E22" s="313">
        <f>SUM(E18:E21)</f>
        <v>0</v>
      </c>
      <c r="F22" s="315">
        <f>SUM(F18:F21)</f>
        <v>0</v>
      </c>
      <c r="G22" s="318"/>
    </row>
    <row r="23" spans="2:7" ht="30" customHeight="1" thickBot="1">
      <c r="B23" s="626" t="s">
        <v>188</v>
      </c>
      <c r="C23" s="627"/>
      <c r="D23" s="627"/>
      <c r="E23" s="627"/>
      <c r="F23" s="627"/>
      <c r="G23" s="628"/>
    </row>
    <row r="24" spans="2:7" ht="30" customHeight="1">
      <c r="B24" s="384"/>
      <c r="C24" s="371"/>
      <c r="D24" s="371"/>
      <c r="E24" s="177">
        <f>PRODUCT(C24:D24)</f>
        <v>0</v>
      </c>
      <c r="F24" s="624"/>
      <c r="G24" s="375"/>
    </row>
    <row r="25" spans="2:7" ht="30" customHeight="1">
      <c r="B25" s="385"/>
      <c r="C25" s="372"/>
      <c r="D25" s="372"/>
      <c r="E25" s="177">
        <f t="shared" ref="E25:E39" si="5">PRODUCT(C25:D25)</f>
        <v>0</v>
      </c>
      <c r="F25" s="624"/>
      <c r="G25" s="374"/>
    </row>
    <row r="26" spans="2:7" ht="30" customHeight="1">
      <c r="B26" s="385"/>
      <c r="C26" s="372"/>
      <c r="D26" s="372"/>
      <c r="E26" s="177">
        <f t="shared" si="5"/>
        <v>0</v>
      </c>
      <c r="F26" s="624"/>
      <c r="G26" s="374"/>
    </row>
    <row r="27" spans="2:7" ht="30" customHeight="1">
      <c r="B27" s="385"/>
      <c r="C27" s="372"/>
      <c r="D27" s="372"/>
      <c r="E27" s="177">
        <f t="shared" si="5"/>
        <v>0</v>
      </c>
      <c r="F27" s="624"/>
      <c r="G27" s="374"/>
    </row>
    <row r="28" spans="2:7" ht="30" customHeight="1">
      <c r="B28" s="385"/>
      <c r="C28" s="372"/>
      <c r="D28" s="372"/>
      <c r="E28" s="177">
        <f t="shared" si="5"/>
        <v>0</v>
      </c>
      <c r="F28" s="624"/>
      <c r="G28" s="374"/>
    </row>
    <row r="29" spans="2:7" ht="30" customHeight="1">
      <c r="B29" s="385"/>
      <c r="C29" s="372"/>
      <c r="D29" s="372"/>
      <c r="E29" s="177">
        <f t="shared" si="5"/>
        <v>0</v>
      </c>
      <c r="F29" s="624"/>
      <c r="G29" s="374"/>
    </row>
    <row r="30" spans="2:7" ht="30" customHeight="1">
      <c r="B30" s="385"/>
      <c r="C30" s="372"/>
      <c r="D30" s="372"/>
      <c r="E30" s="177">
        <f t="shared" si="5"/>
        <v>0</v>
      </c>
      <c r="F30" s="624"/>
      <c r="G30" s="374"/>
    </row>
    <row r="31" spans="2:7" ht="30" customHeight="1">
      <c r="B31" s="385"/>
      <c r="C31" s="372"/>
      <c r="D31" s="372"/>
      <c r="E31" s="177">
        <f t="shared" si="5"/>
        <v>0</v>
      </c>
      <c r="F31" s="624"/>
      <c r="G31" s="374"/>
    </row>
    <row r="32" spans="2:7" ht="30" customHeight="1">
      <c r="B32" s="385"/>
      <c r="C32" s="372"/>
      <c r="D32" s="372"/>
      <c r="E32" s="177">
        <f t="shared" si="5"/>
        <v>0</v>
      </c>
      <c r="F32" s="624"/>
      <c r="G32" s="374"/>
    </row>
    <row r="33" spans="2:7" ht="30" customHeight="1">
      <c r="B33" s="385"/>
      <c r="C33" s="372"/>
      <c r="D33" s="372"/>
      <c r="E33" s="177">
        <f t="shared" si="5"/>
        <v>0</v>
      </c>
      <c r="F33" s="624"/>
      <c r="G33" s="374"/>
    </row>
    <row r="34" spans="2:7" ht="30" customHeight="1">
      <c r="B34" s="385"/>
      <c r="C34" s="372"/>
      <c r="D34" s="372"/>
      <c r="E34" s="177">
        <f t="shared" si="5"/>
        <v>0</v>
      </c>
      <c r="F34" s="624"/>
      <c r="G34" s="374"/>
    </row>
    <row r="35" spans="2:7" ht="30" customHeight="1">
      <c r="B35" s="385"/>
      <c r="C35" s="372"/>
      <c r="D35" s="372"/>
      <c r="E35" s="177">
        <f t="shared" si="5"/>
        <v>0</v>
      </c>
      <c r="F35" s="624"/>
      <c r="G35" s="374"/>
    </row>
    <row r="36" spans="2:7" ht="30" customHeight="1">
      <c r="B36" s="385"/>
      <c r="C36" s="372"/>
      <c r="D36" s="372"/>
      <c r="E36" s="177">
        <f t="shared" si="5"/>
        <v>0</v>
      </c>
      <c r="F36" s="624"/>
      <c r="G36" s="374"/>
    </row>
    <row r="37" spans="2:7" ht="30" customHeight="1">
      <c r="B37" s="385"/>
      <c r="C37" s="372"/>
      <c r="D37" s="372"/>
      <c r="E37" s="177">
        <f t="shared" si="5"/>
        <v>0</v>
      </c>
      <c r="F37" s="624"/>
      <c r="G37" s="374"/>
    </row>
    <row r="38" spans="2:7" ht="30" customHeight="1">
      <c r="B38" s="385"/>
      <c r="C38" s="372"/>
      <c r="D38" s="372"/>
      <c r="E38" s="177">
        <f t="shared" si="5"/>
        <v>0</v>
      </c>
      <c r="F38" s="624"/>
      <c r="G38" s="374"/>
    </row>
    <row r="39" spans="2:7" ht="30" customHeight="1">
      <c r="B39" s="385"/>
      <c r="C39" s="372"/>
      <c r="D39" s="372"/>
      <c r="E39" s="177">
        <f t="shared" si="5"/>
        <v>0</v>
      </c>
      <c r="F39" s="624"/>
      <c r="G39" s="374"/>
    </row>
    <row r="40" spans="2:7" ht="30" customHeight="1">
      <c r="B40" s="142" t="s">
        <v>162</v>
      </c>
      <c r="C40" s="179"/>
      <c r="D40" s="179"/>
      <c r="E40" s="178">
        <f>SUM(E24:E39)</f>
        <v>0</v>
      </c>
      <c r="F40" s="625"/>
      <c r="G40" s="320"/>
    </row>
    <row r="42" spans="2:7">
      <c r="B42" s="143"/>
    </row>
    <row r="44" spans="2:7">
      <c r="B44" s="2" t="s">
        <v>310</v>
      </c>
    </row>
    <row r="45" spans="2:7">
      <c r="B45" s="2" t="s">
        <v>312</v>
      </c>
      <c r="C45" s="2">
        <v>205000</v>
      </c>
    </row>
    <row r="46" spans="2:7">
      <c r="B46" s="2" t="s">
        <v>43</v>
      </c>
      <c r="C46" s="2">
        <v>51400</v>
      </c>
    </row>
  </sheetData>
  <sheetProtection sheet="1" objects="1" scenarios="1"/>
  <mergeCells count="9">
    <mergeCell ref="B17:G17"/>
    <mergeCell ref="B23:G23"/>
    <mergeCell ref="F24:F40"/>
    <mergeCell ref="B3:E3"/>
    <mergeCell ref="F3:F4"/>
    <mergeCell ref="G3:G4"/>
    <mergeCell ref="B5:G5"/>
    <mergeCell ref="F6:F10"/>
    <mergeCell ref="B11:G11"/>
  </mergeCells>
  <phoneticPr fontId="2"/>
  <pageMargins left="0.70866141732283472" right="0.70866141732283472" top="0.74803149606299213" bottom="0.74803149606299213" header="0.31496062992125984" footer="0.31496062992125984"/>
  <pageSetup paperSize="9" scale="57" orientation="portrait" r:id="rId1"/>
  <drawing r:id="rId2"/>
  <legacy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0A611-DC0B-42A2-A17F-3DF05645404F}">
  <sheetPr codeName="Sheet18">
    <tabColor rgb="FFFF0000"/>
  </sheetPr>
  <dimension ref="A1:K50"/>
  <sheetViews>
    <sheetView workbookViewId="0"/>
  </sheetViews>
  <sheetFormatPr defaultColWidth="9" defaultRowHeight="20.100000000000001" customHeight="1"/>
  <cols>
    <col min="1" max="1" width="2.75" style="144" customWidth="1"/>
    <col min="2" max="2" width="12.5" style="175" customWidth="1"/>
    <col min="3" max="5" width="9.875" style="145" customWidth="1"/>
    <col min="6" max="7" width="12.375" style="144" customWidth="1"/>
    <col min="8" max="8" width="13.875" style="144" customWidth="1"/>
    <col min="9" max="10" width="12.375" style="144" customWidth="1"/>
    <col min="11" max="11" width="12.25" style="144" customWidth="1"/>
    <col min="12" max="12" width="3.75" style="144" customWidth="1"/>
    <col min="13" max="16384" width="9" style="144"/>
  </cols>
  <sheetData>
    <row r="1" spans="1:11" ht="31.5" customHeight="1">
      <c r="B1" s="657" t="s">
        <v>232</v>
      </c>
      <c r="C1" s="657"/>
    </row>
    <row r="2" spans="1:11" s="146" customFormat="1" ht="17.25" customHeight="1">
      <c r="B2" s="147" t="s">
        <v>422</v>
      </c>
      <c r="C2" s="148"/>
      <c r="D2" s="148"/>
      <c r="E2" s="148"/>
      <c r="F2" s="148"/>
      <c r="G2" s="148"/>
      <c r="H2" s="148"/>
      <c r="I2" s="149"/>
    </row>
    <row r="3" spans="1:11" s="152" customFormat="1" ht="19.5" customHeight="1">
      <c r="A3" s="146"/>
      <c r="B3" s="148"/>
      <c r="C3" s="150"/>
      <c r="D3" s="150"/>
      <c r="E3" s="150"/>
      <c r="F3" s="150"/>
      <c r="G3" s="151"/>
      <c r="H3" s="180"/>
      <c r="I3" s="180"/>
      <c r="J3" s="180"/>
    </row>
    <row r="4" spans="1:11" s="152" customFormat="1" ht="30.75" customHeight="1">
      <c r="A4" s="146"/>
      <c r="B4" s="148"/>
      <c r="C4" s="150"/>
      <c r="D4" s="150"/>
      <c r="E4" s="150"/>
      <c r="F4" s="150"/>
      <c r="G4" s="151"/>
      <c r="H4" s="153"/>
      <c r="I4" s="153"/>
      <c r="J4" s="153"/>
    </row>
    <row r="5" spans="1:11" s="152" customFormat="1" ht="19.5" customHeight="1">
      <c r="A5" s="146"/>
      <c r="B5" s="148"/>
      <c r="C5" s="150"/>
      <c r="D5" s="150"/>
      <c r="E5" s="150"/>
      <c r="F5" s="150"/>
      <c r="G5" s="151"/>
      <c r="H5" s="153"/>
      <c r="I5" s="153"/>
      <c r="J5" s="153"/>
    </row>
    <row r="6" spans="1:11" s="152" customFormat="1" ht="19.5" customHeight="1">
      <c r="A6" s="146"/>
      <c r="B6" s="148"/>
      <c r="C6" s="150"/>
      <c r="D6" s="150"/>
      <c r="E6" s="150"/>
      <c r="F6" s="150"/>
      <c r="G6" s="151"/>
      <c r="H6" s="153"/>
      <c r="I6" s="153"/>
      <c r="J6" s="153"/>
    </row>
    <row r="7" spans="1:11" s="152" customFormat="1" ht="19.5" customHeight="1">
      <c r="A7" s="155" t="s">
        <v>171</v>
      </c>
      <c r="B7" s="156" t="s">
        <v>190</v>
      </c>
      <c r="C7" s="150"/>
      <c r="D7" s="150"/>
      <c r="E7" s="150"/>
      <c r="F7" s="150"/>
      <c r="G7" s="151"/>
      <c r="H7" s="153"/>
      <c r="I7" s="153"/>
      <c r="J7" s="153"/>
    </row>
    <row r="8" spans="1:11" s="152" customFormat="1" ht="19.5" customHeight="1">
      <c r="A8" s="148"/>
      <c r="B8" s="157">
        <v>3600</v>
      </c>
      <c r="C8" s="158" t="s">
        <v>173</v>
      </c>
      <c r="D8" s="159"/>
      <c r="E8" s="150" t="s">
        <v>174</v>
      </c>
      <c r="F8" s="160"/>
      <c r="G8" s="158" t="s">
        <v>175</v>
      </c>
      <c r="H8" s="161" t="str">
        <f>IF(B8*D8*F8=0,"自動計算",B8*D8*F8)</f>
        <v>自動計算</v>
      </c>
      <c r="I8" s="148" t="s">
        <v>176</v>
      </c>
      <c r="J8" s="153"/>
    </row>
    <row r="9" spans="1:11" s="152" customFormat="1" ht="19.5" customHeight="1">
      <c r="A9" s="146"/>
      <c r="B9" s="148"/>
      <c r="C9" s="150"/>
      <c r="D9" s="150"/>
      <c r="E9" s="150"/>
      <c r="F9" s="150"/>
      <c r="G9" s="151"/>
      <c r="H9" s="153"/>
      <c r="I9" s="153"/>
      <c r="J9" s="153"/>
    </row>
    <row r="10" spans="1:11" s="148" customFormat="1" ht="20.100000000000001" customHeight="1">
      <c r="A10" s="155">
        <v>2</v>
      </c>
      <c r="B10" s="156" t="s">
        <v>191</v>
      </c>
      <c r="C10" s="150"/>
      <c r="D10" s="150"/>
      <c r="E10" s="150"/>
      <c r="F10" s="150"/>
      <c r="G10" s="151"/>
      <c r="H10" s="162"/>
      <c r="I10" s="162"/>
      <c r="J10" s="162"/>
    </row>
    <row r="11" spans="1:11" s="146" customFormat="1" ht="17.25" customHeight="1">
      <c r="B11" s="148"/>
      <c r="C11" s="148"/>
      <c r="D11" s="148"/>
      <c r="E11" s="148"/>
      <c r="F11" s="148"/>
      <c r="G11" s="148"/>
      <c r="H11" s="148"/>
      <c r="I11" s="148"/>
      <c r="J11" s="163"/>
      <c r="K11" s="163" t="s">
        <v>83</v>
      </c>
    </row>
    <row r="12" spans="1:11" ht="26.25" customHeight="1">
      <c r="B12" s="166" t="s">
        <v>183</v>
      </c>
      <c r="C12" s="164" t="s">
        <v>178</v>
      </c>
      <c r="D12" s="650" t="s">
        <v>179</v>
      </c>
      <c r="E12" s="651"/>
      <c r="F12" s="652"/>
      <c r="G12" s="165" t="s">
        <v>180</v>
      </c>
      <c r="H12" s="166" t="s">
        <v>181</v>
      </c>
      <c r="I12" s="166" t="s">
        <v>182</v>
      </c>
      <c r="J12" s="166" t="s">
        <v>386</v>
      </c>
      <c r="K12" s="166" t="s">
        <v>388</v>
      </c>
    </row>
    <row r="13" spans="1:11" ht="20.100000000000001" customHeight="1">
      <c r="B13" s="167"/>
      <c r="C13" s="167"/>
      <c r="D13" s="658"/>
      <c r="E13" s="659"/>
      <c r="F13" s="660"/>
      <c r="G13" s="171"/>
      <c r="H13" s="185"/>
      <c r="I13" s="381">
        <f>ROUNDDOWN(PRODUCT(G13:H13),0)</f>
        <v>0</v>
      </c>
      <c r="J13" s="172"/>
      <c r="K13" s="172"/>
    </row>
    <row r="14" spans="1:11" ht="20.100000000000001" customHeight="1">
      <c r="B14" s="167"/>
      <c r="C14" s="167"/>
      <c r="D14" s="658"/>
      <c r="E14" s="659"/>
      <c r="F14" s="660"/>
      <c r="G14" s="171"/>
      <c r="H14" s="185"/>
      <c r="I14" s="381">
        <f t="shared" ref="I14:I39" si="0">ROUNDDOWN(PRODUCT(G14:H14),0)</f>
        <v>0</v>
      </c>
      <c r="J14" s="172"/>
      <c r="K14" s="172"/>
    </row>
    <row r="15" spans="1:11" ht="20.100000000000001" customHeight="1">
      <c r="B15" s="167"/>
      <c r="C15" s="167"/>
      <c r="D15" s="658"/>
      <c r="E15" s="659"/>
      <c r="F15" s="660"/>
      <c r="G15" s="171"/>
      <c r="H15" s="185"/>
      <c r="I15" s="381">
        <f t="shared" si="0"/>
        <v>0</v>
      </c>
      <c r="J15" s="172"/>
      <c r="K15" s="172"/>
    </row>
    <row r="16" spans="1:11" ht="20.100000000000001" customHeight="1">
      <c r="B16" s="167"/>
      <c r="C16" s="167"/>
      <c r="D16" s="658"/>
      <c r="E16" s="659"/>
      <c r="F16" s="660"/>
      <c r="G16" s="171"/>
      <c r="H16" s="185"/>
      <c r="I16" s="381">
        <f t="shared" si="0"/>
        <v>0</v>
      </c>
      <c r="J16" s="172"/>
      <c r="K16" s="172"/>
    </row>
    <row r="17" spans="2:11" ht="20.100000000000001" customHeight="1">
      <c r="B17" s="167"/>
      <c r="C17" s="167"/>
      <c r="D17" s="658"/>
      <c r="E17" s="659"/>
      <c r="F17" s="660"/>
      <c r="G17" s="171"/>
      <c r="H17" s="185"/>
      <c r="I17" s="381">
        <f t="shared" si="0"/>
        <v>0</v>
      </c>
      <c r="J17" s="172"/>
      <c r="K17" s="172"/>
    </row>
    <row r="18" spans="2:11" ht="20.100000000000001" customHeight="1">
      <c r="B18" s="167"/>
      <c r="C18" s="167"/>
      <c r="D18" s="658"/>
      <c r="E18" s="659"/>
      <c r="F18" s="660"/>
      <c r="G18" s="171"/>
      <c r="H18" s="185"/>
      <c r="I18" s="381">
        <f t="shared" si="0"/>
        <v>0</v>
      </c>
      <c r="J18" s="172"/>
      <c r="K18" s="172"/>
    </row>
    <row r="19" spans="2:11" ht="20.100000000000001" customHeight="1">
      <c r="B19" s="167"/>
      <c r="C19" s="167"/>
      <c r="D19" s="658"/>
      <c r="E19" s="659"/>
      <c r="F19" s="660"/>
      <c r="G19" s="171"/>
      <c r="H19" s="185"/>
      <c r="I19" s="381">
        <f t="shared" si="0"/>
        <v>0</v>
      </c>
      <c r="J19" s="172"/>
      <c r="K19" s="172"/>
    </row>
    <row r="20" spans="2:11" ht="20.100000000000001" customHeight="1">
      <c r="B20" s="167"/>
      <c r="C20" s="167"/>
      <c r="D20" s="658"/>
      <c r="E20" s="659"/>
      <c r="F20" s="660"/>
      <c r="G20" s="171"/>
      <c r="H20" s="185"/>
      <c r="I20" s="381">
        <f t="shared" si="0"/>
        <v>0</v>
      </c>
      <c r="J20" s="172"/>
      <c r="K20" s="172"/>
    </row>
    <row r="21" spans="2:11" ht="20.100000000000001" customHeight="1">
      <c r="B21" s="167"/>
      <c r="C21" s="167"/>
      <c r="D21" s="658"/>
      <c r="E21" s="659"/>
      <c r="F21" s="660"/>
      <c r="G21" s="171"/>
      <c r="H21" s="185"/>
      <c r="I21" s="381">
        <f t="shared" si="0"/>
        <v>0</v>
      </c>
      <c r="J21" s="172"/>
      <c r="K21" s="172"/>
    </row>
    <row r="22" spans="2:11" ht="20.100000000000001" customHeight="1">
      <c r="B22" s="167"/>
      <c r="C22" s="167"/>
      <c r="D22" s="658"/>
      <c r="E22" s="659"/>
      <c r="F22" s="660"/>
      <c r="G22" s="171"/>
      <c r="H22" s="185"/>
      <c r="I22" s="381">
        <f t="shared" si="0"/>
        <v>0</v>
      </c>
      <c r="J22" s="172"/>
      <c r="K22" s="172"/>
    </row>
    <row r="23" spans="2:11" ht="20.100000000000001" customHeight="1">
      <c r="B23" s="167"/>
      <c r="C23" s="167"/>
      <c r="D23" s="658"/>
      <c r="E23" s="659"/>
      <c r="F23" s="660"/>
      <c r="G23" s="171"/>
      <c r="H23" s="185"/>
      <c r="I23" s="381">
        <f t="shared" si="0"/>
        <v>0</v>
      </c>
      <c r="J23" s="172"/>
      <c r="K23" s="172"/>
    </row>
    <row r="24" spans="2:11" ht="20.100000000000001" customHeight="1">
      <c r="B24" s="167"/>
      <c r="C24" s="167"/>
      <c r="D24" s="658"/>
      <c r="E24" s="659"/>
      <c r="F24" s="660"/>
      <c r="G24" s="171"/>
      <c r="H24" s="185"/>
      <c r="I24" s="381">
        <f t="shared" si="0"/>
        <v>0</v>
      </c>
      <c r="J24" s="172"/>
      <c r="K24" s="172"/>
    </row>
    <row r="25" spans="2:11" ht="20.100000000000001" customHeight="1">
      <c r="B25" s="167"/>
      <c r="C25" s="167"/>
      <c r="D25" s="658"/>
      <c r="E25" s="659"/>
      <c r="F25" s="660"/>
      <c r="G25" s="171"/>
      <c r="H25" s="185"/>
      <c r="I25" s="381">
        <f t="shared" si="0"/>
        <v>0</v>
      </c>
      <c r="J25" s="172"/>
      <c r="K25" s="172"/>
    </row>
    <row r="26" spans="2:11" ht="20.100000000000001" customHeight="1">
      <c r="B26" s="167"/>
      <c r="C26" s="167"/>
      <c r="D26" s="658"/>
      <c r="E26" s="659"/>
      <c r="F26" s="660"/>
      <c r="G26" s="171"/>
      <c r="H26" s="185"/>
      <c r="I26" s="381">
        <f t="shared" si="0"/>
        <v>0</v>
      </c>
      <c r="J26" s="172"/>
      <c r="K26" s="172"/>
    </row>
    <row r="27" spans="2:11" ht="20.100000000000001" customHeight="1">
      <c r="B27" s="167"/>
      <c r="C27" s="167"/>
      <c r="D27" s="658"/>
      <c r="E27" s="659"/>
      <c r="F27" s="660"/>
      <c r="G27" s="171"/>
      <c r="H27" s="185"/>
      <c r="I27" s="381">
        <f t="shared" si="0"/>
        <v>0</v>
      </c>
      <c r="J27" s="172"/>
      <c r="K27" s="172"/>
    </row>
    <row r="28" spans="2:11" ht="20.100000000000001" customHeight="1">
      <c r="B28" s="167"/>
      <c r="C28" s="167"/>
      <c r="D28" s="658"/>
      <c r="E28" s="659"/>
      <c r="F28" s="660"/>
      <c r="G28" s="171"/>
      <c r="H28" s="185"/>
      <c r="I28" s="381">
        <f t="shared" si="0"/>
        <v>0</v>
      </c>
      <c r="J28" s="172"/>
      <c r="K28" s="172"/>
    </row>
    <row r="29" spans="2:11" ht="20.100000000000001" customHeight="1">
      <c r="B29" s="167"/>
      <c r="C29" s="167"/>
      <c r="D29" s="658"/>
      <c r="E29" s="659"/>
      <c r="F29" s="660"/>
      <c r="G29" s="171"/>
      <c r="H29" s="185"/>
      <c r="I29" s="381">
        <f t="shared" si="0"/>
        <v>0</v>
      </c>
      <c r="J29" s="172"/>
      <c r="K29" s="172"/>
    </row>
    <row r="30" spans="2:11" ht="20.100000000000001" customHeight="1">
      <c r="B30" s="167"/>
      <c r="C30" s="167"/>
      <c r="D30" s="658"/>
      <c r="E30" s="659"/>
      <c r="F30" s="660"/>
      <c r="G30" s="171"/>
      <c r="H30" s="185"/>
      <c r="I30" s="381">
        <f t="shared" si="0"/>
        <v>0</v>
      </c>
      <c r="J30" s="172"/>
      <c r="K30" s="172"/>
    </row>
    <row r="31" spans="2:11" ht="20.100000000000001" customHeight="1">
      <c r="B31" s="167"/>
      <c r="C31" s="167"/>
      <c r="D31" s="658"/>
      <c r="E31" s="659"/>
      <c r="F31" s="660"/>
      <c r="G31" s="171"/>
      <c r="H31" s="185"/>
      <c r="I31" s="381">
        <f t="shared" si="0"/>
        <v>0</v>
      </c>
      <c r="J31" s="172"/>
      <c r="K31" s="172"/>
    </row>
    <row r="32" spans="2:11" ht="20.100000000000001" customHeight="1">
      <c r="B32" s="167"/>
      <c r="C32" s="167"/>
      <c r="D32" s="658"/>
      <c r="E32" s="659"/>
      <c r="F32" s="660"/>
      <c r="G32" s="171"/>
      <c r="H32" s="185"/>
      <c r="I32" s="381">
        <f t="shared" si="0"/>
        <v>0</v>
      </c>
      <c r="J32" s="172"/>
      <c r="K32" s="172"/>
    </row>
    <row r="33" spans="1:11" ht="20.100000000000001" customHeight="1">
      <c r="B33" s="167"/>
      <c r="C33" s="167"/>
      <c r="D33" s="658"/>
      <c r="E33" s="659"/>
      <c r="F33" s="660"/>
      <c r="G33" s="171"/>
      <c r="H33" s="185"/>
      <c r="I33" s="381">
        <f t="shared" si="0"/>
        <v>0</v>
      </c>
      <c r="J33" s="172"/>
      <c r="K33" s="172"/>
    </row>
    <row r="34" spans="1:11" ht="20.100000000000001" customHeight="1">
      <c r="B34" s="167"/>
      <c r="C34" s="167"/>
      <c r="D34" s="658"/>
      <c r="E34" s="659"/>
      <c r="F34" s="660"/>
      <c r="G34" s="171"/>
      <c r="H34" s="185"/>
      <c r="I34" s="381">
        <f t="shared" si="0"/>
        <v>0</v>
      </c>
      <c r="J34" s="172"/>
      <c r="K34" s="172"/>
    </row>
    <row r="35" spans="1:11" ht="20.100000000000001" customHeight="1">
      <c r="B35" s="167"/>
      <c r="C35" s="167"/>
      <c r="D35" s="658"/>
      <c r="E35" s="659"/>
      <c r="F35" s="660"/>
      <c r="G35" s="171"/>
      <c r="H35" s="185"/>
      <c r="I35" s="381">
        <f t="shared" si="0"/>
        <v>0</v>
      </c>
      <c r="J35" s="172"/>
      <c r="K35" s="172"/>
    </row>
    <row r="36" spans="1:11" ht="20.100000000000001" customHeight="1">
      <c r="B36" s="167"/>
      <c r="C36" s="167"/>
      <c r="D36" s="658"/>
      <c r="E36" s="659"/>
      <c r="F36" s="660"/>
      <c r="G36" s="171"/>
      <c r="H36" s="185"/>
      <c r="I36" s="381">
        <f t="shared" si="0"/>
        <v>0</v>
      </c>
      <c r="J36" s="172"/>
      <c r="K36" s="172"/>
    </row>
    <row r="37" spans="1:11" ht="20.100000000000001" customHeight="1">
      <c r="B37" s="167"/>
      <c r="C37" s="167"/>
      <c r="D37" s="658"/>
      <c r="E37" s="659"/>
      <c r="F37" s="660"/>
      <c r="G37" s="171"/>
      <c r="H37" s="185"/>
      <c r="I37" s="381">
        <f t="shared" si="0"/>
        <v>0</v>
      </c>
      <c r="J37" s="172"/>
      <c r="K37" s="172"/>
    </row>
    <row r="38" spans="1:11" ht="20.100000000000001" customHeight="1">
      <c r="B38" s="167"/>
      <c r="C38" s="167"/>
      <c r="D38" s="658"/>
      <c r="E38" s="659"/>
      <c r="F38" s="660"/>
      <c r="G38" s="171"/>
      <c r="H38" s="185"/>
      <c r="I38" s="381">
        <f t="shared" si="0"/>
        <v>0</v>
      </c>
      <c r="J38" s="172"/>
      <c r="K38" s="172"/>
    </row>
    <row r="39" spans="1:11" ht="20.100000000000001" customHeight="1">
      <c r="B39" s="167"/>
      <c r="C39" s="167"/>
      <c r="D39" s="658"/>
      <c r="E39" s="659"/>
      <c r="F39" s="660"/>
      <c r="G39" s="171"/>
      <c r="H39" s="185"/>
      <c r="I39" s="381">
        <f t="shared" si="0"/>
        <v>0</v>
      </c>
      <c r="J39" s="172"/>
      <c r="K39" s="172"/>
    </row>
    <row r="40" spans="1:11" ht="20.100000000000001" customHeight="1">
      <c r="B40" s="653" t="s">
        <v>196</v>
      </c>
      <c r="C40" s="654"/>
      <c r="D40" s="654"/>
      <c r="E40" s="654"/>
      <c r="F40" s="654"/>
      <c r="G40" s="654"/>
      <c r="H40" s="655"/>
      <c r="I40" s="382">
        <f>SUBTOTAL(9,I13:I39)</f>
        <v>0</v>
      </c>
      <c r="J40" s="400"/>
    </row>
    <row r="41" spans="1:11" ht="20.100000000000001" customHeight="1">
      <c r="F41" s="176"/>
      <c r="G41" s="176"/>
      <c r="H41" s="176"/>
      <c r="I41" s="176"/>
    </row>
    <row r="42" spans="1:11" ht="20.100000000000001" customHeight="1">
      <c r="A42" s="155">
        <v>3</v>
      </c>
      <c r="B42" s="156" t="s">
        <v>197</v>
      </c>
      <c r="F42" s="176"/>
      <c r="G42" s="176"/>
      <c r="H42" s="176"/>
      <c r="I42" s="176"/>
    </row>
    <row r="43" spans="1:11" ht="20.100000000000001" customHeight="1">
      <c r="B43" s="181" t="s">
        <v>198</v>
      </c>
      <c r="C43" s="164" t="s">
        <v>199</v>
      </c>
      <c r="D43" s="650" t="s">
        <v>200</v>
      </c>
      <c r="E43" s="651"/>
      <c r="F43" s="652"/>
      <c r="G43" s="176"/>
      <c r="H43" s="176"/>
      <c r="I43" s="176"/>
    </row>
    <row r="44" spans="1:11" ht="20.100000000000001" customHeight="1">
      <c r="B44" s="173" t="s">
        <v>201</v>
      </c>
      <c r="C44" s="186"/>
      <c r="D44" s="661"/>
      <c r="E44" s="661"/>
      <c r="F44" s="661"/>
    </row>
    <row r="45" spans="1:11" ht="20.100000000000001" customHeight="1">
      <c r="B45" s="173" t="s">
        <v>202</v>
      </c>
      <c r="C45" s="186"/>
      <c r="D45" s="661"/>
      <c r="E45" s="661"/>
      <c r="F45" s="661"/>
    </row>
    <row r="46" spans="1:11" ht="20.100000000000001" customHeight="1">
      <c r="B46" s="173" t="s">
        <v>203</v>
      </c>
      <c r="C46" s="186"/>
      <c r="D46" s="661"/>
      <c r="E46" s="661"/>
      <c r="F46" s="661"/>
    </row>
    <row r="47" spans="1:11" ht="20.100000000000001" customHeight="1">
      <c r="B47" s="173" t="s">
        <v>204</v>
      </c>
      <c r="C47" s="186"/>
      <c r="D47" s="661"/>
      <c r="E47" s="661"/>
      <c r="F47" s="661"/>
    </row>
    <row r="48" spans="1:11" ht="20.100000000000001" customHeight="1">
      <c r="B48" s="173" t="s">
        <v>205</v>
      </c>
      <c r="C48" s="186"/>
      <c r="D48" s="661"/>
      <c r="E48" s="661"/>
      <c r="F48" s="661"/>
    </row>
    <row r="49" spans="2:6" ht="20.100000000000001" customHeight="1">
      <c r="B49" s="173" t="s">
        <v>206</v>
      </c>
      <c r="C49" s="186"/>
      <c r="D49" s="661"/>
      <c r="E49" s="661"/>
      <c r="F49" s="661"/>
    </row>
    <row r="50" spans="2:6" ht="20.100000000000001" customHeight="1">
      <c r="B50" s="173" t="s">
        <v>207</v>
      </c>
      <c r="C50" s="186"/>
      <c r="D50" s="661"/>
      <c r="E50" s="661"/>
      <c r="F50" s="661"/>
    </row>
  </sheetData>
  <sheetProtection sheet="1"/>
  <mergeCells count="38">
    <mergeCell ref="D23:F23"/>
    <mergeCell ref="D24:F24"/>
    <mergeCell ref="D22:F22"/>
    <mergeCell ref="B1:C1"/>
    <mergeCell ref="D12:F12"/>
    <mergeCell ref="D13:F13"/>
    <mergeCell ref="D14:F14"/>
    <mergeCell ref="D15:F15"/>
    <mergeCell ref="D16:F16"/>
    <mergeCell ref="D17:F17"/>
    <mergeCell ref="D18:F18"/>
    <mergeCell ref="D19:F19"/>
    <mergeCell ref="D20:F20"/>
    <mergeCell ref="D21:F21"/>
    <mergeCell ref="D25:F25"/>
    <mergeCell ref="D26:F26"/>
    <mergeCell ref="D27:F27"/>
    <mergeCell ref="D28:F28"/>
    <mergeCell ref="D29:F29"/>
    <mergeCell ref="D30:F30"/>
    <mergeCell ref="D31:F31"/>
    <mergeCell ref="D32:F32"/>
    <mergeCell ref="D33:F33"/>
    <mergeCell ref="D35:F35"/>
    <mergeCell ref="D34:F34"/>
    <mergeCell ref="D36:F36"/>
    <mergeCell ref="D37:F37"/>
    <mergeCell ref="D38:F38"/>
    <mergeCell ref="D39:F39"/>
    <mergeCell ref="D49:F49"/>
    <mergeCell ref="B40:H40"/>
    <mergeCell ref="D50:F50"/>
    <mergeCell ref="D43:F43"/>
    <mergeCell ref="D44:F44"/>
    <mergeCell ref="D45:F45"/>
    <mergeCell ref="D46:F46"/>
    <mergeCell ref="D47:F47"/>
    <mergeCell ref="D48:F48"/>
  </mergeCells>
  <phoneticPr fontId="2"/>
  <dataValidations count="3">
    <dataValidation type="list" allowBlank="1" showInputMessage="1" showErrorMessage="1" sqref="C13:C39" xr:uid="{EC2BC13F-82CA-4845-9AFD-FE7D3ED6C235}">
      <formula1>"マスク,ゴーグル,ガウン,グローブ,キャップ,フェイスシールド"</formula1>
    </dataValidation>
    <dataValidation type="whole" allowBlank="1" showInputMessage="1" showErrorMessage="1" error="１８２日（整数値）が上限です。" sqref="F8" xr:uid="{09EF6512-9B44-4C94-80B4-75460AB4D1DE}">
      <formula1>0</formula1>
      <formula2>183</formula2>
    </dataValidation>
    <dataValidation type="whole" allowBlank="1" showInputMessage="1" showErrorMessage="1" error="整数を入力してください" sqref="D8" xr:uid="{527DB251-8595-491F-8692-0564091EBF37}">
      <formula1>0</formula1>
      <formula2>1000</formula2>
    </dataValidation>
  </dataValidations>
  <printOptions horizontalCentered="1"/>
  <pageMargins left="0.70866141732283472" right="0.70866141732283472" top="0.74803149606299213" bottom="0.74803149606299213" header="0.31496062992125984" footer="0.31496062992125984"/>
  <pageSetup paperSize="9" scale="68"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8DEC8-5B25-4EB7-AFF5-B0F8E9311107}">
  <sheetPr>
    <tabColor rgb="FFFF0000"/>
    <pageSetUpPr fitToPage="1"/>
  </sheetPr>
  <dimension ref="A1:G48"/>
  <sheetViews>
    <sheetView workbookViewId="0">
      <pane ySplit="4" topLeftCell="A5" activePane="bottomLeft" state="frozen"/>
      <selection pane="bottomLeft" activeCell="A5" sqref="A5:XFD5"/>
    </sheetView>
  </sheetViews>
  <sheetFormatPr defaultRowHeight="14.25"/>
  <cols>
    <col min="1" max="1" width="5.875" style="2" customWidth="1"/>
    <col min="2" max="2" width="38.25" style="2" customWidth="1"/>
    <col min="3" max="3" width="10.5" style="2" customWidth="1"/>
    <col min="4" max="4" width="17.25" style="2" customWidth="1"/>
    <col min="5" max="5" width="20.625" style="2" customWidth="1"/>
    <col min="6" max="6" width="43.875" style="2" customWidth="1"/>
    <col min="7" max="7" width="5.75" style="2" customWidth="1"/>
    <col min="8"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7" ht="21.75" customHeight="1">
      <c r="A1" s="138" t="s">
        <v>423</v>
      </c>
      <c r="B1" s="138"/>
      <c r="C1" s="138"/>
    </row>
    <row r="2" spans="1:7" ht="21.75" customHeight="1">
      <c r="B2" s="206"/>
      <c r="C2" s="206"/>
      <c r="D2" s="206"/>
      <c r="E2" s="206"/>
      <c r="F2" s="206"/>
      <c r="G2" s="206"/>
    </row>
    <row r="3" spans="1:7" ht="30" customHeight="1">
      <c r="B3" s="635" t="s">
        <v>231</v>
      </c>
      <c r="C3" s="636"/>
      <c r="D3" s="636"/>
      <c r="E3" s="637"/>
      <c r="F3" s="638" t="s">
        <v>322</v>
      </c>
    </row>
    <row r="4" spans="1:7" ht="30" customHeight="1" thickBot="1">
      <c r="B4" s="139" t="s">
        <v>156</v>
      </c>
      <c r="C4" s="140" t="s">
        <v>86</v>
      </c>
      <c r="D4" s="140" t="s">
        <v>157</v>
      </c>
      <c r="E4" s="140" t="s">
        <v>89</v>
      </c>
      <c r="F4" s="639"/>
    </row>
    <row r="5" spans="1:7" ht="30" customHeight="1" thickBot="1">
      <c r="B5" s="626" t="s">
        <v>210</v>
      </c>
      <c r="C5" s="627"/>
      <c r="D5" s="627"/>
      <c r="E5" s="627"/>
      <c r="F5" s="628"/>
    </row>
    <row r="6" spans="1:7" ht="30" customHeight="1">
      <c r="B6" s="384"/>
      <c r="C6" s="371"/>
      <c r="D6" s="371"/>
      <c r="E6" s="177">
        <f>PRODUCT(C6:D6)</f>
        <v>0</v>
      </c>
      <c r="F6" s="375"/>
    </row>
    <row r="7" spans="1:7" ht="30" customHeight="1">
      <c r="B7" s="385"/>
      <c r="C7" s="372"/>
      <c r="D7" s="372"/>
      <c r="E7" s="177">
        <f t="shared" ref="E7:E9" si="0">PRODUCT(C7:D7)</f>
        <v>0</v>
      </c>
      <c r="F7" s="374"/>
    </row>
    <row r="8" spans="1:7" ht="30" customHeight="1">
      <c r="B8" s="385"/>
      <c r="C8" s="372"/>
      <c r="D8" s="372"/>
      <c r="E8" s="177">
        <f t="shared" si="0"/>
        <v>0</v>
      </c>
      <c r="F8" s="374"/>
    </row>
    <row r="9" spans="1:7" ht="30" customHeight="1">
      <c r="B9" s="385"/>
      <c r="C9" s="372"/>
      <c r="D9" s="372"/>
      <c r="E9" s="177">
        <f t="shared" si="0"/>
        <v>0</v>
      </c>
      <c r="F9" s="374"/>
    </row>
    <row r="10" spans="1:7" ht="30" customHeight="1" thickBot="1">
      <c r="B10" s="187" t="s">
        <v>162</v>
      </c>
      <c r="C10" s="313">
        <f>SUM(C6:C9)</f>
        <v>0</v>
      </c>
      <c r="D10" s="312"/>
      <c r="E10" s="313">
        <f>SUM(E6:E9)</f>
        <v>0</v>
      </c>
      <c r="F10" s="318"/>
    </row>
    <row r="11" spans="1:7" ht="30" customHeight="1" thickBot="1">
      <c r="B11" s="626" t="s">
        <v>103</v>
      </c>
      <c r="C11" s="627"/>
      <c r="D11" s="627"/>
      <c r="E11" s="627"/>
      <c r="F11" s="628"/>
    </row>
    <row r="12" spans="1:7" ht="30" customHeight="1">
      <c r="B12" s="384"/>
      <c r="C12" s="371"/>
      <c r="D12" s="371"/>
      <c r="E12" s="177">
        <f>PRODUCT(C12:D12)</f>
        <v>0</v>
      </c>
      <c r="F12" s="383"/>
      <c r="G12" s="3"/>
    </row>
    <row r="13" spans="1:7" ht="30" customHeight="1">
      <c r="B13" s="385"/>
      <c r="C13" s="372"/>
      <c r="D13" s="372"/>
      <c r="E13" s="177">
        <f t="shared" ref="E13:E15" si="1">PRODUCT(C13:D13)</f>
        <v>0</v>
      </c>
      <c r="F13" s="378"/>
      <c r="G13" s="3"/>
    </row>
    <row r="14" spans="1:7" ht="30" customHeight="1">
      <c r="B14" s="385"/>
      <c r="C14" s="372"/>
      <c r="D14" s="372"/>
      <c r="E14" s="177">
        <f t="shared" si="1"/>
        <v>0</v>
      </c>
      <c r="F14" s="374"/>
    </row>
    <row r="15" spans="1:7" ht="30" customHeight="1">
      <c r="B15" s="385"/>
      <c r="C15" s="372"/>
      <c r="D15" s="372"/>
      <c r="E15" s="177">
        <f t="shared" si="1"/>
        <v>0</v>
      </c>
      <c r="F15" s="374"/>
    </row>
    <row r="16" spans="1:7" ht="30" customHeight="1" thickBot="1">
      <c r="B16" s="187" t="s">
        <v>162</v>
      </c>
      <c r="C16" s="313">
        <f>SUM(C12:C15)</f>
        <v>0</v>
      </c>
      <c r="D16" s="311"/>
      <c r="E16" s="313">
        <f>SUM(E12:E15)</f>
        <v>0</v>
      </c>
      <c r="F16" s="318"/>
    </row>
    <row r="17" spans="2:7" ht="30" customHeight="1" thickBot="1">
      <c r="B17" s="626" t="s">
        <v>211</v>
      </c>
      <c r="C17" s="627"/>
      <c r="D17" s="627"/>
      <c r="E17" s="627"/>
      <c r="F17" s="628"/>
    </row>
    <row r="18" spans="2:7" ht="30" customHeight="1">
      <c r="B18" s="384"/>
      <c r="C18" s="371"/>
      <c r="D18" s="371"/>
      <c r="E18" s="177">
        <f>PRODUCT(C18:D18)</f>
        <v>0</v>
      </c>
      <c r="F18" s="375"/>
    </row>
    <row r="19" spans="2:7" ht="30" customHeight="1">
      <c r="B19" s="385"/>
      <c r="C19" s="372"/>
      <c r="D19" s="372"/>
      <c r="E19" s="177">
        <f t="shared" ref="E19:E21" si="2">PRODUCT(C19:D19)</f>
        <v>0</v>
      </c>
      <c r="F19" s="374"/>
    </row>
    <row r="20" spans="2:7" ht="30" customHeight="1">
      <c r="B20" s="385"/>
      <c r="C20" s="372"/>
      <c r="D20" s="372"/>
      <c r="E20" s="177">
        <f t="shared" si="2"/>
        <v>0</v>
      </c>
      <c r="F20" s="374"/>
    </row>
    <row r="21" spans="2:7" ht="30" customHeight="1">
      <c r="B21" s="385"/>
      <c r="C21" s="372"/>
      <c r="D21" s="372"/>
      <c r="E21" s="177">
        <f t="shared" si="2"/>
        <v>0</v>
      </c>
      <c r="F21" s="374"/>
    </row>
    <row r="22" spans="2:7" ht="30" customHeight="1" thickBot="1">
      <c r="B22" s="187" t="s">
        <v>162</v>
      </c>
      <c r="C22" s="313">
        <f>SUM(C18:C21)</f>
        <v>0</v>
      </c>
      <c r="D22" s="311"/>
      <c r="E22" s="313">
        <f>SUM(E18:E21)</f>
        <v>0</v>
      </c>
      <c r="F22" s="318"/>
    </row>
    <row r="23" spans="2:7" ht="30" customHeight="1" thickBot="1">
      <c r="B23" s="626" t="s">
        <v>213</v>
      </c>
      <c r="C23" s="627"/>
      <c r="D23" s="627"/>
      <c r="E23" s="627"/>
      <c r="F23" s="628"/>
    </row>
    <row r="24" spans="2:7" ht="30" customHeight="1">
      <c r="B24" s="384"/>
      <c r="C24" s="371"/>
      <c r="D24" s="371"/>
      <c r="E24" s="177">
        <f>PRODUCT(C24:D24)</f>
        <v>0</v>
      </c>
      <c r="F24" s="383"/>
      <c r="G24" s="3"/>
    </row>
    <row r="25" spans="2:7" ht="30" customHeight="1">
      <c r="B25" s="385"/>
      <c r="C25" s="372"/>
      <c r="D25" s="372"/>
      <c r="E25" s="177">
        <f t="shared" ref="E25:E27" si="3">PRODUCT(C25:D25)</f>
        <v>0</v>
      </c>
      <c r="F25" s="378"/>
      <c r="G25" s="3"/>
    </row>
    <row r="26" spans="2:7" ht="30" customHeight="1">
      <c r="B26" s="385"/>
      <c r="C26" s="372"/>
      <c r="D26" s="372"/>
      <c r="E26" s="177">
        <f t="shared" si="3"/>
        <v>0</v>
      </c>
      <c r="F26" s="374"/>
    </row>
    <row r="27" spans="2:7" ht="30" customHeight="1">
      <c r="B27" s="385"/>
      <c r="C27" s="372"/>
      <c r="D27" s="372"/>
      <c r="E27" s="177">
        <f t="shared" si="3"/>
        <v>0</v>
      </c>
      <c r="F27" s="374"/>
    </row>
    <row r="28" spans="2:7" ht="30" customHeight="1" thickBot="1">
      <c r="B28" s="187" t="s">
        <v>162</v>
      </c>
      <c r="C28" s="313">
        <f>SUM(C24:C27)</f>
        <v>0</v>
      </c>
      <c r="D28" s="311"/>
      <c r="E28" s="313">
        <f>SUM(E24:E27)</f>
        <v>0</v>
      </c>
      <c r="F28" s="318"/>
    </row>
    <row r="29" spans="2:7" ht="30" customHeight="1" thickBot="1">
      <c r="B29" s="626" t="s">
        <v>212</v>
      </c>
      <c r="C29" s="627"/>
      <c r="D29" s="627"/>
      <c r="E29" s="627"/>
      <c r="F29" s="628"/>
    </row>
    <row r="30" spans="2:7" ht="30" customHeight="1">
      <c r="B30" s="384"/>
      <c r="C30" s="371"/>
      <c r="D30" s="371"/>
      <c r="E30" s="177">
        <f>PRODUCT(C30:D30)</f>
        <v>0</v>
      </c>
      <c r="F30" s="375"/>
    </row>
    <row r="31" spans="2:7" ht="30" customHeight="1">
      <c r="B31" s="385"/>
      <c r="C31" s="372"/>
      <c r="D31" s="372"/>
      <c r="E31" s="177">
        <f t="shared" ref="E31:E45" si="4">PRODUCT(C31:D31)</f>
        <v>0</v>
      </c>
      <c r="F31" s="374"/>
    </row>
    <row r="32" spans="2:7" ht="30" customHeight="1">
      <c r="B32" s="385"/>
      <c r="C32" s="372"/>
      <c r="D32" s="372"/>
      <c r="E32" s="177">
        <f t="shared" si="4"/>
        <v>0</v>
      </c>
      <c r="F32" s="374"/>
    </row>
    <row r="33" spans="2:6" ht="30" customHeight="1">
      <c r="B33" s="385"/>
      <c r="C33" s="372"/>
      <c r="D33" s="372"/>
      <c r="E33" s="177">
        <f t="shared" si="4"/>
        <v>0</v>
      </c>
      <c r="F33" s="374"/>
    </row>
    <row r="34" spans="2:6" ht="30" customHeight="1">
      <c r="B34" s="385"/>
      <c r="C34" s="372"/>
      <c r="D34" s="372"/>
      <c r="E34" s="177">
        <f t="shared" si="4"/>
        <v>0</v>
      </c>
      <c r="F34" s="374"/>
    </row>
    <row r="35" spans="2:6" ht="30" customHeight="1">
      <c r="B35" s="385"/>
      <c r="C35" s="372"/>
      <c r="D35" s="372"/>
      <c r="E35" s="177">
        <f t="shared" si="4"/>
        <v>0</v>
      </c>
      <c r="F35" s="374"/>
    </row>
    <row r="36" spans="2:6" ht="30" customHeight="1">
      <c r="B36" s="385"/>
      <c r="C36" s="372"/>
      <c r="D36" s="372"/>
      <c r="E36" s="177">
        <f t="shared" si="4"/>
        <v>0</v>
      </c>
      <c r="F36" s="374"/>
    </row>
    <row r="37" spans="2:6" ht="30" customHeight="1">
      <c r="B37" s="385"/>
      <c r="C37" s="372"/>
      <c r="D37" s="372"/>
      <c r="E37" s="177">
        <f t="shared" si="4"/>
        <v>0</v>
      </c>
      <c r="F37" s="374"/>
    </row>
    <row r="38" spans="2:6" ht="30" customHeight="1">
      <c r="B38" s="385"/>
      <c r="C38" s="372"/>
      <c r="D38" s="372"/>
      <c r="E38" s="177">
        <f t="shared" si="4"/>
        <v>0</v>
      </c>
      <c r="F38" s="374"/>
    </row>
    <row r="39" spans="2:6" ht="30" customHeight="1">
      <c r="B39" s="385"/>
      <c r="C39" s="372"/>
      <c r="D39" s="372"/>
      <c r="E39" s="177">
        <f t="shared" si="4"/>
        <v>0</v>
      </c>
      <c r="F39" s="374"/>
    </row>
    <row r="40" spans="2:6" ht="30" customHeight="1">
      <c r="B40" s="385"/>
      <c r="C40" s="372"/>
      <c r="D40" s="372"/>
      <c r="E40" s="177">
        <f t="shared" si="4"/>
        <v>0</v>
      </c>
      <c r="F40" s="374"/>
    </row>
    <row r="41" spans="2:6" ht="30" customHeight="1">
      <c r="B41" s="385"/>
      <c r="C41" s="372"/>
      <c r="D41" s="372"/>
      <c r="E41" s="177">
        <f t="shared" si="4"/>
        <v>0</v>
      </c>
      <c r="F41" s="374"/>
    </row>
    <row r="42" spans="2:6" ht="30" customHeight="1">
      <c r="B42" s="385"/>
      <c r="C42" s="372"/>
      <c r="D42" s="372"/>
      <c r="E42" s="177">
        <f t="shared" si="4"/>
        <v>0</v>
      </c>
      <c r="F42" s="374"/>
    </row>
    <row r="43" spans="2:6" ht="30" customHeight="1">
      <c r="B43" s="385"/>
      <c r="C43" s="372"/>
      <c r="D43" s="372"/>
      <c r="E43" s="177">
        <f t="shared" si="4"/>
        <v>0</v>
      </c>
      <c r="F43" s="374"/>
    </row>
    <row r="44" spans="2:6" ht="30" customHeight="1">
      <c r="B44" s="385"/>
      <c r="C44" s="372"/>
      <c r="D44" s="372"/>
      <c r="E44" s="177">
        <f t="shared" si="4"/>
        <v>0</v>
      </c>
      <c r="F44" s="374"/>
    </row>
    <row r="45" spans="2:6" ht="30" customHeight="1">
      <c r="B45" s="385"/>
      <c r="C45" s="372"/>
      <c r="D45" s="372"/>
      <c r="E45" s="177">
        <f t="shared" si="4"/>
        <v>0</v>
      </c>
      <c r="F45" s="374"/>
    </row>
    <row r="46" spans="2:6" ht="30" customHeight="1">
      <c r="B46" s="142" t="s">
        <v>162</v>
      </c>
      <c r="C46" s="179"/>
      <c r="D46" s="179"/>
      <c r="E46" s="178">
        <f>SUM(E30:E45)</f>
        <v>0</v>
      </c>
      <c r="F46" s="320"/>
    </row>
    <row r="48" spans="2:6">
      <c r="B48" s="143"/>
    </row>
  </sheetData>
  <sheetProtection sheet="1" objects="1" scenarios="1"/>
  <mergeCells count="7">
    <mergeCell ref="B29:F29"/>
    <mergeCell ref="B3:E3"/>
    <mergeCell ref="F3:F4"/>
    <mergeCell ref="B5:F5"/>
    <mergeCell ref="B11:F11"/>
    <mergeCell ref="B17:F17"/>
    <mergeCell ref="B23:F23"/>
  </mergeCells>
  <phoneticPr fontId="2"/>
  <dataValidations count="1">
    <dataValidation type="whole" operator="greaterThanOrEqual" allowBlank="1" showInputMessage="1" showErrorMessage="1" error="単価１０万円以上の備品が補助対象です。" sqref="D30:D45" xr:uid="{9C2B1AC1-0998-432D-9CC5-DD2B5C240E80}">
      <formula1>100000</formula1>
    </dataValidation>
  </dataValidations>
  <pageMargins left="0.70866141732283472" right="0.70866141732283472" top="0.74803149606299213" bottom="0.74803149606299213" header="0.31496062992125984" footer="0.31496062992125984"/>
  <pageSetup paperSize="9" scale="57" orientation="portrait" r:id="rId1"/>
  <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0D12E-85F5-49A1-ACD8-8473417C2BE4}">
  <sheetPr>
    <tabColor rgb="FFFF0000"/>
    <pageSetUpPr fitToPage="1"/>
  </sheetPr>
  <dimension ref="A1:G56"/>
  <sheetViews>
    <sheetView workbookViewId="0">
      <pane ySplit="4" topLeftCell="A5" activePane="bottomLeft" state="frozen"/>
      <selection pane="bottomLeft" activeCell="A5" sqref="A5:XFD5"/>
    </sheetView>
  </sheetViews>
  <sheetFormatPr defaultRowHeight="14.25"/>
  <cols>
    <col min="1" max="1" width="5.875" style="2" customWidth="1"/>
    <col min="2" max="2" width="38.25" style="2" customWidth="1"/>
    <col min="3" max="3" width="12.875" style="2" customWidth="1"/>
    <col min="4" max="4" width="17.25" style="2" customWidth="1"/>
    <col min="5" max="5" width="20.625" style="2" customWidth="1"/>
    <col min="6" max="6" width="23.5" style="2" customWidth="1"/>
    <col min="7" max="7" width="43.875" style="2" customWidth="1"/>
    <col min="8" max="8" width="5.875" style="2" customWidth="1"/>
    <col min="9"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7" ht="21.75" customHeight="1">
      <c r="A1" s="138" t="s">
        <v>424</v>
      </c>
      <c r="B1" s="138"/>
      <c r="C1" s="138"/>
    </row>
    <row r="2" spans="1:7" ht="21.75" customHeight="1">
      <c r="B2" s="206"/>
      <c r="C2" s="206"/>
      <c r="D2" s="206"/>
      <c r="E2" s="206"/>
      <c r="F2" s="206"/>
      <c r="G2" s="206"/>
    </row>
    <row r="3" spans="1:7" ht="30" customHeight="1">
      <c r="B3" s="635" t="s">
        <v>231</v>
      </c>
      <c r="C3" s="636"/>
      <c r="D3" s="636"/>
      <c r="E3" s="637"/>
      <c r="F3" s="640" t="s">
        <v>309</v>
      </c>
      <c r="G3" s="638" t="s">
        <v>322</v>
      </c>
    </row>
    <row r="4" spans="1:7" ht="30" customHeight="1" thickBot="1">
      <c r="B4" s="139" t="s">
        <v>156</v>
      </c>
      <c r="C4" s="140" t="s">
        <v>86</v>
      </c>
      <c r="D4" s="140" t="s">
        <v>157</v>
      </c>
      <c r="E4" s="140" t="s">
        <v>89</v>
      </c>
      <c r="F4" s="641"/>
      <c r="G4" s="639"/>
    </row>
    <row r="5" spans="1:7" ht="38.25" customHeight="1" thickBot="1">
      <c r="B5" s="626" t="s">
        <v>215</v>
      </c>
      <c r="C5" s="627"/>
      <c r="D5" s="627"/>
      <c r="E5" s="627"/>
      <c r="F5" s="627"/>
      <c r="G5" s="628"/>
    </row>
    <row r="6" spans="1:7" ht="30" customHeight="1">
      <c r="B6" s="384"/>
      <c r="C6" s="371"/>
      <c r="D6" s="371"/>
      <c r="E6" s="177">
        <f>PRODUCT(C6:D6)</f>
        <v>0</v>
      </c>
      <c r="F6" s="322">
        <f>MIN(E6,$C$50*C6)</f>
        <v>0</v>
      </c>
      <c r="G6" s="375"/>
    </row>
    <row r="7" spans="1:7" ht="30" customHeight="1">
      <c r="B7" s="385"/>
      <c r="C7" s="372"/>
      <c r="D7" s="372"/>
      <c r="E7" s="177">
        <f t="shared" ref="E7:E9" si="0">PRODUCT(C7:D7)</f>
        <v>0</v>
      </c>
      <c r="F7" s="314">
        <f t="shared" ref="F7:F9" si="1">MIN(E7,$C$50*C7)</f>
        <v>0</v>
      </c>
      <c r="G7" s="374"/>
    </row>
    <row r="8" spans="1:7" ht="30" customHeight="1">
      <c r="B8" s="385"/>
      <c r="C8" s="372"/>
      <c r="D8" s="372"/>
      <c r="E8" s="177">
        <f t="shared" si="0"/>
        <v>0</v>
      </c>
      <c r="F8" s="316">
        <f t="shared" si="1"/>
        <v>0</v>
      </c>
      <c r="G8" s="374"/>
    </row>
    <row r="9" spans="1:7" ht="30" customHeight="1">
      <c r="B9" s="385"/>
      <c r="C9" s="372"/>
      <c r="D9" s="372"/>
      <c r="E9" s="177">
        <f t="shared" si="0"/>
        <v>0</v>
      </c>
      <c r="F9" s="314">
        <f t="shared" si="1"/>
        <v>0</v>
      </c>
      <c r="G9" s="374"/>
    </row>
    <row r="10" spans="1:7" ht="30" customHeight="1" thickBot="1">
      <c r="B10" s="187" t="s">
        <v>162</v>
      </c>
      <c r="C10" s="313">
        <f>SUM(C6:C9)</f>
        <v>0</v>
      </c>
      <c r="D10" s="312"/>
      <c r="E10" s="313">
        <f>SUM(E6:E9)</f>
        <v>0</v>
      </c>
      <c r="F10" s="315">
        <f>SUM(F6:F9)</f>
        <v>0</v>
      </c>
      <c r="G10" s="318"/>
    </row>
    <row r="11" spans="1:7" ht="30" customHeight="1" thickBot="1">
      <c r="B11" s="626" t="s">
        <v>216</v>
      </c>
      <c r="C11" s="627"/>
      <c r="D11" s="627"/>
      <c r="E11" s="627"/>
      <c r="F11" s="627"/>
      <c r="G11" s="628"/>
    </row>
    <row r="12" spans="1:7" ht="30" customHeight="1">
      <c r="B12" s="384"/>
      <c r="C12" s="371"/>
      <c r="D12" s="371"/>
      <c r="E12" s="177">
        <f>PRODUCT(C12:D12)</f>
        <v>0</v>
      </c>
      <c r="F12" s="321">
        <f>MIN(E12,$C$51*C12)</f>
        <v>0</v>
      </c>
      <c r="G12" s="383"/>
    </row>
    <row r="13" spans="1:7" ht="30" customHeight="1">
      <c r="B13" s="385"/>
      <c r="C13" s="372"/>
      <c r="D13" s="372"/>
      <c r="E13" s="177">
        <f t="shared" ref="E13:E15" si="2">PRODUCT(C13:D13)</f>
        <v>0</v>
      </c>
      <c r="F13" s="316">
        <f t="shared" ref="F13:F15" si="3">MIN(E13,$C$51*C13)</f>
        <v>0</v>
      </c>
      <c r="G13" s="378"/>
    </row>
    <row r="14" spans="1:7" ht="30" customHeight="1">
      <c r="B14" s="385"/>
      <c r="C14" s="372"/>
      <c r="D14" s="372"/>
      <c r="E14" s="177">
        <f t="shared" si="2"/>
        <v>0</v>
      </c>
      <c r="F14" s="321">
        <f t="shared" si="3"/>
        <v>0</v>
      </c>
      <c r="G14" s="374"/>
    </row>
    <row r="15" spans="1:7" ht="30" customHeight="1">
      <c r="B15" s="385"/>
      <c r="C15" s="372"/>
      <c r="D15" s="372"/>
      <c r="E15" s="177">
        <f t="shared" si="2"/>
        <v>0</v>
      </c>
      <c r="F15" s="316">
        <f t="shared" si="3"/>
        <v>0</v>
      </c>
      <c r="G15" s="374"/>
    </row>
    <row r="16" spans="1:7" ht="30" customHeight="1" thickBot="1">
      <c r="B16" s="187" t="s">
        <v>162</v>
      </c>
      <c r="C16" s="313">
        <f>SUM(C12:C15)</f>
        <v>0</v>
      </c>
      <c r="D16" s="311"/>
      <c r="E16" s="313">
        <f>SUM(E12:E15)</f>
        <v>0</v>
      </c>
      <c r="F16" s="328">
        <f>SUM(F12:F15)</f>
        <v>0</v>
      </c>
      <c r="G16" s="318"/>
    </row>
    <row r="17" spans="2:7" ht="30" customHeight="1" thickBot="1">
      <c r="B17" s="626" t="s">
        <v>217</v>
      </c>
      <c r="C17" s="627"/>
      <c r="D17" s="627"/>
      <c r="E17" s="627"/>
      <c r="F17" s="627"/>
      <c r="G17" s="628"/>
    </row>
    <row r="18" spans="2:7" ht="30" customHeight="1">
      <c r="B18" s="384"/>
      <c r="C18" s="371"/>
      <c r="D18" s="371"/>
      <c r="E18" s="177">
        <f>PRODUCT(C18:D18)</f>
        <v>0</v>
      </c>
      <c r="F18" s="314">
        <f>MIN(E18,$C$52*C18)</f>
        <v>0</v>
      </c>
      <c r="G18" s="375"/>
    </row>
    <row r="19" spans="2:7" ht="30" customHeight="1">
      <c r="B19" s="385"/>
      <c r="C19" s="372"/>
      <c r="D19" s="372"/>
      <c r="E19" s="177">
        <f t="shared" ref="E19:E21" si="4">PRODUCT(C19:D19)</f>
        <v>0</v>
      </c>
      <c r="F19" s="316">
        <f t="shared" ref="F19:F21" si="5">MIN(E19,$C$52*C19)</f>
        <v>0</v>
      </c>
      <c r="G19" s="374"/>
    </row>
    <row r="20" spans="2:7" ht="30" customHeight="1">
      <c r="B20" s="385"/>
      <c r="C20" s="372"/>
      <c r="D20" s="372"/>
      <c r="E20" s="177">
        <f t="shared" si="4"/>
        <v>0</v>
      </c>
      <c r="F20" s="314">
        <f t="shared" si="5"/>
        <v>0</v>
      </c>
      <c r="G20" s="374"/>
    </row>
    <row r="21" spans="2:7" ht="30" customHeight="1">
      <c r="B21" s="385"/>
      <c r="C21" s="372"/>
      <c r="D21" s="372"/>
      <c r="E21" s="177">
        <f t="shared" si="4"/>
        <v>0</v>
      </c>
      <c r="F21" s="316">
        <f t="shared" si="5"/>
        <v>0</v>
      </c>
      <c r="G21" s="374"/>
    </row>
    <row r="22" spans="2:7" ht="30" customHeight="1" thickBot="1">
      <c r="B22" s="187" t="s">
        <v>162</v>
      </c>
      <c r="C22" s="313">
        <f>SUM(C18:C21)</f>
        <v>0</v>
      </c>
      <c r="D22" s="311"/>
      <c r="E22" s="313">
        <f>SUM(E18:E21)</f>
        <v>0</v>
      </c>
      <c r="F22" s="314">
        <f>SUM(F18:F21)</f>
        <v>0</v>
      </c>
      <c r="G22" s="318"/>
    </row>
    <row r="23" spans="2:7" ht="30" customHeight="1" thickBot="1">
      <c r="B23" s="626" t="s">
        <v>218</v>
      </c>
      <c r="C23" s="627"/>
      <c r="D23" s="627"/>
      <c r="E23" s="627"/>
      <c r="F23" s="627"/>
      <c r="G23" s="628"/>
    </row>
    <row r="24" spans="2:7" ht="30" customHeight="1">
      <c r="B24" s="384"/>
      <c r="C24" s="371"/>
      <c r="D24" s="371"/>
      <c r="E24" s="177">
        <f>PRODUCT(C24:D24)</f>
        <v>0</v>
      </c>
      <c r="F24" s="314">
        <f>MIN(E24,$C$53*C24)</f>
        <v>0</v>
      </c>
      <c r="G24" s="375"/>
    </row>
    <row r="25" spans="2:7" ht="30" customHeight="1">
      <c r="B25" s="385"/>
      <c r="C25" s="372"/>
      <c r="D25" s="372"/>
      <c r="E25" s="177">
        <f t="shared" ref="E25:E27" si="6">PRODUCT(C25:D25)</f>
        <v>0</v>
      </c>
      <c r="F25" s="315">
        <f t="shared" ref="F25:F27" si="7">MIN(E25,$C$53*C25)</f>
        <v>0</v>
      </c>
      <c r="G25" s="374"/>
    </row>
    <row r="26" spans="2:7" ht="30" customHeight="1">
      <c r="B26" s="385"/>
      <c r="C26" s="372"/>
      <c r="D26" s="372"/>
      <c r="E26" s="177">
        <f t="shared" si="6"/>
        <v>0</v>
      </c>
      <c r="F26" s="316">
        <f t="shared" si="7"/>
        <v>0</v>
      </c>
      <c r="G26" s="374"/>
    </row>
    <row r="27" spans="2:7" ht="30" customHeight="1">
      <c r="B27" s="385"/>
      <c r="C27" s="372"/>
      <c r="D27" s="372"/>
      <c r="E27" s="177">
        <f t="shared" si="6"/>
        <v>0</v>
      </c>
      <c r="F27" s="316">
        <f t="shared" si="7"/>
        <v>0</v>
      </c>
      <c r="G27" s="374"/>
    </row>
    <row r="28" spans="2:7" ht="30" customHeight="1" thickBot="1">
      <c r="B28" s="325" t="s">
        <v>162</v>
      </c>
      <c r="C28" s="313">
        <f>SUM(C24:C27)</f>
        <v>0</v>
      </c>
      <c r="D28" s="311"/>
      <c r="E28" s="313">
        <f>SUM(E24:E27)</f>
        <v>0</v>
      </c>
      <c r="F28" s="314">
        <f>SUM(F24:F27)</f>
        <v>0</v>
      </c>
      <c r="G28" s="318"/>
    </row>
    <row r="29" spans="2:7" ht="30" customHeight="1" thickBot="1">
      <c r="B29" s="626" t="s">
        <v>219</v>
      </c>
      <c r="C29" s="627"/>
      <c r="D29" s="627"/>
      <c r="E29" s="627"/>
      <c r="F29" s="627"/>
      <c r="G29" s="628"/>
    </row>
    <row r="30" spans="2:7" ht="30" customHeight="1">
      <c r="B30" s="384"/>
      <c r="C30" s="371"/>
      <c r="D30" s="371"/>
      <c r="E30" s="177">
        <f>PRODUCT(C30:D30)</f>
        <v>0</v>
      </c>
      <c r="F30" s="314">
        <f>MIN(E30,$C$54*C30)</f>
        <v>0</v>
      </c>
      <c r="G30" s="375"/>
    </row>
    <row r="31" spans="2:7" ht="30" customHeight="1">
      <c r="B31" s="385"/>
      <c r="C31" s="372"/>
      <c r="D31" s="372"/>
      <c r="E31" s="177">
        <f t="shared" ref="E31:E33" si="8">PRODUCT(C31:D31)</f>
        <v>0</v>
      </c>
      <c r="F31" s="316">
        <f t="shared" ref="F31:F33" si="9">MIN(E31,$C$54*C31)</f>
        <v>0</v>
      </c>
      <c r="G31" s="374"/>
    </row>
    <row r="32" spans="2:7" ht="30" customHeight="1">
      <c r="B32" s="385"/>
      <c r="C32" s="372"/>
      <c r="D32" s="372"/>
      <c r="E32" s="177">
        <f t="shared" si="8"/>
        <v>0</v>
      </c>
      <c r="F32" s="314">
        <f t="shared" si="9"/>
        <v>0</v>
      </c>
      <c r="G32" s="374"/>
    </row>
    <row r="33" spans="2:7" ht="30" customHeight="1">
      <c r="B33" s="385"/>
      <c r="C33" s="372"/>
      <c r="D33" s="372"/>
      <c r="E33" s="177">
        <f t="shared" si="8"/>
        <v>0</v>
      </c>
      <c r="F33" s="316">
        <f t="shared" si="9"/>
        <v>0</v>
      </c>
      <c r="G33" s="374"/>
    </row>
    <row r="34" spans="2:7" ht="30" customHeight="1" thickBot="1">
      <c r="B34" s="325" t="s">
        <v>162</v>
      </c>
      <c r="C34" s="313">
        <f>SUM(C30:C33)</f>
        <v>0</v>
      </c>
      <c r="D34" s="311"/>
      <c r="E34" s="313">
        <f>SUM(E30:E33)</f>
        <v>0</v>
      </c>
      <c r="F34" s="314">
        <f>SUM(F30:F33)</f>
        <v>0</v>
      </c>
      <c r="G34" s="318"/>
    </row>
    <row r="35" spans="2:7" ht="30" customHeight="1" thickBot="1">
      <c r="B35" s="626" t="s">
        <v>220</v>
      </c>
      <c r="C35" s="627"/>
      <c r="D35" s="627"/>
      <c r="E35" s="627"/>
      <c r="F35" s="627"/>
      <c r="G35" s="628"/>
    </row>
    <row r="36" spans="2:7" ht="30" customHeight="1">
      <c r="B36" s="384"/>
      <c r="C36" s="371"/>
      <c r="D36" s="371"/>
      <c r="E36" s="177">
        <f>PRODUCT(C36:D36)</f>
        <v>0</v>
      </c>
      <c r="F36" s="321">
        <f>MIN(E36,$C$55*C36)</f>
        <v>0</v>
      </c>
      <c r="G36" s="375"/>
    </row>
    <row r="37" spans="2:7" ht="30" customHeight="1">
      <c r="B37" s="385"/>
      <c r="C37" s="372"/>
      <c r="D37" s="372"/>
      <c r="E37" s="177">
        <f t="shared" ref="E37:E39" si="10">PRODUCT(C37:D37)</f>
        <v>0</v>
      </c>
      <c r="F37" s="316">
        <f t="shared" ref="F37:F39" si="11">MIN(E37,$C$55*C37)</f>
        <v>0</v>
      </c>
      <c r="G37" s="374"/>
    </row>
    <row r="38" spans="2:7" ht="30" customHeight="1">
      <c r="B38" s="385"/>
      <c r="C38" s="372"/>
      <c r="D38" s="372"/>
      <c r="E38" s="177">
        <f t="shared" si="10"/>
        <v>0</v>
      </c>
      <c r="F38" s="321">
        <f t="shared" si="11"/>
        <v>0</v>
      </c>
      <c r="G38" s="374"/>
    </row>
    <row r="39" spans="2:7" ht="30" customHeight="1">
      <c r="B39" s="385"/>
      <c r="C39" s="372"/>
      <c r="D39" s="372"/>
      <c r="E39" s="177">
        <f t="shared" si="10"/>
        <v>0</v>
      </c>
      <c r="F39" s="316">
        <f t="shared" si="11"/>
        <v>0</v>
      </c>
      <c r="G39" s="374"/>
    </row>
    <row r="40" spans="2:7" ht="30" customHeight="1" thickBot="1">
      <c r="B40" s="325" t="s">
        <v>162</v>
      </c>
      <c r="C40" s="313">
        <f>SUM(C36:C39)</f>
        <v>0</v>
      </c>
      <c r="D40" s="311"/>
      <c r="E40" s="313">
        <f>SUM(E36:E39)</f>
        <v>0</v>
      </c>
      <c r="F40" s="321">
        <f>SUM(F36:F39)</f>
        <v>0</v>
      </c>
      <c r="G40" s="318"/>
    </row>
    <row r="41" spans="2:7" ht="30" customHeight="1" thickBot="1">
      <c r="B41" s="626" t="s">
        <v>221</v>
      </c>
      <c r="C41" s="627"/>
      <c r="D41" s="627"/>
      <c r="E41" s="627"/>
      <c r="F41" s="627"/>
      <c r="G41" s="628"/>
    </row>
    <row r="42" spans="2:7" ht="30" customHeight="1">
      <c r="B42" s="384"/>
      <c r="C42" s="371"/>
      <c r="D42" s="371"/>
      <c r="E42" s="177">
        <f>PRODUCT(C42:D42)</f>
        <v>0</v>
      </c>
      <c r="F42" s="321">
        <f>MIN(E42,$C$56*C42)</f>
        <v>0</v>
      </c>
      <c r="G42" s="375"/>
    </row>
    <row r="43" spans="2:7" ht="30" customHeight="1">
      <c r="B43" s="385"/>
      <c r="C43" s="372"/>
      <c r="D43" s="372"/>
      <c r="E43" s="177">
        <f t="shared" ref="E43:E45" si="12">PRODUCT(C43:D43)</f>
        <v>0</v>
      </c>
      <c r="F43" s="316">
        <f t="shared" ref="F43:F45" si="13">MIN(E43,$C$56*C43)</f>
        <v>0</v>
      </c>
      <c r="G43" s="374"/>
    </row>
    <row r="44" spans="2:7" ht="30" customHeight="1">
      <c r="B44" s="385"/>
      <c r="C44" s="372"/>
      <c r="D44" s="372"/>
      <c r="E44" s="177">
        <f t="shared" si="12"/>
        <v>0</v>
      </c>
      <c r="F44" s="321">
        <f t="shared" si="13"/>
        <v>0</v>
      </c>
      <c r="G44" s="374"/>
    </row>
    <row r="45" spans="2:7" ht="30" customHeight="1">
      <c r="B45" s="385"/>
      <c r="C45" s="372"/>
      <c r="D45" s="372"/>
      <c r="E45" s="177">
        <f t="shared" si="12"/>
        <v>0</v>
      </c>
      <c r="F45" s="316">
        <f t="shared" si="13"/>
        <v>0</v>
      </c>
      <c r="G45" s="374"/>
    </row>
    <row r="46" spans="2:7" ht="30" customHeight="1">
      <c r="B46" s="142" t="s">
        <v>162</v>
      </c>
      <c r="C46" s="178">
        <f>SUM(C42:C45)</f>
        <v>0</v>
      </c>
      <c r="D46" s="179"/>
      <c r="E46" s="178">
        <f>SUM(E42:E45)</f>
        <v>0</v>
      </c>
      <c r="F46" s="321">
        <f>SUM(F42:F45)</f>
        <v>0</v>
      </c>
      <c r="G46" s="320"/>
    </row>
    <row r="47" spans="2:7">
      <c r="F47" s="188"/>
    </row>
    <row r="48" spans="2:7">
      <c r="B48" s="143"/>
    </row>
    <row r="49" spans="2:3">
      <c r="B49" s="2" t="s">
        <v>310</v>
      </c>
    </row>
    <row r="50" spans="2:3">
      <c r="B50" s="2" t="s">
        <v>377</v>
      </c>
      <c r="C50" s="2">
        <v>11000000</v>
      </c>
    </row>
    <row r="51" spans="2:3">
      <c r="B51" s="2" t="s">
        <v>314</v>
      </c>
      <c r="C51" s="2">
        <v>6600000</v>
      </c>
    </row>
    <row r="52" spans="2:3">
      <c r="B52" s="2" t="s">
        <v>315</v>
      </c>
      <c r="C52" s="2">
        <v>5500000</v>
      </c>
    </row>
    <row r="53" spans="2:3">
      <c r="B53" s="2" t="s">
        <v>316</v>
      </c>
      <c r="C53" s="2">
        <v>66000000</v>
      </c>
    </row>
    <row r="54" spans="2:3">
      <c r="B54" s="2" t="s">
        <v>317</v>
      </c>
      <c r="C54" s="2">
        <v>1100000</v>
      </c>
    </row>
    <row r="55" spans="2:3">
      <c r="B55" s="2" t="s">
        <v>318</v>
      </c>
      <c r="C55" s="2">
        <v>2200000</v>
      </c>
    </row>
    <row r="56" spans="2:3">
      <c r="B56" s="2" t="s">
        <v>319</v>
      </c>
      <c r="C56" s="2">
        <v>1100000</v>
      </c>
    </row>
  </sheetData>
  <sheetProtection sheet="1" objects="1" scenarios="1"/>
  <mergeCells count="10">
    <mergeCell ref="B23:G23"/>
    <mergeCell ref="B29:G29"/>
    <mergeCell ref="B35:G35"/>
    <mergeCell ref="B41:G41"/>
    <mergeCell ref="B3:E3"/>
    <mergeCell ref="F3:F4"/>
    <mergeCell ref="G3:G4"/>
    <mergeCell ref="B5:G5"/>
    <mergeCell ref="B11:G11"/>
    <mergeCell ref="B17:G17"/>
  </mergeCells>
  <phoneticPr fontId="2"/>
  <pageMargins left="0.70866141732283472" right="0.70866141732283472" top="0.74803149606299213" bottom="0.74803149606299213" header="0.31496062992125984" footer="0.31496062992125984"/>
  <pageSetup paperSize="9" scale="52"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3F9C2-2459-47C6-B6AB-7A49B828CDF4}">
  <sheetPr>
    <tabColor rgb="FFFFFF00"/>
    <pageSetUpPr fitToPage="1"/>
  </sheetPr>
  <dimension ref="A1:M39"/>
  <sheetViews>
    <sheetView workbookViewId="0">
      <selection sqref="A1:M1"/>
    </sheetView>
  </sheetViews>
  <sheetFormatPr defaultRowHeight="13.5"/>
  <cols>
    <col min="1" max="8" width="9" style="207"/>
    <col min="9" max="9" width="6.5" style="207" customWidth="1"/>
    <col min="10" max="13" width="5.625" style="207" customWidth="1"/>
    <col min="14" max="14" width="1.375" style="207" customWidth="1"/>
    <col min="15" max="16384" width="9" style="207"/>
  </cols>
  <sheetData>
    <row r="1" spans="1:13" ht="14.25" customHeight="1">
      <c r="A1" s="446" t="s">
        <v>234</v>
      </c>
      <c r="B1" s="447"/>
      <c r="C1" s="447"/>
      <c r="D1" s="447"/>
      <c r="E1" s="447"/>
      <c r="F1" s="447"/>
      <c r="G1" s="447"/>
      <c r="H1" s="447"/>
      <c r="I1" s="447"/>
      <c r="J1" s="447"/>
      <c r="K1" s="447"/>
      <c r="L1" s="447"/>
      <c r="M1" s="447"/>
    </row>
    <row r="2" spans="1:13" ht="14.25">
      <c r="A2" s="208"/>
    </row>
    <row r="3" spans="1:13" ht="14.25" customHeight="1">
      <c r="A3" s="444" t="s">
        <v>266</v>
      </c>
      <c r="B3" s="444"/>
      <c r="C3" s="444"/>
      <c r="D3" s="444"/>
      <c r="E3" s="444"/>
      <c r="F3" s="444"/>
      <c r="G3" s="444"/>
      <c r="H3" s="444"/>
      <c r="I3" s="444"/>
      <c r="J3" s="444"/>
      <c r="K3" s="444"/>
      <c r="L3" s="209"/>
      <c r="M3" s="209"/>
    </row>
    <row r="4" spans="1:13" ht="14.25" customHeight="1">
      <c r="A4" s="444" t="s">
        <v>235</v>
      </c>
      <c r="B4" s="444"/>
      <c r="C4" s="444"/>
      <c r="D4" s="444"/>
      <c r="E4" s="444"/>
      <c r="F4" s="444"/>
      <c r="G4" s="444"/>
      <c r="H4" s="444"/>
      <c r="I4" s="444"/>
      <c r="J4" s="444"/>
      <c r="K4" s="444"/>
      <c r="L4" s="209"/>
      <c r="M4" s="209"/>
    </row>
    <row r="5" spans="1:13" ht="14.25">
      <c r="A5" s="208"/>
    </row>
    <row r="6" spans="1:13" ht="14.25" customHeight="1">
      <c r="A6" s="210"/>
      <c r="B6" s="210"/>
      <c r="C6" s="210"/>
      <c r="D6" s="210"/>
      <c r="E6" s="210"/>
      <c r="F6" s="210"/>
      <c r="G6" s="210"/>
      <c r="H6" s="456" t="s">
        <v>245</v>
      </c>
      <c r="I6" s="456"/>
      <c r="J6" s="456"/>
      <c r="K6" s="456"/>
      <c r="L6" s="209"/>
      <c r="M6" s="209"/>
    </row>
    <row r="7" spans="1:13" ht="14.25" customHeight="1">
      <c r="A7" s="210"/>
      <c r="B7" s="210"/>
      <c r="C7" s="210"/>
      <c r="D7" s="210"/>
      <c r="E7" s="210"/>
      <c r="F7" s="210"/>
      <c r="G7" s="210"/>
      <c r="H7" s="457" t="s">
        <v>417</v>
      </c>
      <c r="I7" s="457"/>
      <c r="J7" s="457"/>
      <c r="K7" s="457"/>
      <c r="L7" s="209"/>
      <c r="M7" s="209"/>
    </row>
    <row r="8" spans="1:13" ht="14.25">
      <c r="A8" s="208"/>
    </row>
    <row r="9" spans="1:13" ht="14.25">
      <c r="A9" s="208"/>
    </row>
    <row r="10" spans="1:13" ht="14.25" customHeight="1">
      <c r="A10" s="446" t="s">
        <v>236</v>
      </c>
      <c r="B10" s="447"/>
      <c r="C10" s="447"/>
      <c r="D10" s="447"/>
      <c r="E10" s="447"/>
      <c r="F10" s="447"/>
      <c r="G10" s="447"/>
      <c r="H10" s="447"/>
      <c r="I10" s="447"/>
      <c r="J10" s="447"/>
      <c r="K10" s="447"/>
      <c r="L10" s="447"/>
      <c r="M10" s="447"/>
    </row>
    <row r="11" spans="1:13" ht="14.25" customHeight="1">
      <c r="A11" s="446" t="s">
        <v>237</v>
      </c>
      <c r="B11" s="447"/>
      <c r="C11" s="447"/>
      <c r="D11" s="447"/>
      <c r="E11" s="447"/>
      <c r="F11" s="447"/>
      <c r="G11" s="447"/>
      <c r="H11" s="447"/>
      <c r="I11" s="447"/>
      <c r="J11" s="447"/>
      <c r="K11" s="447"/>
      <c r="L11" s="447"/>
      <c r="M11" s="447"/>
    </row>
    <row r="12" spans="1:13" ht="14.25">
      <c r="A12" s="208"/>
    </row>
    <row r="13" spans="1:13" ht="27.75" customHeight="1">
      <c r="A13" s="208"/>
      <c r="E13" s="453" t="s">
        <v>258</v>
      </c>
      <c r="F13" s="453"/>
      <c r="G13" s="454" t="str">
        <f>IF(申請者・担当者名簿!C3=0,"（自動転記）",申請者・担当者名簿!C3)</f>
        <v>（自動転記）</v>
      </c>
      <c r="H13" s="454"/>
      <c r="I13" s="454"/>
      <c r="J13" s="454"/>
      <c r="K13" s="454"/>
    </row>
    <row r="14" spans="1:13" ht="27" customHeight="1">
      <c r="A14" s="210"/>
      <c r="B14" s="209"/>
      <c r="C14" s="453" t="s">
        <v>257</v>
      </c>
      <c r="D14" s="453"/>
      <c r="E14" s="453" t="s">
        <v>256</v>
      </c>
      <c r="F14" s="453"/>
      <c r="G14" s="451" t="str">
        <f>IF(申請者・担当者名簿!C4=0,"（自動転記）",申請者・担当者名簿!C4)</f>
        <v>（自動転記）</v>
      </c>
      <c r="H14" s="452"/>
      <c r="I14" s="452"/>
      <c r="J14" s="452"/>
      <c r="K14" s="452"/>
      <c r="L14" s="209"/>
      <c r="M14" s="209"/>
    </row>
    <row r="15" spans="1:13" ht="27" customHeight="1">
      <c r="A15" s="210"/>
      <c r="B15" s="209"/>
      <c r="C15" s="209"/>
      <c r="D15" s="209"/>
      <c r="E15" s="453" t="s">
        <v>249</v>
      </c>
      <c r="F15" s="453"/>
      <c r="G15" s="451" t="str">
        <f>IF(申請者・担当者名簿!C5=0,"（自動転記）",申請者・担当者名簿!C5)</f>
        <v>（自動転記）</v>
      </c>
      <c r="H15" s="452"/>
      <c r="I15" s="452"/>
      <c r="J15" s="452"/>
      <c r="K15" s="452"/>
      <c r="L15" s="209"/>
      <c r="M15" s="209"/>
    </row>
    <row r="16" spans="1:13" ht="27.75" customHeight="1">
      <c r="A16" s="211"/>
      <c r="B16" s="209"/>
      <c r="C16" s="209"/>
      <c r="D16" s="209"/>
      <c r="E16" s="453" t="s">
        <v>248</v>
      </c>
      <c r="F16" s="453"/>
      <c r="G16" s="451" t="str">
        <f>IF(申請者・担当者名簿!C6=0,"（自動転記）",申請者・担当者名簿!C6)</f>
        <v>（自動転記）</v>
      </c>
      <c r="H16" s="452"/>
      <c r="I16" s="452"/>
      <c r="J16" s="452"/>
      <c r="K16" s="452"/>
      <c r="L16" s="209"/>
      <c r="M16" s="209"/>
    </row>
    <row r="17" spans="1:13" ht="27.75" customHeight="1">
      <c r="A17" s="211"/>
      <c r="B17" s="209"/>
      <c r="C17" s="209"/>
      <c r="D17" s="209"/>
      <c r="E17" s="453" t="s">
        <v>247</v>
      </c>
      <c r="F17" s="453"/>
      <c r="G17" s="451" t="str">
        <f>IF(申請者・担当者名簿!C7=0,"（自動転記）",申請者・担当者名簿!C7)</f>
        <v>（自動転記）</v>
      </c>
      <c r="H17" s="452"/>
      <c r="I17" s="452"/>
      <c r="J17" s="452"/>
      <c r="K17" s="452"/>
      <c r="L17" s="209"/>
      <c r="M17" s="209"/>
    </row>
    <row r="18" spans="1:13" ht="14.25">
      <c r="A18" s="208"/>
    </row>
    <row r="19" spans="1:13" ht="14.25">
      <c r="A19" s="208"/>
    </row>
    <row r="20" spans="1:13" ht="60" customHeight="1">
      <c r="A20" s="455" t="s">
        <v>238</v>
      </c>
      <c r="B20" s="455"/>
      <c r="C20" s="455"/>
      <c r="D20" s="455"/>
      <c r="E20" s="455"/>
      <c r="F20" s="455"/>
      <c r="G20" s="455"/>
      <c r="H20" s="455"/>
      <c r="I20" s="455"/>
      <c r="J20" s="455"/>
      <c r="K20" s="455"/>
      <c r="L20" s="209"/>
      <c r="M20" s="209"/>
    </row>
    <row r="21" spans="1:13" ht="14.25">
      <c r="A21" s="208"/>
    </row>
    <row r="22" spans="1:13" ht="14.25" customHeight="1">
      <c r="A22" s="444" t="s">
        <v>250</v>
      </c>
      <c r="B22" s="445"/>
      <c r="C22" s="445"/>
      <c r="D22" s="445"/>
      <c r="E22" s="445"/>
      <c r="F22" s="445"/>
      <c r="G22" s="445"/>
      <c r="H22" s="445"/>
      <c r="I22" s="445"/>
      <c r="J22" s="445"/>
      <c r="K22" s="445"/>
      <c r="L22" s="445"/>
      <c r="M22" s="445"/>
    </row>
    <row r="23" spans="1:13" ht="14.25">
      <c r="A23" s="208"/>
    </row>
    <row r="24" spans="1:13" ht="14.25" customHeight="1">
      <c r="A24" s="446" t="s">
        <v>239</v>
      </c>
      <c r="B24" s="447"/>
      <c r="C24" s="447"/>
      <c r="D24" s="447"/>
      <c r="E24" s="447"/>
      <c r="F24" s="447"/>
      <c r="G24" s="447"/>
      <c r="H24" s="447"/>
      <c r="I24" s="447"/>
      <c r="J24" s="447"/>
      <c r="K24" s="447"/>
      <c r="L24" s="447"/>
      <c r="M24" s="447"/>
    </row>
    <row r="25" spans="1:13" ht="14.25" customHeight="1">
      <c r="A25" s="446" t="s">
        <v>251</v>
      </c>
      <c r="B25" s="447"/>
      <c r="C25" s="447"/>
      <c r="D25" s="447"/>
      <c r="E25" s="447"/>
      <c r="F25" s="447"/>
      <c r="G25" s="447"/>
      <c r="H25" s="447"/>
      <c r="I25" s="447"/>
      <c r="J25" s="447"/>
      <c r="K25" s="447"/>
      <c r="L25" s="447"/>
      <c r="M25" s="447"/>
    </row>
    <row r="26" spans="1:13" ht="14.25" customHeight="1">
      <c r="A26" s="446" t="s">
        <v>252</v>
      </c>
      <c r="B26" s="447"/>
      <c r="C26" s="447"/>
      <c r="D26" s="447"/>
      <c r="E26" s="447"/>
      <c r="F26" s="447"/>
      <c r="G26" s="447"/>
      <c r="H26" s="447"/>
      <c r="I26" s="447"/>
      <c r="J26" s="447"/>
      <c r="K26" s="447"/>
      <c r="L26" s="447"/>
      <c r="M26" s="447"/>
    </row>
    <row r="27" spans="1:13" ht="14.25" customHeight="1">
      <c r="A27" s="446" t="s">
        <v>253</v>
      </c>
      <c r="B27" s="447"/>
      <c r="C27" s="447"/>
      <c r="D27" s="447"/>
      <c r="E27" s="447"/>
      <c r="F27" s="447"/>
      <c r="G27" s="447"/>
      <c r="H27" s="447"/>
      <c r="I27" s="447"/>
      <c r="J27" s="447"/>
      <c r="K27" s="447"/>
      <c r="L27" s="447"/>
      <c r="M27" s="447"/>
    </row>
    <row r="28" spans="1:13" ht="14.25" customHeight="1">
      <c r="A28" s="448" t="s">
        <v>254</v>
      </c>
      <c r="B28" s="449"/>
      <c r="C28" s="449"/>
      <c r="D28" s="449"/>
      <c r="E28" s="449"/>
      <c r="F28" s="449"/>
      <c r="G28" s="449"/>
      <c r="H28" s="449"/>
      <c r="I28" s="449"/>
      <c r="J28" s="449"/>
      <c r="K28" s="449"/>
      <c r="L28" s="449"/>
      <c r="M28" s="449"/>
    </row>
    <row r="29" spans="1:13" ht="30" customHeight="1">
      <c r="A29" s="446" t="s">
        <v>255</v>
      </c>
      <c r="B29" s="447"/>
      <c r="C29" s="447"/>
      <c r="D29" s="447"/>
      <c r="E29" s="447"/>
      <c r="F29" s="447"/>
      <c r="G29" s="447"/>
      <c r="H29" s="447"/>
      <c r="I29" s="447"/>
      <c r="J29" s="447"/>
      <c r="K29" s="447"/>
      <c r="L29" s="447"/>
      <c r="M29" s="447"/>
    </row>
    <row r="30" spans="1:13" ht="14.25">
      <c r="A30" s="208"/>
    </row>
    <row r="31" spans="1:13" ht="14.25" customHeight="1">
      <c r="A31" s="443" t="s">
        <v>260</v>
      </c>
      <c r="B31" s="443"/>
      <c r="C31" s="450" t="str">
        <f>IF('別紙２（所要額調書）'!H12=0,"（自動転記）",'別紙２（所要額調書）'!H12)</f>
        <v>（自動転記）</v>
      </c>
      <c r="D31" s="450"/>
      <c r="E31" s="450"/>
      <c r="F31" s="212" t="s">
        <v>259</v>
      </c>
      <c r="G31" s="209"/>
      <c r="H31" s="209"/>
      <c r="I31" s="209"/>
      <c r="J31" s="209"/>
      <c r="K31" s="209"/>
      <c r="L31" s="209"/>
      <c r="M31" s="209"/>
    </row>
    <row r="32" spans="1:13" ht="14.25">
      <c r="A32" s="208"/>
    </row>
    <row r="33" spans="1:13" ht="14.25" customHeight="1">
      <c r="A33" s="455" t="s">
        <v>240</v>
      </c>
      <c r="B33" s="455"/>
      <c r="C33" s="455"/>
      <c r="D33" s="455"/>
      <c r="E33" s="455"/>
      <c r="F33" s="455"/>
      <c r="G33" s="455"/>
      <c r="H33" s="455"/>
      <c r="I33" s="455"/>
      <c r="J33" s="455"/>
      <c r="K33" s="455"/>
      <c r="L33" s="209"/>
      <c r="M33" s="209"/>
    </row>
    <row r="34" spans="1:13" ht="14.25">
      <c r="A34" s="208"/>
    </row>
    <row r="35" spans="1:13" ht="14.25" customHeight="1">
      <c r="A35" s="455" t="s">
        <v>241</v>
      </c>
      <c r="B35" s="455"/>
      <c r="C35" s="455"/>
      <c r="D35" s="455"/>
      <c r="E35" s="455"/>
      <c r="F35" s="455"/>
      <c r="G35" s="455"/>
      <c r="H35" s="455"/>
      <c r="I35" s="455"/>
      <c r="J35" s="455"/>
      <c r="K35" s="455"/>
      <c r="L35" s="209"/>
      <c r="M35" s="209"/>
    </row>
    <row r="36" spans="1:13" ht="14.25">
      <c r="A36" s="208"/>
    </row>
    <row r="37" spans="1:13" ht="14.25" customHeight="1">
      <c r="A37" s="455" t="s">
        <v>242</v>
      </c>
      <c r="B37" s="455"/>
      <c r="C37" s="455"/>
      <c r="D37" s="455"/>
      <c r="E37" s="455"/>
      <c r="F37" s="455"/>
      <c r="G37" s="455"/>
      <c r="H37" s="455"/>
      <c r="I37" s="455"/>
      <c r="J37" s="455"/>
      <c r="K37" s="455"/>
      <c r="L37" s="209"/>
      <c r="M37" s="209"/>
    </row>
    <row r="38" spans="1:13" ht="31.5" customHeight="1">
      <c r="A38" s="455" t="s">
        <v>243</v>
      </c>
      <c r="B38" s="455"/>
      <c r="C38" s="455"/>
      <c r="D38" s="455"/>
      <c r="E38" s="455"/>
      <c r="F38" s="455"/>
      <c r="G38" s="455"/>
      <c r="H38" s="455"/>
      <c r="I38" s="455"/>
      <c r="J38" s="455"/>
      <c r="K38" s="455"/>
      <c r="L38" s="209"/>
      <c r="M38" s="209"/>
    </row>
    <row r="39" spans="1:13" ht="20.25" customHeight="1">
      <c r="A39" s="455" t="s">
        <v>244</v>
      </c>
      <c r="B39" s="455"/>
      <c r="C39" s="455"/>
      <c r="D39" s="455"/>
      <c r="E39" s="455"/>
      <c r="F39" s="455"/>
      <c r="G39" s="455"/>
      <c r="H39" s="455"/>
      <c r="I39" s="455"/>
      <c r="J39" s="455"/>
      <c r="K39" s="455"/>
      <c r="L39" s="209"/>
      <c r="M39" s="209"/>
    </row>
  </sheetData>
  <sheetProtection sheet="1" scenarios="1"/>
  <mergeCells count="33">
    <mergeCell ref="A39:K39"/>
    <mergeCell ref="A38:K38"/>
    <mergeCell ref="A37:K37"/>
    <mergeCell ref="A35:K35"/>
    <mergeCell ref="A33:K33"/>
    <mergeCell ref="A1:M1"/>
    <mergeCell ref="A10:M10"/>
    <mergeCell ref="A3:K3"/>
    <mergeCell ref="A4:K4"/>
    <mergeCell ref="A11:M11"/>
    <mergeCell ref="H6:K6"/>
    <mergeCell ref="H7:K7"/>
    <mergeCell ref="G14:K14"/>
    <mergeCell ref="C14:D14"/>
    <mergeCell ref="E13:F13"/>
    <mergeCell ref="G13:K13"/>
    <mergeCell ref="A20:K20"/>
    <mergeCell ref="E15:F15"/>
    <mergeCell ref="G15:K15"/>
    <mergeCell ref="E16:F16"/>
    <mergeCell ref="G16:K16"/>
    <mergeCell ref="E17:F17"/>
    <mergeCell ref="G17:K17"/>
    <mergeCell ref="E14:F14"/>
    <mergeCell ref="A31:B31"/>
    <mergeCell ref="A22:M22"/>
    <mergeCell ref="A24:M24"/>
    <mergeCell ref="A25:M25"/>
    <mergeCell ref="A26:M26"/>
    <mergeCell ref="A27:M27"/>
    <mergeCell ref="A28:M28"/>
    <mergeCell ref="A29:M29"/>
    <mergeCell ref="C31:E31"/>
  </mergeCells>
  <phoneticPr fontId="2"/>
  <pageMargins left="0.75" right="0.75" top="1" bottom="1" header="0.5" footer="0.5"/>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0</xdr:col>
                    <xdr:colOff>342900</xdr:colOff>
                    <xdr:row>23</xdr:row>
                    <xdr:rowOff>152400</xdr:rowOff>
                  </from>
                  <to>
                    <xdr:col>1</xdr:col>
                    <xdr:colOff>304800</xdr:colOff>
                    <xdr:row>25</xdr:row>
                    <xdr:rowOff>38100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0</xdr:col>
                    <xdr:colOff>342900</xdr:colOff>
                    <xdr:row>24</xdr:row>
                    <xdr:rowOff>171450</xdr:rowOff>
                  </from>
                  <to>
                    <xdr:col>1</xdr:col>
                    <xdr:colOff>304800</xdr:colOff>
                    <xdr:row>26</xdr:row>
                    <xdr:rowOff>57150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0</xdr:col>
                    <xdr:colOff>342900</xdr:colOff>
                    <xdr:row>25</xdr:row>
                    <xdr:rowOff>171450</xdr:rowOff>
                  </from>
                  <to>
                    <xdr:col>1</xdr:col>
                    <xdr:colOff>304800</xdr:colOff>
                    <xdr:row>27</xdr:row>
                    <xdr:rowOff>57150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0</xdr:col>
                    <xdr:colOff>342900</xdr:colOff>
                    <xdr:row>26</xdr:row>
                    <xdr:rowOff>161925</xdr:rowOff>
                  </from>
                  <to>
                    <xdr:col>1</xdr:col>
                    <xdr:colOff>304800</xdr:colOff>
                    <xdr:row>28</xdr:row>
                    <xdr:rowOff>47625</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0</xdr:col>
                    <xdr:colOff>342900</xdr:colOff>
                    <xdr:row>27</xdr:row>
                    <xdr:rowOff>161925</xdr:rowOff>
                  </from>
                  <to>
                    <xdr:col>1</xdr:col>
                    <xdr:colOff>304800</xdr:colOff>
                    <xdr:row>28</xdr:row>
                    <xdr:rowOff>228600</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CB34B-B980-4160-965B-FB9494BB29AB}">
  <sheetPr>
    <tabColor rgb="FFFF0000"/>
    <pageSetUpPr fitToPage="1"/>
  </sheetPr>
  <dimension ref="A1:G87"/>
  <sheetViews>
    <sheetView workbookViewId="0">
      <pane ySplit="8" topLeftCell="A9" activePane="bottomLeft" state="frozen"/>
      <selection pane="bottomLeft" activeCell="C11" sqref="C11"/>
    </sheetView>
  </sheetViews>
  <sheetFormatPr defaultRowHeight="14.25"/>
  <cols>
    <col min="1" max="1" width="5.875" style="2" customWidth="1"/>
    <col min="2" max="2" width="38.375" style="2" customWidth="1"/>
    <col min="3" max="3" width="10.5" style="2" customWidth="1"/>
    <col min="4" max="4" width="17.25" style="2" customWidth="1"/>
    <col min="5" max="5" width="20.625" style="2" customWidth="1"/>
    <col min="6" max="6" width="24.875" style="2" customWidth="1"/>
    <col min="7" max="7" width="43.875" style="2" customWidth="1"/>
    <col min="8" max="8" width="5.875" style="2" customWidth="1"/>
    <col min="9" max="252" width="9" style="2"/>
    <col min="253" max="253" width="1.625" style="2" customWidth="1"/>
    <col min="254" max="255" width="15.625" style="2" customWidth="1"/>
    <col min="256" max="257" width="10.625" style="2" customWidth="1"/>
    <col min="258" max="258" width="15.625" style="2" customWidth="1"/>
    <col min="259" max="261" width="10.625" style="2" customWidth="1"/>
    <col min="262" max="263" width="15.625" style="2" customWidth="1"/>
    <col min="264" max="508" width="9" style="2"/>
    <col min="509" max="509" width="1.625" style="2" customWidth="1"/>
    <col min="510" max="511" width="15.625" style="2" customWidth="1"/>
    <col min="512" max="513" width="10.625" style="2" customWidth="1"/>
    <col min="514" max="514" width="15.625" style="2" customWidth="1"/>
    <col min="515" max="517" width="10.625" style="2" customWidth="1"/>
    <col min="518" max="519" width="15.625" style="2" customWidth="1"/>
    <col min="520" max="764" width="9" style="2"/>
    <col min="765" max="765" width="1.625" style="2" customWidth="1"/>
    <col min="766" max="767" width="15.625" style="2" customWidth="1"/>
    <col min="768" max="769" width="10.625" style="2" customWidth="1"/>
    <col min="770" max="770" width="15.625" style="2" customWidth="1"/>
    <col min="771" max="773" width="10.625" style="2" customWidth="1"/>
    <col min="774" max="775" width="15.625" style="2" customWidth="1"/>
    <col min="776" max="1020" width="9" style="2"/>
    <col min="1021" max="1021" width="1.625" style="2" customWidth="1"/>
    <col min="1022" max="1023" width="15.625" style="2" customWidth="1"/>
    <col min="1024" max="1025" width="10.625" style="2" customWidth="1"/>
    <col min="1026" max="1026" width="15.625" style="2" customWidth="1"/>
    <col min="1027" max="1029" width="10.625" style="2" customWidth="1"/>
    <col min="1030" max="1031" width="15.625" style="2" customWidth="1"/>
    <col min="1032" max="1276" width="9" style="2"/>
    <col min="1277" max="1277" width="1.625" style="2" customWidth="1"/>
    <col min="1278" max="1279" width="15.625" style="2" customWidth="1"/>
    <col min="1280" max="1281" width="10.625" style="2" customWidth="1"/>
    <col min="1282" max="1282" width="15.625" style="2" customWidth="1"/>
    <col min="1283" max="1285" width="10.625" style="2" customWidth="1"/>
    <col min="1286" max="1287" width="15.625" style="2" customWidth="1"/>
    <col min="1288" max="1532" width="9" style="2"/>
    <col min="1533" max="1533" width="1.625" style="2" customWidth="1"/>
    <col min="1534" max="1535" width="15.625" style="2" customWidth="1"/>
    <col min="1536" max="1537" width="10.625" style="2" customWidth="1"/>
    <col min="1538" max="1538" width="15.625" style="2" customWidth="1"/>
    <col min="1539" max="1541" width="10.625" style="2" customWidth="1"/>
    <col min="1542" max="1543" width="15.625" style="2" customWidth="1"/>
    <col min="1544" max="1788" width="9" style="2"/>
    <col min="1789" max="1789" width="1.625" style="2" customWidth="1"/>
    <col min="1790" max="1791" width="15.625" style="2" customWidth="1"/>
    <col min="1792" max="1793" width="10.625" style="2" customWidth="1"/>
    <col min="1794" max="1794" width="15.625" style="2" customWidth="1"/>
    <col min="1795" max="1797" width="10.625" style="2" customWidth="1"/>
    <col min="1798" max="1799" width="15.625" style="2" customWidth="1"/>
    <col min="1800" max="2044" width="9" style="2"/>
    <col min="2045" max="2045" width="1.625" style="2" customWidth="1"/>
    <col min="2046" max="2047" width="15.625" style="2" customWidth="1"/>
    <col min="2048" max="2049" width="10.625" style="2" customWidth="1"/>
    <col min="2050" max="2050" width="15.625" style="2" customWidth="1"/>
    <col min="2051" max="2053" width="10.625" style="2" customWidth="1"/>
    <col min="2054" max="2055" width="15.625" style="2" customWidth="1"/>
    <col min="2056" max="2300" width="9" style="2"/>
    <col min="2301" max="2301" width="1.625" style="2" customWidth="1"/>
    <col min="2302" max="2303" width="15.625" style="2" customWidth="1"/>
    <col min="2304" max="2305" width="10.625" style="2" customWidth="1"/>
    <col min="2306" max="2306" width="15.625" style="2" customWidth="1"/>
    <col min="2307" max="2309" width="10.625" style="2" customWidth="1"/>
    <col min="2310" max="2311" width="15.625" style="2" customWidth="1"/>
    <col min="2312" max="2556" width="9" style="2"/>
    <col min="2557" max="2557" width="1.625" style="2" customWidth="1"/>
    <col min="2558" max="2559" width="15.625" style="2" customWidth="1"/>
    <col min="2560" max="2561" width="10.625" style="2" customWidth="1"/>
    <col min="2562" max="2562" width="15.625" style="2" customWidth="1"/>
    <col min="2563" max="2565" width="10.625" style="2" customWidth="1"/>
    <col min="2566" max="2567" width="15.625" style="2" customWidth="1"/>
    <col min="2568" max="2812" width="9" style="2"/>
    <col min="2813" max="2813" width="1.625" style="2" customWidth="1"/>
    <col min="2814" max="2815" width="15.625" style="2" customWidth="1"/>
    <col min="2816" max="2817" width="10.625" style="2" customWidth="1"/>
    <col min="2818" max="2818" width="15.625" style="2" customWidth="1"/>
    <col min="2819" max="2821" width="10.625" style="2" customWidth="1"/>
    <col min="2822" max="2823" width="15.625" style="2" customWidth="1"/>
    <col min="2824" max="3068" width="9" style="2"/>
    <col min="3069" max="3069" width="1.625" style="2" customWidth="1"/>
    <col min="3070" max="3071" width="15.625" style="2" customWidth="1"/>
    <col min="3072" max="3073" width="10.625" style="2" customWidth="1"/>
    <col min="3074" max="3074" width="15.625" style="2" customWidth="1"/>
    <col min="3075" max="3077" width="10.625" style="2" customWidth="1"/>
    <col min="3078" max="3079" width="15.625" style="2" customWidth="1"/>
    <col min="3080" max="3324" width="9" style="2"/>
    <col min="3325" max="3325" width="1.625" style="2" customWidth="1"/>
    <col min="3326" max="3327" width="15.625" style="2" customWidth="1"/>
    <col min="3328" max="3329" width="10.625" style="2" customWidth="1"/>
    <col min="3330" max="3330" width="15.625" style="2" customWidth="1"/>
    <col min="3331" max="3333" width="10.625" style="2" customWidth="1"/>
    <col min="3334" max="3335" width="15.625" style="2" customWidth="1"/>
    <col min="3336" max="3580" width="9" style="2"/>
    <col min="3581" max="3581" width="1.625" style="2" customWidth="1"/>
    <col min="3582" max="3583" width="15.625" style="2" customWidth="1"/>
    <col min="3584" max="3585" width="10.625" style="2" customWidth="1"/>
    <col min="3586" max="3586" width="15.625" style="2" customWidth="1"/>
    <col min="3587" max="3589" width="10.625" style="2" customWidth="1"/>
    <col min="3590" max="3591" width="15.625" style="2" customWidth="1"/>
    <col min="3592" max="3836" width="9" style="2"/>
    <col min="3837" max="3837" width="1.625" style="2" customWidth="1"/>
    <col min="3838" max="3839" width="15.625" style="2" customWidth="1"/>
    <col min="3840" max="3841" width="10.625" style="2" customWidth="1"/>
    <col min="3842" max="3842" width="15.625" style="2" customWidth="1"/>
    <col min="3843" max="3845" width="10.625" style="2" customWidth="1"/>
    <col min="3846" max="3847" width="15.625" style="2" customWidth="1"/>
    <col min="3848" max="4092" width="9" style="2"/>
    <col min="4093" max="4093" width="1.625" style="2" customWidth="1"/>
    <col min="4094" max="4095" width="15.625" style="2" customWidth="1"/>
    <col min="4096" max="4097" width="10.625" style="2" customWidth="1"/>
    <col min="4098" max="4098" width="15.625" style="2" customWidth="1"/>
    <col min="4099" max="4101" width="10.625" style="2" customWidth="1"/>
    <col min="4102" max="4103" width="15.625" style="2" customWidth="1"/>
    <col min="4104" max="4348" width="9" style="2"/>
    <col min="4349" max="4349" width="1.625" style="2" customWidth="1"/>
    <col min="4350" max="4351" width="15.625" style="2" customWidth="1"/>
    <col min="4352" max="4353" width="10.625" style="2" customWidth="1"/>
    <col min="4354" max="4354" width="15.625" style="2" customWidth="1"/>
    <col min="4355" max="4357" width="10.625" style="2" customWidth="1"/>
    <col min="4358" max="4359" width="15.625" style="2" customWidth="1"/>
    <col min="4360" max="4604" width="9" style="2"/>
    <col min="4605" max="4605" width="1.625" style="2" customWidth="1"/>
    <col min="4606" max="4607" width="15.625" style="2" customWidth="1"/>
    <col min="4608" max="4609" width="10.625" style="2" customWidth="1"/>
    <col min="4610" max="4610" width="15.625" style="2" customWidth="1"/>
    <col min="4611" max="4613" width="10.625" style="2" customWidth="1"/>
    <col min="4614" max="4615" width="15.625" style="2" customWidth="1"/>
    <col min="4616" max="4860" width="9" style="2"/>
    <col min="4861" max="4861" width="1.625" style="2" customWidth="1"/>
    <col min="4862" max="4863" width="15.625" style="2" customWidth="1"/>
    <col min="4864" max="4865" width="10.625" style="2" customWidth="1"/>
    <col min="4866" max="4866" width="15.625" style="2" customWidth="1"/>
    <col min="4867" max="4869" width="10.625" style="2" customWidth="1"/>
    <col min="4870" max="4871" width="15.625" style="2" customWidth="1"/>
    <col min="4872" max="5116" width="9" style="2"/>
    <col min="5117" max="5117" width="1.625" style="2" customWidth="1"/>
    <col min="5118" max="5119" width="15.625" style="2" customWidth="1"/>
    <col min="5120" max="5121" width="10.625" style="2" customWidth="1"/>
    <col min="5122" max="5122" width="15.625" style="2" customWidth="1"/>
    <col min="5123" max="5125" width="10.625" style="2" customWidth="1"/>
    <col min="5126" max="5127" width="15.625" style="2" customWidth="1"/>
    <col min="5128" max="5372" width="9" style="2"/>
    <col min="5373" max="5373" width="1.625" style="2" customWidth="1"/>
    <col min="5374" max="5375" width="15.625" style="2" customWidth="1"/>
    <col min="5376" max="5377" width="10.625" style="2" customWidth="1"/>
    <col min="5378" max="5378" width="15.625" style="2" customWidth="1"/>
    <col min="5379" max="5381" width="10.625" style="2" customWidth="1"/>
    <col min="5382" max="5383" width="15.625" style="2" customWidth="1"/>
    <col min="5384" max="5628" width="9" style="2"/>
    <col min="5629" max="5629" width="1.625" style="2" customWidth="1"/>
    <col min="5630" max="5631" width="15.625" style="2" customWidth="1"/>
    <col min="5632" max="5633" width="10.625" style="2" customWidth="1"/>
    <col min="5634" max="5634" width="15.625" style="2" customWidth="1"/>
    <col min="5635" max="5637" width="10.625" style="2" customWidth="1"/>
    <col min="5638" max="5639" width="15.625" style="2" customWidth="1"/>
    <col min="5640" max="5884" width="9" style="2"/>
    <col min="5885" max="5885" width="1.625" style="2" customWidth="1"/>
    <col min="5886" max="5887" width="15.625" style="2" customWidth="1"/>
    <col min="5888" max="5889" width="10.625" style="2" customWidth="1"/>
    <col min="5890" max="5890" width="15.625" style="2" customWidth="1"/>
    <col min="5891" max="5893" width="10.625" style="2" customWidth="1"/>
    <col min="5894" max="5895" width="15.625" style="2" customWidth="1"/>
    <col min="5896" max="6140" width="9" style="2"/>
    <col min="6141" max="6141" width="1.625" style="2" customWidth="1"/>
    <col min="6142" max="6143" width="15.625" style="2" customWidth="1"/>
    <col min="6144" max="6145" width="10.625" style="2" customWidth="1"/>
    <col min="6146" max="6146" width="15.625" style="2" customWidth="1"/>
    <col min="6147" max="6149" width="10.625" style="2" customWidth="1"/>
    <col min="6150" max="6151" width="15.625" style="2" customWidth="1"/>
    <col min="6152" max="6396" width="9" style="2"/>
    <col min="6397" max="6397" width="1.625" style="2" customWidth="1"/>
    <col min="6398" max="6399" width="15.625" style="2" customWidth="1"/>
    <col min="6400" max="6401" width="10.625" style="2" customWidth="1"/>
    <col min="6402" max="6402" width="15.625" style="2" customWidth="1"/>
    <col min="6403" max="6405" width="10.625" style="2" customWidth="1"/>
    <col min="6406" max="6407" width="15.625" style="2" customWidth="1"/>
    <col min="6408" max="6652" width="9" style="2"/>
    <col min="6653" max="6653" width="1.625" style="2" customWidth="1"/>
    <col min="6654" max="6655" width="15.625" style="2" customWidth="1"/>
    <col min="6656" max="6657" width="10.625" style="2" customWidth="1"/>
    <col min="6658" max="6658" width="15.625" style="2" customWidth="1"/>
    <col min="6659" max="6661" width="10.625" style="2" customWidth="1"/>
    <col min="6662" max="6663" width="15.625" style="2" customWidth="1"/>
    <col min="6664" max="6908" width="9" style="2"/>
    <col min="6909" max="6909" width="1.625" style="2" customWidth="1"/>
    <col min="6910" max="6911" width="15.625" style="2" customWidth="1"/>
    <col min="6912" max="6913" width="10.625" style="2" customWidth="1"/>
    <col min="6914" max="6914" width="15.625" style="2" customWidth="1"/>
    <col min="6915" max="6917" width="10.625" style="2" customWidth="1"/>
    <col min="6918" max="6919" width="15.625" style="2" customWidth="1"/>
    <col min="6920" max="7164" width="9" style="2"/>
    <col min="7165" max="7165" width="1.625" style="2" customWidth="1"/>
    <col min="7166" max="7167" width="15.625" style="2" customWidth="1"/>
    <col min="7168" max="7169" width="10.625" style="2" customWidth="1"/>
    <col min="7170" max="7170" width="15.625" style="2" customWidth="1"/>
    <col min="7171" max="7173" width="10.625" style="2" customWidth="1"/>
    <col min="7174" max="7175" width="15.625" style="2" customWidth="1"/>
    <col min="7176" max="7420" width="9" style="2"/>
    <col min="7421" max="7421" width="1.625" style="2" customWidth="1"/>
    <col min="7422" max="7423" width="15.625" style="2" customWidth="1"/>
    <col min="7424" max="7425" width="10.625" style="2" customWidth="1"/>
    <col min="7426" max="7426" width="15.625" style="2" customWidth="1"/>
    <col min="7427" max="7429" width="10.625" style="2" customWidth="1"/>
    <col min="7430" max="7431" width="15.625" style="2" customWidth="1"/>
    <col min="7432" max="7676" width="9" style="2"/>
    <col min="7677" max="7677" width="1.625" style="2" customWidth="1"/>
    <col min="7678" max="7679" width="15.625" style="2" customWidth="1"/>
    <col min="7680" max="7681" width="10.625" style="2" customWidth="1"/>
    <col min="7682" max="7682" width="15.625" style="2" customWidth="1"/>
    <col min="7683" max="7685" width="10.625" style="2" customWidth="1"/>
    <col min="7686" max="7687" width="15.625" style="2" customWidth="1"/>
    <col min="7688" max="7932" width="9" style="2"/>
    <col min="7933" max="7933" width="1.625" style="2" customWidth="1"/>
    <col min="7934" max="7935" width="15.625" style="2" customWidth="1"/>
    <col min="7936" max="7937" width="10.625" style="2" customWidth="1"/>
    <col min="7938" max="7938" width="15.625" style="2" customWidth="1"/>
    <col min="7939" max="7941" width="10.625" style="2" customWidth="1"/>
    <col min="7942" max="7943" width="15.625" style="2" customWidth="1"/>
    <col min="7944" max="8188" width="9" style="2"/>
    <col min="8189" max="8189" width="1.625" style="2" customWidth="1"/>
    <col min="8190" max="8191" width="15.625" style="2" customWidth="1"/>
    <col min="8192" max="8193" width="10.625" style="2" customWidth="1"/>
    <col min="8194" max="8194" width="15.625" style="2" customWidth="1"/>
    <col min="8195" max="8197" width="10.625" style="2" customWidth="1"/>
    <col min="8198" max="8199" width="15.625" style="2" customWidth="1"/>
    <col min="8200" max="8444" width="9" style="2"/>
    <col min="8445" max="8445" width="1.625" style="2" customWidth="1"/>
    <col min="8446" max="8447" width="15.625" style="2" customWidth="1"/>
    <col min="8448" max="8449" width="10.625" style="2" customWidth="1"/>
    <col min="8450" max="8450" width="15.625" style="2" customWidth="1"/>
    <col min="8451" max="8453" width="10.625" style="2" customWidth="1"/>
    <col min="8454" max="8455" width="15.625" style="2" customWidth="1"/>
    <col min="8456" max="8700" width="9" style="2"/>
    <col min="8701" max="8701" width="1.625" style="2" customWidth="1"/>
    <col min="8702" max="8703" width="15.625" style="2" customWidth="1"/>
    <col min="8704" max="8705" width="10.625" style="2" customWidth="1"/>
    <col min="8706" max="8706" width="15.625" style="2" customWidth="1"/>
    <col min="8707" max="8709" width="10.625" style="2" customWidth="1"/>
    <col min="8710" max="8711" width="15.625" style="2" customWidth="1"/>
    <col min="8712" max="8956" width="9" style="2"/>
    <col min="8957" max="8957" width="1.625" style="2" customWidth="1"/>
    <col min="8958" max="8959" width="15.625" style="2" customWidth="1"/>
    <col min="8960" max="8961" width="10.625" style="2" customWidth="1"/>
    <col min="8962" max="8962" width="15.625" style="2" customWidth="1"/>
    <col min="8963" max="8965" width="10.625" style="2" customWidth="1"/>
    <col min="8966" max="8967" width="15.625" style="2" customWidth="1"/>
    <col min="8968" max="9212" width="9" style="2"/>
    <col min="9213" max="9213" width="1.625" style="2" customWidth="1"/>
    <col min="9214" max="9215" width="15.625" style="2" customWidth="1"/>
    <col min="9216" max="9217" width="10.625" style="2" customWidth="1"/>
    <col min="9218" max="9218" width="15.625" style="2" customWidth="1"/>
    <col min="9219" max="9221" width="10.625" style="2" customWidth="1"/>
    <col min="9222" max="9223" width="15.625" style="2" customWidth="1"/>
    <col min="9224" max="9468" width="9" style="2"/>
    <col min="9469" max="9469" width="1.625" style="2" customWidth="1"/>
    <col min="9470" max="9471" width="15.625" style="2" customWidth="1"/>
    <col min="9472" max="9473" width="10.625" style="2" customWidth="1"/>
    <col min="9474" max="9474" width="15.625" style="2" customWidth="1"/>
    <col min="9475" max="9477" width="10.625" style="2" customWidth="1"/>
    <col min="9478" max="9479" width="15.625" style="2" customWidth="1"/>
    <col min="9480" max="9724" width="9" style="2"/>
    <col min="9725" max="9725" width="1.625" style="2" customWidth="1"/>
    <col min="9726" max="9727" width="15.625" style="2" customWidth="1"/>
    <col min="9728" max="9729" width="10.625" style="2" customWidth="1"/>
    <col min="9730" max="9730" width="15.625" style="2" customWidth="1"/>
    <col min="9731" max="9733" width="10.625" style="2" customWidth="1"/>
    <col min="9734" max="9735" width="15.625" style="2" customWidth="1"/>
    <col min="9736" max="9980" width="9" style="2"/>
    <col min="9981" max="9981" width="1.625" style="2" customWidth="1"/>
    <col min="9982" max="9983" width="15.625" style="2" customWidth="1"/>
    <col min="9984" max="9985" width="10.625" style="2" customWidth="1"/>
    <col min="9986" max="9986" width="15.625" style="2" customWidth="1"/>
    <col min="9987" max="9989" width="10.625" style="2" customWidth="1"/>
    <col min="9990" max="9991" width="15.625" style="2" customWidth="1"/>
    <col min="9992" max="10236" width="9" style="2"/>
    <col min="10237" max="10237" width="1.625" style="2" customWidth="1"/>
    <col min="10238" max="10239" width="15.625" style="2" customWidth="1"/>
    <col min="10240" max="10241" width="10.625" style="2" customWidth="1"/>
    <col min="10242" max="10242" width="15.625" style="2" customWidth="1"/>
    <col min="10243" max="10245" width="10.625" style="2" customWidth="1"/>
    <col min="10246" max="10247" width="15.625" style="2" customWidth="1"/>
    <col min="10248" max="10492" width="9" style="2"/>
    <col min="10493" max="10493" width="1.625" style="2" customWidth="1"/>
    <col min="10494" max="10495" width="15.625" style="2" customWidth="1"/>
    <col min="10496" max="10497" width="10.625" style="2" customWidth="1"/>
    <col min="10498" max="10498" width="15.625" style="2" customWidth="1"/>
    <col min="10499" max="10501" width="10.625" style="2" customWidth="1"/>
    <col min="10502" max="10503" width="15.625" style="2" customWidth="1"/>
    <col min="10504" max="10748" width="9" style="2"/>
    <col min="10749" max="10749" width="1.625" style="2" customWidth="1"/>
    <col min="10750" max="10751" width="15.625" style="2" customWidth="1"/>
    <col min="10752" max="10753" width="10.625" style="2" customWidth="1"/>
    <col min="10754" max="10754" width="15.625" style="2" customWidth="1"/>
    <col min="10755" max="10757" width="10.625" style="2" customWidth="1"/>
    <col min="10758" max="10759" width="15.625" style="2" customWidth="1"/>
    <col min="10760" max="11004" width="9" style="2"/>
    <col min="11005" max="11005" width="1.625" style="2" customWidth="1"/>
    <col min="11006" max="11007" width="15.625" style="2" customWidth="1"/>
    <col min="11008" max="11009" width="10.625" style="2" customWidth="1"/>
    <col min="11010" max="11010" width="15.625" style="2" customWidth="1"/>
    <col min="11011" max="11013" width="10.625" style="2" customWidth="1"/>
    <col min="11014" max="11015" width="15.625" style="2" customWidth="1"/>
    <col min="11016" max="11260" width="9" style="2"/>
    <col min="11261" max="11261" width="1.625" style="2" customWidth="1"/>
    <col min="11262" max="11263" width="15.625" style="2" customWidth="1"/>
    <col min="11264" max="11265" width="10.625" style="2" customWidth="1"/>
    <col min="11266" max="11266" width="15.625" style="2" customWidth="1"/>
    <col min="11267" max="11269" width="10.625" style="2" customWidth="1"/>
    <col min="11270" max="11271" width="15.625" style="2" customWidth="1"/>
    <col min="11272" max="11516" width="9" style="2"/>
    <col min="11517" max="11517" width="1.625" style="2" customWidth="1"/>
    <col min="11518" max="11519" width="15.625" style="2" customWidth="1"/>
    <col min="11520" max="11521" width="10.625" style="2" customWidth="1"/>
    <col min="11522" max="11522" width="15.625" style="2" customWidth="1"/>
    <col min="11523" max="11525" width="10.625" style="2" customWidth="1"/>
    <col min="11526" max="11527" width="15.625" style="2" customWidth="1"/>
    <col min="11528" max="11772" width="9" style="2"/>
    <col min="11773" max="11773" width="1.625" style="2" customWidth="1"/>
    <col min="11774" max="11775" width="15.625" style="2" customWidth="1"/>
    <col min="11776" max="11777" width="10.625" style="2" customWidth="1"/>
    <col min="11778" max="11778" width="15.625" style="2" customWidth="1"/>
    <col min="11779" max="11781" width="10.625" style="2" customWidth="1"/>
    <col min="11782" max="11783" width="15.625" style="2" customWidth="1"/>
    <col min="11784" max="12028" width="9" style="2"/>
    <col min="12029" max="12029" width="1.625" style="2" customWidth="1"/>
    <col min="12030" max="12031" width="15.625" style="2" customWidth="1"/>
    <col min="12032" max="12033" width="10.625" style="2" customWidth="1"/>
    <col min="12034" max="12034" width="15.625" style="2" customWidth="1"/>
    <col min="12035" max="12037" width="10.625" style="2" customWidth="1"/>
    <col min="12038" max="12039" width="15.625" style="2" customWidth="1"/>
    <col min="12040" max="12284" width="9" style="2"/>
    <col min="12285" max="12285" width="1.625" style="2" customWidth="1"/>
    <col min="12286" max="12287" width="15.625" style="2" customWidth="1"/>
    <col min="12288" max="12289" width="10.625" style="2" customWidth="1"/>
    <col min="12290" max="12290" width="15.625" style="2" customWidth="1"/>
    <col min="12291" max="12293" width="10.625" style="2" customWidth="1"/>
    <col min="12294" max="12295" width="15.625" style="2" customWidth="1"/>
    <col min="12296" max="12540" width="9" style="2"/>
    <col min="12541" max="12541" width="1.625" style="2" customWidth="1"/>
    <col min="12542" max="12543" width="15.625" style="2" customWidth="1"/>
    <col min="12544" max="12545" width="10.625" style="2" customWidth="1"/>
    <col min="12546" max="12546" width="15.625" style="2" customWidth="1"/>
    <col min="12547" max="12549" width="10.625" style="2" customWidth="1"/>
    <col min="12550" max="12551" width="15.625" style="2" customWidth="1"/>
    <col min="12552" max="12796" width="9" style="2"/>
    <col min="12797" max="12797" width="1.625" style="2" customWidth="1"/>
    <col min="12798" max="12799" width="15.625" style="2" customWidth="1"/>
    <col min="12800" max="12801" width="10.625" style="2" customWidth="1"/>
    <col min="12802" max="12802" width="15.625" style="2" customWidth="1"/>
    <col min="12803" max="12805" width="10.625" style="2" customWidth="1"/>
    <col min="12806" max="12807" width="15.625" style="2" customWidth="1"/>
    <col min="12808" max="13052" width="9" style="2"/>
    <col min="13053" max="13053" width="1.625" style="2" customWidth="1"/>
    <col min="13054" max="13055" width="15.625" style="2" customWidth="1"/>
    <col min="13056" max="13057" width="10.625" style="2" customWidth="1"/>
    <col min="13058" max="13058" width="15.625" style="2" customWidth="1"/>
    <col min="13059" max="13061" width="10.625" style="2" customWidth="1"/>
    <col min="13062" max="13063" width="15.625" style="2" customWidth="1"/>
    <col min="13064" max="13308" width="9" style="2"/>
    <col min="13309" max="13309" width="1.625" style="2" customWidth="1"/>
    <col min="13310" max="13311" width="15.625" style="2" customWidth="1"/>
    <col min="13312" max="13313" width="10.625" style="2" customWidth="1"/>
    <col min="13314" max="13314" width="15.625" style="2" customWidth="1"/>
    <col min="13315" max="13317" width="10.625" style="2" customWidth="1"/>
    <col min="13318" max="13319" width="15.625" style="2" customWidth="1"/>
    <col min="13320" max="13564" width="9" style="2"/>
    <col min="13565" max="13565" width="1.625" style="2" customWidth="1"/>
    <col min="13566" max="13567" width="15.625" style="2" customWidth="1"/>
    <col min="13568" max="13569" width="10.625" style="2" customWidth="1"/>
    <col min="13570" max="13570" width="15.625" style="2" customWidth="1"/>
    <col min="13571" max="13573" width="10.625" style="2" customWidth="1"/>
    <col min="13574" max="13575" width="15.625" style="2" customWidth="1"/>
    <col min="13576" max="13820" width="9" style="2"/>
    <col min="13821" max="13821" width="1.625" style="2" customWidth="1"/>
    <col min="13822" max="13823" width="15.625" style="2" customWidth="1"/>
    <col min="13824" max="13825" width="10.625" style="2" customWidth="1"/>
    <col min="13826" max="13826" width="15.625" style="2" customWidth="1"/>
    <col min="13827" max="13829" width="10.625" style="2" customWidth="1"/>
    <col min="13830" max="13831" width="15.625" style="2" customWidth="1"/>
    <col min="13832" max="14076" width="9" style="2"/>
    <col min="14077" max="14077" width="1.625" style="2" customWidth="1"/>
    <col min="14078" max="14079" width="15.625" style="2" customWidth="1"/>
    <col min="14080" max="14081" width="10.625" style="2" customWidth="1"/>
    <col min="14082" max="14082" width="15.625" style="2" customWidth="1"/>
    <col min="14083" max="14085" width="10.625" style="2" customWidth="1"/>
    <col min="14086" max="14087" width="15.625" style="2" customWidth="1"/>
    <col min="14088" max="14332" width="9" style="2"/>
    <col min="14333" max="14333" width="1.625" style="2" customWidth="1"/>
    <col min="14334" max="14335" width="15.625" style="2" customWidth="1"/>
    <col min="14336" max="14337" width="10.625" style="2" customWidth="1"/>
    <col min="14338" max="14338" width="15.625" style="2" customWidth="1"/>
    <col min="14339" max="14341" width="10.625" style="2" customWidth="1"/>
    <col min="14342" max="14343" width="15.625" style="2" customWidth="1"/>
    <col min="14344" max="14588" width="9" style="2"/>
    <col min="14589" max="14589" width="1.625" style="2" customWidth="1"/>
    <col min="14590" max="14591" width="15.625" style="2" customWidth="1"/>
    <col min="14592" max="14593" width="10.625" style="2" customWidth="1"/>
    <col min="14594" max="14594" width="15.625" style="2" customWidth="1"/>
    <col min="14595" max="14597" width="10.625" style="2" customWidth="1"/>
    <col min="14598" max="14599" width="15.625" style="2" customWidth="1"/>
    <col min="14600" max="14844" width="9" style="2"/>
    <col min="14845" max="14845" width="1.625" style="2" customWidth="1"/>
    <col min="14846" max="14847" width="15.625" style="2" customWidth="1"/>
    <col min="14848" max="14849" width="10.625" style="2" customWidth="1"/>
    <col min="14850" max="14850" width="15.625" style="2" customWidth="1"/>
    <col min="14851" max="14853" width="10.625" style="2" customWidth="1"/>
    <col min="14854" max="14855" width="15.625" style="2" customWidth="1"/>
    <col min="14856" max="15100" width="9" style="2"/>
    <col min="15101" max="15101" width="1.625" style="2" customWidth="1"/>
    <col min="15102" max="15103" width="15.625" style="2" customWidth="1"/>
    <col min="15104" max="15105" width="10.625" style="2" customWidth="1"/>
    <col min="15106" max="15106" width="15.625" style="2" customWidth="1"/>
    <col min="15107" max="15109" width="10.625" style="2" customWidth="1"/>
    <col min="15110" max="15111" width="15.625" style="2" customWidth="1"/>
    <col min="15112" max="15356" width="9" style="2"/>
    <col min="15357" max="15357" width="1.625" style="2" customWidth="1"/>
    <col min="15358" max="15359" width="15.625" style="2" customWidth="1"/>
    <col min="15360" max="15361" width="10.625" style="2" customWidth="1"/>
    <col min="15362" max="15362" width="15.625" style="2" customWidth="1"/>
    <col min="15363" max="15365" width="10.625" style="2" customWidth="1"/>
    <col min="15366" max="15367" width="15.625" style="2" customWidth="1"/>
    <col min="15368" max="15612" width="9" style="2"/>
    <col min="15613" max="15613" width="1.625" style="2" customWidth="1"/>
    <col min="15614" max="15615" width="15.625" style="2" customWidth="1"/>
    <col min="15616" max="15617" width="10.625" style="2" customWidth="1"/>
    <col min="15618" max="15618" width="15.625" style="2" customWidth="1"/>
    <col min="15619" max="15621" width="10.625" style="2" customWidth="1"/>
    <col min="15622" max="15623" width="15.625" style="2" customWidth="1"/>
    <col min="15624" max="15868" width="9" style="2"/>
    <col min="15869" max="15869" width="1.625" style="2" customWidth="1"/>
    <col min="15870" max="15871" width="15.625" style="2" customWidth="1"/>
    <col min="15872" max="15873" width="10.625" style="2" customWidth="1"/>
    <col min="15874" max="15874" width="15.625" style="2" customWidth="1"/>
    <col min="15875" max="15877" width="10.625" style="2" customWidth="1"/>
    <col min="15878" max="15879" width="15.625" style="2" customWidth="1"/>
    <col min="15880" max="16124" width="9" style="2"/>
    <col min="16125" max="16125" width="1.625" style="2" customWidth="1"/>
    <col min="16126" max="16127" width="15.625" style="2" customWidth="1"/>
    <col min="16128" max="16129" width="10.625" style="2" customWidth="1"/>
    <col min="16130" max="16130" width="15.625" style="2" customWidth="1"/>
    <col min="16131" max="16133" width="10.625" style="2" customWidth="1"/>
    <col min="16134" max="16135" width="15.625" style="2" customWidth="1"/>
    <col min="16136" max="16384" width="9" style="2"/>
  </cols>
  <sheetData>
    <row r="1" spans="1:7" ht="21.75" customHeight="1">
      <c r="A1" s="665" t="s">
        <v>425</v>
      </c>
      <c r="B1" s="665"/>
      <c r="C1" s="665"/>
      <c r="D1" s="665"/>
      <c r="E1" s="665"/>
      <c r="F1" s="665"/>
      <c r="G1" s="665"/>
    </row>
    <row r="2" spans="1:7" ht="21.75" customHeight="1" thickBot="1">
      <c r="B2" s="206"/>
      <c r="C2" s="206"/>
      <c r="D2" s="206"/>
      <c r="E2" s="206"/>
      <c r="F2" s="206"/>
      <c r="G2" s="206"/>
    </row>
    <row r="3" spans="1:7" ht="30" customHeight="1" thickBot="1">
      <c r="B3" s="629" t="s">
        <v>159</v>
      </c>
      <c r="C3" s="630"/>
      <c r="D3" s="631"/>
    </row>
    <row r="4" spans="1:7" ht="30" customHeight="1">
      <c r="B4" s="308" t="s">
        <v>326</v>
      </c>
      <c r="C4" s="308" t="s">
        <v>160</v>
      </c>
      <c r="D4" s="308" t="s">
        <v>161</v>
      </c>
    </row>
    <row r="5" spans="1:7" ht="15.75" customHeight="1">
      <c r="B5" s="702">
        <f>'別紙２－１(5)救急・周産期・小児医療'!B5:B6</f>
        <v>0</v>
      </c>
      <c r="C5" s="634">
        <v>133000</v>
      </c>
      <c r="D5" s="634">
        <f>B5*C5</f>
        <v>0</v>
      </c>
    </row>
    <row r="6" spans="1:7" ht="15.75" customHeight="1">
      <c r="B6" s="703"/>
      <c r="C6" s="578"/>
      <c r="D6" s="578"/>
      <c r="E6" s="141"/>
    </row>
    <row r="7" spans="1:7" ht="30" customHeight="1">
      <c r="B7" s="635" t="s">
        <v>327</v>
      </c>
      <c r="C7" s="636"/>
      <c r="D7" s="636"/>
      <c r="E7" s="637"/>
      <c r="F7" s="640" t="s">
        <v>309</v>
      </c>
      <c r="G7" s="638" t="s">
        <v>322</v>
      </c>
    </row>
    <row r="8" spans="1:7" ht="30" customHeight="1" thickBot="1">
      <c r="B8" s="139" t="s">
        <v>324</v>
      </c>
      <c r="C8" s="140" t="s">
        <v>86</v>
      </c>
      <c r="D8" s="140" t="s">
        <v>157</v>
      </c>
      <c r="E8" s="140" t="s">
        <v>89</v>
      </c>
      <c r="F8" s="641"/>
      <c r="G8" s="639"/>
    </row>
    <row r="9" spans="1:7" ht="30" customHeight="1" thickBot="1">
      <c r="B9" s="626" t="s">
        <v>158</v>
      </c>
      <c r="C9" s="627"/>
      <c r="D9" s="627"/>
      <c r="E9" s="627"/>
      <c r="F9" s="627"/>
      <c r="G9" s="628"/>
    </row>
    <row r="10" spans="1:7" ht="30" customHeight="1">
      <c r="B10" s="384"/>
      <c r="C10" s="371"/>
      <c r="D10" s="371"/>
      <c r="E10" s="177">
        <f>PRODUCT(C10:D10)</f>
        <v>0</v>
      </c>
      <c r="F10" s="624"/>
      <c r="G10" s="375"/>
    </row>
    <row r="11" spans="1:7" ht="30" customHeight="1">
      <c r="B11" s="385"/>
      <c r="C11" s="372"/>
      <c r="D11" s="372"/>
      <c r="E11" s="177">
        <f t="shared" ref="E11:E18" si="0">PRODUCT(C11:D11)</f>
        <v>0</v>
      </c>
      <c r="F11" s="624"/>
      <c r="G11" s="374"/>
    </row>
    <row r="12" spans="1:7" ht="30" customHeight="1">
      <c r="B12" s="385"/>
      <c r="C12" s="372"/>
      <c r="D12" s="372"/>
      <c r="E12" s="177">
        <f t="shared" si="0"/>
        <v>0</v>
      </c>
      <c r="F12" s="624"/>
      <c r="G12" s="374"/>
    </row>
    <row r="13" spans="1:7" ht="30" customHeight="1">
      <c r="B13" s="385"/>
      <c r="C13" s="372"/>
      <c r="D13" s="372"/>
      <c r="E13" s="177">
        <f t="shared" si="0"/>
        <v>0</v>
      </c>
      <c r="F13" s="624"/>
      <c r="G13" s="374"/>
    </row>
    <row r="14" spans="1:7" ht="30" customHeight="1">
      <c r="B14" s="385"/>
      <c r="C14" s="372"/>
      <c r="D14" s="372"/>
      <c r="E14" s="177">
        <f t="shared" si="0"/>
        <v>0</v>
      </c>
      <c r="F14" s="624"/>
      <c r="G14" s="374"/>
    </row>
    <row r="15" spans="1:7" ht="30" customHeight="1">
      <c r="B15" s="385"/>
      <c r="C15" s="372"/>
      <c r="D15" s="372"/>
      <c r="E15" s="177">
        <f t="shared" si="0"/>
        <v>0</v>
      </c>
      <c r="F15" s="624"/>
      <c r="G15" s="374"/>
    </row>
    <row r="16" spans="1:7" ht="30" customHeight="1">
      <c r="B16" s="385"/>
      <c r="C16" s="372"/>
      <c r="D16" s="372"/>
      <c r="E16" s="177">
        <f t="shared" si="0"/>
        <v>0</v>
      </c>
      <c r="F16" s="624"/>
      <c r="G16" s="374"/>
    </row>
    <row r="17" spans="2:7" ht="30" customHeight="1">
      <c r="B17" s="385"/>
      <c r="C17" s="372"/>
      <c r="D17" s="372"/>
      <c r="E17" s="177">
        <f t="shared" si="0"/>
        <v>0</v>
      </c>
      <c r="F17" s="624"/>
      <c r="G17" s="374"/>
    </row>
    <row r="18" spans="2:7" ht="30" customHeight="1">
      <c r="B18" s="385"/>
      <c r="C18" s="372"/>
      <c r="D18" s="372"/>
      <c r="E18" s="177">
        <f t="shared" si="0"/>
        <v>0</v>
      </c>
      <c r="F18" s="624"/>
      <c r="G18" s="374"/>
    </row>
    <row r="19" spans="2:7" ht="30" customHeight="1" thickBot="1">
      <c r="B19" s="187" t="s">
        <v>162</v>
      </c>
      <c r="C19" s="311"/>
      <c r="D19" s="312"/>
      <c r="E19" s="313">
        <f>SUM(E10:E18)</f>
        <v>0</v>
      </c>
      <c r="F19" s="624"/>
      <c r="G19" s="318"/>
    </row>
    <row r="20" spans="2:7" ht="30" customHeight="1" thickBot="1">
      <c r="B20" s="626" t="s">
        <v>164</v>
      </c>
      <c r="C20" s="627"/>
      <c r="D20" s="627"/>
      <c r="E20" s="627"/>
      <c r="F20" s="627"/>
      <c r="G20" s="628"/>
    </row>
    <row r="21" spans="2:7" ht="30" customHeight="1">
      <c r="B21" s="384"/>
      <c r="C21" s="371"/>
      <c r="D21" s="371"/>
      <c r="E21" s="177">
        <f>PRODUCT(C21:D21)</f>
        <v>0</v>
      </c>
      <c r="F21" s="314">
        <f>MIN(E21,$C$84*C21)</f>
        <v>0</v>
      </c>
      <c r="G21" s="375"/>
    </row>
    <row r="22" spans="2:7" ht="30" customHeight="1">
      <c r="B22" s="385"/>
      <c r="C22" s="372"/>
      <c r="D22" s="372"/>
      <c r="E22" s="177">
        <f t="shared" ref="E22:E24" si="1">PRODUCT(C22:D22)</f>
        <v>0</v>
      </c>
      <c r="F22" s="316">
        <f t="shared" ref="F22:F24" si="2">MIN(E22,$C$84*C22)</f>
        <v>0</v>
      </c>
      <c r="G22" s="374"/>
    </row>
    <row r="23" spans="2:7" ht="30" customHeight="1">
      <c r="B23" s="385"/>
      <c r="C23" s="372"/>
      <c r="D23" s="372"/>
      <c r="E23" s="177">
        <f t="shared" si="1"/>
        <v>0</v>
      </c>
      <c r="F23" s="314">
        <f t="shared" si="2"/>
        <v>0</v>
      </c>
      <c r="G23" s="374"/>
    </row>
    <row r="24" spans="2:7" ht="30" customHeight="1">
      <c r="B24" s="385"/>
      <c r="C24" s="372"/>
      <c r="D24" s="372"/>
      <c r="E24" s="177">
        <f t="shared" si="1"/>
        <v>0</v>
      </c>
      <c r="F24" s="316">
        <f t="shared" si="2"/>
        <v>0</v>
      </c>
      <c r="G24" s="374"/>
    </row>
    <row r="25" spans="2:7" ht="30" customHeight="1" thickBot="1">
      <c r="B25" s="187" t="s">
        <v>162</v>
      </c>
      <c r="C25" s="313">
        <f>SUM(C21:C24)</f>
        <v>0</v>
      </c>
      <c r="D25" s="311"/>
      <c r="E25" s="313">
        <f>SUM(E21:E24)</f>
        <v>0</v>
      </c>
      <c r="F25" s="314">
        <f>SUM(F21:F24)</f>
        <v>0</v>
      </c>
      <c r="G25" s="318"/>
    </row>
    <row r="26" spans="2:7" ht="30" customHeight="1" thickBot="1">
      <c r="B26" s="626" t="s">
        <v>165</v>
      </c>
      <c r="C26" s="627"/>
      <c r="D26" s="627"/>
      <c r="E26" s="627"/>
      <c r="F26" s="627"/>
      <c r="G26" s="628"/>
    </row>
    <row r="27" spans="2:7" ht="30" customHeight="1">
      <c r="B27" s="384"/>
      <c r="C27" s="371"/>
      <c r="D27" s="371"/>
      <c r="E27" s="177">
        <f t="shared" ref="E27:E30" si="3">PRODUCT(C27:D27)</f>
        <v>0</v>
      </c>
      <c r="F27" s="321">
        <f>MIN(E27,$C$85*C27)</f>
        <v>0</v>
      </c>
      <c r="G27" s="375"/>
    </row>
    <row r="28" spans="2:7" ht="30" customHeight="1">
      <c r="B28" s="385"/>
      <c r="C28" s="372"/>
      <c r="D28" s="372"/>
      <c r="E28" s="177">
        <f t="shared" si="3"/>
        <v>0</v>
      </c>
      <c r="F28" s="316">
        <f t="shared" ref="F28:F30" si="4">MIN(E28,$C$85*C28)</f>
        <v>0</v>
      </c>
      <c r="G28" s="374"/>
    </row>
    <row r="29" spans="2:7" ht="30" customHeight="1">
      <c r="B29" s="385"/>
      <c r="C29" s="372"/>
      <c r="D29" s="372"/>
      <c r="E29" s="177">
        <f t="shared" si="3"/>
        <v>0</v>
      </c>
      <c r="F29" s="315">
        <f t="shared" si="4"/>
        <v>0</v>
      </c>
      <c r="G29" s="374"/>
    </row>
    <row r="30" spans="2:7" ht="30" customHeight="1">
      <c r="B30" s="385"/>
      <c r="C30" s="372"/>
      <c r="D30" s="372"/>
      <c r="E30" s="177">
        <f t="shared" si="3"/>
        <v>0</v>
      </c>
      <c r="F30" s="316">
        <f t="shared" si="4"/>
        <v>0</v>
      </c>
      <c r="G30" s="374"/>
    </row>
    <row r="31" spans="2:7" ht="30" customHeight="1" thickBot="1">
      <c r="B31" s="187" t="s">
        <v>162</v>
      </c>
      <c r="C31" s="313">
        <f>SUM(C27:C30)</f>
        <v>0</v>
      </c>
      <c r="D31" s="311"/>
      <c r="E31" s="313">
        <f>SUM(E27:E30)</f>
        <v>0</v>
      </c>
      <c r="F31" s="315">
        <f>SUM(F27:F30)</f>
        <v>0</v>
      </c>
      <c r="G31" s="318"/>
    </row>
    <row r="32" spans="2:7" ht="30" customHeight="1" thickBot="1">
      <c r="B32" s="626" t="s">
        <v>188</v>
      </c>
      <c r="C32" s="627"/>
      <c r="D32" s="627"/>
      <c r="E32" s="627"/>
      <c r="F32" s="627"/>
      <c r="G32" s="628"/>
    </row>
    <row r="33" spans="2:7" ht="30" customHeight="1">
      <c r="B33" s="384"/>
      <c r="C33" s="371"/>
      <c r="D33" s="371"/>
      <c r="E33" s="177">
        <f t="shared" ref="E33:E47" si="5">PRODUCT(C33:D33)</f>
        <v>0</v>
      </c>
      <c r="F33" s="656"/>
      <c r="G33" s="375"/>
    </row>
    <row r="34" spans="2:7" ht="30" customHeight="1">
      <c r="B34" s="385"/>
      <c r="C34" s="372"/>
      <c r="D34" s="372"/>
      <c r="E34" s="177">
        <f t="shared" si="5"/>
        <v>0</v>
      </c>
      <c r="F34" s="656"/>
      <c r="G34" s="374"/>
    </row>
    <row r="35" spans="2:7" ht="30" customHeight="1">
      <c r="B35" s="385"/>
      <c r="C35" s="372"/>
      <c r="D35" s="372"/>
      <c r="E35" s="177">
        <f t="shared" si="5"/>
        <v>0</v>
      </c>
      <c r="F35" s="656"/>
      <c r="G35" s="374"/>
    </row>
    <row r="36" spans="2:7" ht="30" customHeight="1">
      <c r="B36" s="385"/>
      <c r="C36" s="372"/>
      <c r="D36" s="372"/>
      <c r="E36" s="177">
        <f t="shared" si="5"/>
        <v>0</v>
      </c>
      <c r="F36" s="656"/>
      <c r="G36" s="374"/>
    </row>
    <row r="37" spans="2:7" ht="30" customHeight="1">
      <c r="B37" s="385"/>
      <c r="C37" s="372"/>
      <c r="D37" s="372"/>
      <c r="E37" s="177">
        <f t="shared" si="5"/>
        <v>0</v>
      </c>
      <c r="F37" s="656"/>
      <c r="G37" s="374"/>
    </row>
    <row r="38" spans="2:7" ht="30" customHeight="1">
      <c r="B38" s="385"/>
      <c r="C38" s="372"/>
      <c r="D38" s="372"/>
      <c r="E38" s="177">
        <f t="shared" si="5"/>
        <v>0</v>
      </c>
      <c r="F38" s="656"/>
      <c r="G38" s="374"/>
    </row>
    <row r="39" spans="2:7" ht="30" customHeight="1">
      <c r="B39" s="385"/>
      <c r="C39" s="372"/>
      <c r="D39" s="372"/>
      <c r="E39" s="177">
        <f t="shared" si="5"/>
        <v>0</v>
      </c>
      <c r="F39" s="656"/>
      <c r="G39" s="374"/>
    </row>
    <row r="40" spans="2:7" ht="30" customHeight="1">
      <c r="B40" s="385"/>
      <c r="C40" s="372"/>
      <c r="D40" s="372"/>
      <c r="E40" s="177">
        <f t="shared" si="5"/>
        <v>0</v>
      </c>
      <c r="F40" s="656"/>
      <c r="G40" s="374"/>
    </row>
    <row r="41" spans="2:7" ht="30" customHeight="1">
      <c r="B41" s="385"/>
      <c r="C41" s="372"/>
      <c r="D41" s="372"/>
      <c r="E41" s="177">
        <f t="shared" si="5"/>
        <v>0</v>
      </c>
      <c r="F41" s="656"/>
      <c r="G41" s="374"/>
    </row>
    <row r="42" spans="2:7" ht="30" customHeight="1">
      <c r="B42" s="385"/>
      <c r="C42" s="372"/>
      <c r="D42" s="372"/>
      <c r="E42" s="177">
        <f t="shared" si="5"/>
        <v>0</v>
      </c>
      <c r="F42" s="656"/>
      <c r="G42" s="374"/>
    </row>
    <row r="43" spans="2:7" ht="30" customHeight="1">
      <c r="B43" s="385"/>
      <c r="C43" s="372"/>
      <c r="D43" s="372"/>
      <c r="E43" s="177">
        <f t="shared" si="5"/>
        <v>0</v>
      </c>
      <c r="F43" s="656"/>
      <c r="G43" s="374"/>
    </row>
    <row r="44" spans="2:7" ht="30" customHeight="1">
      <c r="B44" s="385"/>
      <c r="C44" s="372"/>
      <c r="D44" s="372"/>
      <c r="E44" s="177">
        <f t="shared" si="5"/>
        <v>0</v>
      </c>
      <c r="F44" s="656"/>
      <c r="G44" s="374"/>
    </row>
    <row r="45" spans="2:7" ht="30" customHeight="1">
      <c r="B45" s="385"/>
      <c r="C45" s="372"/>
      <c r="D45" s="372"/>
      <c r="E45" s="177">
        <f t="shared" si="5"/>
        <v>0</v>
      </c>
      <c r="F45" s="656"/>
      <c r="G45" s="374"/>
    </row>
    <row r="46" spans="2:7" ht="30" customHeight="1">
      <c r="B46" s="385"/>
      <c r="C46" s="372"/>
      <c r="D46" s="372"/>
      <c r="E46" s="177">
        <f t="shared" si="5"/>
        <v>0</v>
      </c>
      <c r="F46" s="656"/>
      <c r="G46" s="374"/>
    </row>
    <row r="47" spans="2:7" ht="30" customHeight="1">
      <c r="B47" s="385"/>
      <c r="C47" s="372"/>
      <c r="D47" s="372"/>
      <c r="E47" s="177">
        <f t="shared" si="5"/>
        <v>0</v>
      </c>
      <c r="F47" s="656"/>
      <c r="G47" s="374"/>
    </row>
    <row r="48" spans="2:7" ht="30" customHeight="1">
      <c r="B48" s="385"/>
      <c r="C48" s="372"/>
      <c r="D48" s="372"/>
      <c r="E48" s="177">
        <f>PRODUCT(C48:D48)</f>
        <v>0</v>
      </c>
      <c r="F48" s="656"/>
      <c r="G48" s="374"/>
    </row>
    <row r="49" spans="2:7" ht="30" customHeight="1" thickBot="1">
      <c r="B49" s="325" t="s">
        <v>162</v>
      </c>
      <c r="C49" s="311"/>
      <c r="D49" s="311"/>
      <c r="E49" s="313">
        <f>SUM(E33:E48)</f>
        <v>0</v>
      </c>
      <c r="F49" s="656"/>
      <c r="G49" s="318"/>
    </row>
    <row r="50" spans="2:7" ht="38.25" customHeight="1" thickBot="1">
      <c r="B50" s="626" t="s">
        <v>186</v>
      </c>
      <c r="C50" s="627"/>
      <c r="D50" s="627"/>
      <c r="E50" s="627"/>
      <c r="F50" s="627"/>
      <c r="G50" s="628"/>
    </row>
    <row r="51" spans="2:7" ht="30" customHeight="1">
      <c r="B51" s="384"/>
      <c r="C51" s="371"/>
      <c r="D51" s="371"/>
      <c r="E51" s="177">
        <f>PRODUCT(C51:D51)</f>
        <v>0</v>
      </c>
      <c r="F51" s="624"/>
      <c r="G51" s="375"/>
    </row>
    <row r="52" spans="2:7" ht="30" customHeight="1">
      <c r="B52" s="385"/>
      <c r="C52" s="372"/>
      <c r="D52" s="372"/>
      <c r="E52" s="177">
        <f t="shared" ref="E52:E54" si="6">PRODUCT(C52:D52)</f>
        <v>0</v>
      </c>
      <c r="F52" s="624"/>
      <c r="G52" s="374"/>
    </row>
    <row r="53" spans="2:7" ht="30" customHeight="1">
      <c r="B53" s="385"/>
      <c r="C53" s="372"/>
      <c r="D53" s="372"/>
      <c r="E53" s="177">
        <f t="shared" si="6"/>
        <v>0</v>
      </c>
      <c r="F53" s="624"/>
      <c r="G53" s="374"/>
    </row>
    <row r="54" spans="2:7" ht="30" customHeight="1">
      <c r="B54" s="385"/>
      <c r="C54" s="372"/>
      <c r="D54" s="372"/>
      <c r="E54" s="177">
        <f t="shared" si="6"/>
        <v>0</v>
      </c>
      <c r="F54" s="624"/>
      <c r="G54" s="374"/>
    </row>
    <row r="55" spans="2:7" ht="30" customHeight="1" thickBot="1">
      <c r="B55" s="187" t="s">
        <v>162</v>
      </c>
      <c r="C55" s="313">
        <f>SUM(C51:C54)</f>
        <v>0</v>
      </c>
      <c r="D55" s="312"/>
      <c r="E55" s="313">
        <f>SUM(E51:E54)</f>
        <v>0</v>
      </c>
      <c r="F55" s="624"/>
      <c r="G55" s="318"/>
    </row>
    <row r="56" spans="2:7" ht="30" customHeight="1" thickBot="1">
      <c r="B56" s="626" t="s">
        <v>187</v>
      </c>
      <c r="C56" s="627"/>
      <c r="D56" s="627"/>
      <c r="E56" s="627"/>
      <c r="F56" s="627"/>
      <c r="G56" s="628"/>
    </row>
    <row r="57" spans="2:7" ht="30" customHeight="1">
      <c r="B57" s="384"/>
      <c r="C57" s="371"/>
      <c r="D57" s="371"/>
      <c r="E57" s="177">
        <f>PRODUCT(C57:D57)</f>
        <v>0</v>
      </c>
      <c r="F57" s="314">
        <f>MIN(E57,$C$86*C57)</f>
        <v>0</v>
      </c>
      <c r="G57" s="375"/>
    </row>
    <row r="58" spans="2:7" ht="30" customHeight="1">
      <c r="B58" s="385"/>
      <c r="C58" s="372"/>
      <c r="D58" s="372"/>
      <c r="E58" s="177">
        <f t="shared" ref="E58:E60" si="7">PRODUCT(C58:D58)</f>
        <v>0</v>
      </c>
      <c r="F58" s="316">
        <f t="shared" ref="F58:F60" si="8">MIN(E58,$C$86*C58)</f>
        <v>0</v>
      </c>
      <c r="G58" s="374"/>
    </row>
    <row r="59" spans="2:7" ht="30" customHeight="1">
      <c r="B59" s="385"/>
      <c r="C59" s="372"/>
      <c r="D59" s="372"/>
      <c r="E59" s="177">
        <f t="shared" si="7"/>
        <v>0</v>
      </c>
      <c r="F59" s="314">
        <f t="shared" si="8"/>
        <v>0</v>
      </c>
      <c r="G59" s="374"/>
    </row>
    <row r="60" spans="2:7" ht="30" customHeight="1">
      <c r="B60" s="385"/>
      <c r="C60" s="372"/>
      <c r="D60" s="372"/>
      <c r="E60" s="177">
        <f t="shared" si="7"/>
        <v>0</v>
      </c>
      <c r="F60" s="316">
        <f t="shared" si="8"/>
        <v>0</v>
      </c>
      <c r="G60" s="374"/>
    </row>
    <row r="61" spans="2:7" ht="30" customHeight="1" thickBot="1">
      <c r="B61" s="187" t="s">
        <v>162</v>
      </c>
      <c r="C61" s="313">
        <f>SUM(C57:C60)</f>
        <v>0</v>
      </c>
      <c r="D61" s="311"/>
      <c r="E61" s="313">
        <f>SUM(E57:E60)</f>
        <v>0</v>
      </c>
      <c r="F61" s="314">
        <f>SUM(F57:F60)</f>
        <v>0</v>
      </c>
      <c r="G61" s="318"/>
    </row>
    <row r="62" spans="2:7" ht="30" customHeight="1" thickBot="1">
      <c r="B62" s="626" t="s">
        <v>223</v>
      </c>
      <c r="C62" s="627"/>
      <c r="D62" s="627"/>
      <c r="E62" s="627"/>
      <c r="F62" s="627"/>
      <c r="G62" s="628"/>
    </row>
    <row r="63" spans="2:7" ht="30" customHeight="1">
      <c r="B63" s="384"/>
      <c r="C63" s="371"/>
      <c r="D63" s="371"/>
      <c r="E63" s="177">
        <f>PRODUCT(C63:D63)</f>
        <v>0</v>
      </c>
      <c r="F63" s="624"/>
      <c r="G63" s="375"/>
    </row>
    <row r="64" spans="2:7" ht="30" customHeight="1">
      <c r="B64" s="385"/>
      <c r="C64" s="372"/>
      <c r="D64" s="372"/>
      <c r="E64" s="177">
        <f t="shared" ref="E64:E66" si="9">PRODUCT(C64:D64)</f>
        <v>0</v>
      </c>
      <c r="F64" s="624"/>
      <c r="G64" s="374"/>
    </row>
    <row r="65" spans="2:7" ht="30" customHeight="1">
      <c r="B65" s="385"/>
      <c r="C65" s="372"/>
      <c r="D65" s="372"/>
      <c r="E65" s="177">
        <f t="shared" si="9"/>
        <v>0</v>
      </c>
      <c r="F65" s="624"/>
      <c r="G65" s="374"/>
    </row>
    <row r="66" spans="2:7" ht="30" customHeight="1">
      <c r="B66" s="385"/>
      <c r="C66" s="372"/>
      <c r="D66" s="372"/>
      <c r="E66" s="177">
        <f t="shared" si="9"/>
        <v>0</v>
      </c>
      <c r="F66" s="624"/>
      <c r="G66" s="374"/>
    </row>
    <row r="67" spans="2:7" ht="30" customHeight="1" thickBot="1">
      <c r="B67" s="187" t="s">
        <v>162</v>
      </c>
      <c r="C67" s="326"/>
      <c r="D67" s="311"/>
      <c r="E67" s="313">
        <f>SUM(E63:E66)</f>
        <v>0</v>
      </c>
      <c r="F67" s="624"/>
      <c r="G67" s="318"/>
    </row>
    <row r="68" spans="2:7" ht="30" customHeight="1" thickBot="1">
      <c r="B68" s="662" t="s">
        <v>224</v>
      </c>
      <c r="C68" s="663"/>
      <c r="D68" s="663"/>
      <c r="E68" s="663"/>
      <c r="F68" s="663"/>
      <c r="G68" s="664"/>
    </row>
    <row r="69" spans="2:7" ht="30" customHeight="1">
      <c r="B69" s="384"/>
      <c r="C69" s="371"/>
      <c r="D69" s="371"/>
      <c r="E69" s="177">
        <f>PRODUCT(C69:D69)</f>
        <v>0</v>
      </c>
      <c r="F69" s="624"/>
      <c r="G69" s="375"/>
    </row>
    <row r="70" spans="2:7" ht="30" customHeight="1">
      <c r="B70" s="385"/>
      <c r="C70" s="372"/>
      <c r="D70" s="372"/>
      <c r="E70" s="177">
        <f t="shared" ref="E70:E72" si="10">PRODUCT(C70:D70)</f>
        <v>0</v>
      </c>
      <c r="F70" s="624"/>
      <c r="G70" s="374"/>
    </row>
    <row r="71" spans="2:7" ht="30" customHeight="1">
      <c r="B71" s="385"/>
      <c r="C71" s="372"/>
      <c r="D71" s="372"/>
      <c r="E71" s="177">
        <f t="shared" si="10"/>
        <v>0</v>
      </c>
      <c r="F71" s="624"/>
      <c r="G71" s="374"/>
    </row>
    <row r="72" spans="2:7" ht="30" customHeight="1">
      <c r="B72" s="385"/>
      <c r="C72" s="372"/>
      <c r="D72" s="372"/>
      <c r="E72" s="177">
        <f t="shared" si="10"/>
        <v>0</v>
      </c>
      <c r="F72" s="624"/>
      <c r="G72" s="374"/>
    </row>
    <row r="73" spans="2:7" ht="30" customHeight="1" thickBot="1">
      <c r="B73" s="187" t="s">
        <v>162</v>
      </c>
      <c r="C73" s="326"/>
      <c r="D73" s="311"/>
      <c r="E73" s="313">
        <f>SUM(E69:E72)</f>
        <v>0</v>
      </c>
      <c r="F73" s="624"/>
      <c r="G73" s="318"/>
    </row>
    <row r="74" spans="2:7" ht="30" customHeight="1" thickBot="1">
      <c r="B74" s="662" t="s">
        <v>227</v>
      </c>
      <c r="C74" s="663"/>
      <c r="D74" s="663"/>
      <c r="E74" s="663"/>
      <c r="F74" s="663"/>
      <c r="G74" s="664"/>
    </row>
    <row r="75" spans="2:7" ht="30" customHeight="1">
      <c r="B75" s="384"/>
      <c r="C75" s="371"/>
      <c r="D75" s="371"/>
      <c r="E75" s="177">
        <f>PRODUCT(C75:D75)</f>
        <v>0</v>
      </c>
      <c r="F75" s="141">
        <f>MIN(E75,$C$87*C75)</f>
        <v>0</v>
      </c>
      <c r="G75" s="375"/>
    </row>
    <row r="76" spans="2:7" ht="30" customHeight="1">
      <c r="B76" s="385"/>
      <c r="C76" s="372"/>
      <c r="D76" s="372"/>
      <c r="E76" s="177">
        <f t="shared" ref="E76:E78" si="11">PRODUCT(C76:D76)</f>
        <v>0</v>
      </c>
      <c r="F76" s="320">
        <f t="shared" ref="F76:F78" si="12">MIN(E76,$C$87*C76)</f>
        <v>0</v>
      </c>
      <c r="G76" s="374"/>
    </row>
    <row r="77" spans="2:7" ht="30" customHeight="1">
      <c r="B77" s="385"/>
      <c r="C77" s="372"/>
      <c r="D77" s="372"/>
      <c r="E77" s="177">
        <f t="shared" si="11"/>
        <v>0</v>
      </c>
      <c r="F77" s="2">
        <f t="shared" si="12"/>
        <v>0</v>
      </c>
      <c r="G77" s="374"/>
    </row>
    <row r="78" spans="2:7" ht="30" customHeight="1">
      <c r="B78" s="385"/>
      <c r="C78" s="372"/>
      <c r="D78" s="372"/>
      <c r="E78" s="177">
        <f t="shared" si="11"/>
        <v>0</v>
      </c>
      <c r="F78" s="320">
        <f t="shared" si="12"/>
        <v>0</v>
      </c>
      <c r="G78" s="374"/>
    </row>
    <row r="79" spans="2:7" ht="30" customHeight="1">
      <c r="B79" s="187" t="s">
        <v>162</v>
      </c>
      <c r="C79" s="178">
        <f>SUM(C75:C78)</f>
        <v>0</v>
      </c>
      <c r="D79" s="179"/>
      <c r="E79" s="178">
        <f>SUM(E75:E78)</f>
        <v>0</v>
      </c>
      <c r="F79" s="320">
        <f>SUM(F75:F78)</f>
        <v>0</v>
      </c>
      <c r="G79" s="320"/>
    </row>
    <row r="80" spans="2:7">
      <c r="B80" s="188"/>
    </row>
    <row r="83" spans="2:3">
      <c r="B83" s="2" t="s">
        <v>310</v>
      </c>
    </row>
    <row r="84" spans="2:3">
      <c r="B84" s="2" t="s">
        <v>42</v>
      </c>
      <c r="C84" s="2">
        <v>4320000</v>
      </c>
    </row>
    <row r="85" spans="2:3">
      <c r="B85" s="2" t="s">
        <v>62</v>
      </c>
      <c r="C85" s="2">
        <v>51400</v>
      </c>
    </row>
    <row r="86" spans="2:3">
      <c r="B86" s="2" t="s">
        <v>320</v>
      </c>
      <c r="C86" s="2">
        <v>205000</v>
      </c>
    </row>
    <row r="87" spans="2:3">
      <c r="B87" s="2" t="s">
        <v>321</v>
      </c>
      <c r="C87" s="2">
        <v>1500000</v>
      </c>
    </row>
  </sheetData>
  <sheetProtection sheet="1" objects="1" scenarios="1"/>
  <mergeCells count="22">
    <mergeCell ref="F33:F49"/>
    <mergeCell ref="A1:G1"/>
    <mergeCell ref="B3:D3"/>
    <mergeCell ref="B5:B6"/>
    <mergeCell ref="C5:C6"/>
    <mergeCell ref="D5:D6"/>
    <mergeCell ref="B7:E7"/>
    <mergeCell ref="F7:F8"/>
    <mergeCell ref="G7:G8"/>
    <mergeCell ref="B9:G9"/>
    <mergeCell ref="F10:F19"/>
    <mergeCell ref="B20:G20"/>
    <mergeCell ref="B26:G26"/>
    <mergeCell ref="B32:G32"/>
    <mergeCell ref="F69:F73"/>
    <mergeCell ref="B74:G74"/>
    <mergeCell ref="B50:G50"/>
    <mergeCell ref="F51:F55"/>
    <mergeCell ref="B56:G56"/>
    <mergeCell ref="B62:G62"/>
    <mergeCell ref="F63:F67"/>
    <mergeCell ref="B68:G68"/>
  </mergeCells>
  <phoneticPr fontId="2"/>
  <pageMargins left="0.70866141732283472" right="0.70866141732283472" top="0.74803149606299213" bottom="0.74803149606299213" header="0.31496062992125984" footer="0.31496062992125984"/>
  <pageSetup paperSize="9" scale="52" fitToHeight="0" orientation="portrait" r:id="rId1"/>
  <rowBreaks count="1" manualBreakCount="1">
    <brk id="49" max="7" man="1"/>
  </rowBreaks>
  <drawing r:id="rId2"/>
  <legacy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089D0-1866-488D-AA7C-53DDED050051}">
  <sheetPr codeName="Sheet22">
    <tabColor rgb="FFFF0000"/>
  </sheetPr>
  <dimension ref="A1:K42"/>
  <sheetViews>
    <sheetView workbookViewId="0"/>
  </sheetViews>
  <sheetFormatPr defaultColWidth="9" defaultRowHeight="20.100000000000001" customHeight="1"/>
  <cols>
    <col min="1" max="1" width="2.75" style="144" customWidth="1"/>
    <col min="2" max="2" width="12.5" style="175" customWidth="1"/>
    <col min="3" max="5" width="9.875" style="145" customWidth="1"/>
    <col min="6" max="7" width="12.375" style="144" customWidth="1"/>
    <col min="8" max="8" width="13.875" style="144" customWidth="1"/>
    <col min="9" max="10" width="12.375" style="144" customWidth="1"/>
    <col min="11" max="11" width="12.25" style="144" customWidth="1"/>
    <col min="12" max="12" width="3.75" style="144" customWidth="1"/>
    <col min="13" max="16384" width="9" style="144"/>
  </cols>
  <sheetData>
    <row r="1" spans="1:11" ht="20.100000000000001" customHeight="1">
      <c r="B1" s="648" t="s">
        <v>233</v>
      </c>
      <c r="C1" s="648"/>
    </row>
    <row r="2" spans="1:11" s="146" customFormat="1" ht="17.25" customHeight="1">
      <c r="B2" s="147" t="s">
        <v>426</v>
      </c>
      <c r="C2" s="148"/>
      <c r="D2" s="148"/>
      <c r="E2" s="148"/>
      <c r="F2" s="148"/>
      <c r="G2" s="148"/>
      <c r="H2" s="148"/>
      <c r="I2" s="149"/>
    </row>
    <row r="3" spans="1:11" s="152" customFormat="1" ht="19.5" customHeight="1">
      <c r="A3" s="146"/>
      <c r="B3" s="148"/>
      <c r="C3" s="150"/>
      <c r="D3" s="150"/>
      <c r="E3" s="150"/>
      <c r="F3" s="150"/>
      <c r="G3" s="151"/>
      <c r="H3" s="189"/>
      <c r="I3" s="189"/>
      <c r="J3" s="189"/>
    </row>
    <row r="4" spans="1:11" s="152" customFormat="1" ht="19.5" customHeight="1">
      <c r="A4" s="146"/>
      <c r="B4" s="148"/>
      <c r="C4" s="150"/>
      <c r="D4" s="150"/>
      <c r="E4" s="150"/>
      <c r="F4" s="150"/>
      <c r="G4" s="151"/>
      <c r="H4" s="153"/>
      <c r="I4" s="153"/>
      <c r="J4" s="153"/>
    </row>
    <row r="5" spans="1:11" s="152" customFormat="1" ht="27" customHeight="1">
      <c r="A5" s="146"/>
      <c r="B5" s="148"/>
      <c r="C5" s="150"/>
      <c r="D5" s="150"/>
      <c r="E5" s="150"/>
      <c r="F5" s="150"/>
      <c r="G5" s="151"/>
      <c r="H5" s="153"/>
      <c r="I5" s="153"/>
      <c r="J5" s="153"/>
    </row>
    <row r="6" spans="1:11" s="152" customFormat="1" ht="19.5" customHeight="1">
      <c r="A6" s="146"/>
      <c r="B6" s="148"/>
      <c r="C6" s="150"/>
      <c r="D6" s="150"/>
      <c r="E6" s="150"/>
      <c r="F6" s="150"/>
      <c r="G6" s="151"/>
      <c r="H6" s="153"/>
      <c r="I6" s="153"/>
      <c r="J6" s="153"/>
    </row>
    <row r="7" spans="1:11" s="152" customFormat="1" ht="19.5" customHeight="1">
      <c r="A7" s="155" t="s">
        <v>171</v>
      </c>
      <c r="B7" s="156" t="s">
        <v>193</v>
      </c>
      <c r="C7" s="150"/>
      <c r="D7" s="150"/>
      <c r="E7" s="150"/>
      <c r="F7" s="150"/>
      <c r="G7" s="151"/>
      <c r="H7" s="153"/>
      <c r="I7" s="153"/>
      <c r="J7" s="153"/>
    </row>
    <row r="8" spans="1:11" s="152" customFormat="1" ht="19.5" customHeight="1">
      <c r="A8" s="148"/>
      <c r="B8" s="157">
        <v>3600</v>
      </c>
      <c r="C8" s="158" t="s">
        <v>173</v>
      </c>
      <c r="D8" s="159"/>
      <c r="E8" s="150" t="s">
        <v>174</v>
      </c>
      <c r="F8" s="160"/>
      <c r="G8" s="158" t="s">
        <v>175</v>
      </c>
      <c r="H8" s="161" t="str">
        <f>IF(B8*D8*F8=0,"自動計算",B8*D8*F8)</f>
        <v>自動計算</v>
      </c>
      <c r="I8" s="148" t="s">
        <v>176</v>
      </c>
      <c r="J8" s="153"/>
    </row>
    <row r="9" spans="1:11" s="152" customFormat="1" ht="19.5" customHeight="1">
      <c r="A9" s="146"/>
      <c r="B9" s="148"/>
      <c r="C9" s="150"/>
      <c r="D9" s="150"/>
      <c r="E9" s="150"/>
      <c r="F9" s="150"/>
      <c r="G9" s="151"/>
      <c r="H9" s="153"/>
      <c r="I9" s="153"/>
      <c r="J9" s="153"/>
    </row>
    <row r="10" spans="1:11" s="148" customFormat="1" ht="20.100000000000001" customHeight="1">
      <c r="A10" s="155">
        <v>2</v>
      </c>
      <c r="B10" s="156" t="s">
        <v>191</v>
      </c>
      <c r="C10" s="150"/>
      <c r="D10" s="150"/>
      <c r="E10" s="150"/>
      <c r="F10" s="150"/>
      <c r="G10" s="151"/>
      <c r="H10" s="162"/>
      <c r="I10" s="162"/>
      <c r="J10" s="162"/>
    </row>
    <row r="11" spans="1:11" s="146" customFormat="1" ht="17.25" customHeight="1">
      <c r="B11" s="148"/>
      <c r="C11" s="148"/>
      <c r="D11" s="148"/>
      <c r="E11" s="148"/>
      <c r="F11" s="148"/>
      <c r="G11" s="148"/>
      <c r="H11" s="148"/>
      <c r="I11" s="148"/>
      <c r="J11" s="163"/>
      <c r="K11" s="163" t="s">
        <v>83</v>
      </c>
    </row>
    <row r="12" spans="1:11" ht="26.25" customHeight="1">
      <c r="B12" s="166" t="s">
        <v>183</v>
      </c>
      <c r="C12" s="164" t="s">
        <v>178</v>
      </c>
      <c r="D12" s="650" t="s">
        <v>179</v>
      </c>
      <c r="E12" s="651"/>
      <c r="F12" s="652"/>
      <c r="G12" s="165" t="s">
        <v>180</v>
      </c>
      <c r="H12" s="166" t="s">
        <v>181</v>
      </c>
      <c r="I12" s="166" t="s">
        <v>182</v>
      </c>
      <c r="J12" s="166" t="s">
        <v>386</v>
      </c>
      <c r="K12" s="166" t="s">
        <v>388</v>
      </c>
    </row>
    <row r="13" spans="1:11" ht="20.100000000000001" customHeight="1">
      <c r="B13" s="167"/>
      <c r="C13" s="167"/>
      <c r="D13" s="658"/>
      <c r="E13" s="659"/>
      <c r="F13" s="660"/>
      <c r="G13" s="171"/>
      <c r="H13" s="185"/>
      <c r="I13" s="381">
        <f>ROUNDDOWN(PRODUCT(G13:H13),0)</f>
        <v>0</v>
      </c>
      <c r="J13" s="398"/>
      <c r="K13" s="398"/>
    </row>
    <row r="14" spans="1:11" ht="20.100000000000001" customHeight="1">
      <c r="B14" s="167"/>
      <c r="C14" s="167"/>
      <c r="D14" s="658"/>
      <c r="E14" s="659"/>
      <c r="F14" s="660"/>
      <c r="G14" s="171"/>
      <c r="H14" s="185"/>
      <c r="I14" s="381">
        <f t="shared" ref="I14:I39" si="0">ROUNDDOWN(PRODUCT(G14:H14),0)</f>
        <v>0</v>
      </c>
      <c r="J14" s="398"/>
      <c r="K14" s="398"/>
    </row>
    <row r="15" spans="1:11" ht="20.100000000000001" customHeight="1">
      <c r="B15" s="167"/>
      <c r="C15" s="167"/>
      <c r="D15" s="658"/>
      <c r="E15" s="659"/>
      <c r="F15" s="660"/>
      <c r="G15" s="171"/>
      <c r="H15" s="185"/>
      <c r="I15" s="381">
        <f t="shared" si="0"/>
        <v>0</v>
      </c>
      <c r="J15" s="398"/>
      <c r="K15" s="398"/>
    </row>
    <row r="16" spans="1:11" ht="20.100000000000001" customHeight="1">
      <c r="B16" s="167"/>
      <c r="C16" s="167"/>
      <c r="D16" s="658"/>
      <c r="E16" s="659"/>
      <c r="F16" s="660"/>
      <c r="G16" s="171"/>
      <c r="H16" s="185"/>
      <c r="I16" s="381">
        <f t="shared" si="0"/>
        <v>0</v>
      </c>
      <c r="J16" s="398"/>
      <c r="K16" s="398"/>
    </row>
    <row r="17" spans="2:11" ht="20.100000000000001" customHeight="1">
      <c r="B17" s="167"/>
      <c r="C17" s="167"/>
      <c r="D17" s="658"/>
      <c r="E17" s="659"/>
      <c r="F17" s="660"/>
      <c r="G17" s="171"/>
      <c r="H17" s="185"/>
      <c r="I17" s="381">
        <f t="shared" si="0"/>
        <v>0</v>
      </c>
      <c r="J17" s="398"/>
      <c r="K17" s="398"/>
    </row>
    <row r="18" spans="2:11" ht="20.100000000000001" customHeight="1">
      <c r="B18" s="167"/>
      <c r="C18" s="167"/>
      <c r="D18" s="658"/>
      <c r="E18" s="659"/>
      <c r="F18" s="660"/>
      <c r="G18" s="171"/>
      <c r="H18" s="185"/>
      <c r="I18" s="381">
        <f t="shared" si="0"/>
        <v>0</v>
      </c>
      <c r="J18" s="398"/>
      <c r="K18" s="398"/>
    </row>
    <row r="19" spans="2:11" ht="20.100000000000001" customHeight="1">
      <c r="B19" s="167"/>
      <c r="C19" s="167"/>
      <c r="D19" s="658"/>
      <c r="E19" s="659"/>
      <c r="F19" s="660"/>
      <c r="G19" s="171"/>
      <c r="H19" s="185"/>
      <c r="I19" s="381">
        <f t="shared" si="0"/>
        <v>0</v>
      </c>
      <c r="J19" s="398"/>
      <c r="K19" s="398"/>
    </row>
    <row r="20" spans="2:11" ht="20.100000000000001" customHeight="1">
      <c r="B20" s="167"/>
      <c r="C20" s="167"/>
      <c r="D20" s="658"/>
      <c r="E20" s="659"/>
      <c r="F20" s="660"/>
      <c r="G20" s="171"/>
      <c r="H20" s="185"/>
      <c r="I20" s="381">
        <f t="shared" si="0"/>
        <v>0</v>
      </c>
      <c r="J20" s="398"/>
      <c r="K20" s="398"/>
    </row>
    <row r="21" spans="2:11" ht="20.100000000000001" customHeight="1">
      <c r="B21" s="167"/>
      <c r="C21" s="167"/>
      <c r="D21" s="658"/>
      <c r="E21" s="659"/>
      <c r="F21" s="660"/>
      <c r="G21" s="171"/>
      <c r="H21" s="185"/>
      <c r="I21" s="381">
        <f t="shared" si="0"/>
        <v>0</v>
      </c>
      <c r="J21" s="398"/>
      <c r="K21" s="398"/>
    </row>
    <row r="22" spans="2:11" ht="20.100000000000001" customHeight="1">
      <c r="B22" s="167"/>
      <c r="C22" s="167"/>
      <c r="D22" s="658"/>
      <c r="E22" s="659"/>
      <c r="F22" s="660"/>
      <c r="G22" s="171"/>
      <c r="H22" s="185"/>
      <c r="I22" s="381">
        <f t="shared" si="0"/>
        <v>0</v>
      </c>
      <c r="J22" s="398"/>
      <c r="K22" s="398"/>
    </row>
    <row r="23" spans="2:11" ht="20.100000000000001" customHeight="1">
      <c r="B23" s="167"/>
      <c r="C23" s="167"/>
      <c r="D23" s="658"/>
      <c r="E23" s="659"/>
      <c r="F23" s="660"/>
      <c r="G23" s="171"/>
      <c r="H23" s="185"/>
      <c r="I23" s="381">
        <f t="shared" si="0"/>
        <v>0</v>
      </c>
      <c r="J23" s="398"/>
      <c r="K23" s="398"/>
    </row>
    <row r="24" spans="2:11" ht="20.100000000000001" customHeight="1">
      <c r="B24" s="167"/>
      <c r="C24" s="167"/>
      <c r="D24" s="658"/>
      <c r="E24" s="659"/>
      <c r="F24" s="660"/>
      <c r="G24" s="171"/>
      <c r="H24" s="185"/>
      <c r="I24" s="381">
        <f t="shared" si="0"/>
        <v>0</v>
      </c>
      <c r="J24" s="398"/>
      <c r="K24" s="398"/>
    </row>
    <row r="25" spans="2:11" ht="20.100000000000001" customHeight="1">
      <c r="B25" s="167"/>
      <c r="C25" s="167"/>
      <c r="D25" s="658"/>
      <c r="E25" s="659"/>
      <c r="F25" s="660"/>
      <c r="G25" s="171"/>
      <c r="H25" s="185"/>
      <c r="I25" s="381">
        <f t="shared" si="0"/>
        <v>0</v>
      </c>
      <c r="J25" s="398"/>
      <c r="K25" s="398"/>
    </row>
    <row r="26" spans="2:11" ht="20.100000000000001" customHeight="1">
      <c r="B26" s="167"/>
      <c r="C26" s="167"/>
      <c r="D26" s="658"/>
      <c r="E26" s="659"/>
      <c r="F26" s="660"/>
      <c r="G26" s="171"/>
      <c r="H26" s="185"/>
      <c r="I26" s="381">
        <f t="shared" si="0"/>
        <v>0</v>
      </c>
      <c r="J26" s="398"/>
      <c r="K26" s="398"/>
    </row>
    <row r="27" spans="2:11" ht="20.100000000000001" customHeight="1">
      <c r="B27" s="167"/>
      <c r="C27" s="167"/>
      <c r="D27" s="658"/>
      <c r="E27" s="659"/>
      <c r="F27" s="660"/>
      <c r="G27" s="171"/>
      <c r="H27" s="185"/>
      <c r="I27" s="381">
        <f t="shared" si="0"/>
        <v>0</v>
      </c>
      <c r="J27" s="398"/>
      <c r="K27" s="398"/>
    </row>
    <row r="28" spans="2:11" ht="20.100000000000001" customHeight="1">
      <c r="B28" s="167"/>
      <c r="C28" s="167"/>
      <c r="D28" s="658"/>
      <c r="E28" s="659"/>
      <c r="F28" s="660"/>
      <c r="G28" s="171"/>
      <c r="H28" s="185"/>
      <c r="I28" s="381">
        <f t="shared" si="0"/>
        <v>0</v>
      </c>
      <c r="J28" s="398"/>
      <c r="K28" s="398"/>
    </row>
    <row r="29" spans="2:11" ht="20.100000000000001" customHeight="1">
      <c r="B29" s="167"/>
      <c r="C29" s="167"/>
      <c r="D29" s="658"/>
      <c r="E29" s="659"/>
      <c r="F29" s="660"/>
      <c r="G29" s="171"/>
      <c r="H29" s="185"/>
      <c r="I29" s="381">
        <f t="shared" si="0"/>
        <v>0</v>
      </c>
      <c r="J29" s="398"/>
      <c r="K29" s="398"/>
    </row>
    <row r="30" spans="2:11" ht="20.100000000000001" customHeight="1">
      <c r="B30" s="167"/>
      <c r="C30" s="167"/>
      <c r="D30" s="658"/>
      <c r="E30" s="659"/>
      <c r="F30" s="660"/>
      <c r="G30" s="171"/>
      <c r="H30" s="185"/>
      <c r="I30" s="381">
        <f t="shared" si="0"/>
        <v>0</v>
      </c>
      <c r="J30" s="398"/>
      <c r="K30" s="398"/>
    </row>
    <row r="31" spans="2:11" ht="20.100000000000001" customHeight="1">
      <c r="B31" s="167"/>
      <c r="C31" s="167"/>
      <c r="D31" s="658"/>
      <c r="E31" s="659"/>
      <c r="F31" s="660"/>
      <c r="G31" s="171"/>
      <c r="H31" s="185"/>
      <c r="I31" s="381">
        <f t="shared" si="0"/>
        <v>0</v>
      </c>
      <c r="J31" s="398"/>
      <c r="K31" s="398"/>
    </row>
    <row r="32" spans="2:11" ht="20.100000000000001" customHeight="1">
      <c r="B32" s="167"/>
      <c r="C32" s="167"/>
      <c r="D32" s="658"/>
      <c r="E32" s="659"/>
      <c r="F32" s="660"/>
      <c r="G32" s="171"/>
      <c r="H32" s="185"/>
      <c r="I32" s="381">
        <f t="shared" si="0"/>
        <v>0</v>
      </c>
      <c r="J32" s="398"/>
      <c r="K32" s="398"/>
    </row>
    <row r="33" spans="2:11" ht="20.100000000000001" customHeight="1">
      <c r="B33" s="167"/>
      <c r="C33" s="167"/>
      <c r="D33" s="658"/>
      <c r="E33" s="659"/>
      <c r="F33" s="660"/>
      <c r="G33" s="171"/>
      <c r="H33" s="185"/>
      <c r="I33" s="381">
        <f t="shared" si="0"/>
        <v>0</v>
      </c>
      <c r="J33" s="398"/>
      <c r="K33" s="398"/>
    </row>
    <row r="34" spans="2:11" ht="20.100000000000001" customHeight="1">
      <c r="B34" s="167"/>
      <c r="C34" s="167"/>
      <c r="D34" s="658"/>
      <c r="E34" s="659"/>
      <c r="F34" s="660"/>
      <c r="G34" s="171"/>
      <c r="H34" s="185"/>
      <c r="I34" s="381">
        <f t="shared" si="0"/>
        <v>0</v>
      </c>
      <c r="J34" s="398"/>
      <c r="K34" s="398"/>
    </row>
    <row r="35" spans="2:11" ht="20.100000000000001" customHeight="1">
      <c r="B35" s="167"/>
      <c r="C35" s="167"/>
      <c r="D35" s="658"/>
      <c r="E35" s="659"/>
      <c r="F35" s="660"/>
      <c r="G35" s="171"/>
      <c r="H35" s="185"/>
      <c r="I35" s="381">
        <f t="shared" si="0"/>
        <v>0</v>
      </c>
      <c r="J35" s="398"/>
      <c r="K35" s="398"/>
    </row>
    <row r="36" spans="2:11" ht="20.100000000000001" customHeight="1">
      <c r="B36" s="167"/>
      <c r="C36" s="167"/>
      <c r="D36" s="658"/>
      <c r="E36" s="659"/>
      <c r="F36" s="660"/>
      <c r="G36" s="171"/>
      <c r="H36" s="185"/>
      <c r="I36" s="381">
        <f t="shared" si="0"/>
        <v>0</v>
      </c>
      <c r="J36" s="398"/>
      <c r="K36" s="398"/>
    </row>
    <row r="37" spans="2:11" ht="20.100000000000001" customHeight="1">
      <c r="B37" s="167"/>
      <c r="C37" s="167"/>
      <c r="D37" s="658"/>
      <c r="E37" s="659"/>
      <c r="F37" s="660"/>
      <c r="G37" s="171"/>
      <c r="H37" s="185"/>
      <c r="I37" s="381">
        <f t="shared" si="0"/>
        <v>0</v>
      </c>
      <c r="J37" s="398"/>
      <c r="K37" s="398"/>
    </row>
    <row r="38" spans="2:11" ht="20.100000000000001" customHeight="1">
      <c r="B38" s="167"/>
      <c r="C38" s="167"/>
      <c r="D38" s="658"/>
      <c r="E38" s="659"/>
      <c r="F38" s="660"/>
      <c r="G38" s="171"/>
      <c r="H38" s="185"/>
      <c r="I38" s="381">
        <f t="shared" si="0"/>
        <v>0</v>
      </c>
      <c r="J38" s="398"/>
      <c r="K38" s="398"/>
    </row>
    <row r="39" spans="2:11" ht="20.100000000000001" customHeight="1">
      <c r="B39" s="167"/>
      <c r="C39" s="167"/>
      <c r="D39" s="658"/>
      <c r="E39" s="659"/>
      <c r="F39" s="660"/>
      <c r="G39" s="171"/>
      <c r="H39" s="185"/>
      <c r="I39" s="381">
        <f t="shared" si="0"/>
        <v>0</v>
      </c>
      <c r="J39" s="398"/>
      <c r="K39" s="398"/>
    </row>
    <row r="40" spans="2:11" ht="20.100000000000001" customHeight="1">
      <c r="B40" s="394" t="s">
        <v>184</v>
      </c>
      <c r="C40" s="395"/>
      <c r="D40" s="395"/>
      <c r="E40" s="395"/>
      <c r="F40" s="395"/>
      <c r="G40" s="395"/>
      <c r="H40" s="396"/>
      <c r="I40" s="382">
        <f>SUBTOTAL(9,I13:I39)</f>
        <v>0</v>
      </c>
      <c r="J40" s="400"/>
    </row>
    <row r="41" spans="2:11" ht="20.100000000000001" customHeight="1">
      <c r="F41" s="176"/>
      <c r="G41" s="176"/>
      <c r="H41" s="176"/>
      <c r="I41" s="176"/>
    </row>
    <row r="42" spans="2:11" ht="20.100000000000001" customHeight="1">
      <c r="F42" s="176"/>
      <c r="G42" s="176"/>
      <c r="H42" s="176"/>
      <c r="I42" s="176"/>
    </row>
  </sheetData>
  <sheetProtection sheet="1"/>
  <mergeCells count="29">
    <mergeCell ref="D16:F16"/>
    <mergeCell ref="B1:C1"/>
    <mergeCell ref="D12:F12"/>
    <mergeCell ref="D13:F13"/>
    <mergeCell ref="D14:F14"/>
    <mergeCell ref="D15:F15"/>
    <mergeCell ref="D28:F28"/>
    <mergeCell ref="D17:F17"/>
    <mergeCell ref="D18:F18"/>
    <mergeCell ref="D19:F19"/>
    <mergeCell ref="D20:F20"/>
    <mergeCell ref="D21:F21"/>
    <mergeCell ref="D22:F22"/>
    <mergeCell ref="D23:F23"/>
    <mergeCell ref="D24:F24"/>
    <mergeCell ref="D25:F25"/>
    <mergeCell ref="D26:F26"/>
    <mergeCell ref="D27:F27"/>
    <mergeCell ref="D29:F29"/>
    <mergeCell ref="D30:F30"/>
    <mergeCell ref="D31:F31"/>
    <mergeCell ref="D32:F32"/>
    <mergeCell ref="D33:F33"/>
    <mergeCell ref="D39:F39"/>
    <mergeCell ref="D34:F34"/>
    <mergeCell ref="D35:F35"/>
    <mergeCell ref="D36:F36"/>
    <mergeCell ref="D37:F37"/>
    <mergeCell ref="D38:F38"/>
  </mergeCells>
  <phoneticPr fontId="2"/>
  <dataValidations count="3">
    <dataValidation type="list" allowBlank="1" showInputMessage="1" showErrorMessage="1" sqref="C13:C39" xr:uid="{405AE7EE-8853-4779-9335-5A07C046857C}">
      <formula1>"マスク,ゴーグル,ガウン,グローブ,キャップ,フェイスシールド"</formula1>
    </dataValidation>
    <dataValidation type="whole" allowBlank="1" showInputMessage="1" showErrorMessage="1" error="１８２日（整数値）が上限です。" sqref="F8" xr:uid="{BB00B6F9-DD67-4E20-A896-42EAD78F6D2C}">
      <formula1>0</formula1>
      <formula2>183</formula2>
    </dataValidation>
    <dataValidation type="whole" allowBlank="1" showInputMessage="1" showErrorMessage="1" error="整数を入力してください" sqref="D8" xr:uid="{8DE2B84F-8682-4F56-A2B5-565DFC597420}">
      <formula1>0</formula1>
      <formula2>1000</formula2>
    </dataValidation>
  </dataValidations>
  <printOptions horizontalCentered="1"/>
  <pageMargins left="0.70866141732283472" right="0.70866141732283472" top="0.74803149606299213" bottom="0.74803149606299213" header="0.31496062992125984" footer="0.31496062992125984"/>
  <pageSetup paperSize="9" scale="68" orientation="portrait" r:id="rId1"/>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8CA18-F0FE-46A8-BA6E-69A067A8C3A0}">
  <sheetPr codeName="Sheet1">
    <tabColor rgb="FFFFFF00"/>
  </sheetPr>
  <dimension ref="A1:H80"/>
  <sheetViews>
    <sheetView workbookViewId="0">
      <selection activeCell="B58" sqref="B58:F58"/>
    </sheetView>
  </sheetViews>
  <sheetFormatPr defaultColWidth="9" defaultRowHeight="14.25"/>
  <cols>
    <col min="1" max="1" width="6.5" style="223" customWidth="1"/>
    <col min="2" max="2" width="40.625" style="223" customWidth="1"/>
    <col min="3" max="3" width="3" style="223" customWidth="1"/>
    <col min="4" max="4" width="24" style="223" customWidth="1"/>
    <col min="5" max="5" width="31.125" style="223" customWidth="1"/>
    <col min="6" max="6" width="32.5" style="223" customWidth="1"/>
    <col min="7" max="7" width="6.375" style="223" customWidth="1"/>
    <col min="8" max="8" width="9.5" style="223" customWidth="1"/>
    <col min="9" max="16384" width="9" style="223"/>
  </cols>
  <sheetData>
    <row r="1" spans="1:8" ht="25.5" customHeight="1">
      <c r="A1" s="479" t="s">
        <v>3</v>
      </c>
      <c r="B1" s="479"/>
      <c r="C1" s="253"/>
    </row>
    <row r="2" spans="1:8" ht="25.5" customHeight="1">
      <c r="A2" s="253"/>
      <c r="B2" s="253"/>
      <c r="C2" s="253"/>
    </row>
    <row r="3" spans="1:8" ht="21">
      <c r="A3" s="254"/>
      <c r="B3" s="488" t="s">
        <v>308</v>
      </c>
      <c r="C3" s="488"/>
      <c r="D3" s="488"/>
      <c r="E3" s="488"/>
      <c r="F3" s="488"/>
      <c r="G3" s="222"/>
      <c r="H3" s="254"/>
    </row>
    <row r="4" spans="1:8" ht="18.75">
      <c r="A4" s="255"/>
      <c r="B4" s="255"/>
      <c r="C4" s="255"/>
      <c r="D4" s="255"/>
      <c r="E4" s="255"/>
      <c r="F4" s="255"/>
      <c r="G4" s="255"/>
      <c r="H4" s="256"/>
    </row>
    <row r="5" spans="1:8" ht="19.5" thickBot="1">
      <c r="G5" s="257"/>
      <c r="H5" s="258"/>
    </row>
    <row r="6" spans="1:8" ht="30" customHeight="1">
      <c r="B6" s="480" t="s">
        <v>34</v>
      </c>
      <c r="C6" s="481"/>
      <c r="D6" s="460" t="str">
        <f>IF(申請者・担当者名簿!C5=0,"（自動転記）",申請者・担当者名簿!C5)</f>
        <v>（自動転記）</v>
      </c>
      <c r="E6" s="461"/>
      <c r="F6" s="462"/>
      <c r="G6" s="259"/>
      <c r="H6" s="260"/>
    </row>
    <row r="7" spans="1:8" ht="30" customHeight="1">
      <c r="B7" s="482" t="s">
        <v>35</v>
      </c>
      <c r="C7" s="483"/>
      <c r="D7" s="463" t="str">
        <f>IF(申請者・担当者名簿!C6=0,"（自動転記）",申請者・担当者名簿!C6)</f>
        <v>（自動転記）</v>
      </c>
      <c r="E7" s="464"/>
      <c r="F7" s="465"/>
      <c r="G7" s="261"/>
      <c r="H7" s="260"/>
    </row>
    <row r="8" spans="1:8" ht="30" customHeight="1">
      <c r="B8" s="486" t="s">
        <v>37</v>
      </c>
      <c r="C8" s="487"/>
      <c r="D8" s="463" t="str">
        <f>IF(申請者・担当者名簿!C7=0,"（自動転記）",申請者・担当者名簿!C7)</f>
        <v>（自動転記）</v>
      </c>
      <c r="E8" s="464"/>
      <c r="F8" s="465"/>
      <c r="G8" s="259"/>
      <c r="H8" s="260"/>
    </row>
    <row r="9" spans="1:8" ht="30" customHeight="1" thickBot="1">
      <c r="B9" s="484" t="s">
        <v>36</v>
      </c>
      <c r="C9" s="485"/>
      <c r="D9" s="466" t="str">
        <f>IF(申請者・担当者名簿!C8=0,"（自動転記）",申請者・担当者名簿!C8)</f>
        <v>（自動転記）</v>
      </c>
      <c r="E9" s="467"/>
      <c r="F9" s="468"/>
      <c r="G9" s="261"/>
      <c r="H9" s="260"/>
    </row>
    <row r="10" spans="1:8" ht="18.75">
      <c r="G10" s="257"/>
      <c r="H10" s="258"/>
    </row>
    <row r="11" spans="1:8" ht="19.5" customHeight="1">
      <c r="H11" s="258"/>
    </row>
    <row r="12" spans="1:8" s="219" customFormat="1" ht="18.75" customHeight="1">
      <c r="A12" s="262" t="s">
        <v>4</v>
      </c>
      <c r="B12" s="263" t="s">
        <v>5</v>
      </c>
      <c r="C12" s="263"/>
      <c r="D12" s="263"/>
      <c r="E12" s="263"/>
      <c r="F12" s="263"/>
      <c r="G12" s="263"/>
    </row>
    <row r="13" spans="1:8" s="219" customFormat="1" ht="18.75" customHeight="1">
      <c r="A13" s="264" t="s">
        <v>9</v>
      </c>
      <c r="B13" s="265" t="s">
        <v>10</v>
      </c>
      <c r="C13" s="265"/>
      <c r="D13" s="266"/>
      <c r="E13" s="266"/>
      <c r="F13" s="266"/>
      <c r="G13" s="266"/>
    </row>
    <row r="14" spans="1:8" s="219" customFormat="1" ht="18" customHeight="1" thickBot="1">
      <c r="A14" s="223"/>
      <c r="B14" s="265"/>
      <c r="C14" s="265"/>
      <c r="D14" s="265"/>
      <c r="E14" s="265"/>
      <c r="F14" s="265"/>
      <c r="G14" s="265"/>
    </row>
    <row r="15" spans="1:8" s="219" customFormat="1" ht="30" customHeight="1" thickBot="1">
      <c r="A15" s="223"/>
      <c r="B15" s="469" t="s">
        <v>12</v>
      </c>
      <c r="C15" s="470"/>
      <c r="D15" s="267" t="s">
        <v>13</v>
      </c>
      <c r="E15" s="267" t="s">
        <v>261</v>
      </c>
      <c r="F15" s="268" t="s">
        <v>14</v>
      </c>
    </row>
    <row r="16" spans="1:8" s="219" customFormat="1" ht="30" customHeight="1">
      <c r="A16" s="223"/>
      <c r="B16" s="502" t="s">
        <v>38</v>
      </c>
      <c r="C16" s="503"/>
      <c r="D16" s="503"/>
      <c r="E16" s="503"/>
      <c r="F16" s="504"/>
    </row>
    <row r="17" spans="1:6" s="219" customFormat="1" ht="30" customHeight="1">
      <c r="A17" s="223"/>
      <c r="B17" s="471" t="s">
        <v>39</v>
      </c>
      <c r="C17" s="472"/>
      <c r="D17" s="284"/>
      <c r="E17" s="285">
        <f>'別紙２－1（明細書）'!J7</f>
        <v>0</v>
      </c>
      <c r="F17" s="301"/>
    </row>
    <row r="18" spans="1:6" s="219" customFormat="1" ht="30" customHeight="1">
      <c r="A18" s="223"/>
      <c r="B18" s="473" t="s">
        <v>263</v>
      </c>
      <c r="C18" s="474"/>
      <c r="D18" s="286">
        <f>'別紙２－1（明細書）'!D8</f>
        <v>0</v>
      </c>
      <c r="E18" s="286">
        <f>'別紙２－1（明細書）'!J8</f>
        <v>0</v>
      </c>
      <c r="F18" s="301"/>
    </row>
    <row r="19" spans="1:6" s="219" customFormat="1" ht="30" customHeight="1">
      <c r="A19" s="223"/>
      <c r="B19" s="475" t="s">
        <v>262</v>
      </c>
      <c r="C19" s="476"/>
      <c r="D19" s="287"/>
      <c r="E19" s="288">
        <f>'別紙２－1（明細書）'!J9</f>
        <v>0</v>
      </c>
      <c r="F19" s="301"/>
    </row>
    <row r="20" spans="1:6" s="219" customFormat="1" ht="30" customHeight="1">
      <c r="A20" s="223"/>
      <c r="B20" s="475" t="s">
        <v>42</v>
      </c>
      <c r="C20" s="476"/>
      <c r="D20" s="289">
        <f>'別紙２－1（明細書）'!D10</f>
        <v>0</v>
      </c>
      <c r="E20" s="289">
        <f>'別紙２－1（明細書）'!J10</f>
        <v>0</v>
      </c>
      <c r="F20" s="301"/>
    </row>
    <row r="21" spans="1:6" s="219" customFormat="1" ht="30" customHeight="1">
      <c r="A21" s="223"/>
      <c r="B21" s="475" t="s">
        <v>44</v>
      </c>
      <c r="C21" s="476"/>
      <c r="D21" s="289">
        <f>'別紙２－1（明細書）'!D11</f>
        <v>0</v>
      </c>
      <c r="E21" s="290">
        <f>'別紙２－1（明細書）'!J11</f>
        <v>0</v>
      </c>
      <c r="F21" s="301"/>
    </row>
    <row r="22" spans="1:6" s="219" customFormat="1" ht="30" customHeight="1">
      <c r="A22" s="223"/>
      <c r="B22" s="475" t="s">
        <v>45</v>
      </c>
      <c r="C22" s="476"/>
      <c r="D22" s="289">
        <f>'別紙２－1（明細書）'!D12</f>
        <v>0</v>
      </c>
      <c r="E22" s="289">
        <f>'別紙２－1（明細書）'!J12</f>
        <v>0</v>
      </c>
      <c r="F22" s="301"/>
    </row>
    <row r="23" spans="1:6" s="219" customFormat="1" ht="30" customHeight="1" thickBot="1">
      <c r="A23" s="223"/>
      <c r="B23" s="475" t="s">
        <v>46</v>
      </c>
      <c r="C23" s="476"/>
      <c r="D23" s="291"/>
      <c r="E23" s="289">
        <f>'別紙２－1（明細書）'!J13</f>
        <v>0</v>
      </c>
      <c r="F23" s="301"/>
    </row>
    <row r="24" spans="1:6" s="219" customFormat="1" ht="30" customHeight="1">
      <c r="A24" s="223"/>
      <c r="B24" s="507" t="s">
        <v>6</v>
      </c>
      <c r="C24" s="508"/>
      <c r="D24" s="508"/>
      <c r="E24" s="508"/>
      <c r="F24" s="509"/>
    </row>
    <row r="25" spans="1:6" s="219" customFormat="1" ht="30" customHeight="1">
      <c r="A25" s="269"/>
      <c r="B25" s="505" t="s">
        <v>48</v>
      </c>
      <c r="C25" s="506"/>
      <c r="D25" s="292">
        <f>'別紙２－1（明細書）'!G16</f>
        <v>0</v>
      </c>
      <c r="E25" s="293">
        <f>'別紙２－1（明細書）'!J16</f>
        <v>0</v>
      </c>
      <c r="F25" s="305"/>
    </row>
    <row r="26" spans="1:6" s="219" customFormat="1" ht="30" customHeight="1">
      <c r="A26" s="223"/>
      <c r="B26" s="477" t="s">
        <v>49</v>
      </c>
      <c r="C26" s="478"/>
      <c r="D26" s="292">
        <f>'別紙２－1（明細書）'!G17</f>
        <v>0</v>
      </c>
      <c r="E26" s="293">
        <f>'別紙２－1（明細書）'!J17</f>
        <v>0</v>
      </c>
      <c r="F26" s="303"/>
    </row>
    <row r="27" spans="1:6" s="219" customFormat="1" ht="30" customHeight="1">
      <c r="A27" s="223"/>
      <c r="B27" s="475" t="s">
        <v>41</v>
      </c>
      <c r="C27" s="476"/>
      <c r="D27" s="294"/>
      <c r="E27" s="293">
        <f>'別紙２－1（明細書）'!J18</f>
        <v>0</v>
      </c>
      <c r="F27" s="306"/>
    </row>
    <row r="28" spans="1:6" s="219" customFormat="1" ht="30" customHeight="1">
      <c r="A28" s="223"/>
      <c r="B28" s="475" t="s">
        <v>43</v>
      </c>
      <c r="C28" s="476"/>
      <c r="D28" s="289">
        <f>'別紙２－1（明細書）'!G19</f>
        <v>0</v>
      </c>
      <c r="E28" s="293">
        <f>'別紙２－1（明細書）'!J19</f>
        <v>0</v>
      </c>
      <c r="F28" s="304"/>
    </row>
    <row r="29" spans="1:6" s="219" customFormat="1" ht="30" customHeight="1" thickBot="1">
      <c r="A29" s="223"/>
      <c r="B29" s="475" t="s">
        <v>50</v>
      </c>
      <c r="C29" s="476"/>
      <c r="D29" s="295"/>
      <c r="E29" s="293">
        <f>'別紙２－1（明細書）'!J20</f>
        <v>0</v>
      </c>
      <c r="F29" s="304"/>
    </row>
    <row r="30" spans="1:6" s="219" customFormat="1" ht="30" customHeight="1">
      <c r="A30" s="223"/>
      <c r="B30" s="489" t="s">
        <v>51</v>
      </c>
      <c r="C30" s="490"/>
      <c r="D30" s="490"/>
      <c r="E30" s="490"/>
      <c r="F30" s="491"/>
    </row>
    <row r="31" spans="1:6" s="219" customFormat="1" ht="30" customHeight="1">
      <c r="A31" s="223"/>
      <c r="B31" s="510" t="s">
        <v>52</v>
      </c>
      <c r="C31" s="511"/>
      <c r="D31" s="285">
        <f>'別紙２－1（明細書）'!G23</f>
        <v>0</v>
      </c>
      <c r="E31" s="296">
        <f>'別紙２－1（明細書）'!J23</f>
        <v>0</v>
      </c>
      <c r="F31" s="301"/>
    </row>
    <row r="32" spans="1:6" s="219" customFormat="1" ht="30" customHeight="1">
      <c r="A32" s="223"/>
      <c r="B32" s="477" t="s">
        <v>103</v>
      </c>
      <c r="C32" s="478"/>
      <c r="D32" s="285">
        <f>'別紙２－1（明細書）'!G24</f>
        <v>0</v>
      </c>
      <c r="E32" s="296">
        <f>'別紙２－1（明細書）'!J24</f>
        <v>0</v>
      </c>
      <c r="F32" s="303"/>
    </row>
    <row r="33" spans="1:7" s="219" customFormat="1" ht="30" customHeight="1">
      <c r="A33" s="223"/>
      <c r="B33" s="475" t="s">
        <v>53</v>
      </c>
      <c r="C33" s="476"/>
      <c r="D33" s="285">
        <f>'別紙２－1（明細書）'!G25</f>
        <v>0</v>
      </c>
      <c r="E33" s="296">
        <f>'別紙２－1（明細書）'!J25</f>
        <v>0</v>
      </c>
      <c r="F33" s="304"/>
    </row>
    <row r="34" spans="1:7" s="219" customFormat="1" ht="30" customHeight="1">
      <c r="A34" s="223"/>
      <c r="B34" s="473" t="s">
        <v>54</v>
      </c>
      <c r="C34" s="474"/>
      <c r="D34" s="285">
        <f>'別紙２－1（明細書）'!G26</f>
        <v>0</v>
      </c>
      <c r="E34" s="296">
        <f>'別紙２－1（明細書）'!J26</f>
        <v>0</v>
      </c>
      <c r="F34" s="304"/>
    </row>
    <row r="35" spans="1:7" s="219" customFormat="1" ht="43.5" customHeight="1" thickBot="1">
      <c r="A35" s="223"/>
      <c r="B35" s="473" t="s">
        <v>67</v>
      </c>
      <c r="C35" s="474"/>
      <c r="D35" s="291"/>
      <c r="E35" s="296">
        <f>'別紙２－1（明細書）'!J27</f>
        <v>0</v>
      </c>
      <c r="F35" s="304"/>
    </row>
    <row r="36" spans="1:7" s="219" customFormat="1" ht="30" customHeight="1">
      <c r="A36" s="223"/>
      <c r="B36" s="492" t="s">
        <v>7</v>
      </c>
      <c r="C36" s="493"/>
      <c r="D36" s="493"/>
      <c r="E36" s="493"/>
      <c r="F36" s="494"/>
    </row>
    <row r="37" spans="1:7" s="219" customFormat="1" ht="30" customHeight="1">
      <c r="A37" s="223"/>
      <c r="B37" s="477" t="s">
        <v>55</v>
      </c>
      <c r="C37" s="478"/>
      <c r="D37" s="288">
        <f>'別紙２－1（明細書）'!D30</f>
        <v>0</v>
      </c>
      <c r="E37" s="288">
        <f>'別紙２－1（明細書）'!J30</f>
        <v>0</v>
      </c>
      <c r="F37" s="303"/>
    </row>
    <row r="38" spans="1:7" s="219" customFormat="1" ht="30" customHeight="1">
      <c r="A38" s="223"/>
      <c r="B38" s="475" t="s">
        <v>56</v>
      </c>
      <c r="C38" s="476"/>
      <c r="D38" s="289">
        <f>'別紙２－1（明細書）'!D31</f>
        <v>0</v>
      </c>
      <c r="E38" s="289">
        <f>'別紙２－1（明細書）'!J31</f>
        <v>0</v>
      </c>
      <c r="F38" s="304"/>
    </row>
    <row r="39" spans="1:7" s="219" customFormat="1" ht="30" customHeight="1">
      <c r="A39" s="223"/>
      <c r="B39" s="475" t="s">
        <v>57</v>
      </c>
      <c r="C39" s="476"/>
      <c r="D39" s="289">
        <f>'別紙２－1（明細書）'!D32</f>
        <v>0</v>
      </c>
      <c r="E39" s="289">
        <f>'別紙２－1（明細書）'!J32</f>
        <v>0</v>
      </c>
      <c r="F39" s="304"/>
    </row>
    <row r="40" spans="1:7" s="219" customFormat="1" ht="30" customHeight="1">
      <c r="A40" s="223"/>
      <c r="B40" s="475" t="s">
        <v>58</v>
      </c>
      <c r="C40" s="476"/>
      <c r="D40" s="289">
        <f>'別紙２－1（明細書）'!D33</f>
        <v>0</v>
      </c>
      <c r="E40" s="289">
        <f>'別紙２－1（明細書）'!J33</f>
        <v>0</v>
      </c>
      <c r="F40" s="304"/>
    </row>
    <row r="41" spans="1:7" s="219" customFormat="1" ht="30" customHeight="1">
      <c r="A41" s="223"/>
      <c r="B41" s="475" t="s">
        <v>59</v>
      </c>
      <c r="C41" s="476"/>
      <c r="D41" s="289">
        <f>'別紙２－1（明細書）'!D34</f>
        <v>0</v>
      </c>
      <c r="E41" s="289">
        <f>'別紙２－1（明細書）'!J34</f>
        <v>0</v>
      </c>
      <c r="F41" s="304"/>
    </row>
    <row r="42" spans="1:7" s="219" customFormat="1" ht="30" customHeight="1">
      <c r="A42" s="223"/>
      <c r="B42" s="475" t="s">
        <v>60</v>
      </c>
      <c r="C42" s="476"/>
      <c r="D42" s="297">
        <f>'別紙２－1（明細書）'!D35</f>
        <v>0</v>
      </c>
      <c r="E42" s="289">
        <f>'別紙２－1（明細書）'!J35</f>
        <v>0</v>
      </c>
      <c r="F42" s="307"/>
    </row>
    <row r="43" spans="1:7" s="219" customFormat="1" ht="30" customHeight="1" thickBot="1">
      <c r="A43" s="223"/>
      <c r="B43" s="475" t="s">
        <v>61</v>
      </c>
      <c r="C43" s="476"/>
      <c r="D43" s="288">
        <f>'別紙２－1（明細書）'!D36</f>
        <v>0</v>
      </c>
      <c r="E43" s="298">
        <f>'別紙２－1（明細書）'!J36</f>
        <v>0</v>
      </c>
      <c r="F43" s="303"/>
    </row>
    <row r="44" spans="1:7" s="219" customFormat="1" ht="30" customHeight="1">
      <c r="A44" s="223"/>
      <c r="B44" s="492" t="s">
        <v>8</v>
      </c>
      <c r="C44" s="493"/>
      <c r="D44" s="493"/>
      <c r="E44" s="493"/>
      <c r="F44" s="494"/>
    </row>
    <row r="45" spans="1:7" s="219" customFormat="1" ht="30" customHeight="1">
      <c r="A45" s="223"/>
      <c r="B45" s="471" t="s">
        <v>39</v>
      </c>
      <c r="C45" s="472"/>
      <c r="D45" s="284"/>
      <c r="E45" s="285">
        <f>'別紙２－1（明細書）'!J39</f>
        <v>0</v>
      </c>
      <c r="F45" s="301"/>
    </row>
    <row r="46" spans="1:7" s="219" customFormat="1" ht="30" customHeight="1">
      <c r="A46" s="223"/>
      <c r="B46" s="475" t="s">
        <v>41</v>
      </c>
      <c r="C46" s="476"/>
      <c r="D46" s="287"/>
      <c r="E46" s="285">
        <f>'別紙２－1（明細書）'!J40</f>
        <v>0</v>
      </c>
      <c r="F46" s="301"/>
    </row>
    <row r="47" spans="1:7" s="219" customFormat="1" ht="30" customHeight="1">
      <c r="A47" s="223"/>
      <c r="B47" s="475" t="s">
        <v>42</v>
      </c>
      <c r="C47" s="476"/>
      <c r="D47" s="286">
        <f>'別紙２－1（明細書）'!D41</f>
        <v>0</v>
      </c>
      <c r="E47" s="285">
        <f>'別紙２－1（明細書）'!J41</f>
        <v>0</v>
      </c>
      <c r="F47" s="301"/>
    </row>
    <row r="48" spans="1:7" ht="30" customHeight="1">
      <c r="B48" s="473" t="s">
        <v>62</v>
      </c>
      <c r="C48" s="474"/>
      <c r="D48" s="286">
        <f>'別紙２－1（明細書）'!D42</f>
        <v>0</v>
      </c>
      <c r="E48" s="285">
        <f>'別紙２－1（明細書）'!J42</f>
        <v>0</v>
      </c>
      <c r="F48" s="302"/>
      <c r="G48" s="258"/>
    </row>
    <row r="49" spans="1:8" ht="30" customHeight="1">
      <c r="B49" s="475" t="s">
        <v>50</v>
      </c>
      <c r="C49" s="476"/>
      <c r="D49" s="287"/>
      <c r="E49" s="285">
        <f>'別紙２－1（明細書）'!J43</f>
        <v>0</v>
      </c>
      <c r="F49" s="304"/>
      <c r="G49" s="258"/>
    </row>
    <row r="50" spans="1:8" ht="30" customHeight="1">
      <c r="B50" s="475" t="s">
        <v>47</v>
      </c>
      <c r="C50" s="476"/>
      <c r="D50" s="289">
        <f>'別紙２－1（明細書）'!G44</f>
        <v>0</v>
      </c>
      <c r="E50" s="285">
        <f>'別紙２－1（明細書）'!J44</f>
        <v>0</v>
      </c>
      <c r="F50" s="304"/>
      <c r="G50" s="258"/>
    </row>
    <row r="51" spans="1:8" ht="30" customHeight="1">
      <c r="B51" s="475" t="s">
        <v>63</v>
      </c>
      <c r="C51" s="476"/>
      <c r="D51" s="289">
        <f>'別紙２－1（明細書）'!D45</f>
        <v>0</v>
      </c>
      <c r="E51" s="285">
        <f>'別紙２－1（明細書）'!J45</f>
        <v>0</v>
      </c>
      <c r="F51" s="304"/>
      <c r="G51" s="258"/>
    </row>
    <row r="52" spans="1:8" ht="30" customHeight="1">
      <c r="B52" s="475" t="s">
        <v>64</v>
      </c>
      <c r="C52" s="476"/>
      <c r="D52" s="287"/>
      <c r="E52" s="285">
        <f>'別紙２－1（明細書）'!J46</f>
        <v>0</v>
      </c>
      <c r="F52" s="304"/>
      <c r="G52" s="258"/>
    </row>
    <row r="53" spans="1:8" ht="30" customHeight="1">
      <c r="B53" s="512" t="s">
        <v>65</v>
      </c>
      <c r="C53" s="513"/>
      <c r="D53" s="289">
        <f>'別紙２－1（明細書）'!D47</f>
        <v>0</v>
      </c>
      <c r="E53" s="285">
        <f>'別紙２－1（明細書）'!J47</f>
        <v>0</v>
      </c>
      <c r="F53" s="307"/>
      <c r="G53" s="258"/>
    </row>
    <row r="54" spans="1:8" s="270" customFormat="1" ht="30" customHeight="1" thickBot="1">
      <c r="B54" s="514" t="s">
        <v>66</v>
      </c>
      <c r="C54" s="515"/>
      <c r="D54" s="289">
        <f>'別紙２－1（明細書）'!D48</f>
        <v>0</v>
      </c>
      <c r="E54" s="285">
        <f>'別紙２－1（明細書）'!J48</f>
        <v>0</v>
      </c>
      <c r="F54" s="303"/>
      <c r="G54" s="271"/>
    </row>
    <row r="55" spans="1:8" s="219" customFormat="1" ht="30" customHeight="1" thickBot="1">
      <c r="A55" s="223"/>
      <c r="B55" s="480" t="s">
        <v>15</v>
      </c>
      <c r="C55" s="481"/>
      <c r="D55" s="299"/>
      <c r="E55" s="300">
        <f>SUM(E17:E23,E25:E29,E31:E35,E37:E43,E45:E54)</f>
        <v>0</v>
      </c>
      <c r="F55" s="272"/>
      <c r="G55" s="273"/>
    </row>
    <row r="56" spans="1:8" s="219" customFormat="1" ht="34.5" customHeight="1">
      <c r="A56" s="274"/>
      <c r="B56" s="516"/>
      <c r="C56" s="516"/>
      <c r="D56" s="516"/>
      <c r="E56" s="516"/>
      <c r="F56" s="516"/>
      <c r="G56" s="517"/>
    </row>
    <row r="57" spans="1:8" s="219" customFormat="1" ht="24" customHeight="1">
      <c r="A57" s="264" t="s">
        <v>17</v>
      </c>
      <c r="B57" s="265" t="s">
        <v>328</v>
      </c>
      <c r="C57" s="265"/>
      <c r="D57" s="265"/>
      <c r="E57" s="265"/>
      <c r="F57" s="265"/>
      <c r="G57" s="223"/>
    </row>
    <row r="58" spans="1:8" s="219" customFormat="1" ht="57" customHeight="1" thickBot="1">
      <c r="A58" s="264"/>
      <c r="B58" s="459" t="s">
        <v>435</v>
      </c>
      <c r="C58" s="459"/>
      <c r="D58" s="459"/>
      <c r="E58" s="459"/>
      <c r="F58" s="459"/>
      <c r="G58" s="223"/>
    </row>
    <row r="59" spans="1:8" s="219" customFormat="1" ht="225" customHeight="1" thickBot="1">
      <c r="A59" s="223"/>
      <c r="B59" s="500"/>
      <c r="C59" s="501"/>
      <c r="D59" s="501"/>
      <c r="E59" s="501"/>
      <c r="F59" s="501"/>
      <c r="G59" s="275"/>
      <c r="H59" s="276"/>
    </row>
    <row r="60" spans="1:8" s="219" customFormat="1" ht="24" customHeight="1">
      <c r="A60" s="223"/>
      <c r="B60" s="223"/>
      <c r="C60" s="223"/>
      <c r="D60" s="223"/>
      <c r="E60" s="223"/>
      <c r="F60" s="223"/>
      <c r="G60" s="257"/>
    </row>
    <row r="61" spans="1:8" s="219" customFormat="1" ht="20.25" customHeight="1">
      <c r="A61" s="262" t="s">
        <v>18</v>
      </c>
      <c r="B61" s="277" t="s">
        <v>19</v>
      </c>
      <c r="C61" s="277"/>
      <c r="D61" s="277"/>
      <c r="E61" s="277"/>
      <c r="F61" s="277"/>
      <c r="G61" s="223"/>
    </row>
    <row r="62" spans="1:8" s="219" customFormat="1" ht="12" customHeight="1">
      <c r="A62" s="223"/>
      <c r="B62" s="277"/>
      <c r="C62" s="277"/>
      <c r="D62" s="277"/>
      <c r="E62" s="277"/>
      <c r="F62" s="277"/>
      <c r="G62" s="223"/>
    </row>
    <row r="63" spans="1:8" s="219" customFormat="1" ht="18" customHeight="1">
      <c r="A63" s="223"/>
      <c r="B63" s="278" t="s">
        <v>145</v>
      </c>
      <c r="C63" s="279"/>
      <c r="D63" s="279"/>
      <c r="E63" s="279"/>
      <c r="F63" s="279"/>
      <c r="G63" s="279"/>
    </row>
    <row r="64" spans="1:8" s="219" customFormat="1" ht="18" customHeight="1">
      <c r="A64" s="223"/>
      <c r="B64" s="279" t="s">
        <v>20</v>
      </c>
      <c r="C64" s="279"/>
      <c r="D64" s="279"/>
      <c r="E64" s="279"/>
      <c r="F64" s="279"/>
      <c r="G64" s="279"/>
    </row>
    <row r="65" spans="1:7" s="219" customFormat="1">
      <c r="A65" s="223"/>
      <c r="B65" s="223"/>
      <c r="C65" s="223"/>
      <c r="D65" s="223"/>
      <c r="E65" s="223"/>
      <c r="F65" s="223"/>
      <c r="G65" s="223"/>
    </row>
    <row r="66" spans="1:7" s="219" customFormat="1">
      <c r="A66" s="223"/>
      <c r="B66" s="280"/>
      <c r="C66" s="223"/>
      <c r="D66" s="223"/>
      <c r="E66" s="223"/>
      <c r="F66" s="223"/>
      <c r="G66" s="223"/>
    </row>
    <row r="67" spans="1:7" s="219" customFormat="1">
      <c r="A67" s="262" t="s">
        <v>21</v>
      </c>
      <c r="B67" s="458" t="s">
        <v>22</v>
      </c>
      <c r="C67" s="458"/>
      <c r="D67" s="458"/>
      <c r="E67" s="458"/>
      <c r="F67" s="458"/>
      <c r="G67" s="263"/>
    </row>
    <row r="68" spans="1:7" s="219" customFormat="1" ht="12" customHeight="1">
      <c r="A68" s="223"/>
      <c r="B68" s="265"/>
      <c r="C68" s="265"/>
      <c r="D68" s="265"/>
      <c r="E68" s="265"/>
      <c r="F68" s="265"/>
      <c r="G68" s="265"/>
    </row>
    <row r="69" spans="1:7" s="219" customFormat="1" ht="19.5" customHeight="1">
      <c r="A69" s="223"/>
      <c r="B69" s="279" t="s">
        <v>23</v>
      </c>
      <c r="C69" s="279"/>
      <c r="D69" s="279"/>
      <c r="E69" s="279"/>
      <c r="F69" s="279"/>
      <c r="G69" s="279"/>
    </row>
    <row r="70" spans="1:7" s="219" customFormat="1" ht="19.5" customHeight="1">
      <c r="A70" s="223"/>
      <c r="B70" s="281" t="s">
        <v>24</v>
      </c>
      <c r="C70" s="281"/>
      <c r="D70" s="281"/>
      <c r="E70" s="281"/>
      <c r="F70" s="281"/>
      <c r="G70" s="281"/>
    </row>
    <row r="71" spans="1:7" s="219" customFormat="1" ht="12.75" customHeight="1">
      <c r="A71" s="223"/>
      <c r="B71" s="281"/>
      <c r="C71" s="281"/>
      <c r="D71" s="281"/>
      <c r="E71" s="281"/>
      <c r="F71" s="281"/>
      <c r="G71" s="281"/>
    </row>
    <row r="72" spans="1:7" s="219" customFormat="1" ht="33" customHeight="1" thickBot="1">
      <c r="A72" s="274" t="s">
        <v>16</v>
      </c>
      <c r="B72" s="496" t="s">
        <v>146</v>
      </c>
      <c r="C72" s="496"/>
      <c r="D72" s="496"/>
      <c r="E72" s="496"/>
      <c r="F72" s="496"/>
      <c r="G72" s="282"/>
    </row>
    <row r="73" spans="1:7" s="219" customFormat="1" ht="225" customHeight="1" thickBot="1">
      <c r="A73" s="223"/>
      <c r="B73" s="497"/>
      <c r="C73" s="498"/>
      <c r="D73" s="498"/>
      <c r="E73" s="498"/>
      <c r="F73" s="499"/>
      <c r="G73" s="283"/>
    </row>
    <row r="74" spans="1:7" s="219" customFormat="1">
      <c r="A74" s="223"/>
      <c r="B74" s="223"/>
      <c r="C74" s="223"/>
      <c r="D74" s="223"/>
      <c r="E74" s="223"/>
      <c r="F74" s="223"/>
      <c r="G74" s="223"/>
    </row>
    <row r="75" spans="1:7" s="219" customFormat="1">
      <c r="A75" s="223"/>
      <c r="B75" s="223"/>
      <c r="C75" s="223"/>
      <c r="D75" s="223"/>
      <c r="E75" s="223"/>
      <c r="F75" s="223"/>
      <c r="G75" s="223"/>
    </row>
    <row r="76" spans="1:7" s="219" customFormat="1">
      <c r="A76" s="262" t="s">
        <v>25</v>
      </c>
      <c r="B76" s="495" t="s">
        <v>26</v>
      </c>
      <c r="C76" s="495"/>
      <c r="D76" s="495"/>
      <c r="E76" s="495"/>
      <c r="F76" s="495"/>
      <c r="G76" s="263"/>
    </row>
    <row r="77" spans="1:7" s="219" customFormat="1">
      <c r="A77" s="223"/>
      <c r="B77" s="265"/>
      <c r="C77" s="265"/>
      <c r="D77" s="265"/>
      <c r="E77" s="265"/>
      <c r="F77" s="265"/>
      <c r="G77" s="265"/>
    </row>
    <row r="78" spans="1:7" s="219" customFormat="1" ht="19.5" customHeight="1">
      <c r="A78" s="223"/>
      <c r="B78" s="265" t="s">
        <v>27</v>
      </c>
      <c r="C78" s="265"/>
      <c r="D78" s="265"/>
      <c r="E78" s="265"/>
      <c r="F78" s="265"/>
      <c r="G78" s="265"/>
    </row>
    <row r="79" spans="1:7" s="219" customFormat="1" ht="19.5" customHeight="1">
      <c r="A79" s="223"/>
      <c r="B79" s="265" t="s">
        <v>28</v>
      </c>
      <c r="C79" s="265"/>
      <c r="D79" s="265"/>
      <c r="E79" s="265"/>
      <c r="F79" s="265"/>
      <c r="G79" s="265"/>
    </row>
    <row r="80" spans="1:7" s="219" customFormat="1">
      <c r="A80" s="223"/>
      <c r="B80" s="223"/>
      <c r="C80" s="223"/>
      <c r="D80" s="223"/>
      <c r="E80" s="223"/>
      <c r="F80" s="223"/>
      <c r="G80" s="223"/>
    </row>
  </sheetData>
  <sheetProtection sheet="1" objects="1" scenarios="1"/>
  <mergeCells count="58">
    <mergeCell ref="B76:F76"/>
    <mergeCell ref="B72:F72"/>
    <mergeCell ref="B73:F73"/>
    <mergeCell ref="B59:F59"/>
    <mergeCell ref="B16:F16"/>
    <mergeCell ref="B25:C25"/>
    <mergeCell ref="B24:F24"/>
    <mergeCell ref="B31:C31"/>
    <mergeCell ref="B53:C53"/>
    <mergeCell ref="B54:C54"/>
    <mergeCell ref="B55:C55"/>
    <mergeCell ref="B56:G56"/>
    <mergeCell ref="B48:C48"/>
    <mergeCell ref="B49:C49"/>
    <mergeCell ref="B50:C50"/>
    <mergeCell ref="B51:C51"/>
    <mergeCell ref="B52:C52"/>
    <mergeCell ref="B41:C41"/>
    <mergeCell ref="B42:C42"/>
    <mergeCell ref="B43:C43"/>
    <mergeCell ref="B46:C46"/>
    <mergeCell ref="B47:C47"/>
    <mergeCell ref="B45:C45"/>
    <mergeCell ref="B44:F44"/>
    <mergeCell ref="B35:C35"/>
    <mergeCell ref="B38:C38"/>
    <mergeCell ref="B39:C39"/>
    <mergeCell ref="B40:C40"/>
    <mergeCell ref="B37:C37"/>
    <mergeCell ref="B36:F36"/>
    <mergeCell ref="B29:C29"/>
    <mergeCell ref="B32:C32"/>
    <mergeCell ref="B33:C33"/>
    <mergeCell ref="B30:F30"/>
    <mergeCell ref="B34:C34"/>
    <mergeCell ref="B28:C28"/>
    <mergeCell ref="A1:B1"/>
    <mergeCell ref="B6:C6"/>
    <mergeCell ref="B7:C7"/>
    <mergeCell ref="B9:C9"/>
    <mergeCell ref="B8:C8"/>
    <mergeCell ref="B3:F3"/>
    <mergeCell ref="B67:F67"/>
    <mergeCell ref="B58:F58"/>
    <mergeCell ref="D6:F6"/>
    <mergeCell ref="D7:F7"/>
    <mergeCell ref="D8:F8"/>
    <mergeCell ref="D9:F9"/>
    <mergeCell ref="B15:C15"/>
    <mergeCell ref="B17:C17"/>
    <mergeCell ref="B18:C18"/>
    <mergeCell ref="B19:C19"/>
    <mergeCell ref="B20:C20"/>
    <mergeCell ref="B21:C21"/>
    <mergeCell ref="B22:C22"/>
    <mergeCell ref="B23:C23"/>
    <mergeCell ref="B26:C26"/>
    <mergeCell ref="B27:C27"/>
  </mergeCells>
  <phoneticPr fontId="2"/>
  <pageMargins left="0.70866141732283472" right="0.70866141732283472" top="0.74803149606299213" bottom="0.74803149606299213" header="0.31496062992125984" footer="0.31496062992125984"/>
  <pageSetup paperSize="9" scale="54" fitToHeight="2" orientation="portrait" r:id="rId1"/>
  <rowBreaks count="1" manualBreakCount="1">
    <brk id="43"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6153" r:id="rId4" name="Check Box 9">
              <controlPr defaultSize="0" autoFill="0" autoLine="0" autoPict="0">
                <anchor moveWithCells="1">
                  <from>
                    <xdr:col>1</xdr:col>
                    <xdr:colOff>9525</xdr:colOff>
                    <xdr:row>68</xdr:row>
                    <xdr:rowOff>9525</xdr:rowOff>
                  </from>
                  <to>
                    <xdr:col>1</xdr:col>
                    <xdr:colOff>200025</xdr:colOff>
                    <xdr:row>68</xdr:row>
                    <xdr:rowOff>238125</xdr:rowOff>
                  </to>
                </anchor>
              </controlPr>
            </control>
          </mc:Choice>
        </mc:AlternateContent>
        <mc:AlternateContent xmlns:mc="http://schemas.openxmlformats.org/markup-compatibility/2006">
          <mc:Choice Requires="x14">
            <control shapeId="6154" r:id="rId5" name="Check Box 10">
              <controlPr defaultSize="0" autoFill="0" autoLine="0" autoPict="0">
                <anchor moveWithCells="1">
                  <from>
                    <xdr:col>1</xdr:col>
                    <xdr:colOff>9525</xdr:colOff>
                    <xdr:row>69</xdr:row>
                    <xdr:rowOff>9525</xdr:rowOff>
                  </from>
                  <to>
                    <xdr:col>1</xdr:col>
                    <xdr:colOff>200025</xdr:colOff>
                    <xdr:row>69</xdr:row>
                    <xdr:rowOff>238125</xdr:rowOff>
                  </to>
                </anchor>
              </controlPr>
            </control>
          </mc:Choice>
        </mc:AlternateContent>
        <mc:AlternateContent xmlns:mc="http://schemas.openxmlformats.org/markup-compatibility/2006">
          <mc:Choice Requires="x14">
            <control shapeId="6155" r:id="rId6" name="Check Box 11">
              <controlPr defaultSize="0" autoFill="0" autoLine="0" autoPict="0">
                <anchor moveWithCells="1">
                  <from>
                    <xdr:col>1</xdr:col>
                    <xdr:colOff>9525</xdr:colOff>
                    <xdr:row>77</xdr:row>
                    <xdr:rowOff>9525</xdr:rowOff>
                  </from>
                  <to>
                    <xdr:col>1</xdr:col>
                    <xdr:colOff>200025</xdr:colOff>
                    <xdr:row>77</xdr:row>
                    <xdr:rowOff>238125</xdr:rowOff>
                  </to>
                </anchor>
              </controlPr>
            </control>
          </mc:Choice>
        </mc:AlternateContent>
        <mc:AlternateContent xmlns:mc="http://schemas.openxmlformats.org/markup-compatibility/2006">
          <mc:Choice Requires="x14">
            <control shapeId="6156" r:id="rId7" name="Check Box 12">
              <controlPr defaultSize="0" autoFill="0" autoLine="0" autoPict="0">
                <anchor moveWithCells="1">
                  <from>
                    <xdr:col>1</xdr:col>
                    <xdr:colOff>9525</xdr:colOff>
                    <xdr:row>78</xdr:row>
                    <xdr:rowOff>9525</xdr:rowOff>
                  </from>
                  <to>
                    <xdr:col>1</xdr:col>
                    <xdr:colOff>200025</xdr:colOff>
                    <xdr:row>78</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80C45-D69A-499A-8C34-FC32E8BF26A9}">
  <sheetPr>
    <tabColor rgb="FFFFFF00"/>
    <pageSetUpPr fitToPage="1"/>
  </sheetPr>
  <dimension ref="A1:S82"/>
  <sheetViews>
    <sheetView topLeftCell="A2" workbookViewId="0">
      <selection activeCell="D4" sqref="D4"/>
    </sheetView>
  </sheetViews>
  <sheetFormatPr defaultColWidth="9" defaultRowHeight="14.25"/>
  <cols>
    <col min="1" max="1" width="6.25" style="332" customWidth="1"/>
    <col min="2" max="2" width="29.875" style="332" customWidth="1"/>
    <col min="3" max="3" width="22.25" style="332" customWidth="1"/>
    <col min="4" max="4" width="19.75" style="332" customWidth="1"/>
    <col min="5" max="7" width="6.25" style="332" customWidth="1"/>
    <col min="8" max="8" width="9.5" style="332" customWidth="1"/>
    <col min="9" max="13" width="17.875" style="332" customWidth="1"/>
    <col min="14" max="14" width="9" style="332"/>
    <col min="15" max="19" width="17.875" style="332" customWidth="1"/>
    <col min="20" max="16384" width="9" style="332"/>
  </cols>
  <sheetData>
    <row r="1" spans="1:8" ht="25.5" customHeight="1">
      <c r="A1" s="525" t="s">
        <v>329</v>
      </c>
      <c r="B1" s="525"/>
      <c r="C1" s="331"/>
    </row>
    <row r="2" spans="1:8" ht="25.5" customHeight="1">
      <c r="A2" s="331"/>
      <c r="B2" s="331"/>
      <c r="C2" s="331"/>
    </row>
    <row r="3" spans="1:8" ht="21">
      <c r="A3" s="333"/>
      <c r="B3" s="526" t="s">
        <v>330</v>
      </c>
      <c r="C3" s="526"/>
      <c r="D3" s="526"/>
      <c r="E3" s="526"/>
      <c r="F3" s="526"/>
      <c r="G3" s="334"/>
      <c r="H3" s="333"/>
    </row>
    <row r="4" spans="1:8" ht="18.75">
      <c r="A4" s="335"/>
      <c r="B4" s="335"/>
      <c r="C4" s="335"/>
      <c r="D4" s="335"/>
      <c r="E4" s="335"/>
      <c r="F4" s="335"/>
      <c r="G4" s="335"/>
      <c r="H4" s="336"/>
    </row>
    <row r="5" spans="1:8" ht="18.75">
      <c r="B5" s="337"/>
      <c r="C5" s="337"/>
      <c r="D5" s="337"/>
      <c r="E5" s="337"/>
      <c r="F5" s="337"/>
      <c r="G5" s="337"/>
      <c r="H5" s="338"/>
    </row>
    <row r="6" spans="1:8" s="340" customFormat="1" ht="34.5" customHeight="1">
      <c r="A6" s="339"/>
      <c r="B6" s="524"/>
      <c r="C6" s="524"/>
      <c r="D6" s="524"/>
      <c r="E6" s="524"/>
      <c r="F6" s="524"/>
      <c r="G6" s="524"/>
    </row>
    <row r="7" spans="1:8" s="340" customFormat="1" ht="34.5" customHeight="1">
      <c r="A7" s="521" t="s">
        <v>331</v>
      </c>
      <c r="B7" s="521"/>
      <c r="C7" s="521"/>
      <c r="D7" s="521"/>
      <c r="E7" s="521"/>
      <c r="F7" s="341"/>
      <c r="G7" s="341"/>
    </row>
    <row r="8" spans="1:8" s="340" customFormat="1" ht="34.5" customHeight="1">
      <c r="A8" s="342"/>
      <c r="B8" s="342" t="s">
        <v>337</v>
      </c>
      <c r="C8" s="342"/>
      <c r="D8" s="342"/>
      <c r="E8" s="342"/>
      <c r="F8" s="341"/>
      <c r="G8" s="341"/>
    </row>
    <row r="9" spans="1:8" s="340" customFormat="1" ht="34.5" customHeight="1">
      <c r="A9" s="342"/>
      <c r="B9" s="343"/>
      <c r="C9" s="344" t="s">
        <v>334</v>
      </c>
      <c r="D9" s="344" t="s">
        <v>376</v>
      </c>
      <c r="E9" s="342"/>
      <c r="F9" s="341"/>
      <c r="G9" s="341"/>
    </row>
    <row r="10" spans="1:8" s="340" customFormat="1" ht="34.5" customHeight="1">
      <c r="A10" s="342"/>
      <c r="B10" s="343" t="s">
        <v>335</v>
      </c>
      <c r="C10" s="329"/>
      <c r="D10" s="344">
        <f>'別紙２－1（明細書）'!D7</f>
        <v>0</v>
      </c>
      <c r="E10" s="342"/>
      <c r="F10" s="341"/>
      <c r="G10" s="341"/>
    </row>
    <row r="11" spans="1:8" s="340" customFormat="1" ht="34.5" customHeight="1">
      <c r="A11" s="342"/>
      <c r="B11" s="343"/>
      <c r="C11" s="344" t="s">
        <v>333</v>
      </c>
      <c r="D11" s="344" t="s">
        <v>332</v>
      </c>
      <c r="E11" s="342"/>
      <c r="F11" s="341"/>
      <c r="G11" s="341"/>
    </row>
    <row r="12" spans="1:8" s="340" customFormat="1" ht="27.75" customHeight="1">
      <c r="A12" s="342"/>
      <c r="B12" s="343" t="s">
        <v>311</v>
      </c>
      <c r="C12" s="329"/>
      <c r="D12" s="344">
        <f>'別紙２－1（明細書）'!G8</f>
        <v>0</v>
      </c>
      <c r="E12" s="342"/>
      <c r="F12" s="341"/>
      <c r="G12" s="341"/>
    </row>
    <row r="13" spans="1:8" s="340" customFormat="1" ht="27.75" customHeight="1">
      <c r="A13" s="342"/>
      <c r="B13" s="343" t="s">
        <v>42</v>
      </c>
      <c r="C13" s="329"/>
      <c r="D13" s="344">
        <f>'別紙２－1（明細書）'!G10</f>
        <v>0</v>
      </c>
      <c r="E13" s="342"/>
      <c r="F13" s="341"/>
      <c r="G13" s="341"/>
    </row>
    <row r="14" spans="1:8" s="340" customFormat="1" ht="27.75" customHeight="1">
      <c r="A14" s="342"/>
      <c r="B14" s="343" t="s">
        <v>44</v>
      </c>
      <c r="C14" s="329"/>
      <c r="D14" s="344">
        <f>'別紙２－1（明細書）'!G11</f>
        <v>0</v>
      </c>
      <c r="E14" s="342"/>
      <c r="F14" s="341"/>
      <c r="G14" s="341"/>
    </row>
    <row r="15" spans="1:8" s="340" customFormat="1" ht="34.5" customHeight="1">
      <c r="A15" s="342"/>
      <c r="B15" s="343" t="s">
        <v>45</v>
      </c>
      <c r="C15" s="329"/>
      <c r="D15" s="344">
        <f>'別紙２－1（明細書）'!G12</f>
        <v>0</v>
      </c>
      <c r="E15" s="342"/>
      <c r="F15" s="341"/>
      <c r="G15" s="341"/>
    </row>
    <row r="16" spans="1:8" s="340" customFormat="1" ht="19.5" customHeight="1">
      <c r="A16" s="342"/>
      <c r="B16" s="342"/>
      <c r="C16" s="342"/>
      <c r="D16" s="342"/>
      <c r="E16" s="342"/>
      <c r="F16" s="341"/>
      <c r="G16" s="341"/>
    </row>
    <row r="17" spans="1:13" s="340" customFormat="1" ht="24" customHeight="1">
      <c r="A17" s="345"/>
      <c r="B17" s="346" t="s">
        <v>338</v>
      </c>
      <c r="C17" s="346"/>
      <c r="D17" s="346"/>
      <c r="E17" s="346"/>
      <c r="F17" s="346"/>
      <c r="G17" s="332"/>
    </row>
    <row r="18" spans="1:13" s="340" customFormat="1" ht="24" customHeight="1">
      <c r="A18" s="345"/>
      <c r="B18" s="346" t="s">
        <v>336</v>
      </c>
      <c r="C18" s="346"/>
      <c r="D18" s="346"/>
      <c r="E18" s="346"/>
      <c r="F18" s="346"/>
      <c r="G18" s="332"/>
    </row>
    <row r="19" spans="1:13" s="340" customFormat="1" ht="31.5" customHeight="1">
      <c r="A19" s="345"/>
      <c r="B19" s="522" t="s">
        <v>352</v>
      </c>
      <c r="C19" s="522"/>
      <c r="D19" s="522"/>
      <c r="E19" s="522"/>
      <c r="F19" s="522"/>
      <c r="G19" s="332"/>
    </row>
    <row r="20" spans="1:13" s="340" customFormat="1" ht="38.25" customHeight="1" thickBot="1">
      <c r="A20" s="345"/>
      <c r="B20" s="523" t="s">
        <v>353</v>
      </c>
      <c r="C20" s="523"/>
      <c r="D20" s="523"/>
      <c r="E20" s="523"/>
      <c r="F20" s="523"/>
      <c r="G20" s="332"/>
      <c r="I20" s="347" t="s">
        <v>339</v>
      </c>
    </row>
    <row r="21" spans="1:13" s="340" customFormat="1" ht="263.25" customHeight="1" thickBot="1">
      <c r="A21" s="332"/>
      <c r="B21" s="500"/>
      <c r="C21" s="501"/>
      <c r="D21" s="501"/>
      <c r="E21" s="501"/>
      <c r="F21" s="501"/>
      <c r="G21" s="348"/>
      <c r="H21" s="349"/>
      <c r="I21" s="518" t="s">
        <v>401</v>
      </c>
      <c r="J21" s="519"/>
      <c r="K21" s="519"/>
      <c r="L21" s="519"/>
      <c r="M21" s="520"/>
    </row>
    <row r="22" spans="1:13" s="340" customFormat="1" ht="24" customHeight="1">
      <c r="A22" s="332"/>
      <c r="B22" s="332"/>
      <c r="C22" s="332"/>
      <c r="D22" s="332"/>
      <c r="E22" s="332"/>
      <c r="F22" s="332"/>
      <c r="G22" s="337"/>
    </row>
    <row r="23" spans="1:13" s="340" customFormat="1" ht="34.5" customHeight="1">
      <c r="A23" s="521" t="s">
        <v>340</v>
      </c>
      <c r="B23" s="521"/>
      <c r="C23" s="521"/>
      <c r="D23" s="521"/>
      <c r="E23" s="521"/>
      <c r="F23" s="341"/>
      <c r="G23" s="341"/>
    </row>
    <row r="24" spans="1:13" s="340" customFormat="1" ht="34.5" customHeight="1">
      <c r="A24" s="342"/>
      <c r="B24" s="342" t="s">
        <v>337</v>
      </c>
      <c r="C24" s="342"/>
      <c r="D24" s="342"/>
      <c r="E24" s="342"/>
      <c r="F24" s="341"/>
      <c r="G24" s="341"/>
    </row>
    <row r="25" spans="1:13" s="340" customFormat="1" ht="34.5" customHeight="1">
      <c r="A25" s="342"/>
      <c r="B25" s="343"/>
      <c r="C25" s="344" t="s">
        <v>333</v>
      </c>
      <c r="D25" s="344" t="s">
        <v>332</v>
      </c>
      <c r="E25" s="342"/>
      <c r="F25" s="341"/>
      <c r="G25" s="341"/>
    </row>
    <row r="26" spans="1:13" s="340" customFormat="1" ht="27.75" customHeight="1">
      <c r="A26" s="342"/>
      <c r="B26" s="343" t="s">
        <v>344</v>
      </c>
      <c r="C26" s="329"/>
      <c r="D26" s="344">
        <f>'別紙２－1（明細書）'!G16</f>
        <v>0</v>
      </c>
      <c r="E26" s="342"/>
      <c r="F26" s="341"/>
      <c r="G26" s="341"/>
    </row>
    <row r="27" spans="1:13" s="340" customFormat="1" ht="27.75" customHeight="1">
      <c r="A27" s="342"/>
      <c r="B27" s="343" t="s">
        <v>365</v>
      </c>
      <c r="C27" s="329"/>
      <c r="D27" s="344">
        <f>'別紙２－1（明細書）'!G17</f>
        <v>0</v>
      </c>
      <c r="E27" s="342"/>
      <c r="F27" s="341"/>
      <c r="G27" s="341"/>
    </row>
    <row r="28" spans="1:13" s="340" customFormat="1" ht="27.75" customHeight="1">
      <c r="A28" s="342"/>
      <c r="B28" s="343" t="s">
        <v>43</v>
      </c>
      <c r="C28" s="329"/>
      <c r="D28" s="344">
        <f>'別紙２－1（明細書）'!G19</f>
        <v>0</v>
      </c>
      <c r="E28" s="342"/>
      <c r="F28" s="341"/>
      <c r="G28" s="341"/>
    </row>
    <row r="29" spans="1:13" ht="20.25" customHeight="1"/>
    <row r="30" spans="1:13" s="340" customFormat="1" ht="24" customHeight="1">
      <c r="A30" s="345"/>
      <c r="B30" s="346" t="s">
        <v>338</v>
      </c>
      <c r="C30" s="346"/>
      <c r="D30" s="346"/>
      <c r="E30" s="346"/>
      <c r="F30" s="346"/>
      <c r="G30" s="332"/>
    </row>
    <row r="31" spans="1:13" s="340" customFormat="1" ht="24" customHeight="1">
      <c r="A31" s="345"/>
      <c r="B31" s="346" t="s">
        <v>336</v>
      </c>
      <c r="C31" s="346"/>
      <c r="D31" s="346"/>
      <c r="E31" s="346"/>
      <c r="F31" s="346"/>
      <c r="G31" s="332"/>
    </row>
    <row r="32" spans="1:13" s="340" customFormat="1" ht="31.5" customHeight="1">
      <c r="A32" s="345"/>
      <c r="B32" s="522" t="s">
        <v>352</v>
      </c>
      <c r="C32" s="522"/>
      <c r="D32" s="522"/>
      <c r="E32" s="522"/>
      <c r="F32" s="522"/>
      <c r="G32" s="332"/>
    </row>
    <row r="33" spans="1:19" s="340" customFormat="1" ht="48" customHeight="1" thickBot="1">
      <c r="A33" s="345"/>
      <c r="B33" s="523" t="s">
        <v>351</v>
      </c>
      <c r="C33" s="523"/>
      <c r="D33" s="523"/>
      <c r="E33" s="523"/>
      <c r="F33" s="523"/>
      <c r="G33" s="332"/>
      <c r="I33" s="347" t="s">
        <v>431</v>
      </c>
      <c r="O33" s="347" t="s">
        <v>432</v>
      </c>
    </row>
    <row r="34" spans="1:19" s="340" customFormat="1" ht="225" customHeight="1" thickBot="1">
      <c r="A34" s="332"/>
      <c r="B34" s="500"/>
      <c r="C34" s="501"/>
      <c r="D34" s="501"/>
      <c r="E34" s="501"/>
      <c r="F34" s="501"/>
      <c r="G34" s="348"/>
      <c r="H34" s="349"/>
      <c r="I34" s="518" t="s">
        <v>402</v>
      </c>
      <c r="J34" s="519"/>
      <c r="K34" s="519"/>
      <c r="L34" s="519"/>
      <c r="M34" s="520"/>
      <c r="O34" s="527" t="s">
        <v>434</v>
      </c>
      <c r="P34" s="528"/>
      <c r="Q34" s="528"/>
      <c r="R34" s="528"/>
      <c r="S34" s="529"/>
    </row>
    <row r="36" spans="1:19" s="340" customFormat="1" ht="34.5" customHeight="1">
      <c r="A36" s="521" t="s">
        <v>342</v>
      </c>
      <c r="B36" s="521"/>
      <c r="C36" s="521"/>
      <c r="D36" s="521"/>
      <c r="E36" s="521"/>
      <c r="F36" s="341"/>
      <c r="G36" s="341"/>
    </row>
    <row r="37" spans="1:19" s="340" customFormat="1" ht="34.5" customHeight="1">
      <c r="A37" s="342"/>
      <c r="B37" s="342" t="s">
        <v>337</v>
      </c>
      <c r="C37" s="342"/>
      <c r="D37" s="342"/>
      <c r="E37" s="342"/>
      <c r="F37" s="341"/>
      <c r="G37" s="341"/>
    </row>
    <row r="38" spans="1:19" s="340" customFormat="1" ht="34.5" customHeight="1">
      <c r="A38" s="342"/>
      <c r="B38" s="343"/>
      <c r="C38" s="344" t="s">
        <v>333</v>
      </c>
      <c r="D38" s="344" t="s">
        <v>332</v>
      </c>
      <c r="E38" s="342"/>
      <c r="F38" s="341"/>
      <c r="G38" s="341"/>
    </row>
    <row r="39" spans="1:19" s="340" customFormat="1" ht="27.75" customHeight="1">
      <c r="A39" s="342"/>
      <c r="B39" s="343" t="s">
        <v>147</v>
      </c>
      <c r="C39" s="329"/>
      <c r="D39" s="344">
        <f>'別紙２－1（明細書）'!G23</f>
        <v>0</v>
      </c>
      <c r="E39" s="342"/>
      <c r="F39" s="341"/>
      <c r="G39" s="341"/>
    </row>
    <row r="40" spans="1:19" s="340" customFormat="1" ht="27.75" customHeight="1">
      <c r="A40" s="342"/>
      <c r="B40" s="343" t="s">
        <v>341</v>
      </c>
      <c r="C40" s="329"/>
      <c r="D40" s="344">
        <f>'別紙２－1（明細書）'!G24</f>
        <v>0</v>
      </c>
      <c r="E40" s="342"/>
      <c r="F40" s="341"/>
      <c r="G40" s="341"/>
    </row>
    <row r="41" spans="1:19" s="340" customFormat="1" ht="27.75" customHeight="1">
      <c r="A41" s="342"/>
      <c r="B41" s="343" t="s">
        <v>105</v>
      </c>
      <c r="C41" s="329"/>
      <c r="D41" s="344">
        <f>'別紙２－1（明細書）'!G25</f>
        <v>0</v>
      </c>
      <c r="E41" s="342"/>
      <c r="F41" s="341"/>
      <c r="G41" s="341"/>
    </row>
    <row r="42" spans="1:19" s="340" customFormat="1" ht="27.75" customHeight="1">
      <c r="A42" s="342"/>
      <c r="B42" s="343" t="s">
        <v>106</v>
      </c>
      <c r="C42" s="329"/>
      <c r="D42" s="344">
        <f>'別紙２－1（明細書）'!G26</f>
        <v>0</v>
      </c>
      <c r="E42" s="342"/>
      <c r="F42" s="341"/>
      <c r="G42" s="341"/>
    </row>
    <row r="43" spans="1:19" ht="20.25" customHeight="1"/>
    <row r="44" spans="1:19" s="340" customFormat="1" ht="24" customHeight="1">
      <c r="A44" s="345"/>
      <c r="B44" s="346" t="s">
        <v>338</v>
      </c>
      <c r="C44" s="346"/>
      <c r="D44" s="346"/>
      <c r="E44" s="346"/>
      <c r="F44" s="346"/>
      <c r="G44" s="332"/>
    </row>
    <row r="45" spans="1:19" s="340" customFormat="1" ht="24" customHeight="1">
      <c r="A45" s="345"/>
      <c r="B45" s="346" t="s">
        <v>348</v>
      </c>
      <c r="C45" s="346"/>
      <c r="D45" s="346"/>
      <c r="E45" s="346"/>
      <c r="F45" s="346"/>
      <c r="G45" s="332"/>
    </row>
    <row r="46" spans="1:19" s="340" customFormat="1" ht="31.5" customHeight="1">
      <c r="A46" s="345"/>
      <c r="B46" s="522" t="s">
        <v>352</v>
      </c>
      <c r="C46" s="522"/>
      <c r="D46" s="522"/>
      <c r="E46" s="522"/>
      <c r="F46" s="522"/>
      <c r="G46" s="332"/>
    </row>
    <row r="47" spans="1:19" s="340" customFormat="1" ht="45.75" customHeight="1" thickBot="1">
      <c r="A47" s="345"/>
      <c r="B47" s="523" t="s">
        <v>350</v>
      </c>
      <c r="C47" s="523"/>
      <c r="D47" s="523"/>
      <c r="E47" s="523"/>
      <c r="F47" s="523"/>
      <c r="G47" s="332"/>
      <c r="I47" s="347" t="s">
        <v>431</v>
      </c>
      <c r="O47" s="347" t="s">
        <v>432</v>
      </c>
    </row>
    <row r="48" spans="1:19" s="340" customFormat="1" ht="291" customHeight="1" thickBot="1">
      <c r="A48" s="332"/>
      <c r="B48" s="500"/>
      <c r="C48" s="501"/>
      <c r="D48" s="501"/>
      <c r="E48" s="501"/>
      <c r="F48" s="501"/>
      <c r="G48" s="348"/>
      <c r="H48" s="349"/>
      <c r="I48" s="518" t="s">
        <v>403</v>
      </c>
      <c r="J48" s="519"/>
      <c r="K48" s="519"/>
      <c r="L48" s="519"/>
      <c r="M48" s="520"/>
      <c r="O48" s="527" t="s">
        <v>433</v>
      </c>
      <c r="P48" s="528"/>
      <c r="Q48" s="528"/>
      <c r="R48" s="528"/>
      <c r="S48" s="529"/>
    </row>
    <row r="49" spans="1:9" ht="21" customHeight="1"/>
    <row r="50" spans="1:9" s="340" customFormat="1" ht="34.5" customHeight="1">
      <c r="A50" s="521" t="s">
        <v>343</v>
      </c>
      <c r="B50" s="521"/>
      <c r="C50" s="521"/>
      <c r="D50" s="521"/>
      <c r="E50" s="521"/>
      <c r="F50" s="341"/>
      <c r="G50" s="341"/>
    </row>
    <row r="51" spans="1:9" s="340" customFormat="1" ht="34.5" customHeight="1">
      <c r="A51" s="342"/>
      <c r="B51" s="342" t="s">
        <v>337</v>
      </c>
      <c r="C51" s="342"/>
      <c r="D51" s="342"/>
      <c r="E51" s="342"/>
      <c r="F51" s="341"/>
      <c r="G51" s="341"/>
    </row>
    <row r="52" spans="1:9" s="340" customFormat="1" ht="34.5" customHeight="1">
      <c r="A52" s="342"/>
      <c r="B52" s="343"/>
      <c r="C52" s="344" t="s">
        <v>333</v>
      </c>
      <c r="D52" s="344" t="s">
        <v>332</v>
      </c>
      <c r="E52" s="342"/>
      <c r="F52" s="341"/>
      <c r="G52" s="341"/>
    </row>
    <row r="53" spans="1:9" s="340" customFormat="1" ht="27.75" customHeight="1">
      <c r="A53" s="342"/>
      <c r="B53" s="343" t="s">
        <v>313</v>
      </c>
      <c r="C53" s="329"/>
      <c r="D53" s="344">
        <f>'別紙２－1（明細書）'!G30</f>
        <v>0</v>
      </c>
      <c r="E53" s="342"/>
      <c r="F53" s="341"/>
      <c r="G53" s="341"/>
    </row>
    <row r="54" spans="1:9" s="340" customFormat="1" ht="27.75" customHeight="1">
      <c r="A54" s="342"/>
      <c r="B54" s="343" t="s">
        <v>314</v>
      </c>
      <c r="C54" s="329"/>
      <c r="D54" s="344">
        <f>'別紙２－1（明細書）'!G31</f>
        <v>0</v>
      </c>
      <c r="E54" s="342"/>
      <c r="F54" s="341"/>
      <c r="G54" s="341"/>
    </row>
    <row r="55" spans="1:9" s="340" customFormat="1" ht="27.75" customHeight="1">
      <c r="A55" s="342"/>
      <c r="B55" s="343" t="s">
        <v>315</v>
      </c>
      <c r="C55" s="329"/>
      <c r="D55" s="344">
        <f>'別紙２－1（明細書）'!G32</f>
        <v>0</v>
      </c>
      <c r="E55" s="342"/>
      <c r="F55" s="341"/>
      <c r="G55" s="341"/>
    </row>
    <row r="56" spans="1:9" s="340" customFormat="1" ht="27.75" customHeight="1">
      <c r="A56" s="342"/>
      <c r="B56" s="343" t="s">
        <v>316</v>
      </c>
      <c r="C56" s="329"/>
      <c r="D56" s="344">
        <f>'別紙２－1（明細書）'!G33</f>
        <v>0</v>
      </c>
      <c r="E56" s="342"/>
      <c r="F56" s="341"/>
      <c r="G56" s="341"/>
    </row>
    <row r="57" spans="1:9" s="340" customFormat="1" ht="27.75" customHeight="1">
      <c r="A57" s="342"/>
      <c r="B57" s="343" t="s">
        <v>317</v>
      </c>
      <c r="C57" s="329"/>
      <c r="D57" s="344">
        <f>'別紙２－1（明細書）'!G34</f>
        <v>0</v>
      </c>
      <c r="E57" s="342"/>
      <c r="F57" s="341"/>
      <c r="G57" s="341"/>
    </row>
    <row r="58" spans="1:9" s="340" customFormat="1" ht="27.75" customHeight="1">
      <c r="A58" s="342"/>
      <c r="B58" s="343" t="s">
        <v>318</v>
      </c>
      <c r="C58" s="329"/>
      <c r="D58" s="344">
        <f>'別紙２－1（明細書）'!G35</f>
        <v>0</v>
      </c>
      <c r="E58" s="342"/>
      <c r="F58" s="341"/>
      <c r="G58" s="341"/>
    </row>
    <row r="59" spans="1:9" s="340" customFormat="1" ht="27.75" customHeight="1">
      <c r="A59" s="342"/>
      <c r="B59" s="343" t="s">
        <v>319</v>
      </c>
      <c r="C59" s="329"/>
      <c r="D59" s="344">
        <f>'別紙２－1（明細書）'!G36</f>
        <v>0</v>
      </c>
      <c r="E59" s="342"/>
      <c r="F59" s="341"/>
      <c r="G59" s="341"/>
    </row>
    <row r="60" spans="1:9" ht="20.25" customHeight="1"/>
    <row r="61" spans="1:9" s="340" customFormat="1" ht="24" customHeight="1">
      <c r="A61" s="345"/>
      <c r="B61" s="346" t="s">
        <v>338</v>
      </c>
      <c r="C61" s="346"/>
      <c r="D61" s="346"/>
      <c r="E61" s="346"/>
      <c r="F61" s="346"/>
      <c r="G61" s="332"/>
    </row>
    <row r="62" spans="1:9" s="340" customFormat="1" ht="24" customHeight="1">
      <c r="A62" s="345"/>
      <c r="B62" s="346" t="s">
        <v>336</v>
      </c>
      <c r="C62" s="346"/>
      <c r="D62" s="346"/>
      <c r="E62" s="346"/>
      <c r="F62" s="346"/>
      <c r="G62" s="332"/>
    </row>
    <row r="63" spans="1:9" s="340" customFormat="1" ht="31.5" customHeight="1">
      <c r="A63" s="345"/>
      <c r="B63" s="522" t="s">
        <v>352</v>
      </c>
      <c r="C63" s="522"/>
      <c r="D63" s="522"/>
      <c r="E63" s="522"/>
      <c r="F63" s="522"/>
      <c r="G63" s="332"/>
    </row>
    <row r="64" spans="1:9" s="340" customFormat="1" ht="45.75" customHeight="1" thickBot="1">
      <c r="A64" s="345"/>
      <c r="B64" s="523" t="s">
        <v>354</v>
      </c>
      <c r="C64" s="523"/>
      <c r="D64" s="523"/>
      <c r="E64" s="523"/>
      <c r="F64" s="523"/>
      <c r="G64" s="332"/>
      <c r="I64" s="347" t="s">
        <v>339</v>
      </c>
    </row>
    <row r="65" spans="1:13" s="340" customFormat="1" ht="225" customHeight="1" thickBot="1">
      <c r="A65" s="332"/>
      <c r="B65" s="500"/>
      <c r="C65" s="501"/>
      <c r="D65" s="501"/>
      <c r="E65" s="501"/>
      <c r="F65" s="501"/>
      <c r="G65" s="348"/>
      <c r="H65" s="349"/>
      <c r="I65" s="518" t="s">
        <v>404</v>
      </c>
      <c r="J65" s="519"/>
      <c r="K65" s="519"/>
      <c r="L65" s="519"/>
      <c r="M65" s="520"/>
    </row>
    <row r="66" spans="1:13" ht="20.25" customHeight="1"/>
    <row r="67" spans="1:13" s="340" customFormat="1" ht="34.5" customHeight="1">
      <c r="A67" s="521" t="s">
        <v>349</v>
      </c>
      <c r="B67" s="521"/>
      <c r="C67" s="521"/>
      <c r="D67" s="521"/>
      <c r="E67" s="521"/>
      <c r="F67" s="341"/>
      <c r="G67" s="341"/>
    </row>
    <row r="68" spans="1:13" s="340" customFormat="1" ht="34.5" customHeight="1">
      <c r="A68" s="342"/>
      <c r="B68" s="342" t="s">
        <v>337</v>
      </c>
      <c r="C68" s="342"/>
      <c r="D68" s="342"/>
      <c r="E68" s="342"/>
      <c r="F68" s="341"/>
      <c r="G68" s="341"/>
    </row>
    <row r="69" spans="1:13" s="340" customFormat="1" ht="34.5" customHeight="1">
      <c r="A69" s="342"/>
      <c r="B69" s="343"/>
      <c r="C69" s="344" t="s">
        <v>347</v>
      </c>
      <c r="D69" s="344" t="s">
        <v>376</v>
      </c>
      <c r="E69" s="342"/>
      <c r="F69" s="341"/>
      <c r="G69" s="341"/>
    </row>
    <row r="70" spans="1:13" s="340" customFormat="1" ht="34.5" customHeight="1">
      <c r="A70" s="342"/>
      <c r="B70" s="343" t="s">
        <v>346</v>
      </c>
      <c r="C70" s="329"/>
      <c r="D70" s="344">
        <f>'別紙２－1（明細書）'!D39</f>
        <v>0</v>
      </c>
      <c r="E70" s="342"/>
      <c r="F70" s="341"/>
      <c r="G70" s="341"/>
    </row>
    <row r="71" spans="1:13" s="340" customFormat="1" ht="34.5" customHeight="1">
      <c r="A71" s="342"/>
      <c r="B71" s="343"/>
      <c r="C71" s="344" t="s">
        <v>333</v>
      </c>
      <c r="D71" s="344" t="s">
        <v>332</v>
      </c>
      <c r="E71" s="342"/>
      <c r="F71" s="341"/>
      <c r="G71" s="341"/>
    </row>
    <row r="72" spans="1:13" s="340" customFormat="1" ht="27.75" customHeight="1">
      <c r="A72" s="342"/>
      <c r="B72" s="343" t="s">
        <v>42</v>
      </c>
      <c r="C72" s="329"/>
      <c r="D72" s="344">
        <f>'別紙２－1（明細書）'!G41</f>
        <v>0</v>
      </c>
      <c r="E72" s="342"/>
      <c r="F72" s="341"/>
      <c r="G72" s="341"/>
    </row>
    <row r="73" spans="1:13" s="340" customFormat="1" ht="27.75" customHeight="1">
      <c r="A73" s="342"/>
      <c r="B73" s="343" t="s">
        <v>62</v>
      </c>
      <c r="C73" s="329"/>
      <c r="D73" s="344">
        <f>'別紙２－1（明細書）'!G42</f>
        <v>0</v>
      </c>
      <c r="E73" s="342"/>
      <c r="F73" s="341"/>
      <c r="G73" s="341"/>
    </row>
    <row r="74" spans="1:13" s="340" customFormat="1" ht="27.75" customHeight="1">
      <c r="A74" s="342"/>
      <c r="B74" s="343" t="s">
        <v>345</v>
      </c>
      <c r="C74" s="329"/>
      <c r="D74" s="344">
        <f>'別紙２－1（明細書）'!G44</f>
        <v>0</v>
      </c>
      <c r="E74" s="342"/>
      <c r="F74" s="341"/>
      <c r="G74" s="341"/>
    </row>
    <row r="75" spans="1:13" s="340" customFormat="1" ht="31.5" customHeight="1">
      <c r="A75" s="342"/>
      <c r="B75" s="343" t="s">
        <v>320</v>
      </c>
      <c r="C75" s="329"/>
      <c r="D75" s="344">
        <f>'別紙２－1（明細書）'!G45</f>
        <v>0</v>
      </c>
      <c r="E75" s="342"/>
      <c r="F75" s="341"/>
      <c r="G75" s="341"/>
    </row>
    <row r="76" spans="1:13" s="340" customFormat="1" ht="43.5" customHeight="1">
      <c r="A76" s="342"/>
      <c r="B76" s="343" t="s">
        <v>375</v>
      </c>
      <c r="C76" s="329"/>
      <c r="D76" s="344">
        <f>'別紙２－1（明細書）'!G48</f>
        <v>0</v>
      </c>
      <c r="E76" s="342"/>
      <c r="F76" s="341"/>
      <c r="G76" s="341"/>
    </row>
    <row r="77" spans="1:13" s="340" customFormat="1" ht="19.5" customHeight="1">
      <c r="A77" s="342"/>
      <c r="B77" s="342"/>
      <c r="C77" s="342"/>
      <c r="D77" s="342"/>
      <c r="E77" s="342"/>
      <c r="F77" s="341"/>
      <c r="G77" s="341"/>
    </row>
    <row r="78" spans="1:13" s="340" customFormat="1" ht="24" customHeight="1">
      <c r="A78" s="345"/>
      <c r="B78" s="346" t="s">
        <v>338</v>
      </c>
      <c r="C78" s="346"/>
      <c r="D78" s="346"/>
      <c r="E78" s="346"/>
      <c r="F78" s="346"/>
      <c r="G78" s="332"/>
    </row>
    <row r="79" spans="1:13" s="340" customFormat="1" ht="24" customHeight="1">
      <c r="A79" s="345"/>
      <c r="B79" s="346" t="s">
        <v>336</v>
      </c>
      <c r="C79" s="346"/>
      <c r="D79" s="346"/>
      <c r="E79" s="346"/>
      <c r="F79" s="346"/>
      <c r="G79" s="332"/>
    </row>
    <row r="80" spans="1:13" s="340" customFormat="1" ht="31.5" customHeight="1">
      <c r="A80" s="345"/>
      <c r="B80" s="522" t="s">
        <v>352</v>
      </c>
      <c r="C80" s="522"/>
      <c r="D80" s="522"/>
      <c r="E80" s="522"/>
      <c r="F80" s="522"/>
      <c r="G80" s="332"/>
    </row>
    <row r="81" spans="1:13" s="340" customFormat="1" ht="38.25" customHeight="1" thickBot="1">
      <c r="A81" s="345"/>
      <c r="B81" s="523" t="s">
        <v>353</v>
      </c>
      <c r="C81" s="523"/>
      <c r="D81" s="523"/>
      <c r="E81" s="523"/>
      <c r="F81" s="523"/>
      <c r="G81" s="332"/>
      <c r="I81" s="347" t="s">
        <v>339</v>
      </c>
    </row>
    <row r="82" spans="1:13" s="340" customFormat="1" ht="274.5" customHeight="1" thickBot="1">
      <c r="A82" s="332"/>
      <c r="B82" s="500"/>
      <c r="C82" s="501"/>
      <c r="D82" s="501"/>
      <c r="E82" s="501"/>
      <c r="F82" s="501"/>
      <c r="G82" s="348"/>
      <c r="H82" s="349"/>
      <c r="I82" s="518" t="s">
        <v>405</v>
      </c>
      <c r="J82" s="519"/>
      <c r="K82" s="519"/>
      <c r="L82" s="519"/>
      <c r="M82" s="520"/>
    </row>
  </sheetData>
  <sheetProtection sheet="1" objects="1" scenarios="1"/>
  <mergeCells count="30">
    <mergeCell ref="O34:S34"/>
    <mergeCell ref="O48:S48"/>
    <mergeCell ref="B80:F80"/>
    <mergeCell ref="I82:M82"/>
    <mergeCell ref="B65:F65"/>
    <mergeCell ref="I65:M65"/>
    <mergeCell ref="A67:E67"/>
    <mergeCell ref="B81:F81"/>
    <mergeCell ref="B82:F82"/>
    <mergeCell ref="B48:F48"/>
    <mergeCell ref="I48:M48"/>
    <mergeCell ref="A50:E50"/>
    <mergeCell ref="B63:F63"/>
    <mergeCell ref="B64:F64"/>
    <mergeCell ref="B34:F34"/>
    <mergeCell ref="I34:M34"/>
    <mergeCell ref="A36:E36"/>
    <mergeCell ref="B46:F46"/>
    <mergeCell ref="B47:F47"/>
    <mergeCell ref="A1:B1"/>
    <mergeCell ref="B3:F3"/>
    <mergeCell ref="A23:E23"/>
    <mergeCell ref="B32:F32"/>
    <mergeCell ref="B33:F33"/>
    <mergeCell ref="I21:M21"/>
    <mergeCell ref="A7:E7"/>
    <mergeCell ref="B19:F19"/>
    <mergeCell ref="B20:F20"/>
    <mergeCell ref="B6:G6"/>
    <mergeCell ref="B21:F21"/>
  </mergeCells>
  <phoneticPr fontId="2"/>
  <pageMargins left="0.70866141732283472" right="0.70866141732283472" top="0.74803149606299213" bottom="0.74803149606299213" header="0.31496062992125984" footer="0.31496062992125984"/>
  <pageSetup paperSize="9" scale="91" fitToHeight="0" orientation="portrait" r:id="rId1"/>
  <rowBreaks count="4" manualBreakCount="4">
    <brk id="22" max="6" man="1"/>
    <brk id="35" max="6" man="1"/>
    <brk id="49" max="6" man="1"/>
    <brk id="66" max="6"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CCE13-063E-492B-875B-AFA929E45451}">
  <sheetPr>
    <tabColor rgb="FFFFFF00"/>
    <pageSetUpPr fitToPage="1"/>
  </sheetPr>
  <dimension ref="A1:M37"/>
  <sheetViews>
    <sheetView workbookViewId="0">
      <selection activeCell="A20" sqref="A20:K20"/>
    </sheetView>
  </sheetViews>
  <sheetFormatPr defaultRowHeight="13.5"/>
  <cols>
    <col min="1" max="8" width="9" style="350"/>
    <col min="9" max="9" width="6.5" style="350" customWidth="1"/>
    <col min="10" max="13" width="5.625" style="350" customWidth="1"/>
    <col min="14" max="14" width="1.375" style="350" customWidth="1"/>
    <col min="15" max="16384" width="9" style="350"/>
  </cols>
  <sheetData>
    <row r="1" spans="1:13" ht="14.25" customHeight="1">
      <c r="A1" s="530" t="s">
        <v>407</v>
      </c>
      <c r="B1" s="531"/>
      <c r="C1" s="531"/>
      <c r="D1" s="531"/>
      <c r="E1" s="531"/>
      <c r="F1" s="531"/>
      <c r="G1" s="531"/>
      <c r="H1" s="531"/>
      <c r="I1" s="531"/>
      <c r="J1" s="531"/>
      <c r="K1" s="531"/>
      <c r="L1" s="531"/>
      <c r="M1" s="531"/>
    </row>
    <row r="2" spans="1:13" ht="14.25">
      <c r="A2" s="351"/>
    </row>
    <row r="3" spans="1:13" ht="14.25" customHeight="1">
      <c r="A3" s="532" t="s">
        <v>355</v>
      </c>
      <c r="B3" s="532"/>
      <c r="C3" s="532"/>
      <c r="D3" s="532"/>
      <c r="E3" s="532"/>
      <c r="F3" s="532"/>
      <c r="G3" s="532"/>
      <c r="H3" s="532"/>
      <c r="I3" s="532"/>
      <c r="J3" s="532"/>
      <c r="K3" s="532"/>
      <c r="L3" s="352"/>
      <c r="M3" s="352"/>
    </row>
    <row r="4" spans="1:13" ht="14.25" customHeight="1">
      <c r="A4" s="353"/>
      <c r="B4" s="353"/>
      <c r="C4" s="353"/>
      <c r="D4" s="353"/>
      <c r="E4" s="353"/>
      <c r="F4" s="353"/>
      <c r="G4" s="353"/>
      <c r="H4" s="353"/>
      <c r="I4" s="353"/>
      <c r="J4" s="353"/>
      <c r="K4" s="353"/>
      <c r="L4" s="352"/>
      <c r="M4" s="352"/>
    </row>
    <row r="5" spans="1:13" ht="14.25" customHeight="1">
      <c r="A5" s="354"/>
      <c r="B5" s="354"/>
      <c r="C5" s="354"/>
      <c r="D5" s="354"/>
      <c r="E5" s="354"/>
      <c r="F5" s="354"/>
      <c r="G5" s="354"/>
      <c r="H5" s="456" t="s">
        <v>305</v>
      </c>
      <c r="I5" s="456"/>
      <c r="J5" s="456"/>
      <c r="K5" s="456"/>
      <c r="L5" s="352"/>
      <c r="M5" s="352"/>
    </row>
    <row r="6" spans="1:13" ht="14.25">
      <c r="A6" s="351"/>
    </row>
    <row r="7" spans="1:13" ht="14.25">
      <c r="A7" s="351"/>
    </row>
    <row r="8" spans="1:13" ht="14.25" customHeight="1">
      <c r="A8" s="530" t="s">
        <v>236</v>
      </c>
      <c r="B8" s="531"/>
      <c r="C8" s="531"/>
      <c r="D8" s="531"/>
      <c r="E8" s="531"/>
      <c r="F8" s="531"/>
      <c r="G8" s="531"/>
      <c r="H8" s="531"/>
      <c r="I8" s="531"/>
      <c r="J8" s="531"/>
      <c r="K8" s="531"/>
      <c r="L8" s="531"/>
      <c r="M8" s="531"/>
    </row>
    <row r="9" spans="1:13" ht="14.25" customHeight="1">
      <c r="A9" s="530" t="s">
        <v>237</v>
      </c>
      <c r="B9" s="531"/>
      <c r="C9" s="531"/>
      <c r="D9" s="531"/>
      <c r="E9" s="531"/>
      <c r="F9" s="531"/>
      <c r="G9" s="531"/>
      <c r="H9" s="531"/>
      <c r="I9" s="531"/>
      <c r="J9" s="531"/>
      <c r="K9" s="531"/>
      <c r="L9" s="531"/>
      <c r="M9" s="531"/>
    </row>
    <row r="10" spans="1:13" ht="14.25">
      <c r="A10" s="351"/>
    </row>
    <row r="11" spans="1:13" ht="27.75" customHeight="1">
      <c r="A11" s="351"/>
      <c r="E11" s="533" t="s">
        <v>258</v>
      </c>
      <c r="F11" s="533"/>
      <c r="G11" s="534"/>
      <c r="H11" s="534"/>
      <c r="I11" s="534"/>
      <c r="J11" s="534"/>
      <c r="K11" s="534"/>
    </row>
    <row r="12" spans="1:13" ht="27" customHeight="1">
      <c r="A12" s="354"/>
      <c r="B12" s="352"/>
      <c r="C12" s="533" t="s">
        <v>257</v>
      </c>
      <c r="D12" s="533"/>
      <c r="E12" s="533" t="s">
        <v>256</v>
      </c>
      <c r="F12" s="533"/>
      <c r="G12" s="535"/>
      <c r="H12" s="535"/>
      <c r="I12" s="535"/>
      <c r="J12" s="535"/>
      <c r="K12" s="535"/>
      <c r="L12" s="352"/>
      <c r="M12" s="352"/>
    </row>
    <row r="13" spans="1:13" ht="27" customHeight="1">
      <c r="A13" s="354"/>
      <c r="B13" s="352"/>
      <c r="C13" s="352"/>
      <c r="D13" s="352"/>
      <c r="E13" s="533" t="s">
        <v>249</v>
      </c>
      <c r="F13" s="533"/>
      <c r="G13" s="537"/>
      <c r="H13" s="537"/>
      <c r="I13" s="537"/>
      <c r="J13" s="537"/>
      <c r="K13" s="537"/>
      <c r="L13" s="352"/>
      <c r="M13" s="352"/>
    </row>
    <row r="14" spans="1:13" ht="27.75" customHeight="1">
      <c r="A14" s="355"/>
      <c r="B14" s="352"/>
      <c r="C14" s="352"/>
      <c r="D14" s="352"/>
      <c r="E14" s="533" t="s">
        <v>248</v>
      </c>
      <c r="F14" s="533"/>
      <c r="G14" s="537"/>
      <c r="H14" s="537"/>
      <c r="I14" s="537"/>
      <c r="J14" s="537"/>
      <c r="K14" s="537"/>
      <c r="L14" s="352"/>
      <c r="M14" s="352"/>
    </row>
    <row r="15" spans="1:13" ht="27.75" customHeight="1">
      <c r="A15" s="355"/>
      <c r="B15" s="352"/>
      <c r="C15" s="352"/>
      <c r="D15" s="352"/>
      <c r="E15" s="533" t="s">
        <v>247</v>
      </c>
      <c r="F15" s="533"/>
      <c r="G15" s="537"/>
      <c r="H15" s="537"/>
      <c r="I15" s="537"/>
      <c r="J15" s="537"/>
      <c r="K15" s="537"/>
      <c r="L15" s="352"/>
      <c r="M15" s="352"/>
    </row>
    <row r="16" spans="1:13" ht="14.25">
      <c r="A16" s="351"/>
    </row>
    <row r="17" spans="1:13" ht="14.25">
      <c r="A17" s="351"/>
    </row>
    <row r="18" spans="1:13" ht="16.5" customHeight="1">
      <c r="A18" s="536" t="s">
        <v>367</v>
      </c>
      <c r="B18" s="536"/>
      <c r="C18" s="536"/>
      <c r="D18" s="536"/>
      <c r="E18" s="536"/>
      <c r="F18" s="536"/>
      <c r="G18" s="536"/>
      <c r="H18" s="536"/>
      <c r="I18" s="536"/>
      <c r="J18" s="536"/>
      <c r="K18" s="536"/>
      <c r="L18" s="352"/>
      <c r="M18" s="352"/>
    </row>
    <row r="19" spans="1:13" ht="16.5" customHeight="1">
      <c r="A19" s="538" t="s">
        <v>368</v>
      </c>
      <c r="B19" s="538"/>
      <c r="C19" s="538"/>
      <c r="D19" s="538"/>
      <c r="E19" s="538"/>
      <c r="F19" s="538"/>
      <c r="G19" s="538"/>
      <c r="H19" s="538"/>
      <c r="I19" s="538"/>
      <c r="J19" s="538"/>
      <c r="K19" s="538"/>
    </row>
    <row r="20" spans="1:13" ht="16.5" customHeight="1">
      <c r="A20" s="536" t="s">
        <v>364</v>
      </c>
      <c r="B20" s="536"/>
      <c r="C20" s="536"/>
      <c r="D20" s="536"/>
      <c r="E20" s="536"/>
      <c r="F20" s="536"/>
      <c r="G20" s="536"/>
      <c r="H20" s="536"/>
      <c r="I20" s="536"/>
      <c r="J20" s="536"/>
      <c r="K20" s="536"/>
    </row>
    <row r="21" spans="1:13" ht="16.5" customHeight="1">
      <c r="A21" s="536" t="s">
        <v>369</v>
      </c>
      <c r="B21" s="536"/>
      <c r="C21" s="536"/>
      <c r="D21" s="536"/>
      <c r="E21" s="536"/>
      <c r="F21" s="536"/>
      <c r="G21" s="536"/>
      <c r="H21" s="536"/>
      <c r="I21" s="536"/>
      <c r="J21" s="536"/>
      <c r="K21" s="536"/>
      <c r="L21" s="352"/>
      <c r="M21" s="352"/>
    </row>
    <row r="22" spans="1:13" ht="16.5" customHeight="1">
      <c r="A22" s="536" t="s">
        <v>370</v>
      </c>
      <c r="B22" s="536"/>
      <c r="C22" s="536"/>
      <c r="D22" s="536"/>
      <c r="E22" s="536"/>
      <c r="F22" s="536"/>
      <c r="G22" s="536"/>
      <c r="H22" s="536"/>
      <c r="I22" s="536"/>
      <c r="J22" s="536"/>
      <c r="K22" s="536"/>
      <c r="L22" s="352"/>
      <c r="M22" s="352"/>
    </row>
    <row r="23" spans="1:13" ht="16.5" customHeight="1">
      <c r="A23" s="536" t="s">
        <v>357</v>
      </c>
      <c r="B23" s="536"/>
      <c r="C23" s="536"/>
      <c r="D23" s="536"/>
      <c r="E23" s="536"/>
      <c r="F23" s="536"/>
      <c r="G23" s="536"/>
      <c r="H23" s="536"/>
      <c r="I23" s="536"/>
      <c r="J23" s="536"/>
      <c r="K23" s="536"/>
      <c r="L23" s="352"/>
      <c r="M23" s="352"/>
    </row>
    <row r="24" spans="1:13" ht="16.5" customHeight="1">
      <c r="A24" s="356"/>
      <c r="B24" s="356"/>
      <c r="C24" s="356"/>
      <c r="D24" s="356"/>
      <c r="E24" s="356"/>
      <c r="F24" s="356"/>
      <c r="G24" s="356"/>
      <c r="H24" s="356"/>
      <c r="I24" s="356"/>
      <c r="J24" s="356"/>
      <c r="K24" s="356"/>
    </row>
    <row r="25" spans="1:13" ht="16.5" customHeight="1">
      <c r="A25" s="539" t="s">
        <v>366</v>
      </c>
      <c r="B25" s="539"/>
      <c r="C25" s="539"/>
      <c r="D25" s="539"/>
      <c r="E25" s="539"/>
      <c r="F25" s="539"/>
      <c r="G25" s="539"/>
      <c r="H25" s="539"/>
      <c r="I25" s="539"/>
      <c r="J25" s="539"/>
      <c r="K25" s="539"/>
    </row>
    <row r="26" spans="1:13" ht="16.5" customHeight="1">
      <c r="A26" s="536" t="s">
        <v>371</v>
      </c>
      <c r="B26" s="536"/>
      <c r="C26" s="536"/>
      <c r="D26" s="536"/>
      <c r="E26" s="536"/>
      <c r="F26" s="536"/>
      <c r="G26" s="536"/>
      <c r="H26" s="536"/>
      <c r="I26" s="536"/>
      <c r="J26" s="536"/>
      <c r="K26" s="536"/>
      <c r="L26" s="352"/>
      <c r="M26" s="352"/>
    </row>
    <row r="27" spans="1:13" ht="16.5" customHeight="1">
      <c r="A27" s="538" t="s">
        <v>372</v>
      </c>
      <c r="B27" s="538"/>
      <c r="C27" s="538"/>
      <c r="D27" s="538"/>
      <c r="E27" s="538"/>
      <c r="F27" s="538"/>
      <c r="G27" s="538"/>
      <c r="H27" s="538"/>
      <c r="I27" s="538"/>
      <c r="J27" s="538"/>
      <c r="K27" s="538"/>
    </row>
    <row r="28" spans="1:13" ht="16.5" customHeight="1">
      <c r="A28" s="536" t="s">
        <v>373</v>
      </c>
      <c r="B28" s="536"/>
      <c r="C28" s="536"/>
      <c r="D28" s="536"/>
      <c r="E28" s="536"/>
      <c r="F28" s="536"/>
      <c r="G28" s="536"/>
      <c r="H28" s="536"/>
      <c r="I28" s="536"/>
      <c r="J28" s="536"/>
      <c r="K28" s="536"/>
      <c r="L28" s="352"/>
      <c r="M28" s="352"/>
    </row>
    <row r="29" spans="1:13" ht="16.5" customHeight="1">
      <c r="A29" s="536" t="s">
        <v>374</v>
      </c>
      <c r="B29" s="536"/>
      <c r="C29" s="536"/>
      <c r="D29" s="536"/>
      <c r="E29" s="536"/>
      <c r="F29" s="536"/>
      <c r="G29" s="536"/>
      <c r="H29" s="536"/>
      <c r="I29" s="536"/>
      <c r="J29" s="536"/>
      <c r="K29" s="536"/>
      <c r="L29" s="352"/>
      <c r="M29" s="352"/>
    </row>
    <row r="30" spans="1:13" ht="16.5" customHeight="1">
      <c r="A30" s="536" t="s">
        <v>358</v>
      </c>
      <c r="B30" s="536"/>
      <c r="C30" s="536"/>
      <c r="D30" s="536"/>
      <c r="E30" s="536"/>
      <c r="F30" s="536"/>
      <c r="G30" s="536"/>
      <c r="H30" s="536"/>
      <c r="I30" s="536"/>
      <c r="J30" s="536"/>
      <c r="K30" s="536"/>
      <c r="L30" s="352"/>
      <c r="M30" s="352"/>
    </row>
    <row r="31" spans="1:13" ht="16.5" customHeight="1">
      <c r="A31" s="536" t="s">
        <v>359</v>
      </c>
      <c r="B31" s="536"/>
      <c r="C31" s="536"/>
      <c r="D31" s="536"/>
      <c r="E31" s="536"/>
      <c r="F31" s="536"/>
      <c r="G31" s="536"/>
      <c r="H31" s="536"/>
      <c r="I31" s="536"/>
      <c r="J31" s="536"/>
      <c r="K31" s="536"/>
      <c r="L31" s="352"/>
      <c r="M31" s="352"/>
    </row>
    <row r="32" spans="1:13" ht="16.5" customHeight="1">
      <c r="A32" s="536" t="s">
        <v>360</v>
      </c>
      <c r="B32" s="536"/>
      <c r="C32" s="536"/>
      <c r="D32" s="536"/>
      <c r="E32" s="536"/>
      <c r="F32" s="536"/>
      <c r="G32" s="536"/>
      <c r="H32" s="536"/>
      <c r="I32" s="536"/>
      <c r="J32" s="536"/>
      <c r="K32" s="536"/>
      <c r="L32" s="352"/>
      <c r="M32" s="352"/>
    </row>
    <row r="33" spans="1:13" ht="16.5" customHeight="1">
      <c r="A33" s="536" t="s">
        <v>361</v>
      </c>
      <c r="B33" s="536"/>
      <c r="C33" s="536"/>
      <c r="D33" s="536"/>
      <c r="E33" s="536"/>
      <c r="F33" s="536"/>
      <c r="G33" s="536"/>
      <c r="H33" s="536"/>
      <c r="I33" s="536"/>
      <c r="J33" s="536"/>
      <c r="K33" s="536"/>
      <c r="L33" s="352"/>
      <c r="M33" s="352"/>
    </row>
    <row r="34" spans="1:13" ht="16.5" customHeight="1">
      <c r="A34" s="536" t="s">
        <v>362</v>
      </c>
      <c r="B34" s="536"/>
      <c r="C34" s="536"/>
      <c r="D34" s="536"/>
      <c r="E34" s="536"/>
      <c r="F34" s="536"/>
      <c r="G34" s="536"/>
      <c r="H34" s="536"/>
      <c r="I34" s="536"/>
      <c r="J34" s="536"/>
      <c r="K34" s="536"/>
    </row>
    <row r="35" spans="1:13" ht="16.5" customHeight="1">
      <c r="A35" s="536" t="s">
        <v>363</v>
      </c>
      <c r="B35" s="536"/>
      <c r="C35" s="536"/>
      <c r="D35" s="536"/>
      <c r="E35" s="536"/>
      <c r="F35" s="536"/>
      <c r="G35" s="536"/>
      <c r="H35" s="536"/>
      <c r="I35" s="536"/>
      <c r="J35" s="536"/>
      <c r="K35" s="536"/>
    </row>
    <row r="36" spans="1:13" ht="16.5" customHeight="1">
      <c r="A36" s="536" t="s">
        <v>356</v>
      </c>
      <c r="B36" s="536"/>
      <c r="C36" s="536"/>
      <c r="D36" s="536"/>
      <c r="E36" s="536"/>
      <c r="F36" s="536"/>
      <c r="G36" s="536"/>
      <c r="H36" s="536"/>
      <c r="I36" s="536"/>
      <c r="J36" s="536"/>
      <c r="K36" s="536"/>
      <c r="L36" s="352"/>
      <c r="M36" s="352"/>
    </row>
    <row r="37" spans="1:13" ht="16.5" customHeight="1">
      <c r="A37" s="357"/>
      <c r="B37" s="357"/>
      <c r="C37" s="357"/>
      <c r="D37" s="357"/>
      <c r="E37" s="357"/>
      <c r="F37" s="357"/>
      <c r="G37" s="357"/>
      <c r="H37" s="357"/>
      <c r="I37" s="357"/>
      <c r="J37" s="357"/>
      <c r="K37" s="357"/>
      <c r="L37" s="352"/>
      <c r="M37" s="352"/>
    </row>
  </sheetData>
  <sheetProtection sheet="1" objects="1" scenarios="1"/>
  <mergeCells count="34">
    <mergeCell ref="A26:K26"/>
    <mergeCell ref="A19:K19"/>
    <mergeCell ref="A27:K27"/>
    <mergeCell ref="A28:K28"/>
    <mergeCell ref="A29:K29"/>
    <mergeCell ref="A25:K25"/>
    <mergeCell ref="A20:K20"/>
    <mergeCell ref="A21:K21"/>
    <mergeCell ref="A22:K22"/>
    <mergeCell ref="A23:K23"/>
    <mergeCell ref="A30:K30"/>
    <mergeCell ref="A31:K31"/>
    <mergeCell ref="A32:K32"/>
    <mergeCell ref="A36:K36"/>
    <mergeCell ref="A33:K33"/>
    <mergeCell ref="A34:K34"/>
    <mergeCell ref="A35:K35"/>
    <mergeCell ref="A18:K18"/>
    <mergeCell ref="E13:F13"/>
    <mergeCell ref="G13:K13"/>
    <mergeCell ref="E14:F14"/>
    <mergeCell ref="G14:K14"/>
    <mergeCell ref="E15:F15"/>
    <mergeCell ref="G15:K15"/>
    <mergeCell ref="E11:F11"/>
    <mergeCell ref="G11:K11"/>
    <mergeCell ref="C12:D12"/>
    <mergeCell ref="E12:F12"/>
    <mergeCell ref="G12:K12"/>
    <mergeCell ref="A1:M1"/>
    <mergeCell ref="A3:K3"/>
    <mergeCell ref="H5:K5"/>
    <mergeCell ref="A8:M8"/>
    <mergeCell ref="A9:M9"/>
  </mergeCells>
  <phoneticPr fontId="2"/>
  <pageMargins left="0.75" right="0.75" top="1" bottom="1" header="0.5" footer="0.5"/>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1653F-BC6F-4C6F-A029-603D54AFE658}">
  <sheetPr>
    <tabColor rgb="FF00B0F0"/>
    <pageSetUpPr fitToPage="1"/>
  </sheetPr>
  <dimension ref="A1:M45"/>
  <sheetViews>
    <sheetView workbookViewId="0">
      <selection sqref="A1:M1"/>
    </sheetView>
  </sheetViews>
  <sheetFormatPr defaultRowHeight="13.5"/>
  <cols>
    <col min="1" max="8" width="9" style="207"/>
    <col min="9" max="9" width="6.5" style="207" customWidth="1"/>
    <col min="10" max="13" width="5.625" style="207" customWidth="1"/>
    <col min="14" max="14" width="1.375" style="207" customWidth="1"/>
    <col min="15" max="16384" width="9" style="207"/>
  </cols>
  <sheetData>
    <row r="1" spans="1:13" ht="14.25" customHeight="1">
      <c r="A1" s="446" t="s">
        <v>279</v>
      </c>
      <c r="B1" s="447"/>
      <c r="C1" s="447"/>
      <c r="D1" s="447"/>
      <c r="E1" s="447"/>
      <c r="F1" s="447"/>
      <c r="G1" s="447"/>
      <c r="H1" s="447"/>
      <c r="I1" s="447"/>
      <c r="J1" s="447"/>
      <c r="K1" s="447"/>
      <c r="L1" s="447"/>
      <c r="M1" s="447"/>
    </row>
    <row r="2" spans="1:13" ht="14.25">
      <c r="A2" s="208"/>
    </row>
    <row r="3" spans="1:13" ht="14.25" customHeight="1">
      <c r="A3" s="444" t="s">
        <v>266</v>
      </c>
      <c r="B3" s="444"/>
      <c r="C3" s="444"/>
      <c r="D3" s="444"/>
      <c r="E3" s="444"/>
      <c r="F3" s="444"/>
      <c r="G3" s="444"/>
      <c r="H3" s="444"/>
      <c r="I3" s="444"/>
      <c r="J3" s="444"/>
      <c r="K3" s="444"/>
      <c r="L3" s="209"/>
      <c r="M3" s="209"/>
    </row>
    <row r="4" spans="1:13" ht="14.25" customHeight="1">
      <c r="A4" s="444" t="s">
        <v>280</v>
      </c>
      <c r="B4" s="444"/>
      <c r="C4" s="444"/>
      <c r="D4" s="444"/>
      <c r="E4" s="444"/>
      <c r="F4" s="444"/>
      <c r="G4" s="444"/>
      <c r="H4" s="444"/>
      <c r="I4" s="444"/>
      <c r="J4" s="444"/>
      <c r="K4" s="444"/>
      <c r="L4" s="209"/>
      <c r="M4" s="209"/>
    </row>
    <row r="5" spans="1:13" ht="14.25">
      <c r="A5" s="208"/>
    </row>
    <row r="6" spans="1:13" ht="14.25" customHeight="1">
      <c r="A6" s="210"/>
      <c r="B6" s="210"/>
      <c r="C6" s="210"/>
      <c r="D6" s="210"/>
      <c r="E6" s="210"/>
      <c r="F6" s="210"/>
      <c r="G6" s="210"/>
      <c r="H6" s="456" t="s">
        <v>304</v>
      </c>
      <c r="I6" s="456"/>
      <c r="J6" s="456"/>
      <c r="K6" s="456"/>
      <c r="L6" s="209"/>
      <c r="M6" s="209"/>
    </row>
    <row r="7" spans="1:13" ht="14.25" customHeight="1">
      <c r="A7" s="210"/>
      <c r="B7" s="210"/>
      <c r="C7" s="210"/>
      <c r="D7" s="210"/>
      <c r="E7" s="210"/>
      <c r="F7" s="210"/>
      <c r="G7" s="210"/>
      <c r="H7" s="457" t="s">
        <v>418</v>
      </c>
      <c r="I7" s="457"/>
      <c r="J7" s="457"/>
      <c r="K7" s="457"/>
      <c r="L7" s="209"/>
      <c r="M7" s="209"/>
    </row>
    <row r="8" spans="1:13" ht="14.25">
      <c r="A8" s="208"/>
    </row>
    <row r="9" spans="1:13" ht="14.25">
      <c r="A9" s="208"/>
    </row>
    <row r="10" spans="1:13" ht="14.25" customHeight="1">
      <c r="A10" s="446" t="s">
        <v>236</v>
      </c>
      <c r="B10" s="447"/>
      <c r="C10" s="447"/>
      <c r="D10" s="447"/>
      <c r="E10" s="447"/>
      <c r="F10" s="447"/>
      <c r="G10" s="447"/>
      <c r="H10" s="447"/>
      <c r="I10" s="447"/>
      <c r="J10" s="447"/>
      <c r="K10" s="447"/>
      <c r="L10" s="447"/>
      <c r="M10" s="447"/>
    </row>
    <row r="11" spans="1:13" ht="14.25" customHeight="1">
      <c r="A11" s="446" t="s">
        <v>237</v>
      </c>
      <c r="B11" s="447"/>
      <c r="C11" s="447"/>
      <c r="D11" s="447"/>
      <c r="E11" s="447"/>
      <c r="F11" s="447"/>
      <c r="G11" s="447"/>
      <c r="H11" s="447"/>
      <c r="I11" s="447"/>
      <c r="J11" s="447"/>
      <c r="K11" s="447"/>
      <c r="L11" s="447"/>
      <c r="M11" s="447"/>
    </row>
    <row r="12" spans="1:13" ht="14.25">
      <c r="A12" s="208"/>
    </row>
    <row r="13" spans="1:13" ht="27.75" customHeight="1">
      <c r="A13" s="208"/>
      <c r="E13" s="453" t="s">
        <v>258</v>
      </c>
      <c r="F13" s="453"/>
      <c r="G13" s="451" t="str">
        <f>IF(様式第１号交付申請書!G13=0,"（自動転記）",様式第１号交付申請書!G13)</f>
        <v>（自動転記）</v>
      </c>
      <c r="H13" s="452"/>
      <c r="I13" s="452"/>
      <c r="J13" s="452"/>
      <c r="K13" s="452"/>
    </row>
    <row r="14" spans="1:13" ht="27" customHeight="1">
      <c r="A14" s="210"/>
      <c r="B14" s="209"/>
      <c r="C14" s="453" t="s">
        <v>257</v>
      </c>
      <c r="D14" s="453"/>
      <c r="E14" s="453" t="s">
        <v>256</v>
      </c>
      <c r="F14" s="453"/>
      <c r="G14" s="451" t="str">
        <f>IF(様式第１号交付申請書!G14=0,"（自動転記）",様式第１号交付申請書!G14)</f>
        <v>（自動転記）</v>
      </c>
      <c r="H14" s="452"/>
      <c r="I14" s="452"/>
      <c r="J14" s="452"/>
      <c r="K14" s="452"/>
      <c r="L14" s="209"/>
      <c r="M14" s="209"/>
    </row>
    <row r="15" spans="1:13" ht="27" customHeight="1">
      <c r="A15" s="210"/>
      <c r="B15" s="209"/>
      <c r="C15" s="209"/>
      <c r="D15" s="209"/>
      <c r="E15" s="453" t="s">
        <v>249</v>
      </c>
      <c r="F15" s="453"/>
      <c r="G15" s="451" t="str">
        <f>IF(別紙１計画書!D6=0,"（自動転記）",別紙１計画書!D6)</f>
        <v>（自動転記）</v>
      </c>
      <c r="H15" s="452"/>
      <c r="I15" s="452"/>
      <c r="J15" s="452"/>
      <c r="K15" s="452"/>
      <c r="L15" s="209"/>
      <c r="M15" s="209"/>
    </row>
    <row r="16" spans="1:13" ht="27.75" customHeight="1">
      <c r="A16" s="211"/>
      <c r="B16" s="209"/>
      <c r="C16" s="209"/>
      <c r="D16" s="209"/>
      <c r="E16" s="453" t="s">
        <v>248</v>
      </c>
      <c r="F16" s="453"/>
      <c r="G16" s="542" t="str">
        <f>IF(別紙１計画書!D7=0,"（自動転記）",別紙１計画書!D7)</f>
        <v>（自動転記）</v>
      </c>
      <c r="H16" s="543"/>
      <c r="I16" s="543"/>
      <c r="J16" s="543"/>
      <c r="K16" s="543"/>
      <c r="L16" s="209"/>
      <c r="M16" s="209"/>
    </row>
    <row r="17" spans="1:13" ht="27.75" customHeight="1">
      <c r="A17" s="211"/>
      <c r="B17" s="209"/>
      <c r="C17" s="209"/>
      <c r="D17" s="209"/>
      <c r="E17" s="453" t="s">
        <v>247</v>
      </c>
      <c r="F17" s="453"/>
      <c r="G17" s="451" t="str">
        <f>IF(別紙１計画書!D8=0,"（自動転記）",別紙１計画書!D8)</f>
        <v>（自動転記）</v>
      </c>
      <c r="H17" s="452"/>
      <c r="I17" s="452"/>
      <c r="J17" s="452"/>
      <c r="K17" s="452"/>
      <c r="L17" s="209"/>
      <c r="M17" s="209"/>
    </row>
    <row r="18" spans="1:13" ht="14.25">
      <c r="A18" s="208"/>
    </row>
    <row r="19" spans="1:13" ht="14.25">
      <c r="A19" s="208"/>
    </row>
    <row r="20" spans="1:13" ht="15" customHeight="1">
      <c r="A20" s="541" t="s">
        <v>288</v>
      </c>
      <c r="B20" s="541"/>
      <c r="C20" s="541"/>
      <c r="D20" s="541"/>
      <c r="E20" s="541"/>
      <c r="F20" s="455" t="s">
        <v>287</v>
      </c>
      <c r="G20" s="455"/>
      <c r="H20" s="455"/>
      <c r="I20" s="455"/>
      <c r="J20" s="455"/>
      <c r="K20" s="455"/>
      <c r="L20" s="209"/>
      <c r="M20" s="209"/>
    </row>
    <row r="21" spans="1:13" ht="15" customHeight="1">
      <c r="A21" s="455" t="s">
        <v>283</v>
      </c>
      <c r="B21" s="455"/>
      <c r="C21" s="455"/>
      <c r="D21" s="455"/>
      <c r="E21" s="455"/>
      <c r="F21" s="455"/>
      <c r="G21" s="455"/>
      <c r="H21" s="455"/>
      <c r="I21" s="455"/>
      <c r="J21" s="455"/>
      <c r="K21" s="455"/>
      <c r="L21" s="209"/>
      <c r="M21" s="209"/>
    </row>
    <row r="22" spans="1:13" ht="15" customHeight="1">
      <c r="A22" s="455" t="s">
        <v>281</v>
      </c>
      <c r="B22" s="455"/>
      <c r="C22" s="455"/>
      <c r="D22" s="455"/>
      <c r="E22" s="455"/>
      <c r="F22" s="455"/>
      <c r="G22" s="455"/>
      <c r="H22" s="455"/>
      <c r="I22" s="455"/>
      <c r="J22" s="455"/>
      <c r="K22" s="455"/>
      <c r="L22" s="209"/>
      <c r="M22" s="209"/>
    </row>
    <row r="23" spans="1:13" ht="15" customHeight="1">
      <c r="A23" s="455" t="s">
        <v>282</v>
      </c>
      <c r="B23" s="455"/>
      <c r="C23" s="455"/>
      <c r="D23" s="455"/>
      <c r="E23" s="455"/>
      <c r="F23" s="455"/>
      <c r="G23" s="455"/>
      <c r="H23" s="455"/>
      <c r="I23" s="455"/>
      <c r="J23" s="455"/>
      <c r="K23" s="455"/>
      <c r="L23" s="209"/>
      <c r="M23" s="209"/>
    </row>
    <row r="24" spans="1:13" ht="14.25">
      <c r="A24" s="208"/>
    </row>
    <row r="25" spans="1:13" ht="14.25" customHeight="1">
      <c r="A25" s="444" t="s">
        <v>250</v>
      </c>
      <c r="B25" s="445"/>
      <c r="C25" s="445"/>
      <c r="D25" s="445"/>
      <c r="E25" s="445"/>
      <c r="F25" s="445"/>
      <c r="G25" s="445"/>
      <c r="H25" s="445"/>
      <c r="I25" s="445"/>
      <c r="J25" s="445"/>
      <c r="K25" s="445"/>
      <c r="L25" s="445"/>
      <c r="M25" s="445"/>
    </row>
    <row r="26" spans="1:13" ht="14.25">
      <c r="A26" s="208"/>
    </row>
    <row r="27" spans="1:13" ht="14.25" customHeight="1">
      <c r="A27" s="446" t="s">
        <v>284</v>
      </c>
      <c r="B27" s="447"/>
      <c r="C27" s="447"/>
      <c r="D27" s="447"/>
      <c r="E27" s="447"/>
      <c r="F27" s="447"/>
      <c r="G27" s="447"/>
      <c r="H27" s="447"/>
      <c r="I27" s="447"/>
      <c r="J27" s="447"/>
      <c r="K27" s="447"/>
      <c r="L27" s="447"/>
      <c r="M27" s="447"/>
    </row>
    <row r="28" spans="1:13" ht="14.25" customHeight="1">
      <c r="A28" s="446" t="s">
        <v>251</v>
      </c>
      <c r="B28" s="447"/>
      <c r="C28" s="447"/>
      <c r="D28" s="447"/>
      <c r="E28" s="447"/>
      <c r="F28" s="447"/>
      <c r="G28" s="447"/>
      <c r="H28" s="447"/>
      <c r="I28" s="447"/>
      <c r="J28" s="447"/>
      <c r="K28" s="447"/>
      <c r="L28" s="447"/>
      <c r="M28" s="447"/>
    </row>
    <row r="29" spans="1:13" ht="14.25" customHeight="1">
      <c r="A29" s="446" t="s">
        <v>252</v>
      </c>
      <c r="B29" s="447"/>
      <c r="C29" s="447"/>
      <c r="D29" s="447"/>
      <c r="E29" s="447"/>
      <c r="F29" s="447"/>
      <c r="G29" s="447"/>
      <c r="H29" s="447"/>
      <c r="I29" s="447"/>
      <c r="J29" s="447"/>
      <c r="K29" s="447"/>
      <c r="L29" s="447"/>
      <c r="M29" s="447"/>
    </row>
    <row r="30" spans="1:13" ht="14.25" customHeight="1">
      <c r="A30" s="446" t="s">
        <v>253</v>
      </c>
      <c r="B30" s="447"/>
      <c r="C30" s="447"/>
      <c r="D30" s="447"/>
      <c r="E30" s="447"/>
      <c r="F30" s="447"/>
      <c r="G30" s="447"/>
      <c r="H30" s="447"/>
      <c r="I30" s="447"/>
      <c r="J30" s="447"/>
      <c r="K30" s="447"/>
      <c r="L30" s="447"/>
      <c r="M30" s="447"/>
    </row>
    <row r="31" spans="1:13" ht="14.25" customHeight="1">
      <c r="A31" s="448" t="s">
        <v>254</v>
      </c>
      <c r="B31" s="449"/>
      <c r="C31" s="449"/>
      <c r="D31" s="449"/>
      <c r="E31" s="449"/>
      <c r="F31" s="449"/>
      <c r="G31" s="449"/>
      <c r="H31" s="449"/>
      <c r="I31" s="449"/>
      <c r="J31" s="449"/>
      <c r="K31" s="449"/>
      <c r="L31" s="449"/>
      <c r="M31" s="449"/>
    </row>
    <row r="32" spans="1:13" ht="30" customHeight="1">
      <c r="A32" s="446" t="s">
        <v>255</v>
      </c>
      <c r="B32" s="447"/>
      <c r="C32" s="447"/>
      <c r="D32" s="447"/>
      <c r="E32" s="447"/>
      <c r="F32" s="447"/>
      <c r="G32" s="447"/>
      <c r="H32" s="447"/>
      <c r="I32" s="447"/>
      <c r="J32" s="447"/>
      <c r="K32" s="447"/>
      <c r="L32" s="447"/>
      <c r="M32" s="447"/>
    </row>
    <row r="33" spans="1:13" ht="14.25">
      <c r="A33" s="208"/>
    </row>
    <row r="34" spans="1:13" ht="14.25" customHeight="1">
      <c r="A34" s="213" t="s">
        <v>291</v>
      </c>
      <c r="B34" s="213"/>
      <c r="C34" s="214"/>
      <c r="D34" s="215" t="s">
        <v>292</v>
      </c>
      <c r="E34" s="450" t="str">
        <f>IF('別紙２（所要額調書）'!H12=0,"（自動転記）",'別紙２（所要額調書）'!H12)</f>
        <v>（自動転記）</v>
      </c>
      <c r="F34" s="450"/>
      <c r="G34" s="450"/>
      <c r="H34" s="212" t="s">
        <v>289</v>
      </c>
      <c r="I34" s="209"/>
      <c r="J34" s="209"/>
      <c r="K34" s="209"/>
      <c r="L34" s="209"/>
      <c r="M34" s="209"/>
    </row>
    <row r="35" spans="1:13" ht="14.25" customHeight="1">
      <c r="A35" s="216" t="s">
        <v>293</v>
      </c>
      <c r="B35" s="216"/>
      <c r="C35" s="217"/>
      <c r="D35" s="218" t="s">
        <v>292</v>
      </c>
      <c r="E35" s="540"/>
      <c r="F35" s="540"/>
      <c r="G35" s="540"/>
      <c r="H35" s="212" t="s">
        <v>290</v>
      </c>
      <c r="I35" s="209"/>
      <c r="J35" s="209"/>
      <c r="K35" s="209"/>
      <c r="L35" s="209"/>
      <c r="M35" s="209"/>
    </row>
    <row r="36" spans="1:13" ht="14.25">
      <c r="A36" s="208"/>
    </row>
    <row r="37" spans="1:13" ht="14.25" customHeight="1">
      <c r="A37" s="455" t="s">
        <v>240</v>
      </c>
      <c r="B37" s="455"/>
      <c r="C37" s="455"/>
      <c r="D37" s="455"/>
      <c r="E37" s="455"/>
      <c r="F37" s="455"/>
      <c r="G37" s="455"/>
      <c r="H37" s="455"/>
      <c r="I37" s="455"/>
      <c r="J37" s="455"/>
      <c r="K37" s="455"/>
      <c r="L37" s="209"/>
      <c r="M37" s="209"/>
    </row>
    <row r="38" spans="1:13" ht="14.25">
      <c r="A38" s="208"/>
    </row>
    <row r="39" spans="1:13" ht="14.25" customHeight="1">
      <c r="A39" s="455" t="s">
        <v>241</v>
      </c>
      <c r="B39" s="455"/>
      <c r="C39" s="455"/>
      <c r="D39" s="455"/>
      <c r="E39" s="455"/>
      <c r="F39" s="455"/>
      <c r="G39" s="455"/>
      <c r="H39" s="455"/>
      <c r="I39" s="455"/>
      <c r="J39" s="455"/>
      <c r="K39" s="455"/>
      <c r="L39" s="209"/>
      <c r="M39" s="209"/>
    </row>
    <row r="40" spans="1:13" ht="14.25">
      <c r="A40" s="208"/>
    </row>
    <row r="41" spans="1:13" ht="14.25" customHeight="1">
      <c r="A41" s="455" t="s">
        <v>286</v>
      </c>
      <c r="B41" s="455"/>
      <c r="C41" s="455"/>
      <c r="D41" s="455"/>
      <c r="E41" s="455"/>
      <c r="F41" s="455"/>
      <c r="G41" s="455"/>
      <c r="H41" s="455"/>
      <c r="I41" s="455"/>
      <c r="J41" s="455"/>
      <c r="K41" s="455"/>
      <c r="L41" s="209"/>
      <c r="M41" s="209"/>
    </row>
    <row r="42" spans="1:13" ht="14.25">
      <c r="A42" s="208"/>
    </row>
    <row r="43" spans="1:13" ht="14.25" customHeight="1">
      <c r="A43" s="455" t="s">
        <v>285</v>
      </c>
      <c r="B43" s="455"/>
      <c r="C43" s="455"/>
      <c r="D43" s="455"/>
      <c r="E43" s="455"/>
      <c r="F43" s="455"/>
      <c r="G43" s="455"/>
      <c r="H43" s="455"/>
      <c r="I43" s="455"/>
      <c r="J43" s="455"/>
      <c r="K43" s="455"/>
      <c r="L43" s="209"/>
      <c r="M43" s="209"/>
    </row>
    <row r="44" spans="1:13" ht="31.5" customHeight="1">
      <c r="A44" s="455" t="s">
        <v>243</v>
      </c>
      <c r="B44" s="455"/>
      <c r="C44" s="455"/>
      <c r="D44" s="455"/>
      <c r="E44" s="455"/>
      <c r="F44" s="455"/>
      <c r="G44" s="455"/>
      <c r="H44" s="455"/>
      <c r="I44" s="455"/>
      <c r="J44" s="455"/>
      <c r="K44" s="455"/>
      <c r="L44" s="209"/>
      <c r="M44" s="209"/>
    </row>
    <row r="45" spans="1:13" ht="20.25" customHeight="1">
      <c r="A45" s="455" t="s">
        <v>244</v>
      </c>
      <c r="B45" s="455"/>
      <c r="C45" s="455"/>
      <c r="D45" s="455"/>
      <c r="E45" s="455"/>
      <c r="F45" s="455"/>
      <c r="G45" s="455"/>
      <c r="H45" s="455"/>
      <c r="I45" s="455"/>
      <c r="J45" s="455"/>
      <c r="K45" s="455"/>
      <c r="L45" s="209"/>
      <c r="M45" s="209"/>
    </row>
  </sheetData>
  <sheetProtection sheet="1" scenarios="1"/>
  <mergeCells count="38">
    <mergeCell ref="A10:M10"/>
    <mergeCell ref="A1:M1"/>
    <mergeCell ref="A3:K3"/>
    <mergeCell ref="A4:K4"/>
    <mergeCell ref="H6:K6"/>
    <mergeCell ref="H7:K7"/>
    <mergeCell ref="A11:M11"/>
    <mergeCell ref="E13:F13"/>
    <mergeCell ref="G13:K13"/>
    <mergeCell ref="C14:D14"/>
    <mergeCell ref="E14:F14"/>
    <mergeCell ref="G14:K14"/>
    <mergeCell ref="A29:M29"/>
    <mergeCell ref="A30:M30"/>
    <mergeCell ref="F20:K20"/>
    <mergeCell ref="A20:E20"/>
    <mergeCell ref="E15:F15"/>
    <mergeCell ref="G15:K15"/>
    <mergeCell ref="E16:F16"/>
    <mergeCell ref="G16:K16"/>
    <mergeCell ref="E17:F17"/>
    <mergeCell ref="G17:K17"/>
    <mergeCell ref="A43:K43"/>
    <mergeCell ref="A44:K44"/>
    <mergeCell ref="A45:K45"/>
    <mergeCell ref="A21:K21"/>
    <mergeCell ref="A22:K22"/>
    <mergeCell ref="A23:K23"/>
    <mergeCell ref="A41:K41"/>
    <mergeCell ref="A31:M31"/>
    <mergeCell ref="A32:M32"/>
    <mergeCell ref="A37:K37"/>
    <mergeCell ref="A39:K39"/>
    <mergeCell ref="E34:G34"/>
    <mergeCell ref="E35:G35"/>
    <mergeCell ref="A25:M25"/>
    <mergeCell ref="A27:M27"/>
    <mergeCell ref="A28:M28"/>
  </mergeCells>
  <phoneticPr fontId="2"/>
  <pageMargins left="0.75" right="0.75" top="1" bottom="1" header="0.5" footer="0.5"/>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Check Box 1">
              <controlPr defaultSize="0" autoFill="0" autoLine="0" autoPict="0">
                <anchor moveWithCells="1">
                  <from>
                    <xdr:col>0</xdr:col>
                    <xdr:colOff>342900</xdr:colOff>
                    <xdr:row>26</xdr:row>
                    <xdr:rowOff>152400</xdr:rowOff>
                  </from>
                  <to>
                    <xdr:col>1</xdr:col>
                    <xdr:colOff>304800</xdr:colOff>
                    <xdr:row>28</xdr:row>
                    <xdr:rowOff>38100</xdr:rowOff>
                  </to>
                </anchor>
              </controlPr>
            </control>
          </mc:Choice>
        </mc:AlternateContent>
        <mc:AlternateContent xmlns:mc="http://schemas.openxmlformats.org/markup-compatibility/2006">
          <mc:Choice Requires="x14">
            <control shapeId="60418" r:id="rId5" name="Check Box 2">
              <controlPr defaultSize="0" autoFill="0" autoLine="0" autoPict="0">
                <anchor moveWithCells="1">
                  <from>
                    <xdr:col>0</xdr:col>
                    <xdr:colOff>342900</xdr:colOff>
                    <xdr:row>27</xdr:row>
                    <xdr:rowOff>171450</xdr:rowOff>
                  </from>
                  <to>
                    <xdr:col>1</xdr:col>
                    <xdr:colOff>304800</xdr:colOff>
                    <xdr:row>29</xdr:row>
                    <xdr:rowOff>57150</xdr:rowOff>
                  </to>
                </anchor>
              </controlPr>
            </control>
          </mc:Choice>
        </mc:AlternateContent>
        <mc:AlternateContent xmlns:mc="http://schemas.openxmlformats.org/markup-compatibility/2006">
          <mc:Choice Requires="x14">
            <control shapeId="60419" r:id="rId6" name="Check Box 3">
              <controlPr defaultSize="0" autoFill="0" autoLine="0" autoPict="0">
                <anchor moveWithCells="1">
                  <from>
                    <xdr:col>0</xdr:col>
                    <xdr:colOff>342900</xdr:colOff>
                    <xdr:row>28</xdr:row>
                    <xdr:rowOff>171450</xdr:rowOff>
                  </from>
                  <to>
                    <xdr:col>1</xdr:col>
                    <xdr:colOff>304800</xdr:colOff>
                    <xdr:row>30</xdr:row>
                    <xdr:rowOff>57150</xdr:rowOff>
                  </to>
                </anchor>
              </controlPr>
            </control>
          </mc:Choice>
        </mc:AlternateContent>
        <mc:AlternateContent xmlns:mc="http://schemas.openxmlformats.org/markup-compatibility/2006">
          <mc:Choice Requires="x14">
            <control shapeId="60420" r:id="rId7" name="Check Box 4">
              <controlPr defaultSize="0" autoFill="0" autoLine="0" autoPict="0">
                <anchor moveWithCells="1">
                  <from>
                    <xdr:col>0</xdr:col>
                    <xdr:colOff>342900</xdr:colOff>
                    <xdr:row>29</xdr:row>
                    <xdr:rowOff>161925</xdr:rowOff>
                  </from>
                  <to>
                    <xdr:col>1</xdr:col>
                    <xdr:colOff>304800</xdr:colOff>
                    <xdr:row>31</xdr:row>
                    <xdr:rowOff>47625</xdr:rowOff>
                  </to>
                </anchor>
              </controlPr>
            </control>
          </mc:Choice>
        </mc:AlternateContent>
        <mc:AlternateContent xmlns:mc="http://schemas.openxmlformats.org/markup-compatibility/2006">
          <mc:Choice Requires="x14">
            <control shapeId="60421" r:id="rId8" name="Check Box 5">
              <controlPr defaultSize="0" autoFill="0" autoLine="0" autoPict="0">
                <anchor moveWithCells="1">
                  <from>
                    <xdr:col>0</xdr:col>
                    <xdr:colOff>342900</xdr:colOff>
                    <xdr:row>30</xdr:row>
                    <xdr:rowOff>161925</xdr:rowOff>
                  </from>
                  <to>
                    <xdr:col>1</xdr:col>
                    <xdr:colOff>304800</xdr:colOff>
                    <xdr:row>31</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7DFA4-7510-42D5-9528-354170495A40}">
  <sheetPr codeName="Sheet2">
    <tabColor rgb="FF00B0F0"/>
  </sheetPr>
  <dimension ref="A1:F50"/>
  <sheetViews>
    <sheetView workbookViewId="0"/>
  </sheetViews>
  <sheetFormatPr defaultColWidth="9" defaultRowHeight="13.5"/>
  <cols>
    <col min="1" max="1" width="5.875" style="6" customWidth="1"/>
    <col min="2" max="3" width="25.375" style="6" customWidth="1"/>
    <col min="4" max="5" width="9" style="6"/>
    <col min="6" max="6" width="5.875" style="6" customWidth="1"/>
    <col min="7" max="16384" width="9" style="6"/>
  </cols>
  <sheetData>
    <row r="1" spans="1:6" ht="27.75" customHeight="1">
      <c r="A1" s="5" t="s">
        <v>29</v>
      </c>
    </row>
    <row r="2" spans="1:6" ht="18.75" customHeight="1">
      <c r="A2" s="5"/>
    </row>
    <row r="3" spans="1:6" ht="40.5" customHeight="1">
      <c r="A3" s="544" t="s">
        <v>30</v>
      </c>
      <c r="B3" s="544"/>
      <c r="C3" s="544"/>
      <c r="D3" s="544"/>
      <c r="E3" s="544"/>
      <c r="F3" s="544"/>
    </row>
    <row r="4" spans="1:6" ht="18.75" customHeight="1">
      <c r="A4" s="5"/>
    </row>
    <row r="5" spans="1:6" ht="407.25" customHeight="1">
      <c r="B5" s="545"/>
      <c r="C5" s="546"/>
      <c r="D5" s="546"/>
      <c r="E5" s="547"/>
    </row>
    <row r="6" spans="1:6" ht="27.75" customHeight="1">
      <c r="A6" s="7" t="s">
        <v>31</v>
      </c>
      <c r="F6" s="8"/>
    </row>
    <row r="7" spans="1:6" ht="27.75" customHeight="1">
      <c r="A7" s="9"/>
      <c r="F7" s="8"/>
    </row>
    <row r="8" spans="1:6" ht="40.5" customHeight="1">
      <c r="B8" s="10" t="s">
        <v>32</v>
      </c>
      <c r="C8" s="205" t="str">
        <f>'様式第１－２号変更交付申請書'!E34</f>
        <v>（自動転記）</v>
      </c>
      <c r="D8" s="11"/>
    </row>
    <row r="9" spans="1:6" ht="40.5" customHeight="1">
      <c r="B9" s="10" t="s">
        <v>142</v>
      </c>
      <c r="C9" s="205" t="str">
        <f>IF('様式第１－２号変更交付申請書'!E35=0,"（自動転記）",'様式第１－２号変更交付申請書'!E35)</f>
        <v>（自動転記）</v>
      </c>
      <c r="D9" s="11"/>
    </row>
    <row r="10" spans="1:6" ht="40.5" customHeight="1">
      <c r="B10" s="10" t="s">
        <v>33</v>
      </c>
      <c r="C10" s="12" t="str">
        <f>IFERROR(C8-C9,"（自動計算）")</f>
        <v>（自動計算）</v>
      </c>
    </row>
    <row r="11" spans="1:6" ht="40.5" customHeight="1"/>
    <row r="12" spans="1:6" ht="40.5" customHeight="1"/>
    <row r="13" spans="1:6" ht="40.5" customHeight="1"/>
    <row r="14" spans="1:6" ht="40.5" customHeight="1"/>
    <row r="15" spans="1:6" ht="40.5" customHeight="1"/>
    <row r="16" spans="1:6" ht="40.5" customHeight="1"/>
    <row r="17" ht="40.5" customHeight="1"/>
    <row r="18" ht="40.5" customHeight="1"/>
    <row r="19" ht="40.5" customHeight="1"/>
    <row r="20" ht="40.5" customHeight="1"/>
    <row r="21" ht="40.5" customHeight="1"/>
    <row r="22" ht="40.5" customHeight="1"/>
    <row r="23" ht="40.5" customHeight="1"/>
    <row r="24" ht="40.5" customHeight="1"/>
    <row r="25" ht="40.5" customHeight="1"/>
    <row r="26" ht="40.5" customHeight="1"/>
    <row r="27" ht="40.5" customHeight="1"/>
    <row r="28" ht="40.5" customHeight="1"/>
    <row r="29" ht="40.5" customHeight="1"/>
    <row r="30" ht="40.5" customHeight="1"/>
    <row r="31" ht="40.5" customHeight="1"/>
    <row r="32"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row r="49" ht="40.5" customHeight="1"/>
    <row r="50" ht="40.5" customHeight="1"/>
  </sheetData>
  <sheetProtection sheet="1" objects="1" scenarios="1"/>
  <mergeCells count="2">
    <mergeCell ref="A3:F3"/>
    <mergeCell ref="B5:E5"/>
  </mergeCells>
  <phoneticPr fontId="2"/>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4C75E-4581-4496-A623-9AD44301CBD2}">
  <sheetPr codeName="Sheet3">
    <tabColor rgb="FFFFFF00"/>
    <pageSetUpPr fitToPage="1"/>
  </sheetPr>
  <dimension ref="A1:H20"/>
  <sheetViews>
    <sheetView workbookViewId="0">
      <pane xSplit="2" ySplit="6" topLeftCell="C7" activePane="bottomRight" state="frozen"/>
      <selection pane="topRight" activeCell="C1" sqref="C1"/>
      <selection pane="bottomLeft" activeCell="A7" sqref="A7"/>
      <selection pane="bottomRight" activeCell="C7" sqref="C7"/>
    </sheetView>
  </sheetViews>
  <sheetFormatPr defaultRowHeight="13.5"/>
  <cols>
    <col min="1" max="1" width="5.5" style="219" customWidth="1"/>
    <col min="2" max="2" width="26.75" style="219" customWidth="1"/>
    <col min="3" max="8" width="18.875" style="219" customWidth="1"/>
    <col min="9" max="9" width="4.375" style="219" customWidth="1"/>
    <col min="10" max="253" width="9" style="219"/>
    <col min="254" max="254" width="22.625" style="219" customWidth="1"/>
    <col min="255" max="264" width="12.625" style="219" customWidth="1"/>
    <col min="265" max="509" width="9" style="219"/>
    <col min="510" max="510" width="22.625" style="219" customWidth="1"/>
    <col min="511" max="520" width="12.625" style="219" customWidth="1"/>
    <col min="521" max="765" width="9" style="219"/>
    <col min="766" max="766" width="22.625" style="219" customWidth="1"/>
    <col min="767" max="776" width="12.625" style="219" customWidth="1"/>
    <col min="777" max="1021" width="9" style="219"/>
    <col min="1022" max="1022" width="22.625" style="219" customWidth="1"/>
    <col min="1023" max="1032" width="12.625" style="219" customWidth="1"/>
    <col min="1033" max="1277" width="9" style="219"/>
    <col min="1278" max="1278" width="22.625" style="219" customWidth="1"/>
    <col min="1279" max="1288" width="12.625" style="219" customWidth="1"/>
    <col min="1289" max="1533" width="9" style="219"/>
    <col min="1534" max="1534" width="22.625" style="219" customWidth="1"/>
    <col min="1535" max="1544" width="12.625" style="219" customWidth="1"/>
    <col min="1545" max="1789" width="9" style="219"/>
    <col min="1790" max="1790" width="22.625" style="219" customWidth="1"/>
    <col min="1791" max="1800" width="12.625" style="219" customWidth="1"/>
    <col min="1801" max="2045" width="9" style="219"/>
    <col min="2046" max="2046" width="22.625" style="219" customWidth="1"/>
    <col min="2047" max="2056" width="12.625" style="219" customWidth="1"/>
    <col min="2057" max="2301" width="9" style="219"/>
    <col min="2302" max="2302" width="22.625" style="219" customWidth="1"/>
    <col min="2303" max="2312" width="12.625" style="219" customWidth="1"/>
    <col min="2313" max="2557" width="9" style="219"/>
    <col min="2558" max="2558" width="22.625" style="219" customWidth="1"/>
    <col min="2559" max="2568" width="12.625" style="219" customWidth="1"/>
    <col min="2569" max="2813" width="9" style="219"/>
    <col min="2814" max="2814" width="22.625" style="219" customWidth="1"/>
    <col min="2815" max="2824" width="12.625" style="219" customWidth="1"/>
    <col min="2825" max="3069" width="9" style="219"/>
    <col min="3070" max="3070" width="22.625" style="219" customWidth="1"/>
    <col min="3071" max="3080" width="12.625" style="219" customWidth="1"/>
    <col min="3081" max="3325" width="9" style="219"/>
    <col min="3326" max="3326" width="22.625" style="219" customWidth="1"/>
    <col min="3327" max="3336" width="12.625" style="219" customWidth="1"/>
    <col min="3337" max="3581" width="9" style="219"/>
    <col min="3582" max="3582" width="22.625" style="219" customWidth="1"/>
    <col min="3583" max="3592" width="12.625" style="219" customWidth="1"/>
    <col min="3593" max="3837" width="9" style="219"/>
    <col min="3838" max="3838" width="22.625" style="219" customWidth="1"/>
    <col min="3839" max="3848" width="12.625" style="219" customWidth="1"/>
    <col min="3849" max="4093" width="9" style="219"/>
    <col min="4094" max="4094" width="22.625" style="219" customWidth="1"/>
    <col min="4095" max="4104" width="12.625" style="219" customWidth="1"/>
    <col min="4105" max="4349" width="9" style="219"/>
    <col min="4350" max="4350" width="22.625" style="219" customWidth="1"/>
    <col min="4351" max="4360" width="12.625" style="219" customWidth="1"/>
    <col min="4361" max="4605" width="9" style="219"/>
    <col min="4606" max="4606" width="22.625" style="219" customWidth="1"/>
    <col min="4607" max="4616" width="12.625" style="219" customWidth="1"/>
    <col min="4617" max="4861" width="9" style="219"/>
    <col min="4862" max="4862" width="22.625" style="219" customWidth="1"/>
    <col min="4863" max="4872" width="12.625" style="219" customWidth="1"/>
    <col min="4873" max="5117" width="9" style="219"/>
    <col min="5118" max="5118" width="22.625" style="219" customWidth="1"/>
    <col min="5119" max="5128" width="12.625" style="219" customWidth="1"/>
    <col min="5129" max="5373" width="9" style="219"/>
    <col min="5374" max="5374" width="22.625" style="219" customWidth="1"/>
    <col min="5375" max="5384" width="12.625" style="219" customWidth="1"/>
    <col min="5385" max="5629" width="9" style="219"/>
    <col min="5630" max="5630" width="22.625" style="219" customWidth="1"/>
    <col min="5631" max="5640" width="12.625" style="219" customWidth="1"/>
    <col min="5641" max="5885" width="9" style="219"/>
    <col min="5886" max="5886" width="22.625" style="219" customWidth="1"/>
    <col min="5887" max="5896" width="12.625" style="219" customWidth="1"/>
    <col min="5897" max="6141" width="9" style="219"/>
    <col min="6142" max="6142" width="22.625" style="219" customWidth="1"/>
    <col min="6143" max="6152" width="12.625" style="219" customWidth="1"/>
    <col min="6153" max="6397" width="9" style="219"/>
    <col min="6398" max="6398" width="22.625" style="219" customWidth="1"/>
    <col min="6399" max="6408" width="12.625" style="219" customWidth="1"/>
    <col min="6409" max="6653" width="9" style="219"/>
    <col min="6654" max="6654" width="22.625" style="219" customWidth="1"/>
    <col min="6655" max="6664" width="12.625" style="219" customWidth="1"/>
    <col min="6665" max="6909" width="9" style="219"/>
    <col min="6910" max="6910" width="22.625" style="219" customWidth="1"/>
    <col min="6911" max="6920" width="12.625" style="219" customWidth="1"/>
    <col min="6921" max="7165" width="9" style="219"/>
    <col min="7166" max="7166" width="22.625" style="219" customWidth="1"/>
    <col min="7167" max="7176" width="12.625" style="219" customWidth="1"/>
    <col min="7177" max="7421" width="9" style="219"/>
    <col min="7422" max="7422" width="22.625" style="219" customWidth="1"/>
    <col min="7423" max="7432" width="12.625" style="219" customWidth="1"/>
    <col min="7433" max="7677" width="9" style="219"/>
    <col min="7678" max="7678" width="22.625" style="219" customWidth="1"/>
    <col min="7679" max="7688" width="12.625" style="219" customWidth="1"/>
    <col min="7689" max="7933" width="9" style="219"/>
    <col min="7934" max="7934" width="22.625" style="219" customWidth="1"/>
    <col min="7935" max="7944" width="12.625" style="219" customWidth="1"/>
    <col min="7945" max="8189" width="9" style="219"/>
    <col min="8190" max="8190" width="22.625" style="219" customWidth="1"/>
    <col min="8191" max="8200" width="12.625" style="219" customWidth="1"/>
    <col min="8201" max="8445" width="9" style="219"/>
    <col min="8446" max="8446" width="22.625" style="219" customWidth="1"/>
    <col min="8447" max="8456" width="12.625" style="219" customWidth="1"/>
    <col min="8457" max="8701" width="9" style="219"/>
    <col min="8702" max="8702" width="22.625" style="219" customWidth="1"/>
    <col min="8703" max="8712" width="12.625" style="219" customWidth="1"/>
    <col min="8713" max="8957" width="9" style="219"/>
    <col min="8958" max="8958" width="22.625" style="219" customWidth="1"/>
    <col min="8959" max="8968" width="12.625" style="219" customWidth="1"/>
    <col min="8969" max="9213" width="9" style="219"/>
    <col min="9214" max="9214" width="22.625" style="219" customWidth="1"/>
    <col min="9215" max="9224" width="12.625" style="219" customWidth="1"/>
    <col min="9225" max="9469" width="9" style="219"/>
    <col min="9470" max="9470" width="22.625" style="219" customWidth="1"/>
    <col min="9471" max="9480" width="12.625" style="219" customWidth="1"/>
    <col min="9481" max="9725" width="9" style="219"/>
    <col min="9726" max="9726" width="22.625" style="219" customWidth="1"/>
    <col min="9727" max="9736" width="12.625" style="219" customWidth="1"/>
    <col min="9737" max="9981" width="9" style="219"/>
    <col min="9982" max="9982" width="22.625" style="219" customWidth="1"/>
    <col min="9983" max="9992" width="12.625" style="219" customWidth="1"/>
    <col min="9993" max="10237" width="9" style="219"/>
    <col min="10238" max="10238" width="22.625" style="219" customWidth="1"/>
    <col min="10239" max="10248" width="12.625" style="219" customWidth="1"/>
    <col min="10249" max="10493" width="9" style="219"/>
    <col min="10494" max="10494" width="22.625" style="219" customWidth="1"/>
    <col min="10495" max="10504" width="12.625" style="219" customWidth="1"/>
    <col min="10505" max="10749" width="9" style="219"/>
    <col min="10750" max="10750" width="22.625" style="219" customWidth="1"/>
    <col min="10751" max="10760" width="12.625" style="219" customWidth="1"/>
    <col min="10761" max="11005" width="9" style="219"/>
    <col min="11006" max="11006" width="22.625" style="219" customWidth="1"/>
    <col min="11007" max="11016" width="12.625" style="219" customWidth="1"/>
    <col min="11017" max="11261" width="9" style="219"/>
    <col min="11262" max="11262" width="22.625" style="219" customWidth="1"/>
    <col min="11263" max="11272" width="12.625" style="219" customWidth="1"/>
    <col min="11273" max="11517" width="9" style="219"/>
    <col min="11518" max="11518" width="22.625" style="219" customWidth="1"/>
    <col min="11519" max="11528" width="12.625" style="219" customWidth="1"/>
    <col min="11529" max="11773" width="9" style="219"/>
    <col min="11774" max="11774" width="22.625" style="219" customWidth="1"/>
    <col min="11775" max="11784" width="12.625" style="219" customWidth="1"/>
    <col min="11785" max="12029" width="9" style="219"/>
    <col min="12030" max="12030" width="22.625" style="219" customWidth="1"/>
    <col min="12031" max="12040" width="12.625" style="219" customWidth="1"/>
    <col min="12041" max="12285" width="9" style="219"/>
    <col min="12286" max="12286" width="22.625" style="219" customWidth="1"/>
    <col min="12287" max="12296" width="12.625" style="219" customWidth="1"/>
    <col min="12297" max="12541" width="9" style="219"/>
    <col min="12542" max="12542" width="22.625" style="219" customWidth="1"/>
    <col min="12543" max="12552" width="12.625" style="219" customWidth="1"/>
    <col min="12553" max="12797" width="9" style="219"/>
    <col min="12798" max="12798" width="22.625" style="219" customWidth="1"/>
    <col min="12799" max="12808" width="12.625" style="219" customWidth="1"/>
    <col min="12809" max="13053" width="9" style="219"/>
    <col min="13054" max="13054" width="22.625" style="219" customWidth="1"/>
    <col min="13055" max="13064" width="12.625" style="219" customWidth="1"/>
    <col min="13065" max="13309" width="9" style="219"/>
    <col min="13310" max="13310" width="22.625" style="219" customWidth="1"/>
    <col min="13311" max="13320" width="12.625" style="219" customWidth="1"/>
    <col min="13321" max="13565" width="9" style="219"/>
    <col min="13566" max="13566" width="22.625" style="219" customWidth="1"/>
    <col min="13567" max="13576" width="12.625" style="219" customWidth="1"/>
    <col min="13577" max="13821" width="9" style="219"/>
    <col min="13822" max="13822" width="22.625" style="219" customWidth="1"/>
    <col min="13823" max="13832" width="12.625" style="219" customWidth="1"/>
    <col min="13833" max="14077" width="9" style="219"/>
    <col min="14078" max="14078" width="22.625" style="219" customWidth="1"/>
    <col min="14079" max="14088" width="12.625" style="219" customWidth="1"/>
    <col min="14089" max="14333" width="9" style="219"/>
    <col min="14334" max="14334" width="22.625" style="219" customWidth="1"/>
    <col min="14335" max="14344" width="12.625" style="219" customWidth="1"/>
    <col min="14345" max="14589" width="9" style="219"/>
    <col min="14590" max="14590" width="22.625" style="219" customWidth="1"/>
    <col min="14591" max="14600" width="12.625" style="219" customWidth="1"/>
    <col min="14601" max="14845" width="9" style="219"/>
    <col min="14846" max="14846" width="22.625" style="219" customWidth="1"/>
    <col min="14847" max="14856" width="12.625" style="219" customWidth="1"/>
    <col min="14857" max="15101" width="9" style="219"/>
    <col min="15102" max="15102" width="22.625" style="219" customWidth="1"/>
    <col min="15103" max="15112" width="12.625" style="219" customWidth="1"/>
    <col min="15113" max="15357" width="9" style="219"/>
    <col min="15358" max="15358" width="22.625" style="219" customWidth="1"/>
    <col min="15359" max="15368" width="12.625" style="219" customWidth="1"/>
    <col min="15369" max="15613" width="9" style="219"/>
    <col min="15614" max="15614" width="22.625" style="219" customWidth="1"/>
    <col min="15615" max="15624" width="12.625" style="219" customWidth="1"/>
    <col min="15625" max="15869" width="9" style="219"/>
    <col min="15870" max="15870" width="22.625" style="219" customWidth="1"/>
    <col min="15871" max="15880" width="12.625" style="219" customWidth="1"/>
    <col min="15881" max="16125" width="9" style="219"/>
    <col min="16126" max="16126" width="22.625" style="219" customWidth="1"/>
    <col min="16127" max="16136" width="12.625" style="219" customWidth="1"/>
    <col min="16137" max="16384" width="9" style="219"/>
  </cols>
  <sheetData>
    <row r="1" spans="1:8" ht="24" customHeight="1">
      <c r="B1" s="220" t="s">
        <v>141</v>
      </c>
      <c r="C1" s="221"/>
    </row>
    <row r="2" spans="1:8" ht="21">
      <c r="B2" s="222"/>
      <c r="C2" s="222" t="s">
        <v>230</v>
      </c>
      <c r="D2" s="222"/>
      <c r="F2" s="222"/>
      <c r="G2" s="222"/>
      <c r="H2" s="222"/>
    </row>
    <row r="3" spans="1:8" ht="14.25">
      <c r="A3" s="223"/>
      <c r="B3" s="224"/>
      <c r="C3" s="224"/>
      <c r="D3" s="224"/>
      <c r="E3" s="224"/>
      <c r="F3" s="224"/>
      <c r="G3" s="224"/>
      <c r="H3" s="224"/>
    </row>
    <row r="4" spans="1:8" ht="23.25" customHeight="1" thickBot="1">
      <c r="A4" s="223"/>
      <c r="B4" s="223"/>
      <c r="C4" s="223"/>
      <c r="D4" s="223"/>
      <c r="E4" s="223"/>
      <c r="F4" s="223"/>
      <c r="G4" s="225"/>
      <c r="H4" s="225" t="s">
        <v>83</v>
      </c>
    </row>
    <row r="5" spans="1:8" ht="45" customHeight="1">
      <c r="A5" s="223"/>
      <c r="B5" s="550" t="s">
        <v>68</v>
      </c>
      <c r="C5" s="226" t="s">
        <v>137</v>
      </c>
      <c r="D5" s="226" t="s">
        <v>69</v>
      </c>
      <c r="E5" s="226" t="s">
        <v>143</v>
      </c>
      <c r="F5" s="227" t="s">
        <v>70</v>
      </c>
      <c r="G5" s="227" t="s">
        <v>82</v>
      </c>
      <c r="H5" s="548" t="s">
        <v>84</v>
      </c>
    </row>
    <row r="6" spans="1:8" ht="21.75" customHeight="1">
      <c r="A6" s="223"/>
      <c r="B6" s="551"/>
      <c r="C6" s="228" t="s">
        <v>71</v>
      </c>
      <c r="D6" s="228" t="s">
        <v>72</v>
      </c>
      <c r="E6" s="228" t="s">
        <v>73</v>
      </c>
      <c r="F6" s="228" t="s">
        <v>74</v>
      </c>
      <c r="G6" s="228" t="s">
        <v>75</v>
      </c>
      <c r="H6" s="549"/>
    </row>
    <row r="7" spans="1:8" ht="75" customHeight="1">
      <c r="A7" s="223"/>
      <c r="B7" s="229" t="s">
        <v>76</v>
      </c>
      <c r="C7" s="235">
        <f>'別紙２－1（明細書）'!J14</f>
        <v>0</v>
      </c>
      <c r="D7" s="230"/>
      <c r="E7" s="237">
        <f>C7-D7</f>
        <v>0</v>
      </c>
      <c r="F7" s="235">
        <f>'別紙２－1（明細書）'!L14</f>
        <v>0</v>
      </c>
      <c r="G7" s="238">
        <v>1</v>
      </c>
      <c r="H7" s="239">
        <f>ROUNDDOWN(G7*MIN(E7,F7),-3)</f>
        <v>0</v>
      </c>
    </row>
    <row r="8" spans="1:8" ht="75" customHeight="1">
      <c r="A8" s="223"/>
      <c r="B8" s="229" t="s">
        <v>77</v>
      </c>
      <c r="C8" s="235">
        <f>'別紙２－1（明細書）'!J21</f>
        <v>0</v>
      </c>
      <c r="D8" s="230"/>
      <c r="E8" s="237">
        <f>C8-D8</f>
        <v>0</v>
      </c>
      <c r="F8" s="235">
        <f>'別紙２－1（明細書）'!L21</f>
        <v>0</v>
      </c>
      <c r="G8" s="238">
        <v>1</v>
      </c>
      <c r="H8" s="239">
        <f>ROUNDDOWN(G8*MIN(E8,F8),-3)</f>
        <v>0</v>
      </c>
    </row>
    <row r="9" spans="1:8" ht="75" customHeight="1">
      <c r="A9" s="223"/>
      <c r="B9" s="229" t="s">
        <v>78</v>
      </c>
      <c r="C9" s="235">
        <f>'別紙２－1（明細書）'!J28</f>
        <v>0</v>
      </c>
      <c r="D9" s="230"/>
      <c r="E9" s="237">
        <f>C9-D9</f>
        <v>0</v>
      </c>
      <c r="F9" s="235">
        <f>'別紙２－1（明細書）'!L28</f>
        <v>0</v>
      </c>
      <c r="G9" s="238">
        <v>1</v>
      </c>
      <c r="H9" s="239">
        <f>ROUNDDOWN(G9*MIN(E9,F9),-3)</f>
        <v>0</v>
      </c>
    </row>
    <row r="10" spans="1:8" ht="75" customHeight="1">
      <c r="A10" s="223"/>
      <c r="B10" s="229" t="s">
        <v>79</v>
      </c>
      <c r="C10" s="235">
        <f>'別紙２－1（明細書）'!J37</f>
        <v>0</v>
      </c>
      <c r="D10" s="230"/>
      <c r="E10" s="237">
        <f>C10-D10</f>
        <v>0</v>
      </c>
      <c r="F10" s="235">
        <f>'別紙２－1（明細書）'!L37</f>
        <v>0</v>
      </c>
      <c r="G10" s="238">
        <v>1</v>
      </c>
      <c r="H10" s="239">
        <f>ROUNDDOWN(G10*MIN(E10,F10),-3)</f>
        <v>0</v>
      </c>
    </row>
    <row r="11" spans="1:8" ht="75" customHeight="1" thickBot="1">
      <c r="A11" s="223"/>
      <c r="B11" s="229" t="s">
        <v>80</v>
      </c>
      <c r="C11" s="235">
        <f>'別紙２－1（明細書）'!J49</f>
        <v>0</v>
      </c>
      <c r="D11" s="230"/>
      <c r="E11" s="237">
        <f>C11-D11</f>
        <v>0</v>
      </c>
      <c r="F11" s="235">
        <f>'別紙２－1（明細書）'!L49</f>
        <v>0</v>
      </c>
      <c r="G11" s="238">
        <v>1</v>
      </c>
      <c r="H11" s="239">
        <f>ROUNDDOWN(G11*MIN(E11,F11),-3)</f>
        <v>0</v>
      </c>
    </row>
    <row r="12" spans="1:8" ht="75" customHeight="1" thickBot="1">
      <c r="A12" s="223"/>
      <c r="B12" s="231" t="s">
        <v>81</v>
      </c>
      <c r="C12" s="236">
        <f>SUM(C7:C11)</f>
        <v>0</v>
      </c>
      <c r="D12" s="236">
        <f>SUM(D7:D11)</f>
        <v>0</v>
      </c>
      <c r="E12" s="232"/>
      <c r="F12" s="233"/>
      <c r="G12" s="233"/>
      <c r="H12" s="240">
        <f>SUM(H7:H11)</f>
        <v>0</v>
      </c>
    </row>
    <row r="13" spans="1:8" ht="18.75" customHeight="1">
      <c r="A13" s="223"/>
      <c r="B13" s="223"/>
      <c r="C13" s="223"/>
      <c r="D13" s="223"/>
      <c r="E13" s="223"/>
      <c r="F13" s="223"/>
      <c r="G13" s="223"/>
      <c r="H13" s="223"/>
    </row>
    <row r="14" spans="1:8" ht="14.25">
      <c r="A14" s="223"/>
      <c r="B14" s="234" t="s">
        <v>130</v>
      </c>
      <c r="C14" s="223"/>
      <c r="D14" s="223"/>
      <c r="E14" s="223"/>
      <c r="F14" s="223"/>
      <c r="G14" s="223"/>
      <c r="H14" s="223"/>
    </row>
    <row r="15" spans="1:8" ht="14.25">
      <c r="A15" s="223"/>
      <c r="B15" s="234"/>
      <c r="C15" s="223"/>
      <c r="D15" s="223"/>
      <c r="E15" s="223"/>
      <c r="F15" s="223"/>
      <c r="G15" s="223"/>
      <c r="H15" s="223"/>
    </row>
    <row r="16" spans="1:8" ht="14.25">
      <c r="A16" s="223"/>
      <c r="B16" s="234"/>
      <c r="C16" s="223"/>
      <c r="D16" s="223"/>
      <c r="E16" s="223"/>
      <c r="F16" s="223"/>
      <c r="G16" s="223"/>
      <c r="H16" s="223"/>
    </row>
    <row r="17" spans="1:8" ht="14.25">
      <c r="A17" s="223"/>
      <c r="B17" s="234"/>
      <c r="C17" s="223"/>
      <c r="D17" s="223"/>
      <c r="E17" s="223"/>
      <c r="F17" s="223"/>
      <c r="G17" s="223"/>
      <c r="H17" s="223"/>
    </row>
    <row r="18" spans="1:8" ht="14.25">
      <c r="A18" s="223"/>
      <c r="B18" s="234"/>
      <c r="C18" s="223"/>
      <c r="D18" s="223"/>
      <c r="E18" s="223"/>
      <c r="F18" s="223"/>
      <c r="G18" s="223"/>
      <c r="H18" s="223"/>
    </row>
    <row r="19" spans="1:8" ht="14.25">
      <c r="A19" s="223"/>
      <c r="B19" s="234"/>
      <c r="C19" s="223"/>
      <c r="D19" s="223"/>
      <c r="E19" s="223"/>
      <c r="F19" s="223"/>
      <c r="G19" s="223"/>
      <c r="H19" s="223"/>
    </row>
    <row r="20" spans="1:8" ht="14.25">
      <c r="A20" s="223"/>
      <c r="B20" s="234"/>
      <c r="C20" s="223"/>
      <c r="D20" s="223"/>
      <c r="E20" s="223"/>
      <c r="F20" s="223"/>
      <c r="G20" s="223"/>
      <c r="H20" s="223"/>
    </row>
  </sheetData>
  <sheetProtection sheet="1" scenarios="1"/>
  <mergeCells count="2">
    <mergeCell ref="H5:H6"/>
    <mergeCell ref="B5:B6"/>
  </mergeCells>
  <phoneticPr fontId="2"/>
  <pageMargins left="0.70866141732283472" right="0.70866141732283472" top="0.74803149606299213" bottom="0.74803149606299213" header="0.31496062992125984" footer="0.31496062992125984"/>
  <pageSetup paperSize="9" scale="81" orientation="landscape"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31</vt:i4>
      </vt:variant>
      <vt:variant>
        <vt:lpstr>名前付き一覧</vt:lpstr>
      </vt:variant>
      <vt:variant>
        <vt:i4>34</vt:i4>
      </vt:variant>
    </vt:vector>
  </HeadingPairs>
  <TitlesOfParts>
    <vt:vector size="65" baseType="lpstr">
      <vt:lpstr>はじめにお読みください（交付申請）</vt:lpstr>
      <vt:lpstr>申請者・担当者名簿</vt:lpstr>
      <vt:lpstr>様式第１号交付申請書</vt:lpstr>
      <vt:lpstr>別紙１計画書</vt:lpstr>
      <vt:lpstr>別紙１－１必要理由明細書</vt:lpstr>
      <vt:lpstr>別紙１－2誓約書</vt:lpstr>
      <vt:lpstr>様式第１－２号変更交付申請書</vt:lpstr>
      <vt:lpstr>別紙１補足資料（変更申請）</vt:lpstr>
      <vt:lpstr>別紙２（所要額調書）</vt:lpstr>
      <vt:lpstr>別紙２－1（明細書）</vt:lpstr>
      <vt:lpstr>予算書抄本</vt:lpstr>
      <vt:lpstr>別紙２－１(1)入院</vt:lpstr>
      <vt:lpstr>別紙２－１(1)入院・個人防護具</vt:lpstr>
      <vt:lpstr>別紙２－１(2)帰国者 </vt:lpstr>
      <vt:lpstr>別紙２－１(2)帰国者・個人防護具</vt:lpstr>
      <vt:lpstr>別紙２－１(3)検査 </vt:lpstr>
      <vt:lpstr>別紙２－１(4)重点 </vt:lpstr>
      <vt:lpstr>別紙２－１(5)救急・周産期・小児医療</vt:lpstr>
      <vt:lpstr>別紙２－１(5)救急・周産期・小児医療_個人防護具</vt:lpstr>
      <vt:lpstr>様式第３号実績報告書</vt:lpstr>
      <vt:lpstr>別紙３精算書</vt:lpstr>
      <vt:lpstr>別紙４所要額実績報告書</vt:lpstr>
      <vt:lpstr>決算抄本</vt:lpstr>
      <vt:lpstr>別紙４－１(1)入院 </vt:lpstr>
      <vt:lpstr>別紙４－１(1)入院・個人防護具明細</vt:lpstr>
      <vt:lpstr>別紙４－１(2)帰国者  </vt:lpstr>
      <vt:lpstr>別紙４－１(2)帰国者・個人防護具 </vt:lpstr>
      <vt:lpstr>別紙４－１(3)検査</vt:lpstr>
      <vt:lpstr>別紙４－１(4)重点</vt:lpstr>
      <vt:lpstr>別紙４－１(5)救急・周産期・小児医療</vt:lpstr>
      <vt:lpstr>別紙４－１(5)救急・周産期・小児医療_個人防護具</vt:lpstr>
      <vt:lpstr>'はじめにお読みください（交付申請）'!Print_Area</vt:lpstr>
      <vt:lpstr>決算抄本!Print_Area</vt:lpstr>
      <vt:lpstr>申請者・担当者名簿!Print_Area</vt:lpstr>
      <vt:lpstr>'別紙１－１必要理由明細書'!Print_Area</vt:lpstr>
      <vt:lpstr>'別紙１－2誓約書'!Print_Area</vt:lpstr>
      <vt:lpstr>別紙１計画書!Print_Area</vt:lpstr>
      <vt:lpstr>'別紙１補足資料（変更申請）'!Print_Area</vt:lpstr>
      <vt:lpstr>'別紙２（所要額調書）'!Print_Area</vt:lpstr>
      <vt:lpstr>'別紙２－１(1)入院'!Print_Area</vt:lpstr>
      <vt:lpstr>'別紙２－１(1)入院・個人防護具'!Print_Area</vt:lpstr>
      <vt:lpstr>'別紙２－１(2)帰国者 '!Print_Area</vt:lpstr>
      <vt:lpstr>'別紙２－１(2)帰国者・個人防護具'!Print_Area</vt:lpstr>
      <vt:lpstr>'別紙２－１(3)検査 '!Print_Area</vt:lpstr>
      <vt:lpstr>'別紙２－１(4)重点 '!Print_Area</vt:lpstr>
      <vt:lpstr>'別紙２－１(5)救急・周産期・小児医療'!Print_Area</vt:lpstr>
      <vt:lpstr>'別紙２－１(5)救急・周産期・小児医療_個人防護具'!Print_Area</vt:lpstr>
      <vt:lpstr>'別紙２－1（明細書）'!Print_Area</vt:lpstr>
      <vt:lpstr>別紙３精算書!Print_Area</vt:lpstr>
      <vt:lpstr>'別紙４－１(1)入院 '!Print_Area</vt:lpstr>
      <vt:lpstr>'別紙４－１(1)入院・個人防護具明細'!Print_Area</vt:lpstr>
      <vt:lpstr>'別紙４－１(2)帰国者  '!Print_Area</vt:lpstr>
      <vt:lpstr>'別紙４－１(2)帰国者・個人防護具 '!Print_Area</vt:lpstr>
      <vt:lpstr>'別紙４－１(3)検査'!Print_Area</vt:lpstr>
      <vt:lpstr>'別紙４－１(4)重点'!Print_Area</vt:lpstr>
      <vt:lpstr>'別紙４－１(5)救急・周産期・小児医療'!Print_Area</vt:lpstr>
      <vt:lpstr>'別紙４－１(5)救急・周産期・小児医療_個人防護具'!Print_Area</vt:lpstr>
      <vt:lpstr>別紙４所要額実績報告書!Print_Area</vt:lpstr>
      <vt:lpstr>予算書抄本!Print_Area</vt:lpstr>
      <vt:lpstr>'様式第１－２号変更交付申請書'!Print_Area</vt:lpstr>
      <vt:lpstr>様式第１号交付申請書!Print_Area</vt:lpstr>
      <vt:lpstr>様式第３号実績報告書!Print_Area</vt:lpstr>
      <vt:lpstr>'別紙２－１(5)救急・周産期・小児医療'!Print_Titles</vt:lpstr>
      <vt:lpstr>'別紙４－１(1)入院 '!Print_Titles</vt:lpstr>
      <vt:lpstr>'別紙４－１(5)救急・周産期・小児医療'!Print_Titles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埼玉県</cp:lastModifiedBy>
  <cp:lastPrinted>2022-07-13T02:41:51Z</cp:lastPrinted>
  <dcterms:created xsi:type="dcterms:W3CDTF">2022-06-11T11:42:07Z</dcterms:created>
  <dcterms:modified xsi:type="dcterms:W3CDTF">2022-07-13T02:41:55Z</dcterms:modified>
</cp:coreProperties>
</file>