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0725" windowHeight="9585" tabRatio="522" firstSheet="2" activeTab="2"/>
  </bookViews>
  <sheets>
    <sheet name="（旧）参考１" sheetId="1" state="hidden" r:id="rId1"/>
    <sheet name="（旧）参考２" sheetId="2" state="hidden" r:id="rId2"/>
    <sheet name="追加交付概要" sheetId="3" r:id="rId3"/>
    <sheet name="02再算定による増加額（増加額順）" sheetId="4" state="hidden" r:id="rId4"/>
    <sheet name="参考４" sheetId="5" state="hidden" r:id="rId5"/>
    <sheet name="再算定による臨財債異動" sheetId="6" state="hidden" r:id="rId6"/>
    <sheet name="ＢＤ（印刷不要）" sheetId="7" state="hidden" r:id="rId7"/>
  </sheets>
  <definedNames>
    <definedName name="_xlnm._FilterDatabase" localSheetId="3" hidden="1">'02再算定による増加額（増加額順）'!$A$7:$IV$7</definedName>
    <definedName name="_xlnm.Print_Area" localSheetId="0">'（旧）参考１'!$A$1:$I$52</definedName>
    <definedName name="_xlnm.Print_Area" localSheetId="1">'（旧）参考２'!$A$1:$H$85</definedName>
    <definedName name="_xlnm.Print_Area" localSheetId="3">'02再算定による増加額（増加額順）'!$A$1:$H$76</definedName>
    <definedName name="_xlnm.Print_Area" localSheetId="6">'ＢＤ（印刷不要）'!$A$1:$M$49</definedName>
    <definedName name="_xlnm.Print_Area" localSheetId="5">'再算定による臨財債異動'!$A$1:$K$76</definedName>
    <definedName name="_xlnm.Print_Area" localSheetId="4">'参考４'!$A$1:$F$86</definedName>
    <definedName name="_xlnm.Print_Area" localSheetId="2">'追加交付概要'!$A$1:$M$74</definedName>
    <definedName name="_xlnm.Print_Titles" localSheetId="1">'（旧）参考２'!$1:$7</definedName>
    <definedName name="_xlnm.Print_Titles" localSheetId="3">'02再算定による増加額（増加額順）'!$1:$7</definedName>
    <definedName name="_xlnm.Print_Titles" localSheetId="5">'再算定による臨財債異動'!$1:$6</definedName>
    <definedName name="_xlnm.Print_Titles" localSheetId="4">'参考４'!$1:$6</definedName>
    <definedName name="_xlnm.Print_Titles" localSheetId="2">'追加交付概要'!$26:$32</definedName>
  </definedNames>
  <calcPr fullCalcOnLoad="1"/>
</workbook>
</file>

<file path=xl/comments2.xml><?xml version="1.0" encoding="utf-8"?>
<comments xmlns="http://schemas.openxmlformats.org/spreadsheetml/2006/main">
  <authors>
    <author>埼玉県</author>
  </authors>
  <commentList>
    <comment ref="E7" authorId="0">
      <text>
        <r>
          <rPr>
            <sz val="12"/>
            <rFont val="ＭＳ Ｐゴシック"/>
            <family val="3"/>
          </rPr>
          <t>06のＩ欄「交付決定額」</t>
        </r>
      </text>
    </comment>
  </commentList>
</comments>
</file>

<file path=xl/comments7.xml><?xml version="1.0" encoding="utf-8"?>
<comments xmlns="http://schemas.openxmlformats.org/spreadsheetml/2006/main">
  <authors>
    <author>埼玉県</author>
  </authors>
  <commentList>
    <comment ref="D5" authorId="0">
      <text>
        <r>
          <rPr>
            <b/>
            <sz val="9"/>
            <color indexed="10"/>
            <rFont val="ＭＳ Ｐゴシック"/>
            <family val="3"/>
          </rPr>
          <t>●交付団体分のみ。さいたま市分は含む</t>
        </r>
        <r>
          <rPr>
            <sz val="9"/>
            <rFont val="ＭＳ Ｐゴシック"/>
            <family val="3"/>
          </rPr>
          <t>（合併算定替で交付団体のため）
●H14年度臨財債は、再計算後</t>
        </r>
      </text>
    </comment>
    <comment ref="H5" authorId="0">
      <text>
        <r>
          <rPr>
            <sz val="9"/>
            <rFont val="ＭＳ Ｐゴシック"/>
            <family val="3"/>
          </rPr>
          <t>●全国（市町村分）の伸び率←普通交付税大綱より
●算定結果集p1と一致</t>
        </r>
      </text>
    </comment>
    <comment ref="K18" authorId="0">
      <text>
        <r>
          <rPr>
            <sz val="9"/>
            <rFont val="ＭＳ Ｐゴシック"/>
            <family val="3"/>
          </rPr>
          <t>●大綱の伸び率を手入力とする
●理由・・毎年度、不交付団体が変わるため、臨財債の額を入力しても大綱と一致しなくなり、数字の意味もなくなってしまう。
従って、割り切って当初大綱の数値と決める）</t>
        </r>
      </text>
    </comment>
    <comment ref="K25" authorId="0">
      <text>
        <r>
          <rPr>
            <sz val="9"/>
            <rFont val="ＭＳ Ｐゴシック"/>
            <family val="3"/>
          </rPr>
          <t>H20は再算定があったので、全国の伸び率も再算定後の率で計算。
⑳64,795（再算定後の普交）＋8,619（臨財債）／⑲71,502億円＝</t>
        </r>
        <r>
          <rPr>
            <b/>
            <u val="single"/>
            <sz val="9"/>
            <rFont val="ＭＳ Ｐゴシック"/>
            <family val="3"/>
          </rPr>
          <t>＋２．７％</t>
        </r>
      </text>
    </comment>
  </commentList>
</comments>
</file>

<file path=xl/sharedStrings.xml><?xml version="1.0" encoding="utf-8"?>
<sst xmlns="http://schemas.openxmlformats.org/spreadsheetml/2006/main" count="611" uniqueCount="200">
  <si>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</si>
  <si>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</si>
  <si>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</si>
  <si>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</si>
  <si>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</si>
  <si>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</si>
  <si>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</si>
  <si>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</si>
  <si>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</si>
  <si>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</si>
  <si>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</si>
  <si>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</si>
  <si>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</si>
  <si>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</si>
  <si>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</si>
  <si>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</si>
  <si>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</si>
  <si>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</si>
  <si>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</si>
  <si>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</si>
  <si>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</si>
  <si>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</si>
  <si>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</si>
  <si>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</si>
  <si>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</si>
  <si>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</si>
  <si>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</si>
  <si>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</si>
  <si>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</si>
  <si>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</si>
  <si>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</si>
  <si>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</si>
  <si>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</si>
  <si>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</si>
  <si>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</si>
  <si>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</si>
  <si>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日高市</t>
  </si>
  <si>
    <t>吉川市</t>
  </si>
  <si>
    <t>伊奈町</t>
  </si>
  <si>
    <t>三芳町</t>
  </si>
  <si>
    <t>毛呂山町</t>
  </si>
  <si>
    <t>越生町</t>
  </si>
  <si>
    <t>滑川町</t>
  </si>
  <si>
    <t>嵐山町</t>
  </si>
  <si>
    <t>小川町</t>
  </si>
  <si>
    <t>川島町</t>
  </si>
  <si>
    <t>吉見町</t>
  </si>
  <si>
    <t>鳩山町</t>
  </si>
  <si>
    <t>横瀬町</t>
  </si>
  <si>
    <t>皆野町</t>
  </si>
  <si>
    <t>長瀞町</t>
  </si>
  <si>
    <t>東秩父村</t>
  </si>
  <si>
    <t>美里町</t>
  </si>
  <si>
    <t>上里町</t>
  </si>
  <si>
    <t>寄居町</t>
  </si>
  <si>
    <t>騎西町</t>
  </si>
  <si>
    <t>北川辺町</t>
  </si>
  <si>
    <t>大利根町</t>
  </si>
  <si>
    <t>宮代町</t>
  </si>
  <si>
    <t>白岡町</t>
  </si>
  <si>
    <t>菖蒲町</t>
  </si>
  <si>
    <t>栗橋町</t>
  </si>
  <si>
    <t>鷲宮町</t>
  </si>
  <si>
    <t>杉戸町</t>
  </si>
  <si>
    <t>松伏町</t>
  </si>
  <si>
    <t>増　減　額</t>
  </si>
  <si>
    <t>増　減　率</t>
  </si>
  <si>
    <t>Ａ－Ｂ</t>
  </si>
  <si>
    <t>C/B*100</t>
  </si>
  <si>
    <t>Ｃ</t>
  </si>
  <si>
    <t>Ｄ</t>
  </si>
  <si>
    <t>さいたま市</t>
  </si>
  <si>
    <t>鳩ヶ谷市</t>
  </si>
  <si>
    <t>鶴ヶ島市</t>
  </si>
  <si>
    <t>ふじみ野市</t>
  </si>
  <si>
    <t>ときがわ町</t>
  </si>
  <si>
    <t>小鹿野町</t>
  </si>
  <si>
    <t>神川町</t>
  </si>
  <si>
    <t>参考２</t>
  </si>
  <si>
    <t>（単位：千円・％）</t>
  </si>
  <si>
    <t>平成17年度</t>
  </si>
  <si>
    <t>平成16年度</t>
  </si>
  <si>
    <t>平成15年度</t>
  </si>
  <si>
    <t>増減率</t>
  </si>
  <si>
    <t>17年度</t>
  </si>
  <si>
    <t>16年度</t>
  </si>
  <si>
    <t>15年度</t>
  </si>
  <si>
    <t>発行可能額</t>
  </si>
  <si>
    <t xml:space="preserve">Ａ </t>
  </si>
  <si>
    <t xml:space="preserve">Ｂ </t>
  </si>
  <si>
    <t>(B-C)/C</t>
  </si>
  <si>
    <t>(C-D)/D</t>
  </si>
  <si>
    <t>(D-E)/E</t>
  </si>
  <si>
    <t>さいたま市</t>
  </si>
  <si>
    <t>ふじみ野市</t>
  </si>
  <si>
    <t>ときがわ町</t>
  </si>
  <si>
    <t>小鹿野町</t>
  </si>
  <si>
    <t>神川町</t>
  </si>
  <si>
    <t>増減額</t>
  </si>
  <si>
    <t>Ａ－Ｂ</t>
  </si>
  <si>
    <t>C/B*100</t>
  </si>
  <si>
    <t>Ｃ</t>
  </si>
  <si>
    <t>D</t>
  </si>
  <si>
    <t>記者レクでも使用する</t>
  </si>
  <si>
    <t>*</t>
  </si>
  <si>
    <t>参考４</t>
  </si>
  <si>
    <t>普通交付税額の推移（市町村分）</t>
  </si>
  <si>
    <t>普交</t>
  </si>
  <si>
    <t>普交＋臨財</t>
  </si>
  <si>
    <t>年度</t>
  </si>
  <si>
    <t>交付決定額</t>
  </si>
  <si>
    <t>伸び率</t>
  </si>
  <si>
    <t>臨時財政対策債</t>
  </si>
  <si>
    <t>全国伸び率</t>
  </si>
  <si>
    <t>普通交付税</t>
  </si>
  <si>
    <t>（単位：千円、％）</t>
  </si>
  <si>
    <t>交付決定額</t>
  </si>
  <si>
    <t>埼玉県</t>
  </si>
  <si>
    <t>全国</t>
  </si>
  <si>
    <t>参考１　普通交付税額の推移（市町村分）</t>
  </si>
  <si>
    <t>不交付団体除き</t>
  </si>
  <si>
    <t>*</t>
  </si>
  <si>
    <t>市      計</t>
  </si>
  <si>
    <t>＊の団体は合併算定替の適用団体である。</t>
  </si>
  <si>
    <t>*</t>
  </si>
  <si>
    <t>（単位：千円、％）</t>
  </si>
  <si>
    <t>*</t>
  </si>
  <si>
    <t>*</t>
  </si>
  <si>
    <t>*</t>
  </si>
  <si>
    <t>町  村  計</t>
  </si>
  <si>
    <t>県　　   計</t>
  </si>
  <si>
    <t>（単位：千円、％）</t>
  </si>
  <si>
    <t>町　村　計</t>
  </si>
  <si>
    <t>県　　　 計</t>
  </si>
  <si>
    <t>市　　 　計</t>
  </si>
  <si>
    <t>番
号</t>
  </si>
  <si>
    <t>番
号</t>
  </si>
  <si>
    <t>このファイルは</t>
  </si>
  <si>
    <t>Ａ</t>
  </si>
  <si>
    <t>Ｂ</t>
  </si>
  <si>
    <t>神川町</t>
  </si>
  <si>
    <t>平成20年度</t>
  </si>
  <si>
    <t>　　　　　（単位：千円、％）</t>
  </si>
  <si>
    <t>交付決定額</t>
  </si>
  <si>
    <t>町　 村　 計</t>
  </si>
  <si>
    <t>県　 　　　計</t>
  </si>
  <si>
    <t>市　 　　　計</t>
  </si>
  <si>
    <t>交付決定額</t>
  </si>
  <si>
    <t>①</t>
  </si>
  <si>
    <t>②</t>
  </si>
  <si>
    <t>①＋②</t>
  </si>
  <si>
    <t>平 成 ２ １ 年 度 普 通 交 付 税 の 交 付 決 定 額 （ 市 町 村 別 ）</t>
  </si>
  <si>
    <t>平成20年度</t>
  </si>
  <si>
    <t>平成21年度</t>
  </si>
  <si>
    <t>Ｂ</t>
  </si>
  <si>
    <t>（再算定後）</t>
  </si>
  <si>
    <t>平成19年度</t>
  </si>
  <si>
    <t>平成18年度</t>
  </si>
  <si>
    <t>平成２１年度地方特例交付金等の交付決定額（市町村別）</t>
  </si>
  <si>
    <t>平成21年度</t>
  </si>
  <si>
    <t>※平成21年度の交付決定額は、児童手当特例交付金、減収補てん特例交付金（住宅借入金等特別税額控除減収補てん分及び自動車取得税交付金減収補てん分）、特別交付金の合計である。
※平成20年度の交付決定額は、児童手当特例交付金、減収補てん特例交付金（住宅借入金等特別税額控除減収補てん分）、特別交付金の合計である。</t>
  </si>
  <si>
    <t>埼　　玉　　県</t>
  </si>
  <si>
    <t>全　　　　　国</t>
  </si>
  <si>
    <r>
      <t>* H16～18年度は、調整戻し後。H12,20年度は、再算定後の額。→</t>
    </r>
    <r>
      <rPr>
        <b/>
        <sz val="11"/>
        <rFont val="ＭＳ Ｐゴシック"/>
        <family val="3"/>
      </rPr>
      <t>最終の額に統一。</t>
    </r>
  </si>
  <si>
    <t>普交＋臨財債</t>
  </si>
  <si>
    <t>※再算定等があった年度は、再算定後の額</t>
  </si>
  <si>
    <t>※下段は臨時財政対策債を加算した額（全団体ベース）</t>
  </si>
  <si>
    <t>市町村
番   号</t>
  </si>
  <si>
    <t>交付額順位</t>
  </si>
  <si>
    <r>
      <t>平成2</t>
    </r>
    <r>
      <rPr>
        <sz val="11"/>
        <rFont val="ＭＳ Ｐゴシック"/>
        <family val="3"/>
      </rPr>
      <t>2</t>
    </r>
    <r>
      <rPr>
        <sz val="11"/>
        <rFont val="ＭＳ Ｐゴシック"/>
        <family val="3"/>
      </rPr>
      <t>年度</t>
    </r>
  </si>
  <si>
    <t>不</t>
  </si>
  <si>
    <t>超</t>
  </si>
  <si>
    <t>当初算定</t>
  </si>
  <si>
    <t>再算定</t>
  </si>
  <si>
    <t>　　再算定による臨時財政対策債発行可能額の異動  （ 市 町 村 別 ）</t>
  </si>
  <si>
    <t>当初算定</t>
  </si>
  <si>
    <t>再算定</t>
  </si>
  <si>
    <t>（単位：千円）</t>
  </si>
  <si>
    <t>平成２４年度</t>
  </si>
  <si>
    <t>平成２４年度普通交付税の再算定による増加額等（増加額順）</t>
  </si>
  <si>
    <t>B</t>
  </si>
  <si>
    <t>C</t>
  </si>
  <si>
    <t>（Ａ＋Ｂ）</t>
  </si>
  <si>
    <t>白岡市</t>
  </si>
  <si>
    <t>埼玉県企画財政部市町村課</t>
  </si>
  <si>
    <t>１．埼玉県市町村分の追加交付額</t>
  </si>
  <si>
    <t>※交付額の各市町村別内訳は、別紙のとおりです。</t>
  </si>
  <si>
    <t>２．追加交付の概要について</t>
  </si>
  <si>
    <t>追加交付額</t>
  </si>
  <si>
    <t>既交付額</t>
  </si>
  <si>
    <t>交付総額</t>
  </si>
  <si>
    <t>A</t>
  </si>
  <si>
    <t xml:space="preserve"> 県　　計　　・・・１２，６８０百万円</t>
  </si>
  <si>
    <t xml:space="preserve"> 町 村 計　　・・・　１，４１８百万円</t>
  </si>
  <si>
    <t>令和４年度普通交付税の１２月追加交付について</t>
  </si>
  <si>
    <t>　国の令和４年度の第２次補正予算が成立したことに伴い、令和４年度普通交付税が追加交付されることになりました。</t>
  </si>
  <si>
    <t>　普通交付税の算定上、各地方公共団体の財源不足額の合算額が普通交付税の総額を超える場合は、財源不足額の合算額を普通交付税の総額にあわせることとされています。この総額にあわせるために減額した額を調整額といいます。
　今回の国の補正予算により、交付税総額が増加することを受けて、調整額の復活が行われます。また令和４年度に限り、「臨時経済対策費」が創設され、普通交付税の額の増加分が追加交付されるものです。</t>
  </si>
  <si>
    <t>令和４年度</t>
  </si>
  <si>
    <t>令和４年度普通交付税の再算定及び調整戻しによる増加額（市町村別）</t>
  </si>
  <si>
    <t xml:space="preserve"> 都 市 計　　・・・１１，２６２百万円</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</si>
</sst>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 numFmtId="179" formatCode="#,##0.00;&quot;△ &quot;#,##0.00"/>
    <numFmt numFmtId="180" formatCode="#,##0.000;&quot;△ &quot;#,##0.000"/>
    <numFmt numFmtId="181" formatCode="#,##0.0"/>
    <numFmt numFmtId="182" formatCode="#,##0.0;&quot;△ &quot;#,##0.0"/>
    <numFmt numFmtId="183" formatCode="#,##0.0_ "/>
    <numFmt numFmtId="184" formatCode="#,##0_);[Red]\(#,##0\)"/>
    <numFmt numFmtId="185" formatCode="#,##0.0;[Red]\-#,##0.0"/>
    <numFmt numFmtId="186" formatCode="#,##0_ ;[Red]\-#,##0\ "/>
    <numFmt numFmtId="187" formatCode="#,##0.00_ "/>
    <numFmt numFmtId="188" formatCode="#,##0.0000000_ "/>
    <numFmt numFmtId="189" formatCode="#,##0.0000000;&quot;△ &quot;#,##0.0000000"/>
    <numFmt numFmtId="190" formatCode="#,##0.0000000000000000;&quot;△ &quot;#,##0.0000000000000000"/>
    <numFmt numFmtId="191" formatCode="#,##0.000000;&quot;△ &quot;#,##0.000000"/>
    <numFmt numFmtId="192" formatCode="#,##0.0000;&quot;△ &quot;#,##0.0000"/>
    <numFmt numFmtId="193" formatCode="#,##0&quot;千円&quot;"/>
    <numFmt numFmtId="194" formatCode="0.000000000_ "/>
    <numFmt numFmtId="195" formatCode="#,##0.000"/>
    <numFmt numFmtId="196" formatCode="_ * #,##0_ ;_ * \-#,##0_ ;_ * &quot;-&quot;_ ;@"/>
    <numFmt numFmtId="197" formatCode="[&lt;=999]000;[&lt;=9999]000\-00;000\-0000"/>
    <numFmt numFmtId="198" formatCode="0.0_ "/>
    <numFmt numFmtId="199" formatCode="0_ "/>
    <numFmt numFmtId="200" formatCode="0.0;&quot;▲ &quot;0.0"/>
    <numFmt numFmtId="201" formatCode="#,##0.0;&quot;▲ &quot;#,##0.0"/>
    <numFmt numFmtId="202" formatCode="#,##0;&quot;▲ &quot;#,##0"/>
    <numFmt numFmtId="203" formatCode="#,##0.000_ "/>
    <numFmt numFmtId="204" formatCode="#,##0.000;&quot;▲ &quot;#,##0.000"/>
    <numFmt numFmtId="205" formatCode="#,##0.00;&quot;▲ &quot;#,##0.00"/>
  </numFmts>
  <fonts count="65">
    <font>
      <sz val="12"/>
      <name val="ＭＳ 明朝"/>
      <family val="1"/>
    </font>
    <font>
      <sz val="11"/>
      <name val="ＭＳ Ｐゴシック"/>
      <family val="3"/>
    </font>
    <font>
      <sz val="6"/>
      <name val="ＭＳ Ｐ明朝"/>
      <family val="1"/>
    </font>
    <font>
      <sz val="6"/>
      <name val="ＭＳ 明朝"/>
      <family val="1"/>
    </font>
    <font>
      <sz val="10"/>
      <name val="ＭＳ Ｐゴシック"/>
      <family val="3"/>
    </font>
    <font>
      <sz val="14"/>
      <name val="ＭＳ Ｐゴシック"/>
      <family val="3"/>
    </font>
    <font>
      <b/>
      <sz val="18"/>
      <name val="ＭＳ Ｐゴシック"/>
      <family val="3"/>
    </font>
    <font>
      <sz val="18"/>
      <name val="ＭＳ Ｐゴシック"/>
      <family val="3"/>
    </font>
    <font>
      <sz val="6"/>
      <name val="ＭＳ Ｐゴシック"/>
      <family val="3"/>
    </font>
    <font>
      <sz val="11"/>
      <name val="ＭＳ ゴシック"/>
      <family val="3"/>
    </font>
    <font>
      <sz val="16"/>
      <name val="ＭＳ Ｐゴシック"/>
      <family val="3"/>
    </font>
    <font>
      <sz val="16"/>
      <name val="ＭＳ 明朝"/>
      <family val="1"/>
    </font>
    <font>
      <sz val="12"/>
      <name val="ＭＳ Ｐゴシック"/>
      <family val="3"/>
    </font>
    <font>
      <sz val="9"/>
      <name val="ＭＳ Ｐゴシック"/>
      <family val="3"/>
    </font>
    <font>
      <sz val="10"/>
      <name val="ＭＳ 明朝"/>
      <family val="1"/>
    </font>
    <font>
      <sz val="11"/>
      <color indexed="10"/>
      <name val="ＭＳ Ｐゴシック"/>
      <family val="3"/>
    </font>
    <font>
      <b/>
      <sz val="9"/>
      <color indexed="10"/>
      <name val="ＭＳ Ｐゴシック"/>
      <family val="3"/>
    </font>
    <font>
      <sz val="11"/>
      <color indexed="12"/>
      <name val="ＭＳ Ｐゴシック"/>
      <family val="3"/>
    </font>
    <font>
      <b/>
      <sz val="11"/>
      <name val="ＭＳ Ｐゴシック"/>
      <family val="3"/>
    </font>
    <font>
      <sz val="11"/>
      <name val="ＭＳ 明朝"/>
      <family val="1"/>
    </font>
    <font>
      <b/>
      <u val="single"/>
      <sz val="9"/>
      <name val="ＭＳ Ｐゴシック"/>
      <family val="3"/>
    </font>
    <font>
      <sz val="15.75"/>
      <color indexed="8"/>
      <name val="ＭＳ Ｐゴシック"/>
      <family val="3"/>
    </font>
    <font>
      <sz val="12"/>
      <color indexed="8"/>
      <name val="ＭＳ Ｐゴシック"/>
      <family val="3"/>
    </font>
    <font>
      <sz val="14.45"/>
      <color indexed="8"/>
      <name val="ＭＳ Ｐゴシック"/>
      <family val="3"/>
    </font>
    <font>
      <sz val="2.75"/>
      <color indexed="8"/>
      <name val="ＭＳ Ｐゴシック"/>
      <family val="3"/>
    </font>
    <font>
      <sz val="2.5"/>
      <color indexed="8"/>
      <name val="ＭＳ Ｐゴシック"/>
      <family val="3"/>
    </font>
    <font>
      <sz val="26"/>
      <name val="ＭＳ Ｐゴシック"/>
      <family val="3"/>
    </font>
    <font>
      <sz val="28"/>
      <name val="ＭＳ ゴシック"/>
      <family val="3"/>
    </font>
    <font>
      <sz val="20"/>
      <name val="ＭＳ ゴシック"/>
      <family val="3"/>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right style="thin"/>
      <top style="thin"/>
      <bottom style="double"/>
    </border>
    <border>
      <left>
        <color indexed="63"/>
      </left>
      <right>
        <color indexed="63"/>
      </right>
      <top>
        <color indexed="63"/>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color indexed="63"/>
      </top>
      <bottom style="thin"/>
    </border>
    <border>
      <left style="thin"/>
      <right style="thin"/>
      <top style="thin">
        <color indexed="8"/>
      </top>
      <bottom style="thin">
        <color indexed="8"/>
      </bottom>
    </border>
    <border>
      <left style="thin"/>
      <right style="thin"/>
      <top>
        <color indexed="63"/>
      </top>
      <bottom style="thin">
        <color indexed="8"/>
      </bottom>
    </border>
    <border>
      <left style="thin"/>
      <right style="thin"/>
      <top style="double">
        <color indexed="8"/>
      </top>
      <bottom style="thin"/>
    </border>
    <border>
      <left style="thin"/>
      <right style="thin"/>
      <top style="double">
        <color indexed="8"/>
      </top>
      <bottom style="thin">
        <color indexed="8"/>
      </bottom>
    </border>
    <border>
      <left style="thin">
        <color indexed="8"/>
      </left>
      <right style="thin">
        <color indexed="8"/>
      </right>
      <top style="thin">
        <color indexed="8"/>
      </top>
      <bottom style="thin"/>
    </border>
    <border>
      <left style="thin"/>
      <right style="thin"/>
      <top style="double"/>
      <bottom style="thin"/>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right style="thin"/>
      <top style="thin">
        <color indexed="8"/>
      </top>
      <bottom style="double">
        <color indexed="8"/>
      </bottom>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color indexed="63"/>
      </top>
      <bottom>
        <color indexed="63"/>
      </bottom>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style="hair"/>
      <top style="thin"/>
      <bottom style="thin"/>
    </border>
    <border>
      <left style="double"/>
      <right style="hair"/>
      <top style="double"/>
      <bottom style="thin"/>
    </border>
    <border>
      <left style="hair"/>
      <right style="thin"/>
      <top style="double"/>
      <bottom style="thin"/>
    </border>
    <border>
      <left style="thin"/>
      <right style="hair"/>
      <top style="double"/>
      <bottom style="thin"/>
    </border>
    <border>
      <left style="hair"/>
      <right style="double"/>
      <top style="double"/>
      <bottom style="thin"/>
    </border>
    <border>
      <left style="double"/>
      <right style="hair"/>
      <top style="thin"/>
      <bottom style="thin"/>
    </border>
    <border>
      <left style="hair"/>
      <right style="double"/>
      <top style="thin"/>
      <bottom style="thin"/>
    </border>
    <border>
      <left style="double"/>
      <right style="hair"/>
      <top style="thin"/>
      <bottom style="double"/>
    </border>
    <border>
      <left style="thin"/>
      <right style="hair"/>
      <top style="thin"/>
      <bottom style="double"/>
    </border>
    <border>
      <left style="hair"/>
      <right style="double"/>
      <top style="thin"/>
      <bottom style="double"/>
    </border>
    <border>
      <left style="hair"/>
      <right style="thin"/>
      <top style="thin"/>
      <bottom style="double"/>
    </border>
    <border>
      <left>
        <color indexed="63"/>
      </left>
      <right style="hair"/>
      <top style="thin"/>
      <bottom>
        <color indexed="63"/>
      </bottom>
    </border>
    <border>
      <left style="hair">
        <color indexed="8"/>
      </left>
      <right style="thin">
        <color indexed="8"/>
      </right>
      <top style="thin">
        <color indexed="8"/>
      </top>
      <bottom>
        <color indexed="63"/>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style="double">
        <color indexed="8"/>
      </top>
      <bottom style="double">
        <color indexed="8"/>
      </bottom>
    </border>
    <border>
      <left style="hair">
        <color indexed="8"/>
      </left>
      <right style="thin">
        <color indexed="8"/>
      </right>
      <top>
        <color indexed="63"/>
      </top>
      <bottom style="double"/>
    </border>
    <border>
      <left style="hair">
        <color indexed="8"/>
      </left>
      <right style="thin">
        <color indexed="8"/>
      </right>
      <top>
        <color indexed="63"/>
      </top>
      <bottom>
        <color indexed="63"/>
      </bottom>
    </border>
    <border>
      <left style="thin">
        <color indexed="8"/>
      </left>
      <right style="thin">
        <color indexed="8"/>
      </right>
      <top style="thin"/>
      <bottom style="double">
        <color indexed="8"/>
      </bottom>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double">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double">
        <color indexed="8"/>
      </top>
      <bottom style="medium"/>
    </border>
    <border>
      <left>
        <color indexed="63"/>
      </left>
      <right style="thin">
        <color indexed="8"/>
      </right>
      <top style="double">
        <color indexed="8"/>
      </top>
      <bottom style="double"/>
    </border>
    <border>
      <left style="medium"/>
      <right style="medium"/>
      <top style="double">
        <color indexed="8"/>
      </top>
      <bottom style="double"/>
    </border>
    <border>
      <left style="medium"/>
      <right style="medium"/>
      <top>
        <color indexed="63"/>
      </top>
      <bottom style="medium"/>
    </border>
    <border>
      <left style="thin">
        <color indexed="8"/>
      </left>
      <right style="thin">
        <color indexed="8"/>
      </right>
      <top>
        <color indexed="63"/>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medium"/>
      <top style="thin">
        <color indexed="8"/>
      </top>
      <bottom>
        <color indexed="63"/>
      </bottom>
    </border>
    <border>
      <left>
        <color indexed="63"/>
      </left>
      <right style="medium"/>
      <top>
        <color indexed="63"/>
      </top>
      <bottom>
        <color indexed="63"/>
      </bottom>
    </border>
    <border>
      <left>
        <color indexed="63"/>
      </left>
      <right style="medium"/>
      <top>
        <color indexed="63"/>
      </top>
      <bottom style="thin">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41" fontId="1" fillId="0" borderId="0">
      <alignment/>
      <protection/>
    </xf>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63" fillId="32" borderId="0" applyNumberFormat="0" applyBorder="0" applyAlignment="0" applyProtection="0"/>
  </cellStyleXfs>
  <cellXfs count="438">
    <xf numFmtId="0" fontId="0" fillId="0" borderId="0" xfId="0" applyAlignment="1">
      <alignment/>
    </xf>
    <xf numFmtId="177" fontId="7" fillId="0" borderId="10" xfId="0" applyNumberFormat="1" applyFont="1" applyFill="1" applyBorder="1" applyAlignment="1">
      <alignment/>
    </xf>
    <xf numFmtId="0" fontId="5" fillId="0" borderId="11" xfId="0" applyFont="1" applyFill="1" applyBorder="1" applyAlignment="1" applyProtection="1">
      <alignment horizontal="center" vertical="top"/>
      <protection/>
    </xf>
    <xf numFmtId="0" fontId="7" fillId="0" borderId="12" xfId="0" applyFont="1" applyFill="1" applyBorder="1" applyAlignment="1" applyProtection="1">
      <alignment horizontal="center" vertical="top"/>
      <protection/>
    </xf>
    <xf numFmtId="0" fontId="7" fillId="0" borderId="13" xfId="0" applyFont="1" applyFill="1" applyBorder="1" applyAlignment="1" applyProtection="1">
      <alignment horizontal="center" vertical="top"/>
      <protection/>
    </xf>
    <xf numFmtId="0" fontId="5" fillId="0" borderId="11" xfId="0" applyFont="1" applyFill="1" applyBorder="1" applyAlignment="1" applyProtection="1">
      <alignment horizontal="center"/>
      <protection/>
    </xf>
    <xf numFmtId="0" fontId="7" fillId="0" borderId="12" xfId="0" applyFont="1" applyFill="1" applyBorder="1" applyAlignment="1" applyProtection="1">
      <alignment horizontal="center" shrinkToFit="1"/>
      <protection/>
    </xf>
    <xf numFmtId="0" fontId="7" fillId="0" borderId="13" xfId="0" applyFont="1" applyFill="1" applyBorder="1" applyAlignment="1" applyProtection="1">
      <alignment horizontal="center"/>
      <protection/>
    </xf>
    <xf numFmtId="0" fontId="7" fillId="0" borderId="14" xfId="0" applyFont="1" applyFill="1" applyBorder="1" applyAlignment="1" applyProtection="1">
      <alignment/>
      <protection/>
    </xf>
    <xf numFmtId="0" fontId="5" fillId="0" borderId="0" xfId="0" applyFont="1" applyFill="1" applyAlignment="1" applyProtection="1">
      <alignment/>
      <protection/>
    </xf>
    <xf numFmtId="0" fontId="5" fillId="0" borderId="0" xfId="0" applyFont="1" applyFill="1" applyAlignment="1">
      <alignment/>
    </xf>
    <xf numFmtId="0" fontId="5" fillId="0" borderId="0" xfId="0" applyFont="1" applyFill="1" applyAlignment="1" applyProtection="1">
      <alignment horizontal="center"/>
      <protection/>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7" fillId="0" borderId="15" xfId="0" applyFont="1" applyFill="1" applyBorder="1" applyAlignment="1" applyProtection="1">
      <alignment/>
      <protection/>
    </xf>
    <xf numFmtId="177" fontId="7" fillId="0" borderId="16" xfId="0" applyNumberFormat="1" applyFont="1" applyFill="1" applyBorder="1" applyAlignment="1">
      <alignment/>
    </xf>
    <xf numFmtId="178" fontId="5" fillId="0" borderId="0" xfId="0" applyNumberFormat="1" applyFont="1" applyFill="1" applyAlignment="1" applyProtection="1">
      <alignment/>
      <protection/>
    </xf>
    <xf numFmtId="177" fontId="6" fillId="0" borderId="0" xfId="0" applyNumberFormat="1" applyFont="1" applyFill="1" applyBorder="1" applyAlignment="1" applyProtection="1">
      <alignment/>
      <protection/>
    </xf>
    <xf numFmtId="178" fontId="1" fillId="0" borderId="0" xfId="62" applyNumberFormat="1">
      <alignment vertical="center"/>
      <protection/>
    </xf>
    <xf numFmtId="178" fontId="1" fillId="0" borderId="17" xfId="62" applyNumberFormat="1" applyBorder="1">
      <alignment vertical="center"/>
      <protection/>
    </xf>
    <xf numFmtId="178" fontId="1" fillId="0" borderId="18" xfId="62" applyNumberFormat="1" applyBorder="1">
      <alignment vertical="center"/>
      <protection/>
    </xf>
    <xf numFmtId="178" fontId="1" fillId="0" borderId="19" xfId="62" applyNumberFormat="1" applyBorder="1">
      <alignment vertical="center"/>
      <protection/>
    </xf>
    <xf numFmtId="178" fontId="1" fillId="0" borderId="0" xfId="62" applyNumberFormat="1" applyFont="1">
      <alignment vertical="center"/>
      <protection/>
    </xf>
    <xf numFmtId="178" fontId="9" fillId="0" borderId="0" xfId="0" applyNumberFormat="1" applyFont="1" applyAlignment="1" applyProtection="1">
      <alignment/>
      <protection/>
    </xf>
    <xf numFmtId="177" fontId="1" fillId="0" borderId="0" xfId="63" applyNumberFormat="1">
      <alignment vertical="center"/>
      <protection/>
    </xf>
    <xf numFmtId="183" fontId="1" fillId="0" borderId="0" xfId="63" applyNumberFormat="1">
      <alignment vertical="center"/>
      <protection/>
    </xf>
    <xf numFmtId="183" fontId="1" fillId="33" borderId="0" xfId="63" applyNumberFormat="1" applyFill="1">
      <alignment vertical="center"/>
      <protection/>
    </xf>
    <xf numFmtId="0" fontId="1" fillId="0" borderId="0" xfId="63">
      <alignment vertical="center"/>
      <protection/>
    </xf>
    <xf numFmtId="0" fontId="1" fillId="0" borderId="19" xfId="63" applyBorder="1" applyAlignment="1">
      <alignment horizontal="center" vertical="center"/>
      <protection/>
    </xf>
    <xf numFmtId="177" fontId="1" fillId="0" borderId="19" xfId="63" applyNumberFormat="1" applyBorder="1" applyAlignment="1">
      <alignment horizontal="right" vertical="center"/>
      <protection/>
    </xf>
    <xf numFmtId="184" fontId="1" fillId="0" borderId="19" xfId="63" applyNumberFormat="1" applyBorder="1" applyAlignment="1">
      <alignment horizontal="right" vertical="center"/>
      <protection/>
    </xf>
    <xf numFmtId="0" fontId="11" fillId="0" borderId="0" xfId="0" applyFont="1" applyAlignment="1">
      <alignment/>
    </xf>
    <xf numFmtId="177" fontId="1" fillId="0" borderId="0" xfId="62" applyNumberFormat="1">
      <alignment vertical="center"/>
      <protection/>
    </xf>
    <xf numFmtId="198" fontId="1" fillId="0" borderId="0" xfId="62" applyNumberFormat="1">
      <alignment vertical="center"/>
      <protection/>
    </xf>
    <xf numFmtId="0" fontId="5" fillId="0" borderId="0" xfId="0" applyFont="1" applyFill="1" applyBorder="1" applyAlignment="1">
      <alignment/>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178" fontId="1" fillId="0" borderId="18" xfId="62" applyNumberFormat="1" applyBorder="1" applyAlignment="1">
      <alignment horizontal="right" vertical="center"/>
      <protection/>
    </xf>
    <xf numFmtId="177" fontId="1" fillId="0" borderId="18" xfId="62" applyNumberFormat="1" applyBorder="1" applyAlignment="1">
      <alignment horizontal="right" vertical="center"/>
      <protection/>
    </xf>
    <xf numFmtId="0" fontId="7" fillId="0" borderId="20" xfId="0" applyFont="1" applyFill="1" applyBorder="1" applyAlignment="1" applyProtection="1">
      <alignment/>
      <protection/>
    </xf>
    <xf numFmtId="177" fontId="1" fillId="33" borderId="0" xfId="63" applyNumberFormat="1" applyFont="1" applyFill="1">
      <alignment vertical="center"/>
      <protection/>
    </xf>
    <xf numFmtId="177" fontId="1" fillId="0" borderId="17" xfId="62" applyNumberFormat="1" applyBorder="1" applyAlignment="1">
      <alignment horizontal="center" vertical="center"/>
      <protection/>
    </xf>
    <xf numFmtId="177" fontId="1" fillId="0" borderId="0" xfId="63" applyNumberFormat="1" applyFill="1">
      <alignment vertical="center"/>
      <protection/>
    </xf>
    <xf numFmtId="178" fontId="1" fillId="0" borderId="21" xfId="62" applyNumberFormat="1" applyBorder="1">
      <alignment vertical="center"/>
      <protection/>
    </xf>
    <xf numFmtId="177" fontId="1" fillId="0" borderId="21" xfId="62" applyNumberFormat="1" applyBorder="1" applyAlignment="1">
      <alignment horizontal="center" vertical="center"/>
      <protection/>
    </xf>
    <xf numFmtId="198" fontId="1" fillId="0" borderId="21" xfId="62" applyNumberFormat="1" applyBorder="1" applyAlignment="1">
      <alignment horizontal="center" vertical="center"/>
      <protection/>
    </xf>
    <xf numFmtId="198" fontId="1" fillId="0" borderId="17" xfId="62" applyNumberFormat="1" applyBorder="1" applyAlignment="1">
      <alignment horizontal="center" vertical="center"/>
      <protection/>
    </xf>
    <xf numFmtId="198" fontId="1" fillId="0" borderId="18" xfId="62" applyNumberFormat="1" applyBorder="1" applyAlignment="1">
      <alignment horizontal="right" vertical="center"/>
      <protection/>
    </xf>
    <xf numFmtId="178" fontId="1" fillId="0" borderId="21" xfId="62" applyNumberFormat="1" applyFont="1" applyBorder="1" applyAlignment="1">
      <alignment horizontal="center" vertical="center"/>
      <protection/>
    </xf>
    <xf numFmtId="178" fontId="1" fillId="0" borderId="17" xfId="62" applyNumberFormat="1" applyBorder="1" applyAlignment="1">
      <alignment horizontal="center" vertical="center"/>
      <protection/>
    </xf>
    <xf numFmtId="200" fontId="1" fillId="0" borderId="19" xfId="63" applyNumberFormat="1" applyBorder="1">
      <alignment vertical="center"/>
      <protection/>
    </xf>
    <xf numFmtId="200" fontId="1" fillId="0" borderId="19" xfId="63" applyNumberFormat="1" applyBorder="1" applyAlignment="1">
      <alignment horizontal="right" vertical="center"/>
      <protection/>
    </xf>
    <xf numFmtId="0" fontId="1" fillId="0" borderId="0" xfId="63" applyAlignment="1">
      <alignment horizontal="right" vertical="center"/>
      <protection/>
    </xf>
    <xf numFmtId="202" fontId="1" fillId="0" borderId="19" xfId="63" applyNumberFormat="1" applyBorder="1">
      <alignment vertical="center"/>
      <protection/>
    </xf>
    <xf numFmtId="0" fontId="5" fillId="0" borderId="0" xfId="0" applyFont="1" applyFill="1" applyAlignment="1" applyProtection="1">
      <alignment horizontal="right"/>
      <protection/>
    </xf>
    <xf numFmtId="0" fontId="5" fillId="0" borderId="22" xfId="0" applyFont="1" applyFill="1" applyBorder="1" applyAlignment="1" applyProtection="1">
      <alignment horizontal="center"/>
      <protection/>
    </xf>
    <xf numFmtId="0" fontId="7" fillId="0" borderId="23" xfId="0" applyFont="1" applyFill="1" applyBorder="1" applyAlignment="1" applyProtection="1">
      <alignment/>
      <protection/>
    </xf>
    <xf numFmtId="0" fontId="7" fillId="0" borderId="24"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0" xfId="0" applyFont="1" applyFill="1" applyAlignment="1" applyProtection="1">
      <alignment vertical="top"/>
      <protection/>
    </xf>
    <xf numFmtId="0" fontId="7" fillId="0" borderId="0" xfId="0" applyFont="1" applyFill="1" applyAlignment="1" applyProtection="1">
      <alignment/>
      <protection/>
    </xf>
    <xf numFmtId="0" fontId="7" fillId="0" borderId="12"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7" fillId="0" borderId="12" xfId="0" applyFont="1" applyFill="1" applyBorder="1" applyAlignment="1" applyProtection="1">
      <alignment horizontal="right"/>
      <protection/>
    </xf>
    <xf numFmtId="0" fontId="7" fillId="0" borderId="13"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202" fontId="7" fillId="0" borderId="27" xfId="0" applyNumberFormat="1" applyFont="1" applyFill="1" applyBorder="1" applyAlignment="1" applyProtection="1">
      <alignment/>
      <protection/>
    </xf>
    <xf numFmtId="177" fontId="7" fillId="0" borderId="28" xfId="0" applyNumberFormat="1" applyFont="1" applyFill="1" applyBorder="1" applyAlignment="1" applyProtection="1">
      <alignment/>
      <protection/>
    </xf>
    <xf numFmtId="177" fontId="7" fillId="0" borderId="20" xfId="0" applyNumberFormat="1" applyFont="1" applyFill="1" applyBorder="1" applyAlignment="1" applyProtection="1">
      <alignment/>
      <protection/>
    </xf>
    <xf numFmtId="177" fontId="7" fillId="0" borderId="0" xfId="0" applyNumberFormat="1" applyFont="1" applyFill="1" applyBorder="1" applyAlignment="1" applyProtection="1">
      <alignment/>
      <protection/>
    </xf>
    <xf numFmtId="0" fontId="7" fillId="0" borderId="0" xfId="0" applyFont="1" applyFill="1" applyAlignment="1">
      <alignment/>
    </xf>
    <xf numFmtId="178" fontId="14" fillId="0" borderId="0" xfId="0" applyNumberFormat="1" applyFont="1" applyFill="1" applyAlignment="1">
      <alignment/>
    </xf>
    <xf numFmtId="202" fontId="7" fillId="0" borderId="10" xfId="0" applyNumberFormat="1" applyFont="1" applyFill="1" applyBorder="1" applyAlignment="1" applyProtection="1">
      <alignment/>
      <protection/>
    </xf>
    <xf numFmtId="201" fontId="7" fillId="0" borderId="10" xfId="0" applyNumberFormat="1" applyFont="1" applyFill="1" applyBorder="1" applyAlignment="1" applyProtection="1">
      <alignment horizontal="right"/>
      <protection/>
    </xf>
    <xf numFmtId="0" fontId="7" fillId="0" borderId="29" xfId="0" applyFont="1" applyFill="1" applyBorder="1" applyAlignment="1" applyProtection="1">
      <alignment horizontal="right"/>
      <protection/>
    </xf>
    <xf numFmtId="0" fontId="7" fillId="0" borderId="30" xfId="0" applyFont="1" applyFill="1" applyBorder="1" applyAlignment="1" applyProtection="1">
      <alignment horizontal="center"/>
      <protection/>
    </xf>
    <xf numFmtId="0" fontId="7" fillId="0" borderId="30" xfId="0" applyFont="1" applyFill="1" applyBorder="1" applyAlignment="1" applyProtection="1">
      <alignment/>
      <protection/>
    </xf>
    <xf numFmtId="177" fontId="7" fillId="0" borderId="31" xfId="0" applyNumberFormat="1" applyFont="1" applyFill="1" applyBorder="1" applyAlignment="1">
      <alignment/>
    </xf>
    <xf numFmtId="177" fontId="7" fillId="0" borderId="12" xfId="0" applyNumberFormat="1" applyFont="1" applyFill="1" applyBorder="1" applyAlignment="1" applyProtection="1">
      <alignment/>
      <protection/>
    </xf>
    <xf numFmtId="202" fontId="7" fillId="0" borderId="28" xfId="0" applyNumberFormat="1" applyFont="1" applyFill="1" applyBorder="1" applyAlignment="1" applyProtection="1">
      <alignment/>
      <protection/>
    </xf>
    <xf numFmtId="201" fontId="7" fillId="0" borderId="28" xfId="0" applyNumberFormat="1" applyFont="1" applyFill="1" applyBorder="1" applyAlignment="1" applyProtection="1">
      <alignment horizontal="right"/>
      <protection/>
    </xf>
    <xf numFmtId="0" fontId="7" fillId="0" borderId="20" xfId="0" applyFont="1" applyFill="1" applyBorder="1" applyAlignment="1" applyProtection="1">
      <alignment horizontal="center"/>
      <protection/>
    </xf>
    <xf numFmtId="183" fontId="7" fillId="0" borderId="20" xfId="0" applyNumberFormat="1" applyFont="1" applyFill="1" applyBorder="1" applyAlignment="1" applyProtection="1">
      <alignment horizontal="right"/>
      <protection/>
    </xf>
    <xf numFmtId="183" fontId="7" fillId="0" borderId="0"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0" fontId="7" fillId="0" borderId="32" xfId="0" applyFont="1" applyFill="1" applyBorder="1" applyAlignment="1" applyProtection="1">
      <alignment horizontal="center"/>
      <protection/>
    </xf>
    <xf numFmtId="202" fontId="7" fillId="0" borderId="33" xfId="0" applyNumberFormat="1" applyFont="1" applyFill="1" applyBorder="1" applyAlignment="1" applyProtection="1">
      <alignment/>
      <protection/>
    </xf>
    <xf numFmtId="0" fontId="7" fillId="0" borderId="16" xfId="0" applyFont="1" applyFill="1" applyBorder="1" applyAlignment="1" applyProtection="1">
      <alignment horizontal="right"/>
      <protection/>
    </xf>
    <xf numFmtId="0" fontId="7" fillId="0" borderId="26" xfId="0" applyFont="1" applyFill="1" applyBorder="1" applyAlignment="1" applyProtection="1">
      <alignment horizontal="center"/>
      <protection/>
    </xf>
    <xf numFmtId="0" fontId="6" fillId="0" borderId="0" xfId="0" applyFont="1" applyFill="1" applyBorder="1" applyAlignment="1" applyProtection="1">
      <alignment/>
      <protection/>
    </xf>
    <xf numFmtId="183" fontId="6" fillId="0" borderId="0" xfId="0" applyNumberFormat="1" applyFont="1" applyFill="1" applyBorder="1" applyAlignment="1" applyProtection="1">
      <alignment horizontal="right"/>
      <protection/>
    </xf>
    <xf numFmtId="178" fontId="5"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7" fillId="0" borderId="0" xfId="0" applyFont="1" applyFill="1" applyBorder="1" applyAlignment="1" applyProtection="1">
      <alignment shrinkToFit="1"/>
      <protection/>
    </xf>
    <xf numFmtId="0" fontId="7" fillId="0" borderId="0" xfId="0" applyFont="1" applyFill="1" applyBorder="1" applyAlignment="1" applyProtection="1">
      <alignment/>
      <protection/>
    </xf>
    <xf numFmtId="0" fontId="5" fillId="0" borderId="0" xfId="0" applyFont="1" applyFill="1" applyAlignment="1">
      <alignment horizontal="center"/>
    </xf>
    <xf numFmtId="178" fontId="5" fillId="0" borderId="0" xfId="0" applyNumberFormat="1" applyFont="1" applyFill="1" applyAlignment="1">
      <alignment/>
    </xf>
    <xf numFmtId="202" fontId="1" fillId="0" borderId="19" xfId="62" applyNumberFormat="1" applyBorder="1">
      <alignment vertical="center"/>
      <protection/>
    </xf>
    <xf numFmtId="200" fontId="1" fillId="0" borderId="19" xfId="62" applyNumberFormat="1" applyBorder="1">
      <alignment vertical="center"/>
      <protection/>
    </xf>
    <xf numFmtId="178" fontId="7" fillId="0" borderId="0" xfId="0" applyNumberFormat="1" applyFont="1" applyAlignment="1" applyProtection="1">
      <alignment/>
      <protection/>
    </xf>
    <xf numFmtId="178" fontId="1" fillId="0" borderId="0" xfId="0" applyNumberFormat="1" applyFont="1" applyAlignment="1" applyProtection="1">
      <alignment/>
      <protection/>
    </xf>
    <xf numFmtId="177" fontId="1" fillId="0" borderId="0" xfId="0" applyNumberFormat="1" applyFont="1" applyAlignment="1" applyProtection="1">
      <alignment/>
      <protection/>
    </xf>
    <xf numFmtId="183" fontId="1" fillId="0" borderId="0" xfId="0" applyNumberFormat="1" applyFont="1" applyAlignment="1" applyProtection="1">
      <alignment/>
      <protection/>
    </xf>
    <xf numFmtId="178" fontId="1" fillId="0" borderId="0" xfId="0" applyNumberFormat="1" applyFont="1" applyAlignment="1">
      <alignment/>
    </xf>
    <xf numFmtId="178" fontId="1" fillId="0" borderId="0" xfId="0" applyNumberFormat="1" applyFont="1" applyBorder="1" applyAlignment="1">
      <alignment/>
    </xf>
    <xf numFmtId="0" fontId="12" fillId="0" borderId="0" xfId="0" applyFont="1" applyAlignment="1">
      <alignment horizontal="center"/>
    </xf>
    <xf numFmtId="178" fontId="15" fillId="0" borderId="0" xfId="0" applyNumberFormat="1" applyFont="1" applyAlignment="1">
      <alignment/>
    </xf>
    <xf numFmtId="178" fontId="1" fillId="0" borderId="23" xfId="0" applyNumberFormat="1" applyFont="1" applyBorder="1" applyAlignment="1" applyProtection="1">
      <alignment/>
      <protection/>
    </xf>
    <xf numFmtId="178" fontId="1" fillId="0" borderId="34" xfId="0" applyNumberFormat="1" applyFont="1" applyBorder="1" applyAlignment="1" applyProtection="1">
      <alignment horizontal="center"/>
      <protection/>
    </xf>
    <xf numFmtId="177" fontId="1" fillId="0" borderId="34" xfId="0" applyNumberFormat="1" applyFont="1" applyBorder="1" applyAlignment="1" applyProtection="1">
      <alignment horizontal="center"/>
      <protection/>
    </xf>
    <xf numFmtId="183" fontId="1" fillId="0" borderId="35" xfId="0" applyNumberFormat="1" applyFont="1" applyBorder="1" applyAlignment="1" applyProtection="1">
      <alignment horizontal="center"/>
      <protection/>
    </xf>
    <xf numFmtId="178" fontId="1" fillId="0" borderId="36" xfId="0" applyNumberFormat="1" applyFont="1" applyBorder="1" applyAlignment="1" applyProtection="1">
      <alignment horizontal="center"/>
      <protection/>
    </xf>
    <xf numFmtId="177" fontId="1" fillId="0" borderId="36" xfId="0" applyNumberFormat="1" applyFont="1" applyBorder="1" applyAlignment="1" applyProtection="1">
      <alignment horizontal="center"/>
      <protection/>
    </xf>
    <xf numFmtId="183" fontId="1" fillId="0" borderId="37" xfId="0" applyNumberFormat="1" applyFont="1" applyBorder="1" applyAlignment="1" applyProtection="1">
      <alignment horizontal="center"/>
      <protection/>
    </xf>
    <xf numFmtId="178" fontId="1" fillId="0" borderId="14" xfId="0" applyNumberFormat="1" applyFont="1" applyBorder="1" applyAlignment="1" applyProtection="1">
      <alignment/>
      <protection/>
    </xf>
    <xf numFmtId="178" fontId="1" fillId="0" borderId="18" xfId="0" applyNumberFormat="1" applyFont="1" applyBorder="1" applyAlignment="1" applyProtection="1">
      <alignment horizontal="right"/>
      <protection/>
    </xf>
    <xf numFmtId="178" fontId="1" fillId="0" borderId="38" xfId="0" applyNumberFormat="1" applyFont="1" applyBorder="1" applyAlignment="1" applyProtection="1">
      <alignment horizontal="right"/>
      <protection/>
    </xf>
    <xf numFmtId="177" fontId="1" fillId="0" borderId="39" xfId="0" applyNumberFormat="1" applyFont="1" applyBorder="1" applyAlignment="1" applyProtection="1">
      <alignment horizontal="right"/>
      <protection/>
    </xf>
    <xf numFmtId="183" fontId="1" fillId="0" borderId="38" xfId="0" applyNumberFormat="1" applyFont="1" applyBorder="1" applyAlignment="1" applyProtection="1">
      <alignment horizontal="right"/>
      <protection/>
    </xf>
    <xf numFmtId="178" fontId="1" fillId="0" borderId="24" xfId="0" applyNumberFormat="1" applyFont="1" applyBorder="1" applyAlignment="1" applyProtection="1">
      <alignment/>
      <protection/>
    </xf>
    <xf numFmtId="178" fontId="1" fillId="0" borderId="0" xfId="0" applyNumberFormat="1" applyFont="1" applyBorder="1" applyAlignment="1" applyProtection="1">
      <alignment/>
      <protection/>
    </xf>
    <xf numFmtId="178" fontId="1" fillId="0" borderId="15" xfId="0" applyNumberFormat="1" applyFont="1" applyBorder="1" applyAlignment="1" applyProtection="1">
      <alignment/>
      <protection/>
    </xf>
    <xf numFmtId="178" fontId="4" fillId="0" borderId="0" xfId="0" applyNumberFormat="1" applyFont="1" applyAlignment="1">
      <alignment/>
    </xf>
    <xf numFmtId="178" fontId="1" fillId="0" borderId="16" xfId="0" applyNumberFormat="1" applyFont="1" applyBorder="1" applyAlignment="1" applyProtection="1">
      <alignment/>
      <protection/>
    </xf>
    <xf numFmtId="178" fontId="1" fillId="0" borderId="10" xfId="0" applyNumberFormat="1" applyFont="1" applyBorder="1" applyAlignment="1" applyProtection="1">
      <alignment/>
      <protection/>
    </xf>
    <xf numFmtId="177" fontId="1" fillId="0" borderId="0" xfId="0" applyNumberFormat="1" applyFont="1" applyAlignment="1">
      <alignment/>
    </xf>
    <xf numFmtId="183" fontId="1" fillId="0" borderId="0" xfId="0" applyNumberFormat="1" applyFont="1" applyAlignment="1">
      <alignment/>
    </xf>
    <xf numFmtId="177" fontId="1" fillId="0" borderId="0" xfId="0" applyNumberFormat="1" applyFont="1" applyAlignment="1" applyProtection="1">
      <alignment horizontal="right"/>
      <protection/>
    </xf>
    <xf numFmtId="202" fontId="1" fillId="0" borderId="17" xfId="0" applyNumberFormat="1" applyFont="1" applyBorder="1" applyAlignment="1" applyProtection="1">
      <alignment/>
      <protection/>
    </xf>
    <xf numFmtId="202" fontId="1" fillId="0" borderId="12" xfId="0" applyNumberFormat="1" applyFont="1" applyFill="1" applyBorder="1" applyAlignment="1">
      <alignment/>
    </xf>
    <xf numFmtId="202" fontId="1" fillId="0" borderId="13" xfId="0" applyNumberFormat="1" applyFont="1" applyBorder="1" applyAlignment="1" applyProtection="1">
      <alignment/>
      <protection/>
    </xf>
    <xf numFmtId="202" fontId="1" fillId="0" borderId="40" xfId="0" applyNumberFormat="1" applyFont="1" applyBorder="1" applyAlignment="1" applyProtection="1">
      <alignment/>
      <protection/>
    </xf>
    <xf numFmtId="202" fontId="1" fillId="0" borderId="24" xfId="0" applyNumberFormat="1" applyFont="1" applyFill="1" applyBorder="1" applyAlignment="1">
      <alignment/>
    </xf>
    <xf numFmtId="202" fontId="1" fillId="0" borderId="25" xfId="0" applyNumberFormat="1" applyFont="1" applyBorder="1" applyAlignment="1" applyProtection="1">
      <alignment/>
      <protection/>
    </xf>
    <xf numFmtId="202" fontId="1" fillId="0" borderId="41" xfId="0" applyNumberFormat="1" applyFont="1" applyBorder="1" applyAlignment="1" applyProtection="1">
      <alignment/>
      <protection/>
    </xf>
    <xf numFmtId="202" fontId="1" fillId="0" borderId="31" xfId="0" applyNumberFormat="1" applyFont="1" applyBorder="1" applyAlignment="1" applyProtection="1">
      <alignment/>
      <protection/>
    </xf>
    <xf numFmtId="202" fontId="1" fillId="0" borderId="42" xfId="0" applyNumberFormat="1" applyFont="1" applyBorder="1" applyAlignment="1" applyProtection="1">
      <alignment/>
      <protection/>
    </xf>
    <xf numFmtId="202" fontId="1" fillId="0" borderId="0" xfId="0" applyNumberFormat="1" applyFont="1" applyBorder="1" applyAlignment="1" applyProtection="1">
      <alignment/>
      <protection/>
    </xf>
    <xf numFmtId="202" fontId="1" fillId="0" borderId="43" xfId="0" applyNumberFormat="1" applyFont="1" applyBorder="1" applyAlignment="1" applyProtection="1">
      <alignment/>
      <protection/>
    </xf>
    <xf numFmtId="202" fontId="1" fillId="0" borderId="18" xfId="0" applyNumberFormat="1" applyFont="1" applyBorder="1" applyAlignment="1" applyProtection="1">
      <alignment/>
      <protection/>
    </xf>
    <xf numFmtId="202" fontId="1" fillId="0" borderId="44" xfId="0" applyNumberFormat="1" applyFont="1" applyBorder="1" applyAlignment="1" applyProtection="1">
      <alignment/>
      <protection/>
    </xf>
    <xf numFmtId="201" fontId="1" fillId="0" borderId="12" xfId="0" applyNumberFormat="1" applyFont="1" applyBorder="1" applyAlignment="1" applyProtection="1">
      <alignment horizontal="right"/>
      <protection/>
    </xf>
    <xf numFmtId="201" fontId="1" fillId="0" borderId="24" xfId="0" applyNumberFormat="1" applyFont="1" applyBorder="1" applyAlignment="1" applyProtection="1">
      <alignment horizontal="right"/>
      <protection/>
    </xf>
    <xf numFmtId="201" fontId="1" fillId="0" borderId="31" xfId="0" applyNumberFormat="1" applyFont="1" applyBorder="1" applyAlignment="1" applyProtection="1">
      <alignment horizontal="right"/>
      <protection/>
    </xf>
    <xf numFmtId="201" fontId="1" fillId="0" borderId="0" xfId="0" applyNumberFormat="1" applyFont="1" applyBorder="1" applyAlignment="1" applyProtection="1">
      <alignment horizontal="right"/>
      <protection/>
    </xf>
    <xf numFmtId="201" fontId="1" fillId="0" borderId="44" xfId="0" applyNumberFormat="1" applyFont="1" applyBorder="1" applyAlignment="1" applyProtection="1">
      <alignment horizontal="right"/>
      <protection/>
    </xf>
    <xf numFmtId="0" fontId="9" fillId="0" borderId="0" xfId="0" applyFont="1" applyAlignment="1">
      <alignment/>
    </xf>
    <xf numFmtId="178" fontId="1" fillId="0" borderId="29" xfId="62" applyNumberFormat="1" applyBorder="1">
      <alignment vertical="center"/>
      <protection/>
    </xf>
    <xf numFmtId="202" fontId="1" fillId="0" borderId="29" xfId="62" applyNumberFormat="1" applyBorder="1">
      <alignment vertical="center"/>
      <protection/>
    </xf>
    <xf numFmtId="200" fontId="1" fillId="0" borderId="29" xfId="62" applyNumberFormat="1" applyBorder="1">
      <alignment vertical="center"/>
      <protection/>
    </xf>
    <xf numFmtId="202" fontId="1" fillId="0" borderId="45" xfId="62" applyNumberFormat="1" applyBorder="1">
      <alignment vertical="center"/>
      <protection/>
    </xf>
    <xf numFmtId="200" fontId="1" fillId="0" borderId="45" xfId="62" applyNumberFormat="1" applyBorder="1">
      <alignment vertical="center"/>
      <protection/>
    </xf>
    <xf numFmtId="202" fontId="1" fillId="0" borderId="21" xfId="62" applyNumberFormat="1" applyBorder="1">
      <alignment vertical="center"/>
      <protection/>
    </xf>
    <xf numFmtId="200" fontId="1" fillId="0" borderId="21" xfId="62" applyNumberFormat="1" applyBorder="1">
      <alignment vertical="center"/>
      <protection/>
    </xf>
    <xf numFmtId="178" fontId="1" fillId="0" borderId="46" xfId="0" applyNumberFormat="1" applyFont="1" applyBorder="1" applyAlignment="1" applyProtection="1">
      <alignment/>
      <protection/>
    </xf>
    <xf numFmtId="178" fontId="1" fillId="0" borderId="47" xfId="0" applyNumberFormat="1" applyFont="1" applyBorder="1" applyAlignment="1" applyProtection="1">
      <alignment/>
      <protection/>
    </xf>
    <xf numFmtId="202" fontId="1" fillId="0" borderId="48" xfId="0" applyNumberFormat="1" applyFont="1" applyBorder="1" applyAlignment="1" applyProtection="1">
      <alignment/>
      <protection/>
    </xf>
    <xf numFmtId="202" fontId="1" fillId="0" borderId="46" xfId="0" applyNumberFormat="1" applyFont="1" applyFill="1" applyBorder="1" applyAlignment="1">
      <alignment/>
    </xf>
    <xf numFmtId="202" fontId="1" fillId="0" borderId="46" xfId="0" applyNumberFormat="1" applyFont="1" applyBorder="1" applyAlignment="1" applyProtection="1">
      <alignment/>
      <protection/>
    </xf>
    <xf numFmtId="201" fontId="1" fillId="0" borderId="46" xfId="0" applyNumberFormat="1" applyFont="1" applyBorder="1" applyAlignment="1" applyProtection="1">
      <alignment horizontal="right"/>
      <protection/>
    </xf>
    <xf numFmtId="202" fontId="1" fillId="0" borderId="49" xfId="0" applyNumberFormat="1" applyFont="1" applyBorder="1" applyAlignment="1" applyProtection="1">
      <alignment/>
      <protection/>
    </xf>
    <xf numFmtId="201" fontId="1" fillId="0" borderId="49" xfId="0" applyNumberFormat="1" applyFont="1" applyBorder="1" applyAlignment="1" applyProtection="1">
      <alignment horizontal="right"/>
      <protection/>
    </xf>
    <xf numFmtId="177" fontId="7" fillId="0" borderId="50" xfId="0" applyNumberFormat="1" applyFont="1" applyFill="1" applyBorder="1" applyAlignment="1" applyProtection="1">
      <alignment/>
      <protection/>
    </xf>
    <xf numFmtId="202" fontId="7" fillId="0" borderId="50" xfId="0" applyNumberFormat="1" applyFont="1" applyFill="1" applyBorder="1" applyAlignment="1" applyProtection="1">
      <alignment/>
      <protection/>
    </xf>
    <xf numFmtId="201" fontId="7" fillId="0" borderId="50" xfId="0" applyNumberFormat="1" applyFont="1" applyFill="1" applyBorder="1" applyAlignment="1" applyProtection="1">
      <alignment horizontal="right"/>
      <protection/>
    </xf>
    <xf numFmtId="177" fontId="6" fillId="0" borderId="10" xfId="0" applyNumberFormat="1" applyFont="1" applyFill="1" applyBorder="1" applyAlignment="1" applyProtection="1">
      <alignment/>
      <protection/>
    </xf>
    <xf numFmtId="202" fontId="6" fillId="0" borderId="10" xfId="0" applyNumberFormat="1" applyFont="1" applyFill="1" applyBorder="1" applyAlignment="1" applyProtection="1">
      <alignment/>
      <protection/>
    </xf>
    <xf numFmtId="201" fontId="6" fillId="0" borderId="10" xfId="0" applyNumberFormat="1" applyFont="1" applyFill="1" applyBorder="1" applyAlignment="1" applyProtection="1">
      <alignment horizontal="right"/>
      <protection/>
    </xf>
    <xf numFmtId="200" fontId="1" fillId="0" borderId="19" xfId="63" applyNumberFormat="1" applyFill="1" applyBorder="1" applyAlignment="1">
      <alignment horizontal="right" vertical="center"/>
      <protection/>
    </xf>
    <xf numFmtId="177" fontId="1" fillId="33" borderId="0" xfId="63" applyNumberFormat="1" applyFill="1">
      <alignment vertical="center"/>
      <protection/>
    </xf>
    <xf numFmtId="177" fontId="1" fillId="0" borderId="19" xfId="63" applyNumberFormat="1" applyBorder="1">
      <alignment vertical="center"/>
      <protection/>
    </xf>
    <xf numFmtId="177" fontId="1" fillId="0" borderId="0" xfId="63" applyNumberFormat="1" applyFont="1" applyFill="1">
      <alignment vertical="center"/>
      <protection/>
    </xf>
    <xf numFmtId="183" fontId="1" fillId="0" borderId="0" xfId="63" applyNumberFormat="1" applyFill="1">
      <alignment vertical="center"/>
      <protection/>
    </xf>
    <xf numFmtId="183" fontId="1" fillId="0" borderId="19" xfId="63" applyNumberFormat="1" applyFill="1" applyBorder="1" applyAlignment="1">
      <alignment horizontal="center" vertical="center"/>
      <protection/>
    </xf>
    <xf numFmtId="177" fontId="1" fillId="0" borderId="0" xfId="63" applyNumberFormat="1" applyAlignment="1">
      <alignment horizontal="center" vertical="center"/>
      <protection/>
    </xf>
    <xf numFmtId="177" fontId="1" fillId="0" borderId="51" xfId="63" applyNumberFormat="1" applyFill="1" applyBorder="1" applyAlignment="1">
      <alignment horizontal="center" vertical="center"/>
      <protection/>
    </xf>
    <xf numFmtId="201" fontId="1" fillId="0" borderId="51" xfId="63" applyNumberFormat="1" applyFill="1" applyBorder="1">
      <alignment vertical="center"/>
      <protection/>
    </xf>
    <xf numFmtId="202" fontId="1" fillId="34" borderId="19" xfId="63" applyNumberFormat="1" applyFill="1" applyBorder="1">
      <alignment vertical="center"/>
      <protection/>
    </xf>
    <xf numFmtId="177" fontId="1" fillId="35" borderId="52" xfId="63" applyNumberFormat="1" applyFill="1" applyBorder="1" applyAlignment="1">
      <alignment horizontal="center" vertical="center"/>
      <protection/>
    </xf>
    <xf numFmtId="177" fontId="1" fillId="35" borderId="53" xfId="63" applyNumberFormat="1" applyFill="1" applyBorder="1" applyAlignment="1">
      <alignment horizontal="center" vertical="center"/>
      <protection/>
    </xf>
    <xf numFmtId="178" fontId="1" fillId="0" borderId="21" xfId="62" applyNumberFormat="1" applyFont="1" applyBorder="1">
      <alignment vertical="center"/>
      <protection/>
    </xf>
    <xf numFmtId="178" fontId="1" fillId="0" borderId="0" xfId="62" applyNumberFormat="1" applyFont="1" applyFill="1">
      <alignment vertical="center"/>
      <protection/>
    </xf>
    <xf numFmtId="178" fontId="1" fillId="0" borderId="0" xfId="62" applyNumberFormat="1" applyFill="1">
      <alignment vertical="center"/>
      <protection/>
    </xf>
    <xf numFmtId="202" fontId="1" fillId="0" borderId="0" xfId="62" applyNumberFormat="1" applyFill="1">
      <alignment vertical="center"/>
      <protection/>
    </xf>
    <xf numFmtId="200" fontId="1" fillId="0" borderId="0" xfId="62" applyNumberFormat="1" applyFill="1">
      <alignment vertical="center"/>
      <protection/>
    </xf>
    <xf numFmtId="178" fontId="12" fillId="0" borderId="0" xfId="62" applyNumberFormat="1" applyFont="1">
      <alignment vertical="center"/>
      <protection/>
    </xf>
    <xf numFmtId="198" fontId="1" fillId="0" borderId="0" xfId="62" applyNumberFormat="1" applyAlignment="1">
      <alignment horizontal="right" vertical="center"/>
      <protection/>
    </xf>
    <xf numFmtId="202" fontId="1" fillId="0" borderId="18" xfId="62" applyNumberFormat="1" applyBorder="1">
      <alignment vertical="center"/>
      <protection/>
    </xf>
    <xf numFmtId="200" fontId="1" fillId="0" borderId="18" xfId="62" applyNumberFormat="1" applyBorder="1">
      <alignment vertical="center"/>
      <protection/>
    </xf>
    <xf numFmtId="178" fontId="1" fillId="0" borderId="20" xfId="62" applyNumberFormat="1" applyFont="1" applyBorder="1" applyAlignment="1">
      <alignment horizontal="center" vertical="center"/>
      <protection/>
    </xf>
    <xf numFmtId="0" fontId="0" fillId="0" borderId="20" xfId="0" applyBorder="1" applyAlignment="1">
      <alignment horizontal="center" vertical="center"/>
    </xf>
    <xf numFmtId="202" fontId="1" fillId="0" borderId="20" xfId="62" applyNumberFormat="1" applyBorder="1">
      <alignment vertical="center"/>
      <protection/>
    </xf>
    <xf numFmtId="200" fontId="1" fillId="0" borderId="20" xfId="62" applyNumberFormat="1" applyBorder="1">
      <alignment vertical="center"/>
      <protection/>
    </xf>
    <xf numFmtId="178" fontId="1" fillId="0" borderId="0" xfId="0" applyNumberFormat="1" applyFont="1" applyAlignment="1" applyProtection="1">
      <alignment horizontal="center"/>
      <protection/>
    </xf>
    <xf numFmtId="177" fontId="1" fillId="35" borderId="19" xfId="63" applyNumberFormat="1" applyFill="1" applyBorder="1" applyAlignment="1">
      <alignment horizontal="center" vertical="center"/>
      <protection/>
    </xf>
    <xf numFmtId="177" fontId="1" fillId="36" borderId="52" xfId="63" applyNumberFormat="1" applyFill="1" applyBorder="1" applyAlignment="1">
      <alignment horizontal="center" vertical="center"/>
      <protection/>
    </xf>
    <xf numFmtId="183" fontId="1" fillId="36" borderId="19" xfId="63" applyNumberFormat="1" applyFill="1" applyBorder="1" applyAlignment="1">
      <alignment horizontal="center" vertical="center"/>
      <protection/>
    </xf>
    <xf numFmtId="177" fontId="1" fillId="0" borderId="54" xfId="63" applyNumberFormat="1" applyBorder="1" applyAlignment="1">
      <alignment horizontal="center" vertical="center"/>
      <protection/>
    </xf>
    <xf numFmtId="177" fontId="1" fillId="0" borderId="54" xfId="63" applyNumberFormat="1" applyBorder="1">
      <alignment vertical="center"/>
      <protection/>
    </xf>
    <xf numFmtId="177" fontId="1" fillId="0" borderId="55" xfId="63" applyNumberFormat="1" applyFont="1" applyBorder="1" applyAlignment="1">
      <alignment horizontal="center" vertical="center"/>
      <protection/>
    </xf>
    <xf numFmtId="177" fontId="1" fillId="36" borderId="55" xfId="63" applyNumberFormat="1" applyFill="1" applyBorder="1" applyAlignment="1">
      <alignment horizontal="center" vertical="center"/>
      <protection/>
    </xf>
    <xf numFmtId="202" fontId="1" fillId="0" borderId="55" xfId="63" applyNumberFormat="1" applyBorder="1">
      <alignment vertical="center"/>
      <protection/>
    </xf>
    <xf numFmtId="177" fontId="1" fillId="0" borderId="56" xfId="63" applyNumberFormat="1" applyFont="1" applyBorder="1" applyAlignment="1">
      <alignment horizontal="center" vertical="center"/>
      <protection/>
    </xf>
    <xf numFmtId="177" fontId="1" fillId="0" borderId="57" xfId="63" applyNumberFormat="1" applyFont="1" applyBorder="1" applyAlignment="1">
      <alignment horizontal="center" vertical="center"/>
      <protection/>
    </xf>
    <xf numFmtId="177" fontId="1" fillId="0" borderId="45" xfId="63" applyNumberFormat="1" applyFont="1" applyFill="1" applyBorder="1" applyAlignment="1">
      <alignment horizontal="center" vertical="center"/>
      <protection/>
    </xf>
    <xf numFmtId="177" fontId="1" fillId="0" borderId="58" xfId="63" applyNumberFormat="1" applyFont="1" applyFill="1" applyBorder="1" applyAlignment="1">
      <alignment horizontal="center" vertical="center"/>
      <protection/>
    </xf>
    <xf numFmtId="183" fontId="1" fillId="0" borderId="59" xfId="63" applyNumberFormat="1" applyFill="1" applyBorder="1" applyAlignment="1">
      <alignment horizontal="center" vertical="center"/>
      <protection/>
    </xf>
    <xf numFmtId="177" fontId="1" fillId="35" borderId="60" xfId="63" applyNumberFormat="1" applyFill="1" applyBorder="1" applyAlignment="1">
      <alignment horizontal="center" vertical="center"/>
      <protection/>
    </xf>
    <xf numFmtId="183" fontId="1" fillId="35" borderId="61" xfId="63" applyNumberFormat="1" applyFill="1" applyBorder="1" applyAlignment="1">
      <alignment horizontal="center" vertical="center"/>
      <protection/>
    </xf>
    <xf numFmtId="202" fontId="1" fillId="0" borderId="60" xfId="63" applyNumberFormat="1" applyBorder="1">
      <alignment vertical="center"/>
      <protection/>
    </xf>
    <xf numFmtId="202" fontId="1" fillId="0" borderId="60" xfId="63" applyNumberFormat="1" applyFill="1" applyBorder="1">
      <alignment vertical="center"/>
      <protection/>
    </xf>
    <xf numFmtId="202" fontId="1" fillId="33" borderId="60" xfId="63" applyNumberFormat="1" applyFill="1" applyBorder="1">
      <alignment vertical="center"/>
      <protection/>
    </xf>
    <xf numFmtId="202" fontId="1" fillId="0" borderId="62" xfId="63" applyNumberFormat="1" applyFill="1" applyBorder="1">
      <alignment vertical="center"/>
      <protection/>
    </xf>
    <xf numFmtId="202" fontId="1" fillId="34" borderId="29" xfId="63" applyNumberFormat="1" applyFill="1" applyBorder="1">
      <alignment vertical="center"/>
      <protection/>
    </xf>
    <xf numFmtId="202" fontId="1" fillId="36" borderId="55" xfId="63" applyNumberFormat="1" applyFill="1" applyBorder="1">
      <alignment vertical="center"/>
      <protection/>
    </xf>
    <xf numFmtId="177" fontId="1" fillId="36" borderId="19" xfId="63" applyNumberFormat="1" applyFill="1" applyBorder="1" applyAlignment="1">
      <alignment horizontal="center" vertical="center"/>
      <protection/>
    </xf>
    <xf numFmtId="183" fontId="1" fillId="36" borderId="61" xfId="63" applyNumberFormat="1" applyFill="1" applyBorder="1" applyAlignment="1">
      <alignment horizontal="center" vertical="center"/>
      <protection/>
    </xf>
    <xf numFmtId="202" fontId="17" fillId="0" borderId="52" xfId="63" applyNumberFormat="1" applyFont="1" applyBorder="1">
      <alignment vertical="center"/>
      <protection/>
    </xf>
    <xf numFmtId="201" fontId="17" fillId="0" borderId="61" xfId="63" applyNumberFormat="1" applyFont="1" applyBorder="1">
      <alignment vertical="center"/>
      <protection/>
    </xf>
    <xf numFmtId="202" fontId="17" fillId="0" borderId="63" xfId="63" applyNumberFormat="1" applyFont="1" applyBorder="1">
      <alignment vertical="center"/>
      <protection/>
    </xf>
    <xf numFmtId="201" fontId="17" fillId="0" borderId="64" xfId="63" applyNumberFormat="1" applyFont="1" applyBorder="1">
      <alignment vertical="center"/>
      <protection/>
    </xf>
    <xf numFmtId="201" fontId="17" fillId="0" borderId="19" xfId="63" applyNumberFormat="1" applyFont="1" applyBorder="1">
      <alignment vertical="center"/>
      <protection/>
    </xf>
    <xf numFmtId="201" fontId="17" fillId="0" borderId="19" xfId="63" applyNumberFormat="1" applyFont="1" applyFill="1" applyBorder="1">
      <alignment vertical="center"/>
      <protection/>
    </xf>
    <xf numFmtId="201" fontId="17" fillId="0" borderId="53" xfId="63" applyNumberFormat="1" applyFont="1" applyBorder="1">
      <alignment vertical="center"/>
      <protection/>
    </xf>
    <xf numFmtId="201" fontId="17" fillId="0" borderId="53" xfId="63" applyNumberFormat="1" applyFont="1" applyFill="1" applyBorder="1">
      <alignment vertical="center"/>
      <protection/>
    </xf>
    <xf numFmtId="201" fontId="17" fillId="0" borderId="65" xfId="63" applyNumberFormat="1" applyFont="1" applyFill="1" applyBorder="1">
      <alignment vertical="center"/>
      <protection/>
    </xf>
    <xf numFmtId="201" fontId="1" fillId="34" borderId="61" xfId="63" applyNumberFormat="1" applyFont="1" applyFill="1" applyBorder="1">
      <alignment vertical="center"/>
      <protection/>
    </xf>
    <xf numFmtId="201" fontId="1" fillId="34" borderId="64" xfId="63" applyNumberFormat="1" applyFont="1" applyFill="1" applyBorder="1">
      <alignment vertical="center"/>
      <protection/>
    </xf>
    <xf numFmtId="177" fontId="13" fillId="0" borderId="19" xfId="63" applyNumberFormat="1" applyFont="1" applyBorder="1" applyAlignment="1">
      <alignment horizontal="center" vertical="center"/>
      <protection/>
    </xf>
    <xf numFmtId="177" fontId="13" fillId="0" borderId="19" xfId="63" applyNumberFormat="1" applyFont="1" applyBorder="1" applyAlignment="1">
      <alignment horizontal="center" vertical="center" wrapText="1"/>
      <protection/>
    </xf>
    <xf numFmtId="184" fontId="1" fillId="0" borderId="20" xfId="63" applyNumberFormat="1" applyBorder="1" applyAlignment="1">
      <alignment horizontal="right" vertical="center"/>
      <protection/>
    </xf>
    <xf numFmtId="200" fontId="1" fillId="0" borderId="20" xfId="63" applyNumberFormat="1" applyBorder="1">
      <alignment vertical="center"/>
      <protection/>
    </xf>
    <xf numFmtId="200" fontId="1" fillId="0" borderId="0" xfId="63" applyNumberFormat="1" applyBorder="1">
      <alignment vertical="center"/>
      <protection/>
    </xf>
    <xf numFmtId="0" fontId="1" fillId="0" borderId="0" xfId="63" applyFont="1">
      <alignment vertical="center"/>
      <protection/>
    </xf>
    <xf numFmtId="0" fontId="19" fillId="0" borderId="0" xfId="0" applyFont="1" applyAlignment="1">
      <alignment/>
    </xf>
    <xf numFmtId="184" fontId="1" fillId="0" borderId="0" xfId="63" applyNumberFormat="1" applyBorder="1" applyAlignment="1">
      <alignment horizontal="right" vertical="center"/>
      <protection/>
    </xf>
    <xf numFmtId="0" fontId="1" fillId="0" borderId="0" xfId="0" applyFont="1" applyAlignment="1">
      <alignment vertical="center"/>
    </xf>
    <xf numFmtId="0" fontId="1" fillId="0" borderId="0" xfId="63" applyFont="1" applyAlignment="1">
      <alignment vertical="center"/>
      <protection/>
    </xf>
    <xf numFmtId="201" fontId="15" fillId="34" borderId="61" xfId="63" applyNumberFormat="1" applyFont="1" applyFill="1" applyBorder="1">
      <alignment vertical="center"/>
      <protection/>
    </xf>
    <xf numFmtId="202" fontId="1" fillId="36" borderId="66" xfId="63" applyNumberFormat="1" applyFill="1" applyBorder="1">
      <alignment vertical="center"/>
      <protection/>
    </xf>
    <xf numFmtId="201" fontId="17" fillId="0" borderId="21" xfId="63" applyNumberFormat="1" applyFont="1" applyFill="1" applyBorder="1">
      <alignment vertical="center"/>
      <protection/>
    </xf>
    <xf numFmtId="202" fontId="1" fillId="36" borderId="56" xfId="63" applyNumberFormat="1" applyFill="1" applyBorder="1">
      <alignment vertical="center"/>
      <protection/>
    </xf>
    <xf numFmtId="201" fontId="17" fillId="0" borderId="45" xfId="63" applyNumberFormat="1" applyFont="1" applyFill="1" applyBorder="1">
      <alignment vertical="center"/>
      <protection/>
    </xf>
    <xf numFmtId="0" fontId="1" fillId="0" borderId="0" xfId="63" applyFont="1" applyAlignment="1">
      <alignment vertical="center"/>
      <protection/>
    </xf>
    <xf numFmtId="184" fontId="1" fillId="37" borderId="19" xfId="63" applyNumberFormat="1" applyFill="1" applyBorder="1" applyAlignment="1">
      <alignment horizontal="right" vertical="center"/>
      <protection/>
    </xf>
    <xf numFmtId="177" fontId="1" fillId="37" borderId="19" xfId="63" applyNumberFormat="1" applyFill="1" applyBorder="1" applyAlignment="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178" fontId="5" fillId="0" borderId="0" xfId="0" applyNumberFormat="1" applyFont="1" applyAlignment="1" applyProtection="1">
      <alignment/>
      <protection/>
    </xf>
    <xf numFmtId="0" fontId="5" fillId="0" borderId="0" xfId="0" applyFont="1" applyAlignment="1">
      <alignment/>
    </xf>
    <xf numFmtId="0" fontId="7" fillId="0" borderId="19"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12" fillId="0" borderId="67" xfId="0" applyFont="1" applyFill="1" applyBorder="1" applyAlignment="1" applyProtection="1">
      <alignment shrinkToFit="1"/>
      <protection/>
    </xf>
    <xf numFmtId="202" fontId="7" fillId="0" borderId="10" xfId="0" applyNumberFormat="1" applyFont="1" applyBorder="1" applyAlignment="1" applyProtection="1">
      <alignment/>
      <protection/>
    </xf>
    <xf numFmtId="201" fontId="7" fillId="0" borderId="10" xfId="0" applyNumberFormat="1" applyFont="1" applyBorder="1" applyAlignment="1" applyProtection="1">
      <alignment horizontal="right"/>
      <protection/>
    </xf>
    <xf numFmtId="0" fontId="7" fillId="0" borderId="15" xfId="0" applyFont="1" applyBorder="1" applyAlignment="1" applyProtection="1">
      <alignment horizontal="center"/>
      <protection/>
    </xf>
    <xf numFmtId="0" fontId="7" fillId="0" borderId="15" xfId="0" applyFont="1" applyBorder="1" applyAlignment="1" applyProtection="1">
      <alignment/>
      <protection/>
    </xf>
    <xf numFmtId="0" fontId="12" fillId="0" borderId="68" xfId="0" applyFont="1" applyFill="1" applyBorder="1" applyAlignment="1" applyProtection="1">
      <alignment shrinkToFit="1"/>
      <protection/>
    </xf>
    <xf numFmtId="202" fontId="7" fillId="0" borderId="27" xfId="0" applyNumberFormat="1" applyFont="1" applyBorder="1" applyAlignment="1" applyProtection="1">
      <alignment/>
      <protection/>
    </xf>
    <xf numFmtId="0" fontId="7" fillId="0" borderId="14" xfId="0" applyFont="1" applyBorder="1" applyAlignment="1" applyProtection="1">
      <alignment horizontal="center"/>
      <protection/>
    </xf>
    <xf numFmtId="0" fontId="7" fillId="0" borderId="14" xfId="0" applyFont="1" applyBorder="1" applyAlignment="1" applyProtection="1">
      <alignment/>
      <protection/>
    </xf>
    <xf numFmtId="0" fontId="12" fillId="0" borderId="69" xfId="0" applyFont="1" applyFill="1" applyBorder="1" applyAlignment="1" applyProtection="1">
      <alignment shrinkToFit="1"/>
      <protection/>
    </xf>
    <xf numFmtId="0" fontId="7" fillId="0" borderId="29" xfId="0" applyFont="1" applyBorder="1" applyAlignment="1" applyProtection="1">
      <alignment horizontal="right"/>
      <protection/>
    </xf>
    <xf numFmtId="0" fontId="7" fillId="0" borderId="30" xfId="0" applyFont="1" applyBorder="1" applyAlignment="1" applyProtection="1">
      <alignment horizontal="center"/>
      <protection/>
    </xf>
    <xf numFmtId="0" fontId="7" fillId="0" borderId="30" xfId="0" applyFont="1" applyBorder="1" applyAlignment="1" applyProtection="1">
      <alignment/>
      <protection/>
    </xf>
    <xf numFmtId="202" fontId="7" fillId="0" borderId="28" xfId="0" applyNumberFormat="1" applyFont="1" applyBorder="1" applyAlignment="1" applyProtection="1">
      <alignment/>
      <protection/>
    </xf>
    <xf numFmtId="201" fontId="7" fillId="0" borderId="28" xfId="0" applyNumberFormat="1" applyFont="1" applyBorder="1" applyAlignment="1" applyProtection="1">
      <alignment horizontal="right"/>
      <protection/>
    </xf>
    <xf numFmtId="205" fontId="5" fillId="0" borderId="50" xfId="0" applyNumberFormat="1" applyFont="1" applyBorder="1" applyAlignment="1" applyProtection="1">
      <alignment/>
      <protection/>
    </xf>
    <xf numFmtId="177" fontId="7" fillId="0" borderId="0" xfId="0" applyNumberFormat="1" applyFont="1" applyBorder="1" applyAlignment="1" applyProtection="1">
      <alignment/>
      <protection/>
    </xf>
    <xf numFmtId="183" fontId="7" fillId="0" borderId="0" xfId="0" applyNumberFormat="1" applyFont="1" applyBorder="1" applyAlignment="1" applyProtection="1">
      <alignment horizontal="right"/>
      <protection/>
    </xf>
    <xf numFmtId="0" fontId="7" fillId="0" borderId="10" xfId="0" applyFont="1" applyBorder="1" applyAlignment="1" applyProtection="1">
      <alignment horizontal="right"/>
      <protection/>
    </xf>
    <xf numFmtId="0" fontId="7" fillId="0" borderId="32" xfId="0" applyFont="1" applyBorder="1" applyAlignment="1" applyProtection="1">
      <alignment horizontal="center"/>
      <protection/>
    </xf>
    <xf numFmtId="0" fontId="12" fillId="0" borderId="68" xfId="0" applyFont="1" applyFill="1" applyBorder="1" applyAlignment="1" applyProtection="1">
      <alignment/>
      <protection/>
    </xf>
    <xf numFmtId="202" fontId="7" fillId="0" borderId="33" xfId="0" applyNumberFormat="1" applyFont="1" applyBorder="1" applyAlignment="1" applyProtection="1">
      <alignment/>
      <protection/>
    </xf>
    <xf numFmtId="0" fontId="5" fillId="0" borderId="0" xfId="0" applyFont="1" applyBorder="1" applyAlignment="1">
      <alignment/>
    </xf>
    <xf numFmtId="0" fontId="7" fillId="0" borderId="16" xfId="0" applyFont="1" applyBorder="1" applyAlignment="1" applyProtection="1">
      <alignment horizontal="right"/>
      <protection/>
    </xf>
    <xf numFmtId="0" fontId="7" fillId="0" borderId="26" xfId="0" applyFont="1" applyBorder="1" applyAlignment="1" applyProtection="1">
      <alignment horizontal="center"/>
      <protection/>
    </xf>
    <xf numFmtId="0" fontId="12" fillId="0" borderId="69" xfId="0" applyFont="1" applyFill="1" applyBorder="1" applyAlignment="1" applyProtection="1">
      <alignment/>
      <protection/>
    </xf>
    <xf numFmtId="177" fontId="7" fillId="0" borderId="70" xfId="0" applyNumberFormat="1" applyFont="1" applyBorder="1" applyAlignment="1" applyProtection="1">
      <alignment/>
      <protection/>
    </xf>
    <xf numFmtId="202" fontId="7" fillId="0" borderId="70" xfId="0" applyNumberFormat="1" applyFont="1" applyBorder="1" applyAlignment="1" applyProtection="1">
      <alignment/>
      <protection/>
    </xf>
    <xf numFmtId="201" fontId="7" fillId="0" borderId="70" xfId="0" applyNumberFormat="1" applyFont="1" applyBorder="1" applyAlignment="1" applyProtection="1">
      <alignment horizontal="right"/>
      <protection/>
    </xf>
    <xf numFmtId="205" fontId="5" fillId="0" borderId="71" xfId="0" applyNumberFormat="1" applyFont="1" applyBorder="1" applyAlignment="1" applyProtection="1">
      <alignment/>
      <protection/>
    </xf>
    <xf numFmtId="177" fontId="6" fillId="0" borderId="16" xfId="0" applyNumberFormat="1" applyFont="1" applyBorder="1" applyAlignment="1" applyProtection="1">
      <alignment/>
      <protection/>
    </xf>
    <xf numFmtId="202" fontId="6" fillId="0" borderId="16" xfId="0" applyNumberFormat="1" applyFont="1" applyBorder="1" applyAlignment="1" applyProtection="1">
      <alignment/>
      <protection/>
    </xf>
    <xf numFmtId="201" fontId="6" fillId="0" borderId="16" xfId="0" applyNumberFormat="1" applyFont="1" applyBorder="1" applyAlignment="1" applyProtection="1">
      <alignment horizontal="right"/>
      <protection/>
    </xf>
    <xf numFmtId="0" fontId="6" fillId="0" borderId="0" xfId="0" applyFont="1" applyBorder="1" applyAlignment="1" applyProtection="1">
      <alignment/>
      <protection/>
    </xf>
    <xf numFmtId="177" fontId="6" fillId="0" borderId="0" xfId="0" applyNumberFormat="1" applyFont="1" applyBorder="1" applyAlignment="1" applyProtection="1">
      <alignment/>
      <protection/>
    </xf>
    <xf numFmtId="183" fontId="6" fillId="0" borderId="0" xfId="0" applyNumberFormat="1" applyFont="1" applyBorder="1" applyAlignment="1" applyProtection="1">
      <alignment horizontal="right"/>
      <protection/>
    </xf>
    <xf numFmtId="0" fontId="10"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Border="1" applyAlignment="1" applyProtection="1">
      <alignment/>
      <protection/>
    </xf>
    <xf numFmtId="0" fontId="5" fillId="0" borderId="0" xfId="0" applyFont="1" applyAlignment="1">
      <alignment horizontal="center"/>
    </xf>
    <xf numFmtId="178" fontId="1" fillId="0" borderId="21" xfId="62" applyNumberFormat="1" applyFont="1" applyBorder="1" applyAlignment="1">
      <alignment horizontal="center" vertical="center"/>
      <protection/>
    </xf>
    <xf numFmtId="178" fontId="1" fillId="0" borderId="0" xfId="62" applyNumberFormat="1" applyFont="1">
      <alignment vertical="center"/>
      <protection/>
    </xf>
    <xf numFmtId="178" fontId="1" fillId="0" borderId="17" xfId="62" applyNumberFormat="1" applyFont="1" applyBorder="1" applyAlignment="1">
      <alignment horizontal="center" vertical="center"/>
      <protection/>
    </xf>
    <xf numFmtId="0" fontId="7" fillId="0" borderId="11" xfId="0" applyFont="1" applyBorder="1" applyAlignment="1" applyProtection="1">
      <alignment horizontal="center"/>
      <protection/>
    </xf>
    <xf numFmtId="0" fontId="12" fillId="0" borderId="72" xfId="0" applyFont="1" applyFill="1" applyBorder="1" applyAlignment="1" applyProtection="1">
      <alignment/>
      <protection/>
    </xf>
    <xf numFmtId="177" fontId="7" fillId="0" borderId="10" xfId="0" applyNumberFormat="1" applyFont="1" applyFill="1" applyBorder="1" applyAlignment="1">
      <alignment/>
    </xf>
    <xf numFmtId="177" fontId="7" fillId="0" borderId="16" xfId="0" applyNumberFormat="1" applyFont="1" applyFill="1" applyBorder="1" applyAlignment="1">
      <alignment/>
    </xf>
    <xf numFmtId="202" fontId="7" fillId="0" borderId="33" xfId="0" applyNumberFormat="1" applyFont="1" applyBorder="1" applyAlignment="1" applyProtection="1">
      <alignment/>
      <protection/>
    </xf>
    <xf numFmtId="202" fontId="7" fillId="0" borderId="27" xfId="0" applyNumberFormat="1" applyFont="1" applyBorder="1" applyAlignment="1" applyProtection="1">
      <alignment/>
      <protection/>
    </xf>
    <xf numFmtId="0" fontId="7" fillId="0" borderId="24" xfId="0" applyFont="1" applyBorder="1" applyAlignment="1" applyProtection="1">
      <alignment horizontal="right"/>
      <protection/>
    </xf>
    <xf numFmtId="0" fontId="12" fillId="0" borderId="73" xfId="0" applyFont="1" applyFill="1" applyBorder="1" applyAlignment="1" applyProtection="1">
      <alignment/>
      <protection/>
    </xf>
    <xf numFmtId="177" fontId="7" fillId="0" borderId="24" xfId="0" applyNumberFormat="1" applyFont="1" applyFill="1" applyBorder="1" applyAlignment="1">
      <alignment/>
    </xf>
    <xf numFmtId="177" fontId="7" fillId="0" borderId="71" xfId="0" applyNumberFormat="1" applyFont="1" applyFill="1" applyBorder="1" applyAlignment="1" applyProtection="1">
      <alignment/>
      <protection/>
    </xf>
    <xf numFmtId="0" fontId="10" fillId="0" borderId="0" xfId="0" applyFont="1" applyAlignment="1" applyProtection="1">
      <alignment/>
      <protection/>
    </xf>
    <xf numFmtId="0" fontId="7" fillId="0" borderId="19" xfId="0" applyFont="1" applyBorder="1" applyAlignment="1" applyProtection="1">
      <alignment horizontal="right" shrinkToFit="1"/>
      <protection/>
    </xf>
    <xf numFmtId="0" fontId="7" fillId="0" borderId="0" xfId="0" applyFont="1" applyBorder="1" applyAlignment="1" applyProtection="1">
      <alignment horizontal="center" shrinkToFit="1"/>
      <protection/>
    </xf>
    <xf numFmtId="0" fontId="5" fillId="0" borderId="0" xfId="0" applyFont="1" applyAlignment="1">
      <alignment shrinkToFit="1"/>
    </xf>
    <xf numFmtId="0" fontId="7" fillId="0" borderId="10" xfId="0" applyFont="1" applyBorder="1" applyAlignment="1" applyProtection="1">
      <alignment horizontal="right" shrinkToFit="1"/>
      <protection/>
    </xf>
    <xf numFmtId="0" fontId="7" fillId="0" borderId="32" xfId="0" applyFont="1" applyBorder="1" applyAlignment="1" applyProtection="1">
      <alignment horizontal="center" shrinkToFit="1"/>
      <protection/>
    </xf>
    <xf numFmtId="0" fontId="7" fillId="0" borderId="15" xfId="0" applyFont="1" applyBorder="1" applyAlignment="1" applyProtection="1">
      <alignment shrinkToFit="1"/>
      <protection/>
    </xf>
    <xf numFmtId="0" fontId="7" fillId="0" borderId="15" xfId="0" applyFont="1" applyBorder="1" applyAlignment="1" applyProtection="1">
      <alignment horizontal="center" shrinkToFit="1"/>
      <protection/>
    </xf>
    <xf numFmtId="0" fontId="7" fillId="0" borderId="16" xfId="0" applyFont="1" applyBorder="1" applyAlignment="1" applyProtection="1">
      <alignment horizontal="right" shrinkToFit="1"/>
      <protection/>
    </xf>
    <xf numFmtId="0" fontId="7" fillId="0" borderId="26" xfId="0" applyFont="1" applyBorder="1" applyAlignment="1" applyProtection="1">
      <alignment horizontal="center" shrinkToFit="1"/>
      <protection/>
    </xf>
    <xf numFmtId="0" fontId="7" fillId="0" borderId="14" xfId="0" applyFont="1" applyBorder="1" applyAlignment="1" applyProtection="1">
      <alignment shrinkToFit="1"/>
      <protection/>
    </xf>
    <xf numFmtId="0" fontId="7" fillId="0" borderId="19" xfId="0" applyFont="1" applyFill="1" applyBorder="1" applyAlignment="1" applyProtection="1">
      <alignment horizontal="right" shrinkToFit="1"/>
      <protection/>
    </xf>
    <xf numFmtId="0" fontId="7" fillId="0" borderId="15" xfId="0" applyFont="1" applyFill="1" applyBorder="1" applyAlignment="1" applyProtection="1">
      <alignment horizontal="center" shrinkToFit="1"/>
      <protection/>
    </xf>
    <xf numFmtId="0" fontId="7" fillId="0" borderId="15" xfId="0" applyFont="1" applyFill="1" applyBorder="1" applyAlignment="1" applyProtection="1">
      <alignment shrinkToFit="1"/>
      <protection/>
    </xf>
    <xf numFmtId="0" fontId="5" fillId="0" borderId="0" xfId="0" applyFont="1" applyFill="1" applyAlignment="1">
      <alignment shrinkToFit="1"/>
    </xf>
    <xf numFmtId="0" fontId="7" fillId="0" borderId="14" xfId="0" applyFont="1" applyBorder="1" applyAlignment="1" applyProtection="1">
      <alignment horizontal="center" shrinkToFit="1"/>
      <protection/>
    </xf>
    <xf numFmtId="0" fontId="7" fillId="0" borderId="14" xfId="0" applyFont="1" applyFill="1" applyBorder="1" applyAlignment="1" applyProtection="1">
      <alignment horizontal="center" shrinkToFit="1"/>
      <protection/>
    </xf>
    <xf numFmtId="0" fontId="7" fillId="0" borderId="14" xfId="0" applyFont="1" applyFill="1" applyBorder="1" applyAlignment="1" applyProtection="1">
      <alignment shrinkToFit="1"/>
      <protection/>
    </xf>
    <xf numFmtId="0" fontId="7" fillId="0" borderId="23" xfId="0" applyFont="1" applyFill="1" applyBorder="1" applyAlignment="1">
      <alignment/>
    </xf>
    <xf numFmtId="0" fontId="7" fillId="0" borderId="14" xfId="0" applyFont="1" applyFill="1" applyBorder="1" applyAlignment="1">
      <alignment/>
    </xf>
    <xf numFmtId="0" fontId="7" fillId="0" borderId="21" xfId="0" applyFont="1" applyBorder="1" applyAlignment="1" applyProtection="1">
      <alignment horizontal="right" shrinkToFit="1"/>
      <protection/>
    </xf>
    <xf numFmtId="0" fontId="7" fillId="0" borderId="74" xfId="0" applyFont="1" applyBorder="1" applyAlignment="1" applyProtection="1">
      <alignment horizontal="right" shrinkToFit="1"/>
      <protection/>
    </xf>
    <xf numFmtId="0" fontId="7" fillId="0" borderId="75" xfId="0" applyFont="1" applyBorder="1" applyAlignment="1" applyProtection="1">
      <alignment horizontal="center" shrinkToFit="1"/>
      <protection/>
    </xf>
    <xf numFmtId="0" fontId="5"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7" fillId="0" borderId="76" xfId="0" applyFont="1" applyBorder="1" applyAlignment="1" applyProtection="1">
      <alignment shrinkToFit="1"/>
      <protection/>
    </xf>
    <xf numFmtId="184" fontId="7" fillId="0" borderId="10" xfId="0" applyNumberFormat="1" applyFont="1" applyFill="1" applyBorder="1" applyAlignment="1">
      <alignment horizontal="right" shrinkToFit="1"/>
    </xf>
    <xf numFmtId="184" fontId="7" fillId="0" borderId="24" xfId="0" applyNumberFormat="1" applyFont="1" applyFill="1" applyBorder="1" applyAlignment="1">
      <alignment horizontal="right" shrinkToFit="1"/>
    </xf>
    <xf numFmtId="184" fontId="7" fillId="0" borderId="50" xfId="0" applyNumberFormat="1" applyFont="1" applyFill="1" applyBorder="1" applyAlignment="1" applyProtection="1">
      <alignment horizontal="right" shrinkToFit="1"/>
      <protection/>
    </xf>
    <xf numFmtId="184" fontId="7" fillId="0" borderId="70" xfId="0" applyNumberFormat="1" applyFont="1" applyBorder="1" applyAlignment="1" applyProtection="1">
      <alignment horizontal="right" shrinkToFit="1"/>
      <protection/>
    </xf>
    <xf numFmtId="0" fontId="7" fillId="0" borderId="13" xfId="0" applyFont="1" applyFill="1" applyBorder="1" applyAlignment="1" applyProtection="1">
      <alignment horizontal="center" shrinkToFit="1"/>
      <protection/>
    </xf>
    <xf numFmtId="0" fontId="7" fillId="0" borderId="27" xfId="0" applyFont="1" applyFill="1" applyBorder="1" applyAlignment="1" applyProtection="1">
      <alignment horizontal="right"/>
      <protection/>
    </xf>
    <xf numFmtId="184" fontId="7" fillId="0" borderId="33" xfId="0" applyNumberFormat="1" applyFont="1" applyFill="1" applyBorder="1" applyAlignment="1">
      <alignment horizontal="right" shrinkToFit="1"/>
    </xf>
    <xf numFmtId="184" fontId="7" fillId="0" borderId="27" xfId="0" applyNumberFormat="1" applyFont="1" applyFill="1" applyBorder="1" applyAlignment="1">
      <alignment horizontal="right" shrinkToFit="1"/>
    </xf>
    <xf numFmtId="184" fontId="7" fillId="0" borderId="13" xfId="0" applyNumberFormat="1" applyFont="1" applyFill="1" applyBorder="1" applyAlignment="1">
      <alignment horizontal="right" shrinkToFit="1"/>
    </xf>
    <xf numFmtId="184" fontId="7" fillId="0" borderId="77" xfId="0" applyNumberFormat="1" applyFont="1" applyFill="1" applyBorder="1" applyAlignment="1" applyProtection="1">
      <alignment horizontal="right" shrinkToFit="1"/>
      <protection/>
    </xf>
    <xf numFmtId="0" fontId="7" fillId="0" borderId="78" xfId="0" applyFont="1" applyFill="1" applyBorder="1" applyAlignment="1" applyProtection="1">
      <alignment horizontal="center"/>
      <protection/>
    </xf>
    <xf numFmtId="0" fontId="7" fillId="0" borderId="79" xfId="0" applyFont="1" applyFill="1" applyBorder="1" applyAlignment="1" applyProtection="1">
      <alignment horizontal="center" vertical="top"/>
      <protection/>
    </xf>
    <xf numFmtId="0" fontId="7" fillId="0" borderId="79" xfId="0" applyFont="1" applyFill="1" applyBorder="1" applyAlignment="1" applyProtection="1">
      <alignment horizontal="center"/>
      <protection/>
    </xf>
    <xf numFmtId="0" fontId="7" fillId="0" borderId="79" xfId="0" applyFont="1" applyFill="1" applyBorder="1" applyAlignment="1" applyProtection="1">
      <alignment horizontal="right"/>
      <protection/>
    </xf>
    <xf numFmtId="184" fontId="7" fillId="0" borderId="80" xfId="0" applyNumberFormat="1" applyFont="1" applyBorder="1" applyAlignment="1" applyProtection="1">
      <alignment horizontal="right" shrinkToFit="1"/>
      <protection/>
    </xf>
    <xf numFmtId="184" fontId="7" fillId="0" borderId="81" xfId="0" applyNumberFormat="1" applyFont="1" applyBorder="1" applyAlignment="1" applyProtection="1">
      <alignment horizontal="right" shrinkToFit="1"/>
      <protection/>
    </xf>
    <xf numFmtId="184" fontId="7" fillId="0" borderId="81" xfId="0" applyNumberFormat="1" applyFont="1" applyFill="1" applyBorder="1" applyAlignment="1" applyProtection="1">
      <alignment horizontal="right" shrinkToFit="1"/>
      <protection/>
    </xf>
    <xf numFmtId="184" fontId="7" fillId="0" borderId="79" xfId="0" applyNumberFormat="1" applyFont="1" applyBorder="1" applyAlignment="1" applyProtection="1">
      <alignment horizontal="right" shrinkToFit="1"/>
      <protection/>
    </xf>
    <xf numFmtId="184" fontId="7" fillId="0" borderId="82" xfId="0" applyNumberFormat="1" applyFont="1" applyFill="1" applyBorder="1" applyAlignment="1" applyProtection="1">
      <alignment horizontal="right" shrinkToFit="1"/>
      <protection/>
    </xf>
    <xf numFmtId="184" fontId="7" fillId="0" borderId="83" xfId="0" applyNumberFormat="1" applyFont="1" applyBorder="1" applyAlignment="1" applyProtection="1">
      <alignment horizontal="right" shrinkToFit="1"/>
      <protection/>
    </xf>
    <xf numFmtId="184" fontId="7" fillId="0" borderId="84" xfId="0" applyNumberFormat="1" applyFont="1" applyBorder="1" applyAlignment="1" applyProtection="1">
      <alignment horizontal="right" shrinkToFit="1"/>
      <protection/>
    </xf>
    <xf numFmtId="184" fontId="7" fillId="0" borderId="85" xfId="0" applyNumberFormat="1" applyFont="1" applyBorder="1" applyAlignment="1" applyProtection="1">
      <alignment horizontal="right" shrinkToFit="1"/>
      <protection/>
    </xf>
    <xf numFmtId="184" fontId="7" fillId="0" borderId="27" xfId="0" applyNumberFormat="1" applyFont="1" applyBorder="1" applyAlignment="1" applyProtection="1">
      <alignment horizontal="right" shrinkToFit="1"/>
      <protection/>
    </xf>
    <xf numFmtId="184" fontId="7" fillId="0" borderId="16" xfId="0" applyNumberFormat="1" applyFont="1" applyBorder="1" applyAlignment="1" applyProtection="1">
      <alignment horizontal="right" shrinkToFit="1"/>
      <protection/>
    </xf>
    <xf numFmtId="0" fontId="1" fillId="0" borderId="21" xfId="63" applyBorder="1" applyAlignment="1">
      <alignment horizontal="center" vertical="center"/>
      <protection/>
    </xf>
    <xf numFmtId="0" fontId="1" fillId="0" borderId="18" xfId="63" applyBorder="1" applyAlignment="1">
      <alignment horizontal="center" vertical="center"/>
      <protection/>
    </xf>
    <xf numFmtId="0" fontId="1" fillId="0" borderId="19" xfId="63" applyBorder="1" applyAlignment="1">
      <alignment horizontal="center" vertical="center"/>
      <protection/>
    </xf>
    <xf numFmtId="0" fontId="1" fillId="0" borderId="20" xfId="63" applyBorder="1" applyAlignment="1">
      <alignment horizontal="center" vertical="center"/>
      <protection/>
    </xf>
    <xf numFmtId="0" fontId="1" fillId="0" borderId="0" xfId="63" applyBorder="1" applyAlignment="1">
      <alignment horizontal="center" vertical="center"/>
      <protection/>
    </xf>
    <xf numFmtId="0" fontId="6" fillId="0" borderId="0" xfId="0" applyFont="1" applyFill="1" applyAlignment="1" applyProtection="1">
      <alignment horizontal="center" vertical="center"/>
      <protection/>
    </xf>
    <xf numFmtId="0" fontId="6" fillId="0" borderId="32"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33" xfId="0" applyFont="1" applyFill="1" applyBorder="1" applyAlignment="1" applyProtection="1">
      <alignment horizontal="center"/>
      <protection/>
    </xf>
    <xf numFmtId="0" fontId="7" fillId="0" borderId="2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protection/>
    </xf>
    <xf numFmtId="0" fontId="7" fillId="0" borderId="86"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87" xfId="0" applyFont="1" applyFill="1" applyBorder="1" applyAlignment="1" applyProtection="1">
      <alignment horizontal="center"/>
      <protection/>
    </xf>
    <xf numFmtId="0" fontId="7" fillId="0" borderId="88" xfId="0" applyFont="1" applyFill="1" applyBorder="1" applyAlignment="1" applyProtection="1">
      <alignment horizontal="center"/>
      <protection/>
    </xf>
    <xf numFmtId="0" fontId="7" fillId="0" borderId="77" xfId="0" applyFont="1" applyFill="1" applyBorder="1" applyAlignment="1" applyProtection="1">
      <alignment horizontal="center"/>
      <protection/>
    </xf>
    <xf numFmtId="0" fontId="7" fillId="0" borderId="87" xfId="0" applyFont="1" applyBorder="1" applyAlignment="1" applyProtection="1">
      <alignment horizontal="center" shrinkToFit="1"/>
      <protection/>
    </xf>
    <xf numFmtId="0" fontId="7" fillId="0" borderId="88" xfId="0" applyFont="1" applyBorder="1" applyAlignment="1" applyProtection="1">
      <alignment horizontal="center" shrinkToFit="1"/>
      <protection/>
    </xf>
    <xf numFmtId="0" fontId="26" fillId="0" borderId="0" xfId="0" applyFont="1" applyFill="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58" fontId="29" fillId="0" borderId="0" xfId="0" applyNumberFormat="1" applyFont="1" applyAlignment="1">
      <alignment horizontal="distributed" vertical="center"/>
    </xf>
    <xf numFmtId="0" fontId="29" fillId="0" borderId="0" xfId="0" applyFont="1" applyAlignment="1">
      <alignment horizontal="distributed" vertical="center"/>
    </xf>
    <xf numFmtId="0" fontId="28" fillId="0" borderId="0" xfId="0" applyFont="1" applyAlignment="1">
      <alignment horizontal="left" vertical="distributed" wrapText="1"/>
    </xf>
    <xf numFmtId="0" fontId="28" fillId="0" borderId="0" xfId="0" applyFont="1" applyAlignment="1">
      <alignment horizontal="left" vertical="distributed"/>
    </xf>
    <xf numFmtId="0" fontId="7" fillId="0" borderId="22"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27" fillId="0" borderId="0" xfId="0" applyFont="1" applyAlignment="1">
      <alignment horizontal="center" vertical="center"/>
    </xf>
    <xf numFmtId="0" fontId="7" fillId="0" borderId="92" xfId="0" applyFont="1" applyBorder="1" applyAlignment="1" applyProtection="1">
      <alignment horizontal="center" shrinkToFit="1"/>
      <protection/>
    </xf>
    <xf numFmtId="0" fontId="7" fillId="0" borderId="93" xfId="0" applyFont="1" applyBorder="1" applyAlignment="1" applyProtection="1">
      <alignment horizontal="center" shrinkToFit="1"/>
      <protection/>
    </xf>
    <xf numFmtId="0" fontId="7" fillId="0" borderId="26" xfId="0" applyFont="1" applyBorder="1" applyAlignment="1" applyProtection="1">
      <alignment horizontal="center" shrinkToFit="1"/>
      <protection/>
    </xf>
    <xf numFmtId="0" fontId="7" fillId="0" borderId="14" xfId="0" applyFont="1" applyBorder="1" applyAlignment="1" applyProtection="1">
      <alignment horizontal="center" shrinkToFit="1"/>
      <protection/>
    </xf>
    <xf numFmtId="0" fontId="7" fillId="0" borderId="92" xfId="0" applyFont="1" applyBorder="1" applyAlignment="1" applyProtection="1">
      <alignment horizontal="center"/>
      <protection/>
    </xf>
    <xf numFmtId="0" fontId="7" fillId="0" borderId="93" xfId="0" applyFont="1" applyBorder="1" applyAlignment="1" applyProtection="1">
      <alignment horizontal="center"/>
      <protection/>
    </xf>
    <xf numFmtId="0" fontId="7" fillId="0" borderId="83" xfId="0" applyFont="1" applyBorder="1" applyAlignment="1" applyProtection="1">
      <alignment horizontal="center"/>
      <protection/>
    </xf>
    <xf numFmtId="0" fontId="7" fillId="0" borderId="94" xfId="0" applyFont="1" applyBorder="1" applyAlignment="1" applyProtection="1">
      <alignment horizontal="center"/>
      <protection/>
    </xf>
    <xf numFmtId="0" fontId="7" fillId="0" borderId="95" xfId="0" applyFont="1" applyBorder="1" applyAlignment="1" applyProtection="1">
      <alignment horizontal="center"/>
      <protection/>
    </xf>
    <xf numFmtId="0" fontId="7" fillId="0" borderId="96"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27" xfId="0" applyFont="1" applyBorder="1" applyAlignment="1" applyProtection="1">
      <alignment horizontal="center"/>
      <protection/>
    </xf>
    <xf numFmtId="0" fontId="6" fillId="0" borderId="0" xfId="0" applyFont="1" applyFill="1" applyAlignment="1" applyProtection="1">
      <alignment horizontal="center"/>
      <protection/>
    </xf>
    <xf numFmtId="0" fontId="12" fillId="0" borderId="67" xfId="0" applyFont="1" applyFill="1" applyBorder="1" applyAlignment="1" applyProtection="1">
      <alignment horizontal="center" wrapText="1" shrinkToFit="1"/>
      <protection/>
    </xf>
    <xf numFmtId="0" fontId="0" fillId="0" borderId="73" xfId="0" applyBorder="1" applyAlignment="1">
      <alignment horizontal="center" wrapText="1" shrinkToFit="1"/>
    </xf>
    <xf numFmtId="0" fontId="0" fillId="0" borderId="69" xfId="0" applyBorder="1" applyAlignment="1">
      <alignment horizontal="center" wrapText="1" shrinkToFit="1"/>
    </xf>
    <xf numFmtId="178" fontId="1" fillId="0" borderId="24" xfId="0" applyNumberFormat="1" applyFont="1" applyBorder="1" applyAlignment="1" applyProtection="1">
      <alignment horizontal="center" vertical="center" wrapText="1"/>
      <protection/>
    </xf>
    <xf numFmtId="0" fontId="0" fillId="0" borderId="12" xfId="0" applyBorder="1" applyAlignment="1">
      <alignment horizontal="center" vertical="center"/>
    </xf>
    <xf numFmtId="0" fontId="0" fillId="0" borderId="16" xfId="0"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 fillId="0" borderId="0" xfId="0" applyFont="1" applyAlignment="1" applyProtection="1">
      <alignment vertical="center" wrapText="1"/>
      <protection/>
    </xf>
    <xf numFmtId="0" fontId="0" fillId="0" borderId="0" xfId="0" applyAlignment="1">
      <alignment vertical="center" wrapText="1"/>
    </xf>
    <xf numFmtId="178" fontId="1" fillId="0" borderId="87" xfId="0" applyNumberFormat="1" applyFont="1" applyBorder="1" applyAlignment="1" applyProtection="1">
      <alignment horizontal="center"/>
      <protection/>
    </xf>
    <xf numFmtId="0" fontId="0" fillId="0" borderId="88" xfId="0" applyBorder="1" applyAlignment="1">
      <alignment horizontal="center"/>
    </xf>
    <xf numFmtId="178" fontId="1" fillId="0" borderId="32" xfId="0" applyNumberFormat="1" applyFont="1" applyBorder="1" applyAlignment="1" applyProtection="1">
      <alignment horizontal="center"/>
      <protection/>
    </xf>
    <xf numFmtId="0" fontId="0" fillId="0" borderId="15" xfId="0" applyBorder="1" applyAlignment="1">
      <alignment horizontal="center"/>
    </xf>
    <xf numFmtId="178" fontId="1" fillId="0" borderId="21" xfId="62" applyNumberFormat="1" applyFont="1" applyBorder="1" applyAlignment="1">
      <alignment horizontal="center" vertical="center" wrapText="1"/>
      <protection/>
    </xf>
    <xf numFmtId="0" fontId="0" fillId="0" borderId="17" xfId="0" applyBorder="1" applyAlignment="1">
      <alignment vertical="center" wrapText="1"/>
    </xf>
    <xf numFmtId="0" fontId="0" fillId="0" borderId="18" xfId="0" applyBorder="1" applyAlignment="1">
      <alignment vertical="center" wrapText="1"/>
    </xf>
    <xf numFmtId="178" fontId="1" fillId="0" borderId="97" xfId="62" applyNumberFormat="1" applyFont="1" applyBorder="1" applyAlignment="1">
      <alignment horizontal="center" vertical="center"/>
      <protection/>
    </xf>
    <xf numFmtId="0" fontId="0" fillId="0" borderId="98" xfId="0" applyBorder="1" applyAlignment="1">
      <alignment horizontal="center" vertical="center"/>
    </xf>
    <xf numFmtId="178" fontId="1" fillId="0" borderId="54" xfId="62" applyNumberFormat="1" applyFont="1" applyBorder="1" applyAlignment="1">
      <alignment horizontal="center" vertical="center"/>
      <protection/>
    </xf>
    <xf numFmtId="0" fontId="0" fillId="0" borderId="99" xfId="0" applyBorder="1" applyAlignment="1">
      <alignment horizontal="center" vertical="center"/>
    </xf>
    <xf numFmtId="177" fontId="1" fillId="35" borderId="100" xfId="63" applyNumberFormat="1" applyFont="1" applyFill="1" applyBorder="1" applyAlignment="1">
      <alignment horizontal="center" vertical="center"/>
      <protection/>
    </xf>
    <xf numFmtId="0" fontId="0" fillId="35" borderId="101" xfId="0" applyFill="1" applyBorder="1" applyAlignment="1">
      <alignment horizontal="center" vertical="center"/>
    </xf>
    <xf numFmtId="0" fontId="0" fillId="35" borderId="102" xfId="0" applyFill="1" applyBorder="1" applyAlignment="1">
      <alignment horizontal="center" vertical="center"/>
    </xf>
    <xf numFmtId="177" fontId="1" fillId="36" borderId="100" xfId="63" applyNumberFormat="1" applyFont="1" applyFill="1" applyBorder="1" applyAlignment="1">
      <alignment horizontal="center" vertical="center"/>
      <protection/>
    </xf>
    <xf numFmtId="0" fontId="0" fillId="36" borderId="101" xfId="0" applyFill="1" applyBorder="1" applyAlignment="1">
      <alignment horizontal="center" vertical="center"/>
    </xf>
    <xf numFmtId="0" fontId="0" fillId="36" borderId="102"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会計（小数０桁）"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2 臨財債発行可能額（５年分）H18" xfId="62"/>
    <cellStyle name="標準_普交交付額推移（表・グラフ）" xfId="63"/>
    <cellStyle name="未定義" xfId="64"/>
    <cellStyle name="良い" xfId="65"/>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7"/>
      <c:rotY val="20"/>
      <c:depthPercent val="100"/>
      <c:rAngAx val="1"/>
    </c:view3D>
    <c:plotArea>
      <c:layout>
        <c:manualLayout>
          <c:xMode val="edge"/>
          <c:yMode val="edge"/>
          <c:x val="0"/>
          <c:y val="0.06525"/>
          <c:w val="0.99425"/>
          <c:h val="0.93475"/>
        </c:manualLayout>
      </c:layout>
      <c:bar3DChart>
        <c:barDir val="col"/>
        <c:grouping val="stacked"/>
        <c:varyColors val="0"/>
        <c:ser>
          <c:idx val="0"/>
          <c:order val="0"/>
          <c:tx>
            <c:strRef>
              <c:f>'ＢＤ（印刷不要）'!$B$28</c:f>
              <c:strCache>
                <c:ptCount val="1"/>
                <c:pt idx="0">
                  <c:v>普通交付税</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'ＢＤ（印刷不要）'!$A$29:$A$49</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cat>
          <c:val>
            <c:numRef>
              <c:f>'ＢＤ（印刷不要）'!$B$29:$B$49</c:f>
              <c:numCache>
                <c:ptCount val="21"/>
                <c:pt idx="0">
                  <c:v>1053</c:v>
                </c:pt>
                <c:pt idx="1">
                  <c:v>1143</c:v>
                </c:pt>
                <c:pt idx="2">
                  <c:v>1329</c:v>
                </c:pt>
                <c:pt idx="3">
                  <c:v>1168</c:v>
                </c:pt>
                <c:pt idx="4">
                  <c:v>1215</c:v>
                </c:pt>
                <c:pt idx="5">
                  <c:v>1264</c:v>
                </c:pt>
                <c:pt idx="6">
                  <c:v>1381</c:v>
                </c:pt>
                <c:pt idx="7">
                  <c:v>1633</c:v>
                </c:pt>
                <c:pt idx="8">
                  <c:v>1796</c:v>
                </c:pt>
                <c:pt idx="9">
                  <c:v>2246</c:v>
                </c:pt>
                <c:pt idx="10">
                  <c:v>2280</c:v>
                </c:pt>
                <c:pt idx="11">
                  <c:v>1975</c:v>
                </c:pt>
                <c:pt idx="12">
                  <c:v>1737</c:v>
                </c:pt>
                <c:pt idx="13">
                  <c:v>1433</c:v>
                </c:pt>
                <c:pt idx="14">
                  <c:v>1191</c:v>
                </c:pt>
                <c:pt idx="15">
                  <c:v>1092</c:v>
                </c:pt>
                <c:pt idx="16">
                  <c:v>865</c:v>
                </c:pt>
                <c:pt idx="17">
                  <c:v>758</c:v>
                </c:pt>
                <c:pt idx="18">
                  <c:v>826</c:v>
                </c:pt>
                <c:pt idx="19">
                  <c:v>900</c:v>
                </c:pt>
                <c:pt idx="20">
                  <c:v>0</c:v>
                </c:pt>
              </c:numCache>
            </c:numRef>
          </c:val>
          <c:shape val="box"/>
        </c:ser>
        <c:ser>
          <c:idx val="1"/>
          <c:order val="1"/>
          <c:tx>
            <c:strRef>
              <c:f>'ＢＤ（印刷不要）'!$C$28</c:f>
              <c:strCache>
                <c:ptCount val="1"/>
                <c:pt idx="0">
                  <c:v>臨時財政対策債</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'ＢＤ（印刷不要）'!$A$29:$A$49</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cat>
          <c:val>
            <c:numRef>
              <c:f>'ＢＤ（印刷不要）'!$C$29:$C$49</c:f>
              <c:numCache>
                <c:ptCount val="21"/>
                <c:pt idx="11">
                  <c:v>272</c:v>
                </c:pt>
                <c:pt idx="12">
                  <c:v>610</c:v>
                </c:pt>
                <c:pt idx="13">
                  <c:v>1231</c:v>
                </c:pt>
                <c:pt idx="14">
                  <c:v>884</c:v>
                </c:pt>
                <c:pt idx="15">
                  <c:v>670</c:v>
                </c:pt>
                <c:pt idx="16">
                  <c:v>526</c:v>
                </c:pt>
                <c:pt idx="17">
                  <c:v>447</c:v>
                </c:pt>
                <c:pt idx="18">
                  <c:v>447</c:v>
                </c:pt>
                <c:pt idx="19">
                  <c:v>693</c:v>
                </c:pt>
                <c:pt idx="20">
                  <c:v>0</c:v>
                </c:pt>
              </c:numCache>
            </c:numRef>
          </c:val>
          <c:shape val="box"/>
        </c:ser>
        <c:overlap val="100"/>
        <c:gapWidth val="70"/>
        <c:shape val="box"/>
        <c:axId val="3435040"/>
        <c:axId val="9802785"/>
      </c:bar3DChart>
      <c:catAx>
        <c:axId val="3435040"/>
        <c:scaling>
          <c:orientation val="minMax"/>
        </c:scaling>
        <c:axPos val="b"/>
        <c:title>
          <c:tx>
            <c:rich>
              <a:bodyPr vert="horz" rot="0" anchor="ctr"/>
              <a:lstStyle/>
              <a:p>
                <a:pPr algn="ctr">
                  <a:defRPr/>
                </a:pPr>
                <a:r>
                  <a:rPr lang="en-US" cap="none" sz="1200" b="0" i="0" u="none" baseline="0">
                    <a:solidFill>
                      <a:srgbClr val="000000"/>
                    </a:solidFill>
                  </a:rPr>
                  <a:t>年度</a:t>
                </a:r>
              </a:p>
            </c:rich>
          </c:tx>
          <c:layout>
            <c:manualLayout>
              <c:xMode val="factor"/>
              <c:yMode val="factor"/>
              <c:x val="0.42225"/>
              <c:y val="-0.0125"/>
            </c:manualLayout>
          </c:layout>
          <c:overlay val="0"/>
          <c:spPr>
            <a:noFill/>
            <a:ln>
              <a:noFill/>
            </a:ln>
          </c:spPr>
        </c:title>
        <c:majorGridlines>
          <c:spPr>
            <a:ln w="3175">
              <a:solidFill>
                <a:srgbClr val="000000"/>
              </a:solidFill>
              <a:prstDash val="sysDot"/>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1200" b="0" i="0" u="none" baseline="0">
                <a:solidFill>
                  <a:srgbClr val="000000"/>
                </a:solidFill>
              </a:defRPr>
            </a:pPr>
          </a:p>
        </c:txPr>
        <c:crossAx val="9802785"/>
        <c:crosses val="autoZero"/>
        <c:auto val="1"/>
        <c:lblOffset val="100"/>
        <c:tickLblSkip val="1"/>
        <c:noMultiLvlLbl val="0"/>
      </c:catAx>
      <c:valAx>
        <c:axId val="9802785"/>
        <c:scaling>
          <c:orientation val="minMax"/>
        </c:scaling>
        <c:axPos val="l"/>
        <c:title>
          <c:tx>
            <c:rich>
              <a:bodyPr vert="horz" rot="0" anchor="ctr"/>
              <a:lstStyle/>
              <a:p>
                <a:pPr algn="ctr">
                  <a:defRPr/>
                </a:pPr>
                <a:r>
                  <a:rPr lang="en-US" cap="none" sz="1200" b="0" i="0" u="none" baseline="0">
                    <a:solidFill>
                      <a:srgbClr val="000000"/>
                    </a:solidFill>
                  </a:rPr>
                  <a:t>億円</a:t>
                </a:r>
              </a:p>
            </c:rich>
          </c:tx>
          <c:layout>
            <c:manualLayout>
              <c:xMode val="factor"/>
              <c:yMode val="factor"/>
              <c:x val="0.13625"/>
              <c:y val="-0.45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35040"/>
        <c:crossesAt val="1"/>
        <c:crossBetween val="between"/>
        <c:dispUnits/>
      </c:valAx>
      <c:spPr>
        <a:noFill/>
        <a:ln>
          <a:noFill/>
        </a:ln>
      </c:spPr>
    </c:plotArea>
    <c:legend>
      <c:legendPos val="r"/>
      <c:layout>
        <c:manualLayout>
          <c:xMode val="edge"/>
          <c:yMode val="edge"/>
          <c:x val="0.22875"/>
          <c:y val="0.21575"/>
          <c:w val="0.2625"/>
          <c:h val="0.106"/>
        </c:manualLayout>
      </c:layout>
      <c:overlay val="0"/>
      <c:spPr>
        <a:solidFill>
          <a:srgbClr val="FFFFFF"/>
        </a:solidFill>
        <a:ln w="3175">
          <a:solidFill>
            <a:srgbClr val="000000"/>
          </a:solidFill>
        </a:ln>
      </c:spPr>
      <c:txPr>
        <a:bodyPr vert="horz" rot="0"/>
        <a:lstStyle/>
        <a:p>
          <a:pPr>
            <a:defRPr lang="en-US" cap="none" sz="144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普通交付税額の推移（市町村分）</a:t>
            </a:r>
          </a:p>
        </c:rich>
      </c:tx>
      <c:layout/>
      <c:spPr>
        <a:noFill/>
        <a:ln>
          <a:noFill/>
        </a:ln>
      </c:spPr>
    </c:title>
    <c:view3D>
      <c:rotX val="15"/>
      <c:hPercent val="5"/>
      <c:rotY val="20"/>
      <c:depthPercent val="100"/>
      <c:rAngAx val="1"/>
    </c:view3D>
    <c:plotArea>
      <c:layout/>
      <c:bar3DChart>
        <c:barDir val="col"/>
        <c:grouping val="stacked"/>
        <c:varyColors val="0"/>
        <c:ser>
          <c:idx val="0"/>
          <c:order val="0"/>
          <c:tx>
            <c:strRef>
              <c:f>ＢＤ（印刷不要）!#REF!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ＢＤ（印刷不要）!#REF!</c:f>
              <c:numCache>
                <c:ptCount val="1"/>
                <c:pt idx="0">
                  <c:v>1</c:v>
                </c:pt>
              </c:numCache>
            </c:numRef>
          </c:val>
          <c:shape val="box"/>
        </c:ser>
        <c:ser>
          <c:idx val="1"/>
          <c:order val="1"/>
          <c:tx>
            <c:strRef>
              <c:f>ＢＤ（印刷不要）!#REF!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ＢＤ（印刷不要）!#REF!</c:f>
              <c:numCache>
                <c:ptCount val="1"/>
                <c:pt idx="0">
                  <c:v>1</c:v>
                </c:pt>
              </c:numCache>
            </c:numRef>
          </c:val>
          <c:shape val="box"/>
        </c:ser>
        <c:overlap val="100"/>
        <c:gapWidth val="60"/>
        <c:gapDepth val="50"/>
        <c:shape val="box"/>
        <c:axId val="55828082"/>
        <c:axId val="25780755"/>
      </c:bar3DChart>
      <c:catAx>
        <c:axId val="55828082"/>
        <c:scaling>
          <c:orientation val="minMax"/>
        </c:scaling>
        <c:axPos val="b"/>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25780755"/>
        <c:crosses val="autoZero"/>
        <c:auto val="1"/>
        <c:lblOffset val="100"/>
        <c:tickLblSkip val="1"/>
        <c:noMultiLvlLbl val="0"/>
      </c:catAx>
      <c:valAx>
        <c:axId val="2578075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582808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8</xdr:col>
      <xdr:colOff>781050</xdr:colOff>
      <xdr:row>28</xdr:row>
      <xdr:rowOff>133350</xdr:rowOff>
    </xdr:to>
    <xdr:graphicFrame>
      <xdr:nvGraphicFramePr>
        <xdr:cNvPr id="1" name="Chart 2"/>
        <xdr:cNvGraphicFramePr/>
      </xdr:nvGraphicFramePr>
      <xdr:xfrm>
        <a:off x="200025" y="400050"/>
        <a:ext cx="80962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28575</xdr:rowOff>
    </xdr:from>
    <xdr:to>
      <xdr:col>7</xdr:col>
      <xdr:colOff>1752600</xdr:colOff>
      <xdr:row>46</xdr:row>
      <xdr:rowOff>257175</xdr:rowOff>
    </xdr:to>
    <xdr:sp>
      <xdr:nvSpPr>
        <xdr:cNvPr id="1" name="直線コネクタ 2"/>
        <xdr:cNvSpPr>
          <a:spLocks/>
        </xdr:cNvSpPr>
      </xdr:nvSpPr>
      <xdr:spPr>
        <a:xfrm flipH="1">
          <a:off x="47625" y="1695450"/>
          <a:ext cx="9667875" cy="11744325"/>
        </a:xfrm>
        <a:prstGeom prst="line">
          <a:avLst/>
        </a:prstGeom>
        <a:noFill/>
        <a:ln w="76200"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xdr:row>
      <xdr:rowOff>9525</xdr:rowOff>
    </xdr:from>
    <xdr:to>
      <xdr:col>8</xdr:col>
      <xdr:colOff>66675</xdr:colOff>
      <xdr:row>47</xdr:row>
      <xdr:rowOff>104775</xdr:rowOff>
    </xdr:to>
    <xdr:sp>
      <xdr:nvSpPr>
        <xdr:cNvPr id="2" name="直線コネクタ 6"/>
        <xdr:cNvSpPr>
          <a:spLocks/>
        </xdr:cNvSpPr>
      </xdr:nvSpPr>
      <xdr:spPr>
        <a:xfrm>
          <a:off x="104775" y="1676400"/>
          <a:ext cx="9734550" cy="11906250"/>
        </a:xfrm>
        <a:prstGeom prst="line">
          <a:avLst/>
        </a:prstGeom>
        <a:noFill/>
        <a:ln w="76200"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27</xdr:row>
      <xdr:rowOff>0</xdr:rowOff>
    </xdr:from>
    <xdr:to>
      <xdr:col>13</xdr:col>
      <xdr:colOff>714375</xdr:colOff>
      <xdr:row>27</xdr:row>
      <xdr:rowOff>0</xdr:rowOff>
    </xdr:to>
    <xdr:graphicFrame>
      <xdr:nvGraphicFramePr>
        <xdr:cNvPr id="1" name="Chart 1"/>
        <xdr:cNvGraphicFramePr/>
      </xdr:nvGraphicFramePr>
      <xdr:xfrm>
        <a:off x="4429125" y="4943475"/>
        <a:ext cx="108680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1">
      <selection activeCell="G28" sqref="G28"/>
    </sheetView>
  </sheetViews>
  <sheetFormatPr defaultColWidth="8.796875" defaultRowHeight="15"/>
  <cols>
    <col min="2" max="2" width="12.59765625" style="0" customWidth="1"/>
    <col min="7" max="7" width="13.5" style="0" customWidth="1"/>
  </cols>
  <sheetData>
    <row r="1" ht="25.5" customHeight="1">
      <c r="A1" s="31" t="s">
        <v>119</v>
      </c>
    </row>
    <row r="2" ht="25.5" customHeight="1">
      <c r="A2" s="31"/>
    </row>
    <row r="27" ht="38.25" customHeight="1"/>
    <row r="30" spans="1:9" ht="25.5" customHeight="1">
      <c r="A30" s="27"/>
      <c r="B30" s="27"/>
      <c r="C30" s="27"/>
      <c r="D30" s="27"/>
      <c r="E30" s="27"/>
      <c r="F30" s="27"/>
      <c r="G30" s="27"/>
      <c r="H30" s="27"/>
      <c r="I30" s="52" t="s">
        <v>115</v>
      </c>
    </row>
    <row r="31" spans="1:9" ht="18.75" customHeight="1">
      <c r="A31" s="361" t="s">
        <v>109</v>
      </c>
      <c r="B31" s="361" t="s">
        <v>116</v>
      </c>
      <c r="C31" s="361" t="s">
        <v>111</v>
      </c>
      <c r="D31" s="361"/>
      <c r="E31" s="27"/>
      <c r="F31" s="361" t="s">
        <v>109</v>
      </c>
      <c r="G31" s="361" t="s">
        <v>116</v>
      </c>
      <c r="H31" s="361" t="s">
        <v>111</v>
      </c>
      <c r="I31" s="361"/>
    </row>
    <row r="32" spans="1:9" ht="18.75" customHeight="1">
      <c r="A32" s="361"/>
      <c r="B32" s="361"/>
      <c r="C32" s="28" t="s">
        <v>117</v>
      </c>
      <c r="D32" s="28" t="s">
        <v>118</v>
      </c>
      <c r="E32" s="27"/>
      <c r="F32" s="361"/>
      <c r="G32" s="361"/>
      <c r="H32" s="28" t="s">
        <v>117</v>
      </c>
      <c r="I32" s="28" t="s">
        <v>118</v>
      </c>
    </row>
    <row r="33" spans="1:9" ht="18.75" customHeight="1">
      <c r="A33" s="28">
        <v>2</v>
      </c>
      <c r="B33" s="29">
        <v>105326761</v>
      </c>
      <c r="C33" s="50">
        <v>9</v>
      </c>
      <c r="D33" s="50">
        <v>5.1</v>
      </c>
      <c r="E33" s="27"/>
      <c r="F33" s="361">
        <v>13</v>
      </c>
      <c r="G33" s="30">
        <v>197460097</v>
      </c>
      <c r="H33" s="50">
        <f>ROUND((G33/B43-1)*100,1)</f>
        <v>-13.4</v>
      </c>
      <c r="I33" s="50">
        <v>-7.3</v>
      </c>
    </row>
    <row r="34" spans="1:9" ht="18.75" customHeight="1">
      <c r="A34" s="28">
        <v>3</v>
      </c>
      <c r="B34" s="29">
        <v>114280453</v>
      </c>
      <c r="C34" s="50">
        <f aca="true" t="shared" si="0" ref="C34:C43">ROUND((B34/B33-1)*100,1)</f>
        <v>8.5</v>
      </c>
      <c r="D34" s="50">
        <v>4.5</v>
      </c>
      <c r="E34" s="27"/>
      <c r="F34" s="361"/>
      <c r="G34" s="244">
        <v>224630917</v>
      </c>
      <c r="H34" s="50">
        <f>ROUND((G34/B43-1)*100,1)</f>
        <v>-1.5</v>
      </c>
      <c r="I34" s="50">
        <v>1.2</v>
      </c>
    </row>
    <row r="35" spans="1:9" ht="18.75" customHeight="1">
      <c r="A35" s="28">
        <v>4</v>
      </c>
      <c r="B35" s="29">
        <v>132880332</v>
      </c>
      <c r="C35" s="50">
        <f t="shared" si="0"/>
        <v>16.3</v>
      </c>
      <c r="D35" s="50">
        <v>11.8</v>
      </c>
      <c r="E35" s="27"/>
      <c r="F35" s="361">
        <v>14</v>
      </c>
      <c r="G35" s="30">
        <v>173729527</v>
      </c>
      <c r="H35" s="50">
        <f>ROUND((G35/G33-1)*100,1)</f>
        <v>-12</v>
      </c>
      <c r="I35" s="50">
        <v>-6.2</v>
      </c>
    </row>
    <row r="36" spans="1:9" ht="18.75" customHeight="1">
      <c r="A36" s="28">
        <v>5</v>
      </c>
      <c r="B36" s="29">
        <v>116766997</v>
      </c>
      <c r="C36" s="50">
        <f t="shared" si="0"/>
        <v>-12.1</v>
      </c>
      <c r="D36" s="50">
        <v>-1.7</v>
      </c>
      <c r="E36" s="27"/>
      <c r="F36" s="361"/>
      <c r="G36" s="244">
        <v>234726015</v>
      </c>
      <c r="H36" s="50">
        <f>ROUND((G36/G34-1)*100,1)</f>
        <v>4.5</v>
      </c>
      <c r="I36" s="50">
        <v>3.4</v>
      </c>
    </row>
    <row r="37" spans="1:9" ht="18.75" customHeight="1">
      <c r="A37" s="28">
        <v>6</v>
      </c>
      <c r="B37" s="29">
        <v>121540158</v>
      </c>
      <c r="C37" s="50">
        <f t="shared" si="0"/>
        <v>4.1</v>
      </c>
      <c r="D37" s="50">
        <v>0.2</v>
      </c>
      <c r="E37" s="27"/>
      <c r="F37" s="359">
        <v>15</v>
      </c>
      <c r="G37" s="30">
        <v>143303050</v>
      </c>
      <c r="H37" s="50">
        <f>ROUND((G37/G35-1)*100,1)</f>
        <v>-17.5</v>
      </c>
      <c r="I37" s="50">
        <v>-7.3</v>
      </c>
    </row>
    <row r="38" spans="1:9" ht="18.75" customHeight="1">
      <c r="A38" s="28">
        <v>7</v>
      </c>
      <c r="B38" s="29">
        <v>126421980</v>
      </c>
      <c r="C38" s="50">
        <f t="shared" si="0"/>
        <v>4</v>
      </c>
      <c r="D38" s="50">
        <v>4.9</v>
      </c>
      <c r="E38" s="27"/>
      <c r="F38" s="360"/>
      <c r="G38" s="244">
        <v>266374367</v>
      </c>
      <c r="H38" s="50">
        <f>ROUND((G38/G36-1)*100,1)</f>
        <v>13.5</v>
      </c>
      <c r="I38" s="50">
        <v>6</v>
      </c>
    </row>
    <row r="39" spans="1:9" ht="18.75" customHeight="1">
      <c r="A39" s="28">
        <v>8</v>
      </c>
      <c r="B39" s="29">
        <v>138061623</v>
      </c>
      <c r="C39" s="50">
        <f t="shared" si="0"/>
        <v>9.2</v>
      </c>
      <c r="D39" s="50">
        <v>3.9</v>
      </c>
      <c r="E39" s="27"/>
      <c r="F39" s="359">
        <v>16</v>
      </c>
      <c r="G39" s="24">
        <v>119094864</v>
      </c>
      <c r="H39" s="50">
        <f aca="true" t="shared" si="1" ref="H39:H46">ROUND((G39/G37-1)*100,1)</f>
        <v>-16.9</v>
      </c>
      <c r="I39" s="50">
        <v>-5.3</v>
      </c>
    </row>
    <row r="40" spans="1:9" ht="18.75" customHeight="1">
      <c r="A40" s="28">
        <v>9</v>
      </c>
      <c r="B40" s="29">
        <v>163347941</v>
      </c>
      <c r="C40" s="50">
        <f t="shared" si="0"/>
        <v>18.3</v>
      </c>
      <c r="D40" s="50">
        <v>4.2</v>
      </c>
      <c r="E40" s="27"/>
      <c r="F40" s="360"/>
      <c r="G40" s="244">
        <v>207535914</v>
      </c>
      <c r="H40" s="50">
        <f t="shared" si="1"/>
        <v>-22.1</v>
      </c>
      <c r="I40" s="50">
        <v>-12.4</v>
      </c>
    </row>
    <row r="41" spans="1:9" ht="18.75" customHeight="1">
      <c r="A41" s="28">
        <v>10</v>
      </c>
      <c r="B41" s="29">
        <v>179629693</v>
      </c>
      <c r="C41" s="50">
        <f t="shared" si="0"/>
        <v>10</v>
      </c>
      <c r="D41" s="50">
        <v>4.4</v>
      </c>
      <c r="E41" s="27"/>
      <c r="F41" s="359">
        <v>17</v>
      </c>
      <c r="G41" s="30">
        <v>109205031</v>
      </c>
      <c r="H41" s="50">
        <f t="shared" si="1"/>
        <v>-8.3</v>
      </c>
      <c r="I41" s="50">
        <v>1.1</v>
      </c>
    </row>
    <row r="42" spans="1:9" ht="18.75" customHeight="1">
      <c r="A42" s="28">
        <v>11</v>
      </c>
      <c r="B42" s="29">
        <v>224598945</v>
      </c>
      <c r="C42" s="50">
        <f t="shared" si="0"/>
        <v>25</v>
      </c>
      <c r="D42" s="50">
        <v>11</v>
      </c>
      <c r="E42" s="27"/>
      <c r="F42" s="360"/>
      <c r="G42" s="244">
        <v>176155346</v>
      </c>
      <c r="H42" s="50">
        <f t="shared" si="1"/>
        <v>-15.1</v>
      </c>
      <c r="I42" s="50">
        <v>-3.8</v>
      </c>
    </row>
    <row r="43" spans="1:9" ht="18.75" customHeight="1">
      <c r="A43" s="28">
        <v>12</v>
      </c>
      <c r="B43" s="29">
        <v>227955737</v>
      </c>
      <c r="C43" s="50">
        <f t="shared" si="0"/>
        <v>1.5</v>
      </c>
      <c r="D43" s="50">
        <v>2.4</v>
      </c>
      <c r="E43" s="27"/>
      <c r="F43" s="359">
        <v>18</v>
      </c>
      <c r="G43" s="24">
        <v>86454594</v>
      </c>
      <c r="H43" s="50">
        <f t="shared" si="1"/>
        <v>-20.8</v>
      </c>
      <c r="I43" s="50">
        <v>-4.7</v>
      </c>
    </row>
    <row r="44" spans="1:9" ht="18.75" customHeight="1">
      <c r="A44" s="362"/>
      <c r="B44" s="230"/>
      <c r="C44" s="231"/>
      <c r="D44" s="231"/>
      <c r="E44" s="27"/>
      <c r="F44" s="360"/>
      <c r="G44" s="244">
        <v>139008894</v>
      </c>
      <c r="H44" s="50">
        <f t="shared" si="1"/>
        <v>-21.1</v>
      </c>
      <c r="I44" s="50">
        <v>-6.7</v>
      </c>
    </row>
    <row r="45" spans="1:9" ht="18.75" customHeight="1">
      <c r="A45" s="363"/>
      <c r="B45" s="235"/>
      <c r="C45" s="232"/>
      <c r="D45" s="232"/>
      <c r="E45" s="27"/>
      <c r="F45" s="359">
        <v>19</v>
      </c>
      <c r="G45" s="30">
        <v>75813543</v>
      </c>
      <c r="H45" s="50">
        <f t="shared" si="1"/>
        <v>-12.3</v>
      </c>
      <c r="I45" s="51">
        <v>-4.8</v>
      </c>
    </row>
    <row r="46" spans="1:9" ht="18.75" customHeight="1">
      <c r="A46" s="236" t="s">
        <v>165</v>
      </c>
      <c r="B46" s="235"/>
      <c r="C46" s="232"/>
      <c r="D46" s="232"/>
      <c r="E46" s="27"/>
      <c r="F46" s="360"/>
      <c r="G46" s="245">
        <v>120563360</v>
      </c>
      <c r="H46" s="50">
        <f t="shared" si="1"/>
        <v>-13.3</v>
      </c>
      <c r="I46" s="51">
        <v>-5.1</v>
      </c>
    </row>
    <row r="47" spans="1:9" ht="18.75" customHeight="1">
      <c r="A47" s="243" t="s">
        <v>166</v>
      </c>
      <c r="B47" s="235"/>
      <c r="C47" s="232"/>
      <c r="D47" s="232"/>
      <c r="E47" s="27"/>
      <c r="F47" s="359">
        <v>20</v>
      </c>
      <c r="G47" s="30">
        <v>82630757</v>
      </c>
      <c r="H47" s="50">
        <f aca="true" t="shared" si="2" ref="H47:H52">ROUND((G47/G45-1)*100,1)</f>
        <v>9</v>
      </c>
      <c r="I47" s="168">
        <v>4</v>
      </c>
    </row>
    <row r="48" spans="1:9" ht="18.75" customHeight="1">
      <c r="A48" s="237"/>
      <c r="B48" s="27"/>
      <c r="C48" s="27"/>
      <c r="D48" s="27"/>
      <c r="E48" s="27"/>
      <c r="F48" s="360"/>
      <c r="G48" s="245">
        <v>127292931</v>
      </c>
      <c r="H48" s="50">
        <f t="shared" si="2"/>
        <v>5.6</v>
      </c>
      <c r="I48" s="168">
        <v>2.7</v>
      </c>
    </row>
    <row r="49" spans="1:9" ht="18.75" customHeight="1">
      <c r="A49" s="233"/>
      <c r="B49" s="233"/>
      <c r="C49" s="234"/>
      <c r="F49" s="359">
        <v>21</v>
      </c>
      <c r="G49" s="30">
        <v>89988143</v>
      </c>
      <c r="H49" s="50">
        <f t="shared" si="2"/>
        <v>8.9</v>
      </c>
      <c r="I49" s="168">
        <v>5.1</v>
      </c>
    </row>
    <row r="50" spans="2:9" ht="18.75" customHeight="1">
      <c r="B50" s="234"/>
      <c r="C50" s="234"/>
      <c r="F50" s="360"/>
      <c r="G50" s="245">
        <v>159305153</v>
      </c>
      <c r="H50" s="50">
        <f t="shared" si="2"/>
        <v>25.1</v>
      </c>
      <c r="I50" s="168">
        <v>11.1</v>
      </c>
    </row>
    <row r="51" spans="2:9" ht="18.75" customHeight="1">
      <c r="B51" s="234"/>
      <c r="C51" s="234"/>
      <c r="F51" s="359">
        <v>22</v>
      </c>
      <c r="G51" s="30"/>
      <c r="H51" s="50">
        <f t="shared" si="2"/>
        <v>-100</v>
      </c>
      <c r="I51" s="168"/>
    </row>
    <row r="52" spans="6:9" ht="19.5" customHeight="1">
      <c r="F52" s="360"/>
      <c r="G52" s="29"/>
      <c r="H52" s="50">
        <f t="shared" si="2"/>
        <v>-100</v>
      </c>
      <c r="I52" s="168"/>
    </row>
  </sheetData>
  <sheetProtection/>
  <mergeCells count="17">
    <mergeCell ref="G31:G32"/>
    <mergeCell ref="H31:I31"/>
    <mergeCell ref="F33:F34"/>
    <mergeCell ref="F35:F36"/>
    <mergeCell ref="F31:F32"/>
    <mergeCell ref="A44:A45"/>
    <mergeCell ref="A31:A32"/>
    <mergeCell ref="B31:B32"/>
    <mergeCell ref="C31:D31"/>
    <mergeCell ref="F45:F46"/>
    <mergeCell ref="F51:F52"/>
    <mergeCell ref="F47:F48"/>
    <mergeCell ref="F49:F50"/>
    <mergeCell ref="F37:F38"/>
    <mergeCell ref="F39:F40"/>
    <mergeCell ref="F41:F42"/>
    <mergeCell ref="F43:F44"/>
  </mergeCells>
  <printOptions/>
  <pageMargins left="0.7874015748031497" right="0.5905511811023623" top="0.984251968503937" bottom="0.984251968503937" header="0.5118110236220472" footer="0.511811023622047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L150"/>
  <sheetViews>
    <sheetView view="pageBreakPreview" zoomScale="75" zoomScaleSheetLayoutView="75" zoomScalePageLayoutView="0" workbookViewId="0" topLeftCell="A1">
      <pane ySplit="7" topLeftCell="A8" activePane="bottomLeft" state="frozen"/>
      <selection pane="topLeft" activeCell="A87" sqref="A87"/>
      <selection pane="bottomLeft" activeCell="A1" sqref="A1"/>
    </sheetView>
  </sheetViews>
  <sheetFormatPr defaultColWidth="10.59765625" defaultRowHeight="15"/>
  <cols>
    <col min="1" max="1" width="6.5" style="10" customWidth="1"/>
    <col min="2" max="2" width="1.59765625" style="95" customWidth="1"/>
    <col min="3" max="3" width="16.09765625" style="10" customWidth="1"/>
    <col min="4" max="4" width="1.59765625" style="10" customWidth="1"/>
    <col min="5" max="8" width="19" style="10" customWidth="1"/>
    <col min="9" max="9" width="15.59765625" style="96" bestFit="1" customWidth="1"/>
    <col min="10" max="12" width="10.59765625" style="10" customWidth="1"/>
    <col min="13" max="13" width="12.19921875" style="10" bestFit="1" customWidth="1"/>
    <col min="14" max="16384" width="10.59765625" style="10" customWidth="1"/>
  </cols>
  <sheetData>
    <row r="1" spans="1:9" ht="21" customHeight="1">
      <c r="A1" s="9" t="s">
        <v>78</v>
      </c>
      <c r="B1" s="11"/>
      <c r="C1" s="9"/>
      <c r="D1" s="9"/>
      <c r="E1" s="9"/>
      <c r="F1" s="9"/>
      <c r="G1" s="9"/>
      <c r="H1" s="9"/>
      <c r="I1" s="16"/>
    </row>
    <row r="2" spans="1:9" ht="24.75" customHeight="1">
      <c r="A2" s="364" t="s">
        <v>151</v>
      </c>
      <c r="B2" s="364"/>
      <c r="C2" s="364"/>
      <c r="D2" s="364"/>
      <c r="E2" s="364"/>
      <c r="F2" s="364"/>
      <c r="G2" s="364"/>
      <c r="H2" s="364"/>
      <c r="I2" s="16"/>
    </row>
    <row r="3" spans="1:9" ht="24.75" customHeight="1">
      <c r="A3" s="9"/>
      <c r="B3" s="11"/>
      <c r="C3" s="9"/>
      <c r="D3" s="9"/>
      <c r="E3" s="9"/>
      <c r="F3" s="9"/>
      <c r="G3" s="9"/>
      <c r="H3" s="54" t="s">
        <v>125</v>
      </c>
      <c r="I3" s="16"/>
    </row>
    <row r="4" spans="1:9" ht="21" customHeight="1">
      <c r="A4" s="368" t="s">
        <v>136</v>
      </c>
      <c r="B4" s="55"/>
      <c r="C4" s="371" t="s">
        <v>0</v>
      </c>
      <c r="D4" s="56"/>
      <c r="E4" s="57" t="s">
        <v>153</v>
      </c>
      <c r="F4" s="57" t="s">
        <v>152</v>
      </c>
      <c r="G4" s="58" t="s">
        <v>65</v>
      </c>
      <c r="H4" s="57" t="s">
        <v>66</v>
      </c>
      <c r="I4" s="16"/>
    </row>
    <row r="5" spans="1:9" ht="21" customHeight="1">
      <c r="A5" s="369"/>
      <c r="B5" s="2"/>
      <c r="C5" s="372"/>
      <c r="D5" s="59"/>
      <c r="E5" s="3" t="s">
        <v>147</v>
      </c>
      <c r="F5" s="3" t="s">
        <v>147</v>
      </c>
      <c r="G5" s="4" t="s">
        <v>67</v>
      </c>
      <c r="H5" s="3" t="s">
        <v>68</v>
      </c>
      <c r="I5" s="16"/>
    </row>
    <row r="6" spans="1:9" ht="21" customHeight="1">
      <c r="A6" s="369"/>
      <c r="B6" s="5"/>
      <c r="C6" s="372"/>
      <c r="D6" s="60"/>
      <c r="E6" s="6"/>
      <c r="F6" s="7" t="s">
        <v>155</v>
      </c>
      <c r="G6" s="7"/>
      <c r="H6" s="61"/>
      <c r="I6" s="16"/>
    </row>
    <row r="7" spans="1:9" ht="21" customHeight="1">
      <c r="A7" s="370"/>
      <c r="B7" s="62"/>
      <c r="C7" s="373"/>
      <c r="D7" s="8"/>
      <c r="E7" s="63" t="s">
        <v>1</v>
      </c>
      <c r="F7" s="64" t="s">
        <v>154</v>
      </c>
      <c r="G7" s="64" t="s">
        <v>69</v>
      </c>
      <c r="H7" s="63" t="s">
        <v>70</v>
      </c>
      <c r="I7" s="16"/>
    </row>
    <row r="8" spans="1:9" ht="23.25" customHeight="1">
      <c r="A8" s="65">
        <v>1</v>
      </c>
      <c r="B8" s="36" t="s">
        <v>121</v>
      </c>
      <c r="C8" s="35" t="s">
        <v>71</v>
      </c>
      <c r="D8" s="35"/>
      <c r="E8" s="1">
        <v>1614827</v>
      </c>
      <c r="F8" s="1">
        <v>1472423</v>
      </c>
      <c r="G8" s="72">
        <f aca="true" t="shared" si="0" ref="G8:G47">E8-F8</f>
        <v>142404</v>
      </c>
      <c r="H8" s="73">
        <f aca="true" t="shared" si="1" ref="H8:H48">IF(F8=0,IF(E8=0,"－　","皆増　"),IF(E8=0,"皆減　",ROUND(G8/F8*100,3)))</f>
        <v>9.671</v>
      </c>
      <c r="I8" s="16"/>
    </row>
    <row r="9" spans="1:9" ht="23.25" customHeight="1">
      <c r="A9" s="65">
        <v>2</v>
      </c>
      <c r="B9" s="13"/>
      <c r="C9" s="14" t="s">
        <v>2</v>
      </c>
      <c r="D9" s="14"/>
      <c r="E9" s="1">
        <v>0</v>
      </c>
      <c r="F9" s="15">
        <v>0</v>
      </c>
      <c r="G9" s="66">
        <f t="shared" si="0"/>
        <v>0</v>
      </c>
      <c r="H9" s="73" t="str">
        <f t="shared" si="1"/>
        <v>－　</v>
      </c>
      <c r="I9" s="16"/>
    </row>
    <row r="10" spans="1:9" ht="23.25" customHeight="1">
      <c r="A10" s="65">
        <v>3</v>
      </c>
      <c r="B10" s="13" t="s">
        <v>126</v>
      </c>
      <c r="C10" s="14" t="s">
        <v>3</v>
      </c>
      <c r="D10" s="14"/>
      <c r="E10" s="1">
        <v>3078589</v>
      </c>
      <c r="F10" s="15">
        <v>2743418</v>
      </c>
      <c r="G10" s="66">
        <f t="shared" si="0"/>
        <v>335171</v>
      </c>
      <c r="H10" s="73">
        <f t="shared" si="1"/>
        <v>12.217</v>
      </c>
      <c r="I10" s="16"/>
    </row>
    <row r="11" spans="1:9" ht="23.25" customHeight="1">
      <c r="A11" s="65">
        <v>4</v>
      </c>
      <c r="B11" s="12"/>
      <c r="C11" s="8" t="s">
        <v>4</v>
      </c>
      <c r="D11" s="8"/>
      <c r="E11" s="1">
        <v>0</v>
      </c>
      <c r="F11" s="15">
        <v>0</v>
      </c>
      <c r="G11" s="66">
        <f t="shared" si="0"/>
        <v>0</v>
      </c>
      <c r="H11" s="73" t="str">
        <f t="shared" si="1"/>
        <v>－　</v>
      </c>
      <c r="I11" s="16"/>
    </row>
    <row r="12" spans="1:9" ht="23.25" customHeight="1">
      <c r="A12" s="65">
        <v>5</v>
      </c>
      <c r="B12" s="12" t="s">
        <v>127</v>
      </c>
      <c r="C12" s="8" t="s">
        <v>5</v>
      </c>
      <c r="D12" s="8"/>
      <c r="E12" s="1">
        <v>3519186</v>
      </c>
      <c r="F12" s="15">
        <v>2861434</v>
      </c>
      <c r="G12" s="66">
        <f t="shared" si="0"/>
        <v>657752</v>
      </c>
      <c r="H12" s="73">
        <f t="shared" si="1"/>
        <v>22.987</v>
      </c>
      <c r="I12" s="16"/>
    </row>
    <row r="13" spans="1:9" ht="23.25" customHeight="1">
      <c r="A13" s="65">
        <v>6</v>
      </c>
      <c r="B13" s="12" t="s">
        <v>127</v>
      </c>
      <c r="C13" s="8" t="s">
        <v>6</v>
      </c>
      <c r="D13" s="8"/>
      <c r="E13" s="1">
        <v>6047255</v>
      </c>
      <c r="F13" s="15">
        <v>5725689</v>
      </c>
      <c r="G13" s="66">
        <f t="shared" si="0"/>
        <v>321566</v>
      </c>
      <c r="H13" s="73">
        <f t="shared" si="1"/>
        <v>5.616</v>
      </c>
      <c r="I13" s="16"/>
    </row>
    <row r="14" spans="1:9" ht="23.25" customHeight="1">
      <c r="A14" s="65">
        <v>7</v>
      </c>
      <c r="B14" s="12"/>
      <c r="C14" s="8" t="s">
        <v>7</v>
      </c>
      <c r="D14" s="8"/>
      <c r="E14" s="1">
        <v>0</v>
      </c>
      <c r="F14" s="15">
        <v>0</v>
      </c>
      <c r="G14" s="66">
        <f t="shared" si="0"/>
        <v>0</v>
      </c>
      <c r="H14" s="73" t="str">
        <f t="shared" si="1"/>
        <v>－　</v>
      </c>
      <c r="I14" s="16"/>
    </row>
    <row r="15" spans="1:9" ht="23.25" customHeight="1">
      <c r="A15" s="65">
        <v>8</v>
      </c>
      <c r="B15" s="12" t="s">
        <v>127</v>
      </c>
      <c r="C15" s="14" t="s">
        <v>8</v>
      </c>
      <c r="D15" s="14"/>
      <c r="E15" s="1">
        <v>2324827</v>
      </c>
      <c r="F15" s="15">
        <v>1789126</v>
      </c>
      <c r="G15" s="66">
        <f t="shared" si="0"/>
        <v>535701</v>
      </c>
      <c r="H15" s="73">
        <f t="shared" si="1"/>
        <v>29.942</v>
      </c>
      <c r="I15" s="16"/>
    </row>
    <row r="16" spans="1:9" ht="23.25" customHeight="1">
      <c r="A16" s="65">
        <v>9</v>
      </c>
      <c r="B16" s="12"/>
      <c r="C16" s="8" t="s">
        <v>9</v>
      </c>
      <c r="D16" s="8"/>
      <c r="E16" s="1">
        <v>1869417</v>
      </c>
      <c r="F16" s="15">
        <v>1898877</v>
      </c>
      <c r="G16" s="66">
        <f t="shared" si="0"/>
        <v>-29460</v>
      </c>
      <c r="H16" s="73">
        <f t="shared" si="1"/>
        <v>-1.551</v>
      </c>
      <c r="I16" s="16"/>
    </row>
    <row r="17" spans="1:9" ht="23.25" customHeight="1">
      <c r="A17" s="65">
        <v>10</v>
      </c>
      <c r="B17" s="12" t="s">
        <v>127</v>
      </c>
      <c r="C17" s="8" t="s">
        <v>10</v>
      </c>
      <c r="D17" s="8"/>
      <c r="E17" s="1">
        <v>3074893</v>
      </c>
      <c r="F17" s="15">
        <v>2715310</v>
      </c>
      <c r="G17" s="66">
        <f t="shared" si="0"/>
        <v>359583</v>
      </c>
      <c r="H17" s="73">
        <f t="shared" si="1"/>
        <v>13.243</v>
      </c>
      <c r="I17" s="16"/>
    </row>
    <row r="18" spans="1:9" ht="23.25" customHeight="1">
      <c r="A18" s="65">
        <v>11</v>
      </c>
      <c r="B18" s="12"/>
      <c r="C18" s="8" t="s">
        <v>11</v>
      </c>
      <c r="D18" s="8"/>
      <c r="E18" s="1">
        <v>1300872</v>
      </c>
      <c r="F18" s="15">
        <v>820446</v>
      </c>
      <c r="G18" s="66">
        <f t="shared" si="0"/>
        <v>480426</v>
      </c>
      <c r="H18" s="73">
        <f t="shared" si="1"/>
        <v>58.557</v>
      </c>
      <c r="I18" s="16"/>
    </row>
    <row r="19" spans="1:9" ht="23.25" customHeight="1">
      <c r="A19" s="65">
        <v>12</v>
      </c>
      <c r="B19" s="12" t="s">
        <v>127</v>
      </c>
      <c r="C19" s="8" t="s">
        <v>12</v>
      </c>
      <c r="D19" s="8"/>
      <c r="E19" s="1">
        <v>5912294</v>
      </c>
      <c r="F19" s="15">
        <v>5689969</v>
      </c>
      <c r="G19" s="66">
        <f t="shared" si="0"/>
        <v>222325</v>
      </c>
      <c r="H19" s="73">
        <f t="shared" si="1"/>
        <v>3.907</v>
      </c>
      <c r="I19" s="16"/>
    </row>
    <row r="20" spans="1:9" ht="23.25" customHeight="1">
      <c r="A20" s="65">
        <v>13</v>
      </c>
      <c r="B20" s="12"/>
      <c r="C20" s="8" t="s">
        <v>13</v>
      </c>
      <c r="D20" s="8"/>
      <c r="E20" s="1">
        <v>0</v>
      </c>
      <c r="F20" s="15">
        <v>0</v>
      </c>
      <c r="G20" s="66">
        <f t="shared" si="0"/>
        <v>0</v>
      </c>
      <c r="H20" s="73" t="str">
        <f t="shared" si="1"/>
        <v>－　</v>
      </c>
      <c r="I20" s="16"/>
    </row>
    <row r="21" spans="1:9" ht="23.25" customHeight="1">
      <c r="A21" s="65">
        <v>14</v>
      </c>
      <c r="B21" s="12"/>
      <c r="C21" s="8" t="s">
        <v>14</v>
      </c>
      <c r="D21" s="8"/>
      <c r="E21" s="1">
        <v>1855983</v>
      </c>
      <c r="F21" s="15">
        <v>1604934</v>
      </c>
      <c r="G21" s="66">
        <f t="shared" si="0"/>
        <v>251049</v>
      </c>
      <c r="H21" s="73">
        <f t="shared" si="1"/>
        <v>15.642</v>
      </c>
      <c r="I21" s="16"/>
    </row>
    <row r="22" spans="1:9" ht="23.25" customHeight="1">
      <c r="A22" s="65">
        <v>15</v>
      </c>
      <c r="B22" s="12" t="s">
        <v>127</v>
      </c>
      <c r="C22" s="8" t="s">
        <v>15</v>
      </c>
      <c r="D22" s="8"/>
      <c r="E22" s="1">
        <v>4384910</v>
      </c>
      <c r="F22" s="15">
        <v>3956355</v>
      </c>
      <c r="G22" s="66">
        <f t="shared" si="0"/>
        <v>428555</v>
      </c>
      <c r="H22" s="73">
        <f t="shared" si="1"/>
        <v>10.832</v>
      </c>
      <c r="I22" s="16"/>
    </row>
    <row r="23" spans="1:9" ht="23.25" customHeight="1">
      <c r="A23" s="65">
        <v>16</v>
      </c>
      <c r="B23" s="12" t="s">
        <v>127</v>
      </c>
      <c r="C23" s="8" t="s">
        <v>16</v>
      </c>
      <c r="D23" s="8"/>
      <c r="E23" s="1">
        <v>5771205</v>
      </c>
      <c r="F23" s="15">
        <v>4992644</v>
      </c>
      <c r="G23" s="66">
        <f t="shared" si="0"/>
        <v>778561</v>
      </c>
      <c r="H23" s="73">
        <f t="shared" si="1"/>
        <v>15.594</v>
      </c>
      <c r="I23" s="16"/>
    </row>
    <row r="24" spans="1:9" ht="23.25" customHeight="1">
      <c r="A24" s="65">
        <v>17</v>
      </c>
      <c r="B24" s="13"/>
      <c r="C24" s="14" t="s">
        <v>17</v>
      </c>
      <c r="D24" s="14"/>
      <c r="E24" s="1">
        <v>597499</v>
      </c>
      <c r="F24" s="15">
        <v>45663</v>
      </c>
      <c r="G24" s="66">
        <f t="shared" si="0"/>
        <v>551836</v>
      </c>
      <c r="H24" s="73">
        <f t="shared" si="1"/>
        <v>1208.497</v>
      </c>
      <c r="I24" s="16"/>
    </row>
    <row r="25" spans="1:9" ht="23.25" customHeight="1">
      <c r="A25" s="65">
        <v>18</v>
      </c>
      <c r="B25" s="12"/>
      <c r="C25" s="8" t="s">
        <v>18</v>
      </c>
      <c r="D25" s="8"/>
      <c r="E25" s="1">
        <v>687741</v>
      </c>
      <c r="F25" s="15">
        <v>232416</v>
      </c>
      <c r="G25" s="66">
        <f t="shared" si="0"/>
        <v>455325</v>
      </c>
      <c r="H25" s="73">
        <f t="shared" si="1"/>
        <v>195.909</v>
      </c>
      <c r="I25" s="16"/>
    </row>
    <row r="26" spans="1:9" ht="23.25" customHeight="1">
      <c r="A26" s="65">
        <v>19</v>
      </c>
      <c r="B26" s="12"/>
      <c r="C26" s="8" t="s">
        <v>19</v>
      </c>
      <c r="D26" s="8"/>
      <c r="E26" s="1">
        <v>962616</v>
      </c>
      <c r="F26" s="15">
        <v>1260041</v>
      </c>
      <c r="G26" s="66">
        <f t="shared" si="0"/>
        <v>-297425</v>
      </c>
      <c r="H26" s="73">
        <f t="shared" si="1"/>
        <v>-23.604</v>
      </c>
      <c r="I26" s="16"/>
    </row>
    <row r="27" spans="1:9" ht="23.25" customHeight="1">
      <c r="A27" s="65">
        <v>20</v>
      </c>
      <c r="B27" s="12"/>
      <c r="C27" s="8" t="s">
        <v>20</v>
      </c>
      <c r="D27" s="8"/>
      <c r="E27" s="1">
        <v>814301</v>
      </c>
      <c r="F27" s="15">
        <v>676724</v>
      </c>
      <c r="G27" s="66">
        <f t="shared" si="0"/>
        <v>137577</v>
      </c>
      <c r="H27" s="73">
        <f t="shared" si="1"/>
        <v>20.33</v>
      </c>
      <c r="I27" s="16"/>
    </row>
    <row r="28" spans="1:9" ht="23.25" customHeight="1">
      <c r="A28" s="65">
        <v>21</v>
      </c>
      <c r="B28" s="12"/>
      <c r="C28" s="8" t="s">
        <v>21</v>
      </c>
      <c r="D28" s="8"/>
      <c r="E28" s="1">
        <v>0</v>
      </c>
      <c r="F28" s="15">
        <v>0</v>
      </c>
      <c r="G28" s="66">
        <f t="shared" si="0"/>
        <v>0</v>
      </c>
      <c r="H28" s="73" t="str">
        <f t="shared" si="1"/>
        <v>－　</v>
      </c>
      <c r="I28" s="16"/>
    </row>
    <row r="29" spans="1:9" ht="23.25" customHeight="1">
      <c r="A29" s="65">
        <v>22</v>
      </c>
      <c r="B29" s="12"/>
      <c r="C29" s="8" t="s">
        <v>22</v>
      </c>
      <c r="D29" s="8"/>
      <c r="E29" s="1">
        <v>0</v>
      </c>
      <c r="F29" s="15">
        <v>0</v>
      </c>
      <c r="G29" s="66">
        <f t="shared" si="0"/>
        <v>0</v>
      </c>
      <c r="H29" s="73" t="str">
        <f t="shared" si="1"/>
        <v>－　</v>
      </c>
      <c r="I29" s="16"/>
    </row>
    <row r="30" spans="1:9" ht="23.25" customHeight="1">
      <c r="A30" s="65">
        <v>23</v>
      </c>
      <c r="B30" s="12"/>
      <c r="C30" s="8" t="s">
        <v>72</v>
      </c>
      <c r="D30" s="8"/>
      <c r="E30" s="1">
        <v>1518878</v>
      </c>
      <c r="F30" s="15">
        <v>1593266</v>
      </c>
      <c r="G30" s="66">
        <f t="shared" si="0"/>
        <v>-74388</v>
      </c>
      <c r="H30" s="73">
        <f t="shared" si="1"/>
        <v>-4.669</v>
      </c>
      <c r="I30" s="16"/>
    </row>
    <row r="31" spans="1:9" ht="23.25" customHeight="1">
      <c r="A31" s="65">
        <v>24</v>
      </c>
      <c r="B31" s="12"/>
      <c r="C31" s="8" t="s">
        <v>23</v>
      </c>
      <c r="D31" s="8"/>
      <c r="E31" s="1">
        <v>0</v>
      </c>
      <c r="F31" s="15">
        <v>0</v>
      </c>
      <c r="G31" s="66">
        <f t="shared" si="0"/>
        <v>0</v>
      </c>
      <c r="H31" s="73" t="str">
        <f t="shared" si="1"/>
        <v>－　</v>
      </c>
      <c r="I31" s="16"/>
    </row>
    <row r="32" spans="1:9" ht="23.25" customHeight="1">
      <c r="A32" s="65">
        <v>25</v>
      </c>
      <c r="B32" s="12"/>
      <c r="C32" s="8" t="s">
        <v>24</v>
      </c>
      <c r="D32" s="8"/>
      <c r="E32" s="1">
        <v>964492</v>
      </c>
      <c r="F32" s="15">
        <v>587798</v>
      </c>
      <c r="G32" s="66">
        <f t="shared" si="0"/>
        <v>376694</v>
      </c>
      <c r="H32" s="73">
        <f t="shared" si="1"/>
        <v>64.086</v>
      </c>
      <c r="I32" s="16"/>
    </row>
    <row r="33" spans="1:9" ht="23.25" customHeight="1">
      <c r="A33" s="65">
        <v>26</v>
      </c>
      <c r="B33" s="12"/>
      <c r="C33" s="8" t="s">
        <v>25</v>
      </c>
      <c r="D33" s="8"/>
      <c r="E33" s="1">
        <v>0</v>
      </c>
      <c r="F33" s="15">
        <v>0</v>
      </c>
      <c r="G33" s="66">
        <f t="shared" si="0"/>
        <v>0</v>
      </c>
      <c r="H33" s="73" t="str">
        <f t="shared" si="1"/>
        <v>－　</v>
      </c>
      <c r="I33" s="16"/>
    </row>
    <row r="34" spans="1:9" ht="23.25" customHeight="1">
      <c r="A34" s="65">
        <v>27</v>
      </c>
      <c r="B34" s="12"/>
      <c r="C34" s="8" t="s">
        <v>26</v>
      </c>
      <c r="D34" s="8"/>
      <c r="E34" s="1">
        <v>841983</v>
      </c>
      <c r="F34" s="15">
        <v>547531</v>
      </c>
      <c r="G34" s="66">
        <f t="shared" si="0"/>
        <v>294452</v>
      </c>
      <c r="H34" s="73">
        <f t="shared" si="1"/>
        <v>53.778</v>
      </c>
      <c r="I34" s="16"/>
    </row>
    <row r="35" spans="1:9" ht="23.25" customHeight="1">
      <c r="A35" s="65">
        <v>28</v>
      </c>
      <c r="B35" s="12"/>
      <c r="C35" s="8" t="s">
        <v>27</v>
      </c>
      <c r="D35" s="8"/>
      <c r="E35" s="1">
        <v>984085</v>
      </c>
      <c r="F35" s="15">
        <v>948063</v>
      </c>
      <c r="G35" s="66">
        <f t="shared" si="0"/>
        <v>36022</v>
      </c>
      <c r="H35" s="73">
        <f t="shared" si="1"/>
        <v>3.8</v>
      </c>
      <c r="I35" s="16"/>
    </row>
    <row r="36" spans="1:9" ht="23.25" customHeight="1">
      <c r="A36" s="65">
        <v>29</v>
      </c>
      <c r="B36" s="12"/>
      <c r="C36" s="8" t="s">
        <v>28</v>
      </c>
      <c r="D36" s="8"/>
      <c r="E36" s="1">
        <v>394914</v>
      </c>
      <c r="F36" s="15">
        <v>102947</v>
      </c>
      <c r="G36" s="66">
        <f t="shared" si="0"/>
        <v>291967</v>
      </c>
      <c r="H36" s="73">
        <f t="shared" si="1"/>
        <v>283.609</v>
      </c>
      <c r="I36" s="16"/>
    </row>
    <row r="37" spans="1:9" ht="23.25" customHeight="1">
      <c r="A37" s="65">
        <v>30</v>
      </c>
      <c r="B37" s="12"/>
      <c r="C37" s="8" t="s">
        <v>29</v>
      </c>
      <c r="D37" s="8"/>
      <c r="E37" s="1">
        <v>1213935</v>
      </c>
      <c r="F37" s="15">
        <v>980262</v>
      </c>
      <c r="G37" s="66">
        <f t="shared" si="0"/>
        <v>233673</v>
      </c>
      <c r="H37" s="73">
        <f t="shared" si="1"/>
        <v>23.838</v>
      </c>
      <c r="I37" s="16"/>
    </row>
    <row r="38" spans="1:9" ht="23.25" customHeight="1">
      <c r="A38" s="65">
        <v>31</v>
      </c>
      <c r="B38" s="12"/>
      <c r="C38" s="8" t="s">
        <v>30</v>
      </c>
      <c r="D38" s="8"/>
      <c r="E38" s="1">
        <v>0</v>
      </c>
      <c r="F38" s="15">
        <v>0</v>
      </c>
      <c r="G38" s="66">
        <f t="shared" si="0"/>
        <v>0</v>
      </c>
      <c r="H38" s="73" t="str">
        <f t="shared" si="1"/>
        <v>－　</v>
      </c>
      <c r="I38" s="16"/>
    </row>
    <row r="39" spans="1:9" ht="23.25" customHeight="1">
      <c r="A39" s="65">
        <v>32</v>
      </c>
      <c r="B39" s="12"/>
      <c r="C39" s="8" t="s">
        <v>31</v>
      </c>
      <c r="D39" s="8"/>
      <c r="E39" s="1">
        <v>2594222</v>
      </c>
      <c r="F39" s="15">
        <v>2908359</v>
      </c>
      <c r="G39" s="66">
        <f t="shared" si="0"/>
        <v>-314137</v>
      </c>
      <c r="H39" s="73">
        <f t="shared" si="1"/>
        <v>-10.801</v>
      </c>
      <c r="I39" s="16"/>
    </row>
    <row r="40" spans="1:9" ht="23.25" customHeight="1">
      <c r="A40" s="65">
        <v>33</v>
      </c>
      <c r="B40" s="12"/>
      <c r="C40" s="8" t="s">
        <v>32</v>
      </c>
      <c r="D40" s="8"/>
      <c r="E40" s="1">
        <v>98413</v>
      </c>
      <c r="F40" s="15">
        <v>445600</v>
      </c>
      <c r="G40" s="66">
        <f t="shared" si="0"/>
        <v>-347187</v>
      </c>
      <c r="H40" s="73">
        <f t="shared" si="1"/>
        <v>-77.914</v>
      </c>
      <c r="I40" s="16"/>
    </row>
    <row r="41" spans="1:9" ht="23.25" customHeight="1">
      <c r="A41" s="65">
        <v>34</v>
      </c>
      <c r="B41" s="12"/>
      <c r="C41" s="8" t="s">
        <v>33</v>
      </c>
      <c r="D41" s="8"/>
      <c r="E41" s="1">
        <v>1464879</v>
      </c>
      <c r="F41" s="15">
        <v>1397291</v>
      </c>
      <c r="G41" s="66">
        <f t="shared" si="0"/>
        <v>67588</v>
      </c>
      <c r="H41" s="73">
        <f t="shared" si="1"/>
        <v>4.837</v>
      </c>
      <c r="I41" s="16"/>
    </row>
    <row r="42" spans="1:9" ht="23.25" customHeight="1">
      <c r="A42" s="65">
        <v>35</v>
      </c>
      <c r="B42" s="12"/>
      <c r="C42" s="8" t="s">
        <v>34</v>
      </c>
      <c r="D42" s="8"/>
      <c r="E42" s="1">
        <v>1201186</v>
      </c>
      <c r="F42" s="15">
        <v>1187632</v>
      </c>
      <c r="G42" s="66">
        <f t="shared" si="0"/>
        <v>13554</v>
      </c>
      <c r="H42" s="73">
        <f t="shared" si="1"/>
        <v>1.141</v>
      </c>
      <c r="I42" s="16"/>
    </row>
    <row r="43" spans="1:9" ht="23.25" customHeight="1">
      <c r="A43" s="65">
        <v>36</v>
      </c>
      <c r="B43" s="12"/>
      <c r="C43" s="8" t="s">
        <v>35</v>
      </c>
      <c r="D43" s="8"/>
      <c r="E43" s="1">
        <v>1446394</v>
      </c>
      <c r="F43" s="15">
        <v>1378131</v>
      </c>
      <c r="G43" s="66">
        <f t="shared" si="0"/>
        <v>68263</v>
      </c>
      <c r="H43" s="73">
        <f t="shared" si="1"/>
        <v>4.953</v>
      </c>
      <c r="I43" s="16"/>
    </row>
    <row r="44" spans="1:9" ht="23.25" customHeight="1">
      <c r="A44" s="65">
        <v>37</v>
      </c>
      <c r="B44" s="12"/>
      <c r="C44" s="8" t="s">
        <v>73</v>
      </c>
      <c r="D44" s="8"/>
      <c r="E44" s="1">
        <v>386880</v>
      </c>
      <c r="F44" s="15">
        <v>460482</v>
      </c>
      <c r="G44" s="66">
        <f t="shared" si="0"/>
        <v>-73602</v>
      </c>
      <c r="H44" s="73">
        <f t="shared" si="1"/>
        <v>-15.984</v>
      </c>
      <c r="I44" s="16"/>
    </row>
    <row r="45" spans="1:9" ht="23.25" customHeight="1">
      <c r="A45" s="65">
        <v>38</v>
      </c>
      <c r="B45" s="12"/>
      <c r="C45" s="8" t="s">
        <v>36</v>
      </c>
      <c r="D45" s="8"/>
      <c r="E45" s="1">
        <v>577113</v>
      </c>
      <c r="F45" s="15">
        <v>546983</v>
      </c>
      <c r="G45" s="66">
        <f t="shared" si="0"/>
        <v>30130</v>
      </c>
      <c r="H45" s="73">
        <f t="shared" si="1"/>
        <v>5.508</v>
      </c>
      <c r="I45" s="16"/>
    </row>
    <row r="46" spans="1:9" ht="23.25" customHeight="1">
      <c r="A46" s="65">
        <v>39</v>
      </c>
      <c r="B46" s="12"/>
      <c r="C46" s="8" t="s">
        <v>37</v>
      </c>
      <c r="D46" s="8"/>
      <c r="E46" s="1">
        <v>844132</v>
      </c>
      <c r="F46" s="15">
        <v>1004393</v>
      </c>
      <c r="G46" s="66">
        <f t="shared" si="0"/>
        <v>-160261</v>
      </c>
      <c r="H46" s="73">
        <f t="shared" si="1"/>
        <v>-15.956</v>
      </c>
      <c r="I46" s="16"/>
    </row>
    <row r="47" spans="1:9" ht="23.25" customHeight="1" thickBot="1">
      <c r="A47" s="74">
        <v>40</v>
      </c>
      <c r="B47" s="75" t="s">
        <v>127</v>
      </c>
      <c r="C47" s="76" t="s">
        <v>74</v>
      </c>
      <c r="D47" s="76"/>
      <c r="E47" s="77">
        <v>2117997</v>
      </c>
      <c r="F47" s="15">
        <v>1696128</v>
      </c>
      <c r="G47" s="66">
        <f t="shared" si="0"/>
        <v>421869</v>
      </c>
      <c r="H47" s="73">
        <f t="shared" si="1"/>
        <v>24.872</v>
      </c>
      <c r="I47" s="16"/>
    </row>
    <row r="48" spans="1:9" ht="23.25" customHeight="1" thickTop="1">
      <c r="A48" s="374" t="s">
        <v>122</v>
      </c>
      <c r="B48" s="375"/>
      <c r="C48" s="375"/>
      <c r="D48" s="376"/>
      <c r="E48" s="78">
        <f>SUM(E8:E47)</f>
        <v>60465918</v>
      </c>
      <c r="F48" s="67">
        <f>SUM(F8:F47)</f>
        <v>54270335</v>
      </c>
      <c r="G48" s="79">
        <f>SUM(G8:G47)</f>
        <v>6195583</v>
      </c>
      <c r="H48" s="80">
        <f t="shared" si="1"/>
        <v>11.416</v>
      </c>
      <c r="I48" s="16"/>
    </row>
    <row r="49" spans="1:9" ht="23.25" customHeight="1">
      <c r="A49" s="39"/>
      <c r="B49" s="81"/>
      <c r="C49" s="39"/>
      <c r="D49" s="39"/>
      <c r="E49" s="68"/>
      <c r="F49" s="68"/>
      <c r="G49" s="68"/>
      <c r="H49" s="82"/>
      <c r="I49" s="16"/>
    </row>
    <row r="50" spans="1:12" ht="23.25" customHeight="1">
      <c r="A50" s="84">
        <v>41</v>
      </c>
      <c r="B50" s="85"/>
      <c r="C50" s="14" t="s">
        <v>38</v>
      </c>
      <c r="D50" s="14"/>
      <c r="E50" s="1">
        <v>648068</v>
      </c>
      <c r="F50" s="1">
        <v>486547</v>
      </c>
      <c r="G50" s="86">
        <f aca="true" t="shared" si="2" ref="G50:G79">E50-F50</f>
        <v>161521</v>
      </c>
      <c r="H50" s="73">
        <f aca="true" t="shared" si="3" ref="H50:H81">IF(F50=0,IF(E50=0,"－　","皆増　"),IF(E50=0,"皆減　",ROUND(G50/F50*100,3)))</f>
        <v>33.197</v>
      </c>
      <c r="I50" s="16"/>
      <c r="K50" s="34"/>
      <c r="L50" s="34"/>
    </row>
    <row r="51" spans="1:9" ht="23.25" customHeight="1">
      <c r="A51" s="87">
        <v>42</v>
      </c>
      <c r="B51" s="88"/>
      <c r="C51" s="8" t="s">
        <v>39</v>
      </c>
      <c r="D51" s="8"/>
      <c r="E51" s="1">
        <v>0</v>
      </c>
      <c r="F51" s="1">
        <v>0</v>
      </c>
      <c r="G51" s="86">
        <f t="shared" si="2"/>
        <v>0</v>
      </c>
      <c r="H51" s="73" t="str">
        <f t="shared" si="3"/>
        <v>－　</v>
      </c>
      <c r="I51" s="16"/>
    </row>
    <row r="52" spans="1:9" ht="23.25" customHeight="1">
      <c r="A52" s="84">
        <v>43</v>
      </c>
      <c r="B52" s="88"/>
      <c r="C52" s="8" t="s">
        <v>40</v>
      </c>
      <c r="D52" s="8"/>
      <c r="E52" s="1">
        <v>1406632</v>
      </c>
      <c r="F52" s="1">
        <v>1386798</v>
      </c>
      <c r="G52" s="86">
        <f t="shared" si="2"/>
        <v>19834</v>
      </c>
      <c r="H52" s="73">
        <f t="shared" si="3"/>
        <v>1.43</v>
      </c>
      <c r="I52" s="16"/>
    </row>
    <row r="53" spans="1:9" ht="23.25" customHeight="1">
      <c r="A53" s="87">
        <v>44</v>
      </c>
      <c r="B53" s="85"/>
      <c r="C53" s="14" t="s">
        <v>41</v>
      </c>
      <c r="D53" s="14"/>
      <c r="E53" s="1">
        <v>881335</v>
      </c>
      <c r="F53" s="1">
        <v>897515</v>
      </c>
      <c r="G53" s="86">
        <f t="shared" si="2"/>
        <v>-16180</v>
      </c>
      <c r="H53" s="73">
        <f t="shared" si="3"/>
        <v>-1.803</v>
      </c>
      <c r="I53" s="16"/>
    </row>
    <row r="54" spans="1:9" ht="23.25" customHeight="1">
      <c r="A54" s="84">
        <v>45</v>
      </c>
      <c r="B54" s="88"/>
      <c r="C54" s="8" t="s">
        <v>42</v>
      </c>
      <c r="D54" s="8"/>
      <c r="E54" s="1">
        <v>37031</v>
      </c>
      <c r="F54" s="1">
        <v>174477</v>
      </c>
      <c r="G54" s="86">
        <f t="shared" si="2"/>
        <v>-137446</v>
      </c>
      <c r="H54" s="73">
        <f t="shared" si="3"/>
        <v>-78.776</v>
      </c>
      <c r="I54" s="16"/>
    </row>
    <row r="55" spans="1:9" ht="23.25" customHeight="1">
      <c r="A55" s="87">
        <v>46</v>
      </c>
      <c r="B55" s="88"/>
      <c r="C55" s="8" t="s">
        <v>43</v>
      </c>
      <c r="D55" s="8"/>
      <c r="E55" s="1">
        <v>582609</v>
      </c>
      <c r="F55" s="1">
        <v>396407</v>
      </c>
      <c r="G55" s="86">
        <f t="shared" si="2"/>
        <v>186202</v>
      </c>
      <c r="H55" s="73">
        <f t="shared" si="3"/>
        <v>46.972</v>
      </c>
      <c r="I55" s="16"/>
    </row>
    <row r="56" spans="1:9" ht="23.25" customHeight="1">
      <c r="A56" s="84">
        <v>47</v>
      </c>
      <c r="B56" s="88"/>
      <c r="C56" s="8" t="s">
        <v>44</v>
      </c>
      <c r="D56" s="8"/>
      <c r="E56" s="1">
        <v>1362276</v>
      </c>
      <c r="F56" s="1">
        <v>1414981</v>
      </c>
      <c r="G56" s="86">
        <f t="shared" si="2"/>
        <v>-52705</v>
      </c>
      <c r="H56" s="73">
        <f t="shared" si="3"/>
        <v>-3.725</v>
      </c>
      <c r="I56" s="16"/>
    </row>
    <row r="57" spans="1:9" ht="23.25" customHeight="1">
      <c r="A57" s="87">
        <v>48</v>
      </c>
      <c r="B57" s="85"/>
      <c r="C57" s="14" t="s">
        <v>45</v>
      </c>
      <c r="D57" s="14"/>
      <c r="E57" s="1">
        <v>969742</v>
      </c>
      <c r="F57" s="1">
        <v>755339</v>
      </c>
      <c r="G57" s="86">
        <f t="shared" si="2"/>
        <v>214403</v>
      </c>
      <c r="H57" s="73">
        <f t="shared" si="3"/>
        <v>28.385</v>
      </c>
      <c r="I57" s="16"/>
    </row>
    <row r="58" spans="1:9" ht="23.25" customHeight="1">
      <c r="A58" s="84">
        <v>49</v>
      </c>
      <c r="B58" s="88"/>
      <c r="C58" s="8" t="s">
        <v>46</v>
      </c>
      <c r="D58" s="8"/>
      <c r="E58" s="1">
        <v>1292629</v>
      </c>
      <c r="F58" s="1">
        <v>1211720</v>
      </c>
      <c r="G58" s="86">
        <f t="shared" si="2"/>
        <v>80909</v>
      </c>
      <c r="H58" s="73">
        <f t="shared" si="3"/>
        <v>6.677</v>
      </c>
      <c r="I58" s="16"/>
    </row>
    <row r="59" spans="1:9" ht="23.25" customHeight="1">
      <c r="A59" s="87">
        <v>50</v>
      </c>
      <c r="B59" s="88"/>
      <c r="C59" s="8" t="s">
        <v>47</v>
      </c>
      <c r="D59" s="8"/>
      <c r="E59" s="1">
        <v>853889</v>
      </c>
      <c r="F59" s="1">
        <v>819863</v>
      </c>
      <c r="G59" s="86">
        <f t="shared" si="2"/>
        <v>34026</v>
      </c>
      <c r="H59" s="73">
        <f t="shared" si="3"/>
        <v>4.15</v>
      </c>
      <c r="I59" s="16"/>
    </row>
    <row r="60" spans="1:9" ht="23.25" customHeight="1">
      <c r="A60" s="84">
        <v>51</v>
      </c>
      <c r="B60" s="88" t="s">
        <v>124</v>
      </c>
      <c r="C60" s="8" t="s">
        <v>75</v>
      </c>
      <c r="D60" s="8"/>
      <c r="E60" s="1">
        <v>1393714</v>
      </c>
      <c r="F60" s="1">
        <v>1303256</v>
      </c>
      <c r="G60" s="86">
        <f t="shared" si="2"/>
        <v>90458</v>
      </c>
      <c r="H60" s="73">
        <f t="shared" si="3"/>
        <v>6.941</v>
      </c>
      <c r="I60" s="16"/>
    </row>
    <row r="61" spans="1:9" ht="23.25" customHeight="1">
      <c r="A61" s="87">
        <v>52</v>
      </c>
      <c r="B61" s="88"/>
      <c r="C61" s="8" t="s">
        <v>48</v>
      </c>
      <c r="D61" s="8"/>
      <c r="E61" s="1">
        <v>574484</v>
      </c>
      <c r="F61" s="1">
        <v>551367</v>
      </c>
      <c r="G61" s="86">
        <f t="shared" si="2"/>
        <v>23117</v>
      </c>
      <c r="H61" s="73">
        <f t="shared" si="3"/>
        <v>4.193</v>
      </c>
      <c r="I61" s="16"/>
    </row>
    <row r="62" spans="1:9" ht="23.25" customHeight="1">
      <c r="A62" s="84">
        <v>53</v>
      </c>
      <c r="B62" s="85"/>
      <c r="C62" s="14" t="s">
        <v>49</v>
      </c>
      <c r="D62" s="14"/>
      <c r="E62" s="1">
        <v>1152394</v>
      </c>
      <c r="F62" s="1">
        <v>1094731</v>
      </c>
      <c r="G62" s="86">
        <f t="shared" si="2"/>
        <v>57663</v>
      </c>
      <c r="H62" s="73">
        <f t="shared" si="3"/>
        <v>5.267</v>
      </c>
      <c r="I62" s="16"/>
    </row>
    <row r="63" spans="1:9" ht="23.25" customHeight="1">
      <c r="A63" s="87">
        <v>54</v>
      </c>
      <c r="B63" s="88"/>
      <c r="C63" s="8" t="s">
        <v>50</v>
      </c>
      <c r="D63" s="8"/>
      <c r="E63" s="1">
        <v>863969</v>
      </c>
      <c r="F63" s="1">
        <v>815066</v>
      </c>
      <c r="G63" s="86">
        <f t="shared" si="2"/>
        <v>48903</v>
      </c>
      <c r="H63" s="73">
        <f t="shared" si="3"/>
        <v>6</v>
      </c>
      <c r="I63" s="16"/>
    </row>
    <row r="64" spans="1:9" ht="23.25" customHeight="1">
      <c r="A64" s="84">
        <v>55</v>
      </c>
      <c r="B64" s="88" t="s">
        <v>128</v>
      </c>
      <c r="C64" s="8" t="s">
        <v>76</v>
      </c>
      <c r="D64" s="8"/>
      <c r="E64" s="1">
        <v>2317253</v>
      </c>
      <c r="F64" s="1">
        <v>2168794</v>
      </c>
      <c r="G64" s="86">
        <f t="shared" si="2"/>
        <v>148459</v>
      </c>
      <c r="H64" s="73">
        <f t="shared" si="3"/>
        <v>6.845</v>
      </c>
      <c r="I64" s="16"/>
    </row>
    <row r="65" spans="1:9" ht="23.25" customHeight="1">
      <c r="A65" s="87">
        <v>56</v>
      </c>
      <c r="B65" s="88"/>
      <c r="C65" s="8" t="s">
        <v>51</v>
      </c>
      <c r="D65" s="8"/>
      <c r="E65" s="1">
        <v>912557</v>
      </c>
      <c r="F65" s="1">
        <v>879699</v>
      </c>
      <c r="G65" s="86">
        <f t="shared" si="2"/>
        <v>32858</v>
      </c>
      <c r="H65" s="73">
        <f t="shared" si="3"/>
        <v>3.735</v>
      </c>
      <c r="I65" s="16"/>
    </row>
    <row r="66" spans="1:9" ht="23.25" customHeight="1">
      <c r="A66" s="84">
        <v>57</v>
      </c>
      <c r="B66" s="88"/>
      <c r="C66" s="8" t="s">
        <v>52</v>
      </c>
      <c r="D66" s="8"/>
      <c r="E66" s="1">
        <v>467226</v>
      </c>
      <c r="F66" s="1">
        <v>260157</v>
      </c>
      <c r="G66" s="86">
        <f t="shared" si="2"/>
        <v>207069</v>
      </c>
      <c r="H66" s="73">
        <f t="shared" si="3"/>
        <v>79.594</v>
      </c>
      <c r="I66" s="16"/>
    </row>
    <row r="67" spans="1:9" ht="23.25" customHeight="1">
      <c r="A67" s="87">
        <v>58</v>
      </c>
      <c r="B67" s="88" t="s">
        <v>128</v>
      </c>
      <c r="C67" s="8" t="s">
        <v>77</v>
      </c>
      <c r="D67" s="8"/>
      <c r="E67" s="1">
        <v>1394689</v>
      </c>
      <c r="F67" s="1">
        <v>1262467</v>
      </c>
      <c r="G67" s="86">
        <f t="shared" si="2"/>
        <v>132222</v>
      </c>
      <c r="H67" s="73">
        <f t="shared" si="3"/>
        <v>10.473</v>
      </c>
      <c r="I67" s="16"/>
    </row>
    <row r="68" spans="1:9" ht="23.25" customHeight="1">
      <c r="A68" s="84">
        <v>59</v>
      </c>
      <c r="B68" s="88"/>
      <c r="C68" s="8" t="s">
        <v>53</v>
      </c>
      <c r="D68" s="8"/>
      <c r="E68" s="1">
        <v>631243</v>
      </c>
      <c r="F68" s="1">
        <v>461206</v>
      </c>
      <c r="G68" s="86">
        <f t="shared" si="2"/>
        <v>170037</v>
      </c>
      <c r="H68" s="73">
        <f t="shared" si="3"/>
        <v>36.868</v>
      </c>
      <c r="I68" s="16"/>
    </row>
    <row r="69" spans="1:9" ht="23.25" customHeight="1">
      <c r="A69" s="87">
        <v>60</v>
      </c>
      <c r="B69" s="88"/>
      <c r="C69" s="8" t="s">
        <v>54</v>
      </c>
      <c r="D69" s="8"/>
      <c r="E69" s="1">
        <v>1305625</v>
      </c>
      <c r="F69" s="1">
        <v>1274322</v>
      </c>
      <c r="G69" s="86">
        <f t="shared" si="2"/>
        <v>31303</v>
      </c>
      <c r="H69" s="73">
        <f t="shared" si="3"/>
        <v>2.456</v>
      </c>
      <c r="I69" s="16"/>
    </row>
    <row r="70" spans="1:9" ht="23.25" customHeight="1">
      <c r="A70" s="84">
        <v>61</v>
      </c>
      <c r="B70" s="88"/>
      <c r="C70" s="8" t="s">
        <v>55</v>
      </c>
      <c r="D70" s="8"/>
      <c r="E70" s="1">
        <v>1463951</v>
      </c>
      <c r="F70" s="1">
        <v>1412980</v>
      </c>
      <c r="G70" s="86">
        <f t="shared" si="2"/>
        <v>50971</v>
      </c>
      <c r="H70" s="73">
        <f t="shared" si="3"/>
        <v>3.607</v>
      </c>
      <c r="I70" s="16"/>
    </row>
    <row r="71" spans="1:9" ht="23.25" customHeight="1">
      <c r="A71" s="87">
        <v>62</v>
      </c>
      <c r="B71" s="85"/>
      <c r="C71" s="14" t="s">
        <v>56</v>
      </c>
      <c r="D71" s="14"/>
      <c r="E71" s="1">
        <v>919377</v>
      </c>
      <c r="F71" s="1">
        <v>902860</v>
      </c>
      <c r="G71" s="86">
        <f t="shared" si="2"/>
        <v>16517</v>
      </c>
      <c r="H71" s="73">
        <f t="shared" si="3"/>
        <v>1.829</v>
      </c>
      <c r="I71" s="16"/>
    </row>
    <row r="72" spans="1:9" ht="23.25" customHeight="1">
      <c r="A72" s="84">
        <v>63</v>
      </c>
      <c r="B72" s="88"/>
      <c r="C72" s="8" t="s">
        <v>57</v>
      </c>
      <c r="D72" s="8"/>
      <c r="E72" s="1">
        <v>510041</v>
      </c>
      <c r="F72" s="1">
        <v>355160</v>
      </c>
      <c r="G72" s="86">
        <f t="shared" si="2"/>
        <v>154881</v>
      </c>
      <c r="H72" s="73">
        <f t="shared" si="3"/>
        <v>43.609</v>
      </c>
      <c r="I72" s="16"/>
    </row>
    <row r="73" spans="1:9" ht="23.25" customHeight="1">
      <c r="A73" s="87">
        <v>64</v>
      </c>
      <c r="B73" s="85"/>
      <c r="C73" s="14" t="s">
        <v>58</v>
      </c>
      <c r="D73" s="14"/>
      <c r="E73" s="1">
        <v>1478565</v>
      </c>
      <c r="F73" s="1">
        <v>1503500</v>
      </c>
      <c r="G73" s="86">
        <f t="shared" si="2"/>
        <v>-24935</v>
      </c>
      <c r="H73" s="73">
        <f t="shared" si="3"/>
        <v>-1.658</v>
      </c>
      <c r="I73" s="16"/>
    </row>
    <row r="74" spans="1:9" ht="23.25" customHeight="1">
      <c r="A74" s="84">
        <v>65</v>
      </c>
      <c r="B74" s="88"/>
      <c r="C74" s="8" t="s">
        <v>59</v>
      </c>
      <c r="D74" s="8"/>
      <c r="E74" s="1">
        <v>623658</v>
      </c>
      <c r="F74" s="1">
        <v>788029</v>
      </c>
      <c r="G74" s="86">
        <f t="shared" si="2"/>
        <v>-164371</v>
      </c>
      <c r="H74" s="73">
        <f t="shared" si="3"/>
        <v>-20.858</v>
      </c>
      <c r="I74" s="16"/>
    </row>
    <row r="75" spans="1:9" ht="23.25" customHeight="1">
      <c r="A75" s="87">
        <v>66</v>
      </c>
      <c r="B75" s="88"/>
      <c r="C75" s="8" t="s">
        <v>60</v>
      </c>
      <c r="D75" s="8"/>
      <c r="E75" s="1">
        <v>985682</v>
      </c>
      <c r="F75" s="1">
        <v>1122125</v>
      </c>
      <c r="G75" s="86">
        <f t="shared" si="2"/>
        <v>-136443</v>
      </c>
      <c r="H75" s="73">
        <f t="shared" si="3"/>
        <v>-12.159</v>
      </c>
      <c r="I75" s="16"/>
    </row>
    <row r="76" spans="1:9" ht="23.25" customHeight="1">
      <c r="A76" s="84">
        <v>67</v>
      </c>
      <c r="B76" s="88"/>
      <c r="C76" s="8" t="s">
        <v>61</v>
      </c>
      <c r="D76" s="8"/>
      <c r="E76" s="1">
        <v>723037</v>
      </c>
      <c r="F76" s="1">
        <v>836177</v>
      </c>
      <c r="G76" s="86">
        <f t="shared" si="2"/>
        <v>-113140</v>
      </c>
      <c r="H76" s="73">
        <f t="shared" si="3"/>
        <v>-13.531</v>
      </c>
      <c r="I76" s="16"/>
    </row>
    <row r="77" spans="1:9" ht="23.25" customHeight="1">
      <c r="A77" s="87">
        <v>68</v>
      </c>
      <c r="B77" s="88"/>
      <c r="C77" s="8" t="s">
        <v>62</v>
      </c>
      <c r="D77" s="8"/>
      <c r="E77" s="1">
        <v>1049103</v>
      </c>
      <c r="F77" s="1">
        <v>1148777</v>
      </c>
      <c r="G77" s="86">
        <f t="shared" si="2"/>
        <v>-99674</v>
      </c>
      <c r="H77" s="73">
        <f t="shared" si="3"/>
        <v>-8.677</v>
      </c>
      <c r="I77" s="16"/>
    </row>
    <row r="78" spans="1:9" ht="23.25" customHeight="1">
      <c r="A78" s="84">
        <v>69</v>
      </c>
      <c r="B78" s="88"/>
      <c r="C78" s="8" t="s">
        <v>63</v>
      </c>
      <c r="D78" s="8"/>
      <c r="E78" s="1">
        <v>1382764</v>
      </c>
      <c r="F78" s="1">
        <v>1299782</v>
      </c>
      <c r="G78" s="86">
        <f t="shared" si="2"/>
        <v>82982</v>
      </c>
      <c r="H78" s="73">
        <f t="shared" si="3"/>
        <v>6.384</v>
      </c>
      <c r="I78" s="16"/>
    </row>
    <row r="79" spans="1:9" ht="23.25" customHeight="1" thickBot="1">
      <c r="A79" s="84">
        <v>70</v>
      </c>
      <c r="B79" s="88"/>
      <c r="C79" s="8" t="s">
        <v>64</v>
      </c>
      <c r="D79" s="8"/>
      <c r="E79" s="1">
        <v>1338682</v>
      </c>
      <c r="F79" s="1">
        <v>1376320</v>
      </c>
      <c r="G79" s="86">
        <f t="shared" si="2"/>
        <v>-37638</v>
      </c>
      <c r="H79" s="73">
        <f t="shared" si="3"/>
        <v>-2.735</v>
      </c>
      <c r="I79" s="16"/>
    </row>
    <row r="80" spans="1:9" ht="23.25" customHeight="1" thickTop="1">
      <c r="A80" s="377" t="s">
        <v>129</v>
      </c>
      <c r="B80" s="378"/>
      <c r="C80" s="378"/>
      <c r="D80" s="379"/>
      <c r="E80" s="162">
        <f>SUM(E50:E79)</f>
        <v>29522225</v>
      </c>
      <c r="F80" s="162">
        <f>SUM(F50:F79)</f>
        <v>28360422</v>
      </c>
      <c r="G80" s="163">
        <f>SUM(G50:G79)</f>
        <v>1161803</v>
      </c>
      <c r="H80" s="164">
        <f t="shared" si="3"/>
        <v>4.097</v>
      </c>
      <c r="I80" s="16"/>
    </row>
    <row r="81" spans="1:9" ht="23.25" customHeight="1">
      <c r="A81" s="365" t="s">
        <v>130</v>
      </c>
      <c r="B81" s="366"/>
      <c r="C81" s="366"/>
      <c r="D81" s="367"/>
      <c r="E81" s="165">
        <f>E48+E80</f>
        <v>89988143</v>
      </c>
      <c r="F81" s="165">
        <f>F48+F80</f>
        <v>82630757</v>
      </c>
      <c r="G81" s="166">
        <f>G48+G80</f>
        <v>7357386</v>
      </c>
      <c r="H81" s="167">
        <f t="shared" si="3"/>
        <v>8.904</v>
      </c>
      <c r="I81" s="16"/>
    </row>
    <row r="82" spans="1:9" ht="23.25" customHeight="1">
      <c r="A82" s="35"/>
      <c r="B82" s="36"/>
      <c r="C82" s="89"/>
      <c r="D82" s="89"/>
      <c r="E82" s="17"/>
      <c r="F82" s="17"/>
      <c r="G82" s="17"/>
      <c r="H82" s="90"/>
      <c r="I82" s="16"/>
    </row>
    <row r="83" spans="1:9" ht="23.25" customHeight="1">
      <c r="A83" s="70" t="s">
        <v>123</v>
      </c>
      <c r="B83" s="36"/>
      <c r="C83" s="89"/>
      <c r="D83" s="89"/>
      <c r="E83" s="17"/>
      <c r="F83" s="17"/>
      <c r="G83" s="17"/>
      <c r="H83" s="90"/>
      <c r="I83" s="16"/>
    </row>
    <row r="84" spans="1:9" ht="23.25" customHeight="1">
      <c r="A84" s="99"/>
      <c r="B84" s="36"/>
      <c r="C84" s="89"/>
      <c r="D84" s="89"/>
      <c r="E84" s="17"/>
      <c r="F84" s="17"/>
      <c r="G84" s="17"/>
      <c r="H84" s="90"/>
      <c r="I84" s="16"/>
    </row>
    <row r="85" spans="2:12" s="34" customFormat="1" ht="23.25" customHeight="1">
      <c r="B85" s="36"/>
      <c r="C85" s="89"/>
      <c r="D85" s="89"/>
      <c r="E85" s="17"/>
      <c r="F85" s="17"/>
      <c r="G85" s="17"/>
      <c r="H85" s="90"/>
      <c r="I85" s="91"/>
      <c r="K85" s="10"/>
      <c r="L85" s="10"/>
    </row>
    <row r="86" spans="1:9" ht="23.25" customHeight="1">
      <c r="A86" s="9"/>
      <c r="B86" s="11"/>
      <c r="C86" s="9"/>
      <c r="D86" s="9"/>
      <c r="E86" s="9"/>
      <c r="F86" s="9"/>
      <c r="G86" s="9"/>
      <c r="H86" s="9"/>
      <c r="I86" s="71"/>
    </row>
    <row r="87" spans="1:9" ht="23.25" customHeight="1">
      <c r="A87" s="92"/>
      <c r="B87" s="36"/>
      <c r="C87" s="93"/>
      <c r="D87" s="94"/>
      <c r="E87" s="69"/>
      <c r="F87" s="69"/>
      <c r="G87" s="69"/>
      <c r="H87" s="83" t="str">
        <f>IF(F87=0,IF(E87=0,"－　","皆増　"),IF(E87=0,"皆減　",ROUND(G87/F87*100,1)))</f>
        <v>－　</v>
      </c>
      <c r="I87" s="16"/>
    </row>
    <row r="88" spans="1:9" ht="23.25" customHeight="1">
      <c r="A88" s="92"/>
      <c r="B88" s="36"/>
      <c r="C88" s="93"/>
      <c r="D88" s="94"/>
      <c r="E88" s="69"/>
      <c r="F88" s="69"/>
      <c r="G88" s="69"/>
      <c r="H88" s="83"/>
      <c r="I88" s="16"/>
    </row>
    <row r="89" ht="23.25" customHeight="1">
      <c r="I89" s="16"/>
    </row>
    <row r="90" ht="23.25" customHeight="1">
      <c r="I90" s="16"/>
    </row>
    <row r="91" ht="23.25" customHeight="1">
      <c r="I91" s="16"/>
    </row>
    <row r="92" ht="23.25" customHeight="1">
      <c r="I92" s="16"/>
    </row>
    <row r="93" ht="23.25" customHeight="1">
      <c r="I93" s="16"/>
    </row>
    <row r="94" ht="23.25" customHeight="1">
      <c r="I94" s="16"/>
    </row>
    <row r="95" ht="23.25" customHeight="1">
      <c r="I95" s="16"/>
    </row>
    <row r="96" ht="23.25" customHeight="1">
      <c r="I96" s="16"/>
    </row>
    <row r="97" ht="23.25" customHeight="1">
      <c r="I97" s="16"/>
    </row>
    <row r="98" ht="23.25" customHeight="1">
      <c r="I98" s="16"/>
    </row>
    <row r="99" ht="23.25" customHeight="1">
      <c r="I99" s="16"/>
    </row>
    <row r="100" ht="23.25" customHeight="1">
      <c r="I100" s="16"/>
    </row>
    <row r="101" ht="23.25" customHeight="1">
      <c r="I101" s="16"/>
    </row>
    <row r="102" ht="23.25" customHeight="1">
      <c r="I102" s="16"/>
    </row>
    <row r="103" ht="23.25" customHeight="1">
      <c r="I103" s="16"/>
    </row>
    <row r="104" ht="23.25" customHeight="1">
      <c r="I104" s="16"/>
    </row>
    <row r="105" ht="23.25" customHeight="1">
      <c r="I105" s="16"/>
    </row>
    <row r="106" ht="23.25" customHeight="1">
      <c r="I106" s="16"/>
    </row>
    <row r="107" ht="23.25" customHeight="1">
      <c r="I107" s="16"/>
    </row>
    <row r="108" ht="23.25" customHeight="1">
      <c r="I108" s="16"/>
    </row>
    <row r="109" ht="23.25" customHeight="1">
      <c r="I109" s="16"/>
    </row>
    <row r="110" ht="23.25" customHeight="1">
      <c r="I110" s="16"/>
    </row>
    <row r="111" ht="23.25" customHeight="1">
      <c r="I111" s="16"/>
    </row>
    <row r="112" ht="23.25" customHeight="1">
      <c r="I112" s="16"/>
    </row>
    <row r="113" ht="23.25" customHeight="1">
      <c r="I113" s="16"/>
    </row>
    <row r="114" ht="23.25" customHeight="1">
      <c r="I114" s="16"/>
    </row>
    <row r="115" ht="23.25" customHeight="1">
      <c r="I115" s="16"/>
    </row>
    <row r="116" ht="23.25" customHeight="1">
      <c r="I116" s="16"/>
    </row>
    <row r="117" ht="23.25" customHeight="1">
      <c r="I117" s="16"/>
    </row>
    <row r="118" ht="23.25" customHeight="1">
      <c r="I118" s="16"/>
    </row>
    <row r="119" ht="23.25" customHeight="1">
      <c r="I119" s="16"/>
    </row>
    <row r="120" ht="23.25" customHeight="1">
      <c r="I120" s="16"/>
    </row>
    <row r="121" ht="23.25" customHeight="1">
      <c r="I121" s="16"/>
    </row>
    <row r="122" ht="23.25" customHeight="1">
      <c r="I122" s="16"/>
    </row>
    <row r="123" ht="23.25" customHeight="1">
      <c r="I123" s="16"/>
    </row>
    <row r="124" ht="23.25" customHeight="1">
      <c r="I124" s="16"/>
    </row>
    <row r="125" ht="23.25" customHeight="1">
      <c r="I125" s="16"/>
    </row>
    <row r="126" ht="23.25" customHeight="1">
      <c r="I126" s="16"/>
    </row>
    <row r="127" ht="23.25" customHeight="1">
      <c r="I127" s="16"/>
    </row>
    <row r="128" ht="23.25" customHeight="1">
      <c r="I128" s="16"/>
    </row>
    <row r="129" ht="23.25" customHeight="1">
      <c r="I129" s="16"/>
    </row>
    <row r="130" ht="23.25" customHeight="1">
      <c r="I130" s="16"/>
    </row>
    <row r="131" ht="23.25" customHeight="1">
      <c r="I131" s="16"/>
    </row>
    <row r="132" ht="23.25" customHeight="1">
      <c r="I132" s="16"/>
    </row>
    <row r="133" ht="23.25" customHeight="1">
      <c r="I133" s="16"/>
    </row>
    <row r="134" ht="23.25" customHeight="1">
      <c r="I134" s="16"/>
    </row>
    <row r="135" ht="23.25" customHeight="1">
      <c r="I135" s="16"/>
    </row>
    <row r="136" ht="23.25" customHeight="1">
      <c r="I136" s="16"/>
    </row>
    <row r="137" ht="23.25" customHeight="1">
      <c r="I137" s="16"/>
    </row>
    <row r="138" ht="23.25" customHeight="1">
      <c r="I138" s="16"/>
    </row>
    <row r="139" ht="23.25" customHeight="1">
      <c r="I139" s="16"/>
    </row>
    <row r="140" ht="23.25" customHeight="1">
      <c r="I140" s="16"/>
    </row>
    <row r="141" ht="23.25" customHeight="1">
      <c r="I141" s="16"/>
    </row>
    <row r="142" ht="23.25" customHeight="1">
      <c r="I142" s="16"/>
    </row>
    <row r="143" ht="23.25" customHeight="1">
      <c r="I143" s="16"/>
    </row>
    <row r="144" ht="23.25" customHeight="1">
      <c r="I144" s="16"/>
    </row>
    <row r="145" ht="23.25" customHeight="1">
      <c r="I145" s="16"/>
    </row>
    <row r="146" ht="23.25" customHeight="1">
      <c r="I146" s="16"/>
    </row>
    <row r="147" ht="23.25" customHeight="1">
      <c r="I147" s="16"/>
    </row>
    <row r="148" ht="23.25" customHeight="1">
      <c r="I148" s="16"/>
    </row>
    <row r="149" ht="23.25" customHeight="1">
      <c r="I149" s="16"/>
    </row>
    <row r="150" ht="22.5" customHeight="1">
      <c r="I150" s="16"/>
    </row>
    <row r="151" ht="23.25" customHeight="1"/>
    <row r="152" ht="23.25" customHeight="1"/>
  </sheetData>
  <sheetProtection/>
  <mergeCells count="6">
    <mergeCell ref="A2:H2"/>
    <mergeCell ref="A81:D81"/>
    <mergeCell ref="A4:A7"/>
    <mergeCell ref="C4:C7"/>
    <mergeCell ref="A48:D48"/>
    <mergeCell ref="A80:D80"/>
  </mergeCells>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71" r:id="rId3"/>
  <rowBreaks count="1" manualBreakCount="1">
    <brk id="49" max="7" man="1"/>
  </rowBreaks>
  <legacyDrawing r:id="rId2"/>
</worksheet>
</file>

<file path=xl/worksheets/sheet3.xml><?xml version="1.0" encoding="utf-8"?>
<worksheet xmlns="http://schemas.openxmlformats.org/spreadsheetml/2006/main" xmlns:r="http://schemas.openxmlformats.org/officeDocument/2006/relationships">
  <dimension ref="A1:IR168"/>
  <sheetViews>
    <sheetView tabSelected="1" view="pageBreakPreview" zoomScale="55" zoomScaleSheetLayoutView="55" zoomScalePageLayoutView="0" workbookViewId="0" topLeftCell="A1">
      <selection activeCell="K5" sqref="K5:M5"/>
    </sheetView>
  </sheetViews>
  <sheetFormatPr defaultColWidth="10.59765625" defaultRowHeight="15"/>
  <cols>
    <col min="1" max="1" width="6.5" style="249" customWidth="1"/>
    <col min="2" max="2" width="2.3984375" style="292" customWidth="1"/>
    <col min="3" max="3" width="14.3984375" style="249" customWidth="1"/>
    <col min="4" max="6" width="17.59765625" style="249" customWidth="1"/>
    <col min="7" max="7" width="3.19921875" style="249" customWidth="1"/>
    <col min="8" max="8" width="7.3984375" style="249" customWidth="1"/>
    <col min="9" max="9" width="2.3984375" style="249" customWidth="1"/>
    <col min="10" max="10" width="14.3984375" style="249" customWidth="1"/>
    <col min="11" max="13" width="17.59765625" style="249" customWidth="1"/>
    <col min="14" max="16384" width="10.59765625" style="249" customWidth="1"/>
  </cols>
  <sheetData>
    <row r="1" spans="1:13" ht="16.5" customHeight="1">
      <c r="A1" s="396" t="s">
        <v>194</v>
      </c>
      <c r="B1" s="396"/>
      <c r="C1" s="396"/>
      <c r="D1" s="396"/>
      <c r="E1" s="396"/>
      <c r="F1" s="396"/>
      <c r="G1" s="396"/>
      <c r="H1" s="396"/>
      <c r="I1" s="396"/>
      <c r="J1" s="396"/>
      <c r="K1" s="396"/>
      <c r="L1" s="396"/>
      <c r="M1" s="396"/>
    </row>
    <row r="2" spans="1:13" ht="16.5" customHeight="1">
      <c r="A2" s="396"/>
      <c r="B2" s="396"/>
      <c r="C2" s="396"/>
      <c r="D2" s="396"/>
      <c r="E2" s="396"/>
      <c r="F2" s="396"/>
      <c r="G2" s="396"/>
      <c r="H2" s="396"/>
      <c r="I2" s="396"/>
      <c r="J2" s="396"/>
      <c r="K2" s="396"/>
      <c r="L2" s="396"/>
      <c r="M2" s="396"/>
    </row>
    <row r="3" spans="1:13" ht="16.5" customHeight="1">
      <c r="A3" s="396"/>
      <c r="B3" s="396"/>
      <c r="C3" s="396"/>
      <c r="D3" s="396"/>
      <c r="E3" s="396"/>
      <c r="F3" s="396"/>
      <c r="G3" s="396"/>
      <c r="H3" s="396"/>
      <c r="I3" s="396"/>
      <c r="J3" s="396"/>
      <c r="K3" s="396"/>
      <c r="L3" s="396"/>
      <c r="M3" s="396"/>
    </row>
    <row r="4" spans="1:13" s="329" customFormat="1" ht="34.5" customHeight="1">
      <c r="A4" s="332"/>
      <c r="B4" s="333"/>
      <c r="C4" s="332"/>
      <c r="D4" s="332"/>
      <c r="E4" s="332"/>
      <c r="F4" s="332"/>
      <c r="G4" s="332"/>
      <c r="H4" s="332"/>
      <c r="I4" s="332"/>
      <c r="J4" s="332"/>
      <c r="K4" s="332"/>
      <c r="L4" s="332"/>
      <c r="M4" s="332"/>
    </row>
    <row r="5" spans="1:13" s="329" customFormat="1" ht="34.5" customHeight="1">
      <c r="A5" s="332"/>
      <c r="B5" s="333"/>
      <c r="C5" s="332"/>
      <c r="D5" s="332"/>
      <c r="E5" s="332"/>
      <c r="F5" s="332"/>
      <c r="G5" s="332"/>
      <c r="H5" s="332"/>
      <c r="I5" s="332"/>
      <c r="J5" s="332"/>
      <c r="K5" s="386">
        <v>44907</v>
      </c>
      <c r="L5" s="387"/>
      <c r="M5" s="387"/>
    </row>
    <row r="6" spans="1:13" s="329" customFormat="1" ht="34.5" customHeight="1">
      <c r="A6" s="332"/>
      <c r="B6" s="333"/>
      <c r="C6" s="332"/>
      <c r="D6" s="332"/>
      <c r="E6" s="332"/>
      <c r="F6" s="332"/>
      <c r="G6" s="332"/>
      <c r="H6" s="332"/>
      <c r="I6" s="332"/>
      <c r="J6" s="332"/>
      <c r="K6" s="387" t="s">
        <v>184</v>
      </c>
      <c r="L6" s="387"/>
      <c r="M6" s="387"/>
    </row>
    <row r="7" spans="1:13" s="329" customFormat="1" ht="34.5" customHeight="1">
      <c r="A7" s="330"/>
      <c r="B7" s="331"/>
      <c r="C7" s="330"/>
      <c r="D7" s="330"/>
      <c r="E7" s="330"/>
      <c r="F7" s="330"/>
      <c r="G7" s="330"/>
      <c r="H7" s="330"/>
      <c r="I7" s="330"/>
      <c r="J7" s="330"/>
      <c r="K7" s="330"/>
      <c r="L7" s="330"/>
      <c r="M7" s="330"/>
    </row>
    <row r="8" spans="1:13" s="329" customFormat="1" ht="34.5" customHeight="1">
      <c r="A8" s="388" t="s">
        <v>195</v>
      </c>
      <c r="B8" s="388"/>
      <c r="C8" s="388"/>
      <c r="D8" s="388"/>
      <c r="E8" s="388"/>
      <c r="F8" s="388"/>
      <c r="G8" s="388"/>
      <c r="H8" s="388"/>
      <c r="I8" s="388"/>
      <c r="J8" s="388"/>
      <c r="K8" s="388"/>
      <c r="L8" s="388"/>
      <c r="M8" s="388"/>
    </row>
    <row r="9" spans="1:13" s="329" customFormat="1" ht="34.5" customHeight="1">
      <c r="A9" s="388"/>
      <c r="B9" s="388"/>
      <c r="C9" s="388"/>
      <c r="D9" s="388"/>
      <c r="E9" s="388"/>
      <c r="F9" s="388"/>
      <c r="G9" s="388"/>
      <c r="H9" s="388"/>
      <c r="I9" s="388"/>
      <c r="J9" s="388"/>
      <c r="K9" s="388"/>
      <c r="L9" s="388"/>
      <c r="M9" s="388"/>
    </row>
    <row r="10" spans="1:13" s="329" customFormat="1" ht="34.5" customHeight="1">
      <c r="A10" s="330"/>
      <c r="B10" s="331"/>
      <c r="C10" s="330"/>
      <c r="D10" s="330"/>
      <c r="E10" s="330"/>
      <c r="F10" s="330"/>
      <c r="G10" s="330"/>
      <c r="H10" s="330"/>
      <c r="I10" s="330"/>
      <c r="J10" s="330"/>
      <c r="K10" s="330"/>
      <c r="L10" s="330"/>
      <c r="M10" s="330"/>
    </row>
    <row r="11" spans="1:13" s="329" customFormat="1" ht="45" customHeight="1">
      <c r="A11" s="330" t="s">
        <v>185</v>
      </c>
      <c r="B11" s="331"/>
      <c r="C11" s="330"/>
      <c r="D11" s="330"/>
      <c r="E11" s="330"/>
      <c r="F11" s="330"/>
      <c r="G11" s="330"/>
      <c r="H11" s="330"/>
      <c r="I11" s="330"/>
      <c r="J11" s="330"/>
      <c r="K11" s="330"/>
      <c r="L11" s="330"/>
      <c r="M11" s="330"/>
    </row>
    <row r="12" spans="1:13" s="329" customFormat="1" ht="45" customHeight="1">
      <c r="A12" s="330"/>
      <c r="B12" s="331"/>
      <c r="C12" s="389" t="s">
        <v>192</v>
      </c>
      <c r="D12" s="389"/>
      <c r="E12" s="389"/>
      <c r="F12" s="389"/>
      <c r="G12" s="389"/>
      <c r="H12" s="389"/>
      <c r="I12" s="330"/>
      <c r="J12" s="330"/>
      <c r="K12" s="330"/>
      <c r="L12" s="330"/>
      <c r="M12" s="330"/>
    </row>
    <row r="13" spans="1:13" s="329" customFormat="1" ht="45" customHeight="1">
      <c r="A13" s="330"/>
      <c r="B13" s="331"/>
      <c r="C13" s="389" t="s">
        <v>199</v>
      </c>
      <c r="D13" s="389"/>
      <c r="E13" s="389"/>
      <c r="F13" s="389"/>
      <c r="G13" s="389"/>
      <c r="H13" s="389"/>
      <c r="I13" s="330"/>
      <c r="J13" s="330"/>
      <c r="K13" s="330"/>
      <c r="L13" s="330"/>
      <c r="M13" s="330"/>
    </row>
    <row r="14" spans="1:13" s="329" customFormat="1" ht="45" customHeight="1">
      <c r="A14" s="330"/>
      <c r="B14" s="331"/>
      <c r="C14" s="389" t="s">
        <v>193</v>
      </c>
      <c r="D14" s="389"/>
      <c r="E14" s="389"/>
      <c r="F14" s="389"/>
      <c r="G14" s="389"/>
      <c r="H14" s="389"/>
      <c r="I14" s="330"/>
      <c r="J14" s="330"/>
      <c r="K14" s="330"/>
      <c r="L14" s="330"/>
      <c r="M14" s="330"/>
    </row>
    <row r="15" spans="1:13" s="329" customFormat="1" ht="34.5" customHeight="1">
      <c r="A15" s="330"/>
      <c r="B15" s="331"/>
      <c r="C15" s="330"/>
      <c r="D15" s="330"/>
      <c r="E15" s="330"/>
      <c r="F15" s="330"/>
      <c r="G15" s="330"/>
      <c r="H15" s="330"/>
      <c r="I15" s="330"/>
      <c r="J15" s="330"/>
      <c r="K15" s="330"/>
      <c r="L15" s="330"/>
      <c r="M15" s="330"/>
    </row>
    <row r="16" spans="1:13" s="329" customFormat="1" ht="34.5" customHeight="1">
      <c r="A16" s="330"/>
      <c r="B16" s="331"/>
      <c r="C16" s="330" t="s">
        <v>186</v>
      </c>
      <c r="D16" s="330"/>
      <c r="E16" s="330"/>
      <c r="F16" s="330"/>
      <c r="G16" s="330"/>
      <c r="H16" s="330"/>
      <c r="I16" s="330"/>
      <c r="J16" s="330"/>
      <c r="K16" s="330"/>
      <c r="L16" s="330"/>
      <c r="M16" s="330"/>
    </row>
    <row r="17" spans="1:13" s="329" customFormat="1" ht="34.5" customHeight="1">
      <c r="A17" s="330"/>
      <c r="B17" s="331"/>
      <c r="C17" s="330"/>
      <c r="D17" s="330"/>
      <c r="E17" s="330"/>
      <c r="F17" s="330"/>
      <c r="G17" s="330"/>
      <c r="H17" s="330"/>
      <c r="I17" s="330"/>
      <c r="J17" s="330"/>
      <c r="K17" s="330"/>
      <c r="L17" s="330"/>
      <c r="M17" s="330"/>
    </row>
    <row r="18" spans="1:13" s="329" customFormat="1" ht="34.5" customHeight="1">
      <c r="A18" s="330" t="s">
        <v>187</v>
      </c>
      <c r="B18" s="331"/>
      <c r="C18" s="330"/>
      <c r="D18" s="330"/>
      <c r="E18" s="330"/>
      <c r="F18" s="330"/>
      <c r="G18" s="330"/>
      <c r="H18" s="330"/>
      <c r="I18" s="330"/>
      <c r="J18" s="330"/>
      <c r="K18" s="330"/>
      <c r="L18" s="330"/>
      <c r="M18" s="330"/>
    </row>
    <row r="19" spans="1:13" s="329" customFormat="1" ht="17.25" customHeight="1">
      <c r="A19" s="330"/>
      <c r="B19" s="331"/>
      <c r="C19" s="330"/>
      <c r="D19" s="330"/>
      <c r="E19" s="330"/>
      <c r="F19" s="330"/>
      <c r="G19" s="330"/>
      <c r="H19" s="330"/>
      <c r="I19" s="330"/>
      <c r="J19" s="330"/>
      <c r="K19" s="330"/>
      <c r="L19" s="330"/>
      <c r="M19" s="330"/>
    </row>
    <row r="20" spans="1:27" s="329" customFormat="1" ht="34.5" customHeight="1">
      <c r="A20" s="330"/>
      <c r="B20" s="388" t="s">
        <v>196</v>
      </c>
      <c r="C20" s="389"/>
      <c r="D20" s="389"/>
      <c r="E20" s="389"/>
      <c r="F20" s="389"/>
      <c r="G20" s="389"/>
      <c r="H20" s="389"/>
      <c r="I20" s="389"/>
      <c r="J20" s="389"/>
      <c r="K20" s="389"/>
      <c r="L20" s="389"/>
      <c r="M20" s="389"/>
      <c r="P20"/>
      <c r="Q20"/>
      <c r="R20"/>
      <c r="S20"/>
      <c r="T20"/>
      <c r="U20"/>
      <c r="V20"/>
      <c r="W20"/>
      <c r="X20"/>
      <c r="Y20"/>
      <c r="Z20"/>
      <c r="AA20"/>
    </row>
    <row r="21" spans="1:27" s="329" customFormat="1" ht="34.5" customHeight="1">
      <c r="A21" s="330"/>
      <c r="B21" s="389"/>
      <c r="C21" s="389"/>
      <c r="D21" s="389"/>
      <c r="E21" s="389"/>
      <c r="F21" s="389"/>
      <c r="G21" s="389"/>
      <c r="H21" s="389"/>
      <c r="I21" s="389"/>
      <c r="J21" s="389"/>
      <c r="K21" s="389"/>
      <c r="L21" s="389"/>
      <c r="M21" s="389"/>
      <c r="P21"/>
      <c r="Q21"/>
      <c r="R21"/>
      <c r="S21"/>
      <c r="T21"/>
      <c r="U21"/>
      <c r="V21"/>
      <c r="W21"/>
      <c r="X21"/>
      <c r="Y21"/>
      <c r="Z21"/>
      <c r="AA21"/>
    </row>
    <row r="22" spans="1:27" s="329" customFormat="1" ht="34.5" customHeight="1">
      <c r="A22" s="330"/>
      <c r="B22" s="389"/>
      <c r="C22" s="389"/>
      <c r="D22" s="389"/>
      <c r="E22" s="389"/>
      <c r="F22" s="389"/>
      <c r="G22" s="389"/>
      <c r="H22" s="389"/>
      <c r="I22" s="389"/>
      <c r="J22" s="389"/>
      <c r="K22" s="389"/>
      <c r="L22" s="389"/>
      <c r="M22" s="389"/>
      <c r="P22"/>
      <c r="Q22"/>
      <c r="R22"/>
      <c r="S22"/>
      <c r="T22"/>
      <c r="U22"/>
      <c r="V22"/>
      <c r="W22"/>
      <c r="X22"/>
      <c r="Y22"/>
      <c r="Z22"/>
      <c r="AA22"/>
    </row>
    <row r="23" spans="1:27" s="329" customFormat="1" ht="34.5" customHeight="1">
      <c r="A23" s="330"/>
      <c r="B23" s="389"/>
      <c r="C23" s="389"/>
      <c r="D23" s="389"/>
      <c r="E23" s="389"/>
      <c r="F23" s="389"/>
      <c r="G23" s="389"/>
      <c r="H23" s="389"/>
      <c r="I23" s="389"/>
      <c r="J23" s="389"/>
      <c r="K23" s="389"/>
      <c r="L23" s="389"/>
      <c r="M23" s="389"/>
      <c r="P23"/>
      <c r="Q23"/>
      <c r="R23"/>
      <c r="S23"/>
      <c r="T23"/>
      <c r="U23"/>
      <c r="V23"/>
      <c r="W23"/>
      <c r="X23"/>
      <c r="Y23"/>
      <c r="Z23"/>
      <c r="AA23"/>
    </row>
    <row r="24" spans="1:27" s="329" customFormat="1" ht="34.5" customHeight="1">
      <c r="A24" s="330"/>
      <c r="B24" s="389"/>
      <c r="C24" s="389"/>
      <c r="D24" s="389"/>
      <c r="E24" s="389"/>
      <c r="F24" s="389"/>
      <c r="G24" s="389"/>
      <c r="H24" s="389"/>
      <c r="I24" s="389"/>
      <c r="J24" s="389"/>
      <c r="K24" s="389"/>
      <c r="L24" s="389"/>
      <c r="M24" s="389"/>
      <c r="P24"/>
      <c r="Q24"/>
      <c r="R24"/>
      <c r="S24"/>
      <c r="T24"/>
      <c r="U24"/>
      <c r="V24"/>
      <c r="W24"/>
      <c r="X24"/>
      <c r="Y24"/>
      <c r="Z24"/>
      <c r="AA24"/>
    </row>
    <row r="25" spans="1:27" s="329" customFormat="1" ht="34.5" customHeight="1">
      <c r="A25" s="330"/>
      <c r="B25" s="389"/>
      <c r="C25" s="389"/>
      <c r="D25" s="389"/>
      <c r="E25" s="389"/>
      <c r="F25" s="389"/>
      <c r="G25" s="389"/>
      <c r="H25" s="389"/>
      <c r="I25" s="389"/>
      <c r="J25" s="389"/>
      <c r="K25" s="389"/>
      <c r="L25" s="389"/>
      <c r="M25" s="389"/>
      <c r="P25"/>
      <c r="Q25"/>
      <c r="R25"/>
      <c r="S25"/>
      <c r="T25"/>
      <c r="U25"/>
      <c r="V25"/>
      <c r="W25"/>
      <c r="X25"/>
      <c r="Y25"/>
      <c r="Z25"/>
      <c r="AA25"/>
    </row>
    <row r="26" spans="1:13" ht="17.25" customHeight="1">
      <c r="A26" s="382" t="s">
        <v>198</v>
      </c>
      <c r="B26" s="382"/>
      <c r="C26" s="382"/>
      <c r="D26" s="382"/>
      <c r="E26" s="382"/>
      <c r="F26" s="382"/>
      <c r="G26" s="382"/>
      <c r="H26" s="382"/>
      <c r="I26" s="382"/>
      <c r="J26" s="382"/>
      <c r="K26" s="382"/>
      <c r="L26" s="382"/>
      <c r="M26" s="382"/>
    </row>
    <row r="27" spans="1:13" s="10" customFormat="1" ht="31.5" customHeight="1">
      <c r="A27" s="382"/>
      <c r="B27" s="382"/>
      <c r="C27" s="382"/>
      <c r="D27" s="382"/>
      <c r="E27" s="382"/>
      <c r="F27" s="382"/>
      <c r="G27" s="382"/>
      <c r="H27" s="382"/>
      <c r="I27" s="382"/>
      <c r="J27" s="382"/>
      <c r="K27" s="382"/>
      <c r="L27" s="382"/>
      <c r="M27" s="382"/>
    </row>
    <row r="28" spans="1:13" s="10" customFormat="1" ht="33.75" customHeight="1" thickBot="1">
      <c r="A28" s="9"/>
      <c r="B28" s="11"/>
      <c r="C28" s="9"/>
      <c r="D28" s="9"/>
      <c r="E28" s="9"/>
      <c r="F28" s="9"/>
      <c r="L28" s="325"/>
      <c r="M28" s="325" t="s">
        <v>177</v>
      </c>
    </row>
    <row r="29" spans="1:13" s="10" customFormat="1" ht="25.5" customHeight="1">
      <c r="A29" s="383" t="s">
        <v>167</v>
      </c>
      <c r="B29" s="390" t="s">
        <v>0</v>
      </c>
      <c r="C29" s="391"/>
      <c r="D29" s="345" t="s">
        <v>197</v>
      </c>
      <c r="E29" s="58" t="s">
        <v>197</v>
      </c>
      <c r="F29" s="57" t="s">
        <v>197</v>
      </c>
      <c r="H29" s="383" t="s">
        <v>167</v>
      </c>
      <c r="I29" s="390" t="s">
        <v>0</v>
      </c>
      <c r="J29" s="391"/>
      <c r="K29" s="345" t="s">
        <v>197</v>
      </c>
      <c r="L29" s="58" t="s">
        <v>197</v>
      </c>
      <c r="M29" s="57" t="s">
        <v>197</v>
      </c>
    </row>
    <row r="30" spans="1:13" s="10" customFormat="1" ht="25.5" customHeight="1">
      <c r="A30" s="384"/>
      <c r="B30" s="392"/>
      <c r="C30" s="393"/>
      <c r="D30" s="346" t="s">
        <v>188</v>
      </c>
      <c r="E30" s="4" t="s">
        <v>189</v>
      </c>
      <c r="F30" s="3" t="s">
        <v>190</v>
      </c>
      <c r="H30" s="384"/>
      <c r="I30" s="392"/>
      <c r="J30" s="393"/>
      <c r="K30" s="346" t="s">
        <v>188</v>
      </c>
      <c r="L30" s="4" t="s">
        <v>189</v>
      </c>
      <c r="M30" s="3" t="s">
        <v>190</v>
      </c>
    </row>
    <row r="31" spans="1:13" s="10" customFormat="1" ht="25.5" customHeight="1">
      <c r="A31" s="384"/>
      <c r="B31" s="392"/>
      <c r="C31" s="393"/>
      <c r="D31" s="347"/>
      <c r="E31" s="339"/>
      <c r="F31" s="6" t="s">
        <v>182</v>
      </c>
      <c r="H31" s="384"/>
      <c r="I31" s="392"/>
      <c r="J31" s="393"/>
      <c r="K31" s="347"/>
      <c r="L31" s="339"/>
      <c r="M31" s="6" t="s">
        <v>182</v>
      </c>
    </row>
    <row r="32" spans="1:13" s="10" customFormat="1" ht="25.5" customHeight="1">
      <c r="A32" s="385"/>
      <c r="B32" s="394"/>
      <c r="C32" s="395"/>
      <c r="D32" s="348" t="s">
        <v>191</v>
      </c>
      <c r="E32" s="340" t="s">
        <v>180</v>
      </c>
      <c r="F32" s="63" t="s">
        <v>181</v>
      </c>
      <c r="H32" s="385"/>
      <c r="I32" s="394"/>
      <c r="J32" s="395"/>
      <c r="K32" s="348" t="s">
        <v>191</v>
      </c>
      <c r="L32" s="340" t="s">
        <v>180</v>
      </c>
      <c r="M32" s="63" t="s">
        <v>181</v>
      </c>
    </row>
    <row r="33" spans="1:13" ht="30" customHeight="1">
      <c r="A33" s="307">
        <v>1</v>
      </c>
      <c r="B33" s="308"/>
      <c r="C33" s="290" t="s">
        <v>93</v>
      </c>
      <c r="D33" s="349">
        <v>1519260</v>
      </c>
      <c r="E33" s="341">
        <v>8253397</v>
      </c>
      <c r="F33" s="335">
        <f>D33+E33</f>
        <v>9772657</v>
      </c>
      <c r="G33" s="309"/>
      <c r="H33" s="310">
        <v>41</v>
      </c>
      <c r="I33" s="311"/>
      <c r="J33" s="312" t="s">
        <v>38</v>
      </c>
      <c r="K33" s="349">
        <v>91070</v>
      </c>
      <c r="L33" s="341">
        <v>1240259</v>
      </c>
      <c r="M33" s="335">
        <f>K33+L33</f>
        <v>1331329</v>
      </c>
    </row>
    <row r="34" spans="1:13" ht="30" customHeight="1">
      <c r="A34" s="307">
        <v>2</v>
      </c>
      <c r="B34" s="313"/>
      <c r="C34" s="312" t="s">
        <v>2</v>
      </c>
      <c r="D34" s="350">
        <v>505147</v>
      </c>
      <c r="E34" s="342">
        <v>2230803</v>
      </c>
      <c r="F34" s="335">
        <f aca="true" t="shared" si="0" ref="F34:F72">D34+E34</f>
        <v>2735950</v>
      </c>
      <c r="G34" s="309"/>
      <c r="H34" s="314">
        <v>42</v>
      </c>
      <c r="I34" s="315"/>
      <c r="J34" s="316" t="s">
        <v>39</v>
      </c>
      <c r="K34" s="349">
        <v>0</v>
      </c>
      <c r="L34" s="341">
        <v>0</v>
      </c>
      <c r="M34" s="335">
        <f aca="true" t="shared" si="1" ref="M34:M55">K34+L34</f>
        <v>0</v>
      </c>
    </row>
    <row r="35" spans="1:13" s="10" customFormat="1" ht="30" customHeight="1">
      <c r="A35" s="317">
        <v>3</v>
      </c>
      <c r="B35" s="318"/>
      <c r="C35" s="319" t="s">
        <v>3</v>
      </c>
      <c r="D35" s="351">
        <v>289399</v>
      </c>
      <c r="E35" s="342">
        <v>5091988</v>
      </c>
      <c r="F35" s="335">
        <f t="shared" si="0"/>
        <v>5381387</v>
      </c>
      <c r="G35" s="320"/>
      <c r="H35" s="310">
        <v>43</v>
      </c>
      <c r="I35" s="315"/>
      <c r="J35" s="316" t="s">
        <v>40</v>
      </c>
      <c r="K35" s="349">
        <v>109220</v>
      </c>
      <c r="L35" s="341">
        <v>2495937</v>
      </c>
      <c r="M35" s="335">
        <f t="shared" si="1"/>
        <v>2605157</v>
      </c>
    </row>
    <row r="36" spans="1:13" ht="30" customHeight="1">
      <c r="A36" s="307">
        <v>4</v>
      </c>
      <c r="B36" s="321"/>
      <c r="C36" s="316" t="s">
        <v>4</v>
      </c>
      <c r="D36" s="350">
        <v>979603</v>
      </c>
      <c r="E36" s="342">
        <v>4681574</v>
      </c>
      <c r="F36" s="335">
        <f t="shared" si="0"/>
        <v>5661177</v>
      </c>
      <c r="G36" s="309"/>
      <c r="H36" s="314">
        <v>44</v>
      </c>
      <c r="I36" s="311"/>
      <c r="J36" s="312" t="s">
        <v>41</v>
      </c>
      <c r="K36" s="349">
        <v>57911</v>
      </c>
      <c r="L36" s="341">
        <v>1491890</v>
      </c>
      <c r="M36" s="335">
        <f t="shared" si="1"/>
        <v>1549801</v>
      </c>
    </row>
    <row r="37" spans="1:13" s="10" customFormat="1" ht="30" customHeight="1">
      <c r="A37" s="317">
        <v>5</v>
      </c>
      <c r="B37" s="322"/>
      <c r="C37" s="323" t="s">
        <v>5</v>
      </c>
      <c r="D37" s="351">
        <v>152478</v>
      </c>
      <c r="E37" s="342">
        <v>4894192</v>
      </c>
      <c r="F37" s="335">
        <f t="shared" si="0"/>
        <v>5046670</v>
      </c>
      <c r="G37" s="309"/>
      <c r="H37" s="310">
        <v>45</v>
      </c>
      <c r="I37" s="315"/>
      <c r="J37" s="316" t="s">
        <v>42</v>
      </c>
      <c r="K37" s="349">
        <v>43295</v>
      </c>
      <c r="L37" s="341">
        <v>664579</v>
      </c>
      <c r="M37" s="335">
        <f t="shared" si="1"/>
        <v>707874</v>
      </c>
    </row>
    <row r="38" spans="1:13" ht="30" customHeight="1">
      <c r="A38" s="307">
        <v>6</v>
      </c>
      <c r="B38" s="322"/>
      <c r="C38" s="316" t="s">
        <v>6</v>
      </c>
      <c r="D38" s="350">
        <v>172423</v>
      </c>
      <c r="E38" s="342">
        <v>6630992</v>
      </c>
      <c r="F38" s="335">
        <f t="shared" si="0"/>
        <v>6803415</v>
      </c>
      <c r="G38" s="309"/>
      <c r="H38" s="314">
        <v>46</v>
      </c>
      <c r="I38" s="315"/>
      <c r="J38" s="316" t="s">
        <v>43</v>
      </c>
      <c r="K38" s="349">
        <v>40662</v>
      </c>
      <c r="L38" s="341">
        <v>957989</v>
      </c>
      <c r="M38" s="335">
        <f t="shared" si="1"/>
        <v>998651</v>
      </c>
    </row>
    <row r="39" spans="1:13" ht="30" customHeight="1">
      <c r="A39" s="307">
        <v>7</v>
      </c>
      <c r="B39" s="321"/>
      <c r="C39" s="316" t="s">
        <v>7</v>
      </c>
      <c r="D39" s="350">
        <v>682839</v>
      </c>
      <c r="E39" s="342">
        <v>2089017</v>
      </c>
      <c r="F39" s="335">
        <f t="shared" si="0"/>
        <v>2771856</v>
      </c>
      <c r="G39" s="309"/>
      <c r="H39" s="310">
        <v>47</v>
      </c>
      <c r="I39" s="315"/>
      <c r="J39" s="316" t="s">
        <v>44</v>
      </c>
      <c r="K39" s="349">
        <v>75967</v>
      </c>
      <c r="L39" s="341">
        <v>2192549</v>
      </c>
      <c r="M39" s="335">
        <f t="shared" si="1"/>
        <v>2268516</v>
      </c>
    </row>
    <row r="40" spans="1:13" ht="30" customHeight="1">
      <c r="A40" s="307">
        <v>8</v>
      </c>
      <c r="B40" s="322"/>
      <c r="C40" s="312" t="s">
        <v>8</v>
      </c>
      <c r="D40" s="350">
        <v>155017</v>
      </c>
      <c r="E40" s="342">
        <v>4417191</v>
      </c>
      <c r="F40" s="335">
        <f t="shared" si="0"/>
        <v>4572208</v>
      </c>
      <c r="G40" s="309"/>
      <c r="H40" s="314">
        <v>48</v>
      </c>
      <c r="I40" s="311"/>
      <c r="J40" s="312" t="s">
        <v>45</v>
      </c>
      <c r="K40" s="349">
        <v>54196</v>
      </c>
      <c r="L40" s="341">
        <v>1118162</v>
      </c>
      <c r="M40" s="335">
        <f t="shared" si="1"/>
        <v>1172358</v>
      </c>
    </row>
    <row r="41" spans="1:13" ht="30" customHeight="1">
      <c r="A41" s="307">
        <v>9</v>
      </c>
      <c r="B41" s="322"/>
      <c r="C41" s="316" t="s">
        <v>9</v>
      </c>
      <c r="D41" s="350">
        <v>183177</v>
      </c>
      <c r="E41" s="342">
        <v>5567257</v>
      </c>
      <c r="F41" s="335">
        <f t="shared" si="0"/>
        <v>5750434</v>
      </c>
      <c r="G41" s="309"/>
      <c r="H41" s="310">
        <v>49</v>
      </c>
      <c r="I41" s="315"/>
      <c r="J41" s="316" t="s">
        <v>46</v>
      </c>
      <c r="K41" s="349">
        <v>43300</v>
      </c>
      <c r="L41" s="341">
        <v>1433369</v>
      </c>
      <c r="M41" s="335">
        <f t="shared" si="1"/>
        <v>1476669</v>
      </c>
    </row>
    <row r="42" spans="1:13" s="10" customFormat="1" ht="30" customHeight="1">
      <c r="A42" s="317">
        <v>10</v>
      </c>
      <c r="B42" s="322"/>
      <c r="C42" s="323" t="s">
        <v>10</v>
      </c>
      <c r="D42" s="351">
        <v>124537</v>
      </c>
      <c r="E42" s="342">
        <v>3845125</v>
      </c>
      <c r="F42" s="335">
        <f t="shared" si="0"/>
        <v>3969662</v>
      </c>
      <c r="G42" s="309"/>
      <c r="H42" s="314">
        <v>50</v>
      </c>
      <c r="I42" s="315"/>
      <c r="J42" s="316" t="s">
        <v>47</v>
      </c>
      <c r="K42" s="349">
        <v>62456</v>
      </c>
      <c r="L42" s="341">
        <v>1569995</v>
      </c>
      <c r="M42" s="335">
        <f t="shared" si="1"/>
        <v>1632451</v>
      </c>
    </row>
    <row r="43" spans="1:13" ht="30" customHeight="1">
      <c r="A43" s="307">
        <v>11</v>
      </c>
      <c r="B43" s="321"/>
      <c r="C43" s="316" t="s">
        <v>11</v>
      </c>
      <c r="D43" s="350">
        <v>171943</v>
      </c>
      <c r="E43" s="342">
        <v>2817610</v>
      </c>
      <c r="F43" s="335">
        <f t="shared" si="0"/>
        <v>2989553</v>
      </c>
      <c r="G43" s="309"/>
      <c r="H43" s="310">
        <v>51</v>
      </c>
      <c r="I43" s="315"/>
      <c r="J43" s="316" t="s">
        <v>95</v>
      </c>
      <c r="K43" s="349">
        <v>50354</v>
      </c>
      <c r="L43" s="341">
        <v>2235616</v>
      </c>
      <c r="M43" s="335">
        <f t="shared" si="1"/>
        <v>2285970</v>
      </c>
    </row>
    <row r="44" spans="1:13" s="10" customFormat="1" ht="30" customHeight="1">
      <c r="A44" s="317">
        <v>12</v>
      </c>
      <c r="B44" s="322"/>
      <c r="C44" s="323" t="s">
        <v>12</v>
      </c>
      <c r="D44" s="351">
        <v>463493</v>
      </c>
      <c r="E44" s="342">
        <v>10070059</v>
      </c>
      <c r="F44" s="335">
        <f t="shared" si="0"/>
        <v>10533552</v>
      </c>
      <c r="G44" s="309"/>
      <c r="H44" s="314">
        <v>52</v>
      </c>
      <c r="I44" s="315"/>
      <c r="J44" s="316" t="s">
        <v>48</v>
      </c>
      <c r="K44" s="349">
        <v>42254</v>
      </c>
      <c r="L44" s="341">
        <v>1110009</v>
      </c>
      <c r="M44" s="335">
        <f t="shared" si="1"/>
        <v>1152263</v>
      </c>
    </row>
    <row r="45" spans="1:13" ht="30" customHeight="1">
      <c r="A45" s="307">
        <v>13</v>
      </c>
      <c r="B45" s="321"/>
      <c r="C45" s="316" t="s">
        <v>13</v>
      </c>
      <c r="D45" s="350">
        <v>195010</v>
      </c>
      <c r="E45" s="342">
        <v>3142919</v>
      </c>
      <c r="F45" s="335">
        <f t="shared" si="0"/>
        <v>3337929</v>
      </c>
      <c r="G45" s="309"/>
      <c r="H45" s="310">
        <v>53</v>
      </c>
      <c r="I45" s="311"/>
      <c r="J45" s="312" t="s">
        <v>49</v>
      </c>
      <c r="K45" s="349">
        <v>61386</v>
      </c>
      <c r="L45" s="341">
        <v>1653375</v>
      </c>
      <c r="M45" s="335">
        <f t="shared" si="1"/>
        <v>1714761</v>
      </c>
    </row>
    <row r="46" spans="1:13" ht="30" customHeight="1">
      <c r="A46" s="307">
        <v>14</v>
      </c>
      <c r="B46" s="321"/>
      <c r="C46" s="316" t="s">
        <v>14</v>
      </c>
      <c r="D46" s="350">
        <v>98741</v>
      </c>
      <c r="E46" s="342">
        <v>2101286</v>
      </c>
      <c r="F46" s="335">
        <f t="shared" si="0"/>
        <v>2200027</v>
      </c>
      <c r="G46" s="309"/>
      <c r="H46" s="314">
        <v>54</v>
      </c>
      <c r="I46" s="315"/>
      <c r="J46" s="316" t="s">
        <v>50</v>
      </c>
      <c r="K46" s="349">
        <v>60792</v>
      </c>
      <c r="L46" s="341">
        <v>1366957</v>
      </c>
      <c r="M46" s="335">
        <f t="shared" si="1"/>
        <v>1427749</v>
      </c>
    </row>
    <row r="47" spans="1:13" s="10" customFormat="1" ht="30" customHeight="1">
      <c r="A47" s="317">
        <v>15</v>
      </c>
      <c r="B47" s="322"/>
      <c r="C47" s="323" t="s">
        <v>15</v>
      </c>
      <c r="D47" s="351">
        <v>227943</v>
      </c>
      <c r="E47" s="342">
        <v>6991873</v>
      </c>
      <c r="F47" s="335">
        <f t="shared" si="0"/>
        <v>7219816</v>
      </c>
      <c r="G47" s="309"/>
      <c r="H47" s="310">
        <v>55</v>
      </c>
      <c r="I47" s="315"/>
      <c r="J47" s="316" t="s">
        <v>96</v>
      </c>
      <c r="K47" s="349">
        <v>70414</v>
      </c>
      <c r="L47" s="341">
        <v>2878858</v>
      </c>
      <c r="M47" s="335">
        <f t="shared" si="1"/>
        <v>2949272</v>
      </c>
    </row>
    <row r="48" spans="1:13" s="10" customFormat="1" ht="30" customHeight="1">
      <c r="A48" s="317">
        <v>16</v>
      </c>
      <c r="B48" s="322"/>
      <c r="C48" s="323" t="s">
        <v>16</v>
      </c>
      <c r="D48" s="351">
        <v>235570</v>
      </c>
      <c r="E48" s="342">
        <v>7241378</v>
      </c>
      <c r="F48" s="335">
        <f t="shared" si="0"/>
        <v>7476948</v>
      </c>
      <c r="G48" s="309"/>
      <c r="H48" s="314">
        <v>56</v>
      </c>
      <c r="I48" s="315"/>
      <c r="J48" s="316" t="s">
        <v>51</v>
      </c>
      <c r="K48" s="349">
        <v>35268</v>
      </c>
      <c r="L48" s="341">
        <v>1233428</v>
      </c>
      <c r="M48" s="335">
        <f t="shared" si="1"/>
        <v>1268696</v>
      </c>
    </row>
    <row r="49" spans="1:13" ht="30" customHeight="1">
      <c r="A49" s="307">
        <v>17</v>
      </c>
      <c r="B49" s="313"/>
      <c r="C49" s="312" t="s">
        <v>17</v>
      </c>
      <c r="D49" s="350">
        <v>337650</v>
      </c>
      <c r="E49" s="342">
        <v>4123550</v>
      </c>
      <c r="F49" s="335">
        <f t="shared" si="0"/>
        <v>4461200</v>
      </c>
      <c r="G49" s="309"/>
      <c r="H49" s="310">
        <v>57</v>
      </c>
      <c r="I49" s="315"/>
      <c r="J49" s="316" t="s">
        <v>52</v>
      </c>
      <c r="K49" s="349">
        <v>30775</v>
      </c>
      <c r="L49" s="341">
        <v>1064114</v>
      </c>
      <c r="M49" s="335">
        <f t="shared" si="1"/>
        <v>1094889</v>
      </c>
    </row>
    <row r="50" spans="1:13" ht="30" customHeight="1">
      <c r="A50" s="307">
        <v>18</v>
      </c>
      <c r="B50" s="321"/>
      <c r="C50" s="316" t="s">
        <v>18</v>
      </c>
      <c r="D50" s="350">
        <v>399151</v>
      </c>
      <c r="E50" s="342">
        <v>3302656</v>
      </c>
      <c r="F50" s="335">
        <f t="shared" si="0"/>
        <v>3701807</v>
      </c>
      <c r="G50" s="309"/>
      <c r="H50" s="314">
        <v>58</v>
      </c>
      <c r="I50" s="315"/>
      <c r="J50" s="316" t="s">
        <v>97</v>
      </c>
      <c r="K50" s="349">
        <v>43214</v>
      </c>
      <c r="L50" s="341">
        <v>1819879</v>
      </c>
      <c r="M50" s="335">
        <f t="shared" si="1"/>
        <v>1863093</v>
      </c>
    </row>
    <row r="51" spans="1:13" ht="30" customHeight="1">
      <c r="A51" s="307">
        <v>19</v>
      </c>
      <c r="B51" s="321"/>
      <c r="C51" s="316" t="s">
        <v>19</v>
      </c>
      <c r="D51" s="350">
        <v>593699</v>
      </c>
      <c r="E51" s="342">
        <v>5404424</v>
      </c>
      <c r="F51" s="335">
        <f t="shared" si="0"/>
        <v>5998123</v>
      </c>
      <c r="G51" s="309"/>
      <c r="H51" s="310">
        <v>59</v>
      </c>
      <c r="I51" s="315"/>
      <c r="J51" s="316" t="s">
        <v>53</v>
      </c>
      <c r="K51" s="349">
        <v>64293</v>
      </c>
      <c r="L51" s="341">
        <v>1300647</v>
      </c>
      <c r="M51" s="335">
        <f t="shared" si="1"/>
        <v>1364940</v>
      </c>
    </row>
    <row r="52" spans="1:13" ht="30" customHeight="1">
      <c r="A52" s="307">
        <v>20</v>
      </c>
      <c r="B52" s="321"/>
      <c r="C52" s="316" t="s">
        <v>20</v>
      </c>
      <c r="D52" s="350">
        <v>183590</v>
      </c>
      <c r="E52" s="342">
        <v>1926419</v>
      </c>
      <c r="F52" s="335">
        <f t="shared" si="0"/>
        <v>2110009</v>
      </c>
      <c r="G52" s="309"/>
      <c r="H52" s="314">
        <v>60</v>
      </c>
      <c r="I52" s="315"/>
      <c r="J52" s="316" t="s">
        <v>54</v>
      </c>
      <c r="K52" s="349">
        <v>61921</v>
      </c>
      <c r="L52" s="341">
        <v>1341658</v>
      </c>
      <c r="M52" s="335">
        <f t="shared" si="1"/>
        <v>1403579</v>
      </c>
    </row>
    <row r="53" spans="1:13" ht="30" customHeight="1">
      <c r="A53" s="307">
        <v>21</v>
      </c>
      <c r="B53" s="321"/>
      <c r="C53" s="316" t="s">
        <v>21</v>
      </c>
      <c r="D53" s="350">
        <v>0</v>
      </c>
      <c r="E53" s="342">
        <v>0</v>
      </c>
      <c r="F53" s="335">
        <f t="shared" si="0"/>
        <v>0</v>
      </c>
      <c r="G53" s="309"/>
      <c r="H53" s="310">
        <v>61</v>
      </c>
      <c r="I53" s="311"/>
      <c r="J53" s="312" t="s">
        <v>58</v>
      </c>
      <c r="K53" s="349">
        <v>106304</v>
      </c>
      <c r="L53" s="341">
        <v>2484970</v>
      </c>
      <c r="M53" s="335">
        <f t="shared" si="1"/>
        <v>2591274</v>
      </c>
    </row>
    <row r="54" spans="1:13" ht="30" customHeight="1">
      <c r="A54" s="307">
        <v>22</v>
      </c>
      <c r="B54" s="321"/>
      <c r="C54" s="316" t="s">
        <v>22</v>
      </c>
      <c r="D54" s="350">
        <v>244759</v>
      </c>
      <c r="E54" s="342">
        <v>2540972</v>
      </c>
      <c r="F54" s="335">
        <f t="shared" si="0"/>
        <v>2785731</v>
      </c>
      <c r="G54" s="309"/>
      <c r="H54" s="314">
        <v>62</v>
      </c>
      <c r="I54" s="315"/>
      <c r="J54" s="316" t="s">
        <v>63</v>
      </c>
      <c r="K54" s="349">
        <v>112871</v>
      </c>
      <c r="L54" s="341">
        <v>1964695</v>
      </c>
      <c r="M54" s="335">
        <f t="shared" si="1"/>
        <v>2077566</v>
      </c>
    </row>
    <row r="55" spans="1:13" ht="30" customHeight="1" thickBot="1">
      <c r="A55" s="307">
        <v>23</v>
      </c>
      <c r="B55" s="321"/>
      <c r="C55" s="316" t="s">
        <v>23</v>
      </c>
      <c r="D55" s="350">
        <v>330486</v>
      </c>
      <c r="E55" s="342">
        <v>445423</v>
      </c>
      <c r="F55" s="335">
        <f t="shared" si="0"/>
        <v>775909</v>
      </c>
      <c r="G55" s="309"/>
      <c r="H55" s="310">
        <v>63</v>
      </c>
      <c r="I55" s="315"/>
      <c r="J55" s="316" t="s">
        <v>64</v>
      </c>
      <c r="K55" s="349">
        <v>100373</v>
      </c>
      <c r="L55" s="341">
        <v>1943649</v>
      </c>
      <c r="M55" s="335">
        <f t="shared" si="1"/>
        <v>2044022</v>
      </c>
    </row>
    <row r="56" spans="1:13" ht="30" customHeight="1" thickBot="1" thickTop="1">
      <c r="A56" s="307">
        <v>24</v>
      </c>
      <c r="B56" s="321"/>
      <c r="C56" s="316" t="s">
        <v>24</v>
      </c>
      <c r="D56" s="350">
        <v>198910</v>
      </c>
      <c r="E56" s="342">
        <v>2175127</v>
      </c>
      <c r="F56" s="335">
        <f t="shared" si="0"/>
        <v>2374037</v>
      </c>
      <c r="G56" s="309"/>
      <c r="H56" s="397" t="s">
        <v>129</v>
      </c>
      <c r="I56" s="398"/>
      <c r="J56" s="398"/>
      <c r="K56" s="355">
        <f>SUM(K33:K55)</f>
        <v>1418296</v>
      </c>
      <c r="L56" s="354">
        <f>SUM(L33:L55)</f>
        <v>35562584</v>
      </c>
      <c r="M56" s="338">
        <f>SUM(M33:M55)</f>
        <v>36980880</v>
      </c>
    </row>
    <row r="57" spans="1:13" ht="30" customHeight="1" thickBot="1" thickTop="1">
      <c r="A57" s="307">
        <v>25</v>
      </c>
      <c r="B57" s="321"/>
      <c r="C57" s="316" t="s">
        <v>25</v>
      </c>
      <c r="D57" s="350">
        <v>0</v>
      </c>
      <c r="E57" s="342">
        <v>0</v>
      </c>
      <c r="F57" s="335">
        <f t="shared" si="0"/>
        <v>0</v>
      </c>
      <c r="G57" s="309"/>
      <c r="H57" s="399" t="s">
        <v>130</v>
      </c>
      <c r="I57" s="400"/>
      <c r="J57" s="400"/>
      <c r="K57" s="356">
        <f>D73+K56</f>
        <v>12680102</v>
      </c>
      <c r="L57" s="357">
        <f>E73+L56</f>
        <v>174374978</v>
      </c>
      <c r="M57" s="358">
        <f>F73+M56</f>
        <v>187055080</v>
      </c>
    </row>
    <row r="58" spans="1:13" ht="30" customHeight="1">
      <c r="A58" s="307">
        <v>26</v>
      </c>
      <c r="B58" s="321"/>
      <c r="C58" s="316" t="s">
        <v>26</v>
      </c>
      <c r="D58" s="350">
        <v>348654</v>
      </c>
      <c r="E58" s="342">
        <v>2665803</v>
      </c>
      <c r="F58" s="335">
        <f t="shared" si="0"/>
        <v>3014457</v>
      </c>
      <c r="G58" s="309"/>
      <c r="H58" s="309"/>
      <c r="I58" s="309"/>
      <c r="J58" s="309"/>
      <c r="K58" s="309"/>
      <c r="L58" s="309"/>
      <c r="M58" s="309"/>
    </row>
    <row r="59" spans="1:13" ht="30" customHeight="1">
      <c r="A59" s="307">
        <v>27</v>
      </c>
      <c r="B59" s="321"/>
      <c r="C59" s="316" t="s">
        <v>27</v>
      </c>
      <c r="D59" s="350">
        <v>154083</v>
      </c>
      <c r="E59" s="342">
        <v>2965703</v>
      </c>
      <c r="F59" s="335">
        <f t="shared" si="0"/>
        <v>3119786</v>
      </c>
      <c r="G59" s="309"/>
      <c r="H59" s="309"/>
      <c r="I59" s="309"/>
      <c r="J59" s="309"/>
      <c r="K59" s="309"/>
      <c r="L59" s="309"/>
      <c r="M59" s="309"/>
    </row>
    <row r="60" spans="1:13" ht="30" customHeight="1">
      <c r="A60" s="307">
        <v>28</v>
      </c>
      <c r="B60" s="322"/>
      <c r="C60" s="316" t="s">
        <v>28</v>
      </c>
      <c r="D60" s="350">
        <v>238701</v>
      </c>
      <c r="E60" s="342">
        <v>4544751</v>
      </c>
      <c r="F60" s="335">
        <f t="shared" si="0"/>
        <v>4783452</v>
      </c>
      <c r="G60" s="309"/>
      <c r="H60" s="309"/>
      <c r="I60" s="309"/>
      <c r="J60" s="309"/>
      <c r="K60" s="309"/>
      <c r="L60" s="309"/>
      <c r="M60" s="309"/>
    </row>
    <row r="61" spans="1:13" ht="30" customHeight="1">
      <c r="A61" s="307">
        <v>29</v>
      </c>
      <c r="B61" s="321"/>
      <c r="C61" s="316" t="s">
        <v>29</v>
      </c>
      <c r="D61" s="350">
        <v>154326</v>
      </c>
      <c r="E61" s="342">
        <v>2684108</v>
      </c>
      <c r="F61" s="335">
        <f t="shared" si="0"/>
        <v>2838434</v>
      </c>
      <c r="G61" s="309"/>
      <c r="H61" s="309"/>
      <c r="I61" s="309"/>
      <c r="J61" s="309"/>
      <c r="K61" s="309"/>
      <c r="L61" s="309"/>
      <c r="M61" s="309"/>
    </row>
    <row r="62" spans="1:13" ht="30" customHeight="1">
      <c r="A62" s="307">
        <v>30</v>
      </c>
      <c r="B62" s="321"/>
      <c r="C62" s="316" t="s">
        <v>30</v>
      </c>
      <c r="D62" s="350">
        <v>0</v>
      </c>
      <c r="E62" s="342">
        <v>0</v>
      </c>
      <c r="F62" s="335">
        <f t="shared" si="0"/>
        <v>0</v>
      </c>
      <c r="G62" s="309"/>
      <c r="H62" s="309"/>
      <c r="I62" s="309"/>
      <c r="J62" s="309"/>
      <c r="K62" s="309"/>
      <c r="L62" s="309"/>
      <c r="M62" s="309"/>
    </row>
    <row r="63" spans="1:13" ht="30" customHeight="1">
      <c r="A63" s="307">
        <v>31</v>
      </c>
      <c r="B63" s="321"/>
      <c r="C63" s="316" t="s">
        <v>31</v>
      </c>
      <c r="D63" s="350">
        <v>269045</v>
      </c>
      <c r="E63" s="342">
        <v>3434751</v>
      </c>
      <c r="F63" s="335">
        <f t="shared" si="0"/>
        <v>3703796</v>
      </c>
      <c r="G63" s="309"/>
      <c r="H63" s="309"/>
      <c r="I63" s="309"/>
      <c r="J63" s="309"/>
      <c r="K63" s="309"/>
      <c r="L63" s="309"/>
      <c r="M63" s="309"/>
    </row>
    <row r="64" spans="1:13" ht="30" customHeight="1">
      <c r="A64" s="307">
        <v>32</v>
      </c>
      <c r="B64" s="321"/>
      <c r="C64" s="316" t="s">
        <v>32</v>
      </c>
      <c r="D64" s="350">
        <v>311022</v>
      </c>
      <c r="E64" s="342">
        <v>1712090</v>
      </c>
      <c r="F64" s="335">
        <f t="shared" si="0"/>
        <v>2023112</v>
      </c>
      <c r="G64" s="309"/>
      <c r="H64" s="309"/>
      <c r="I64" s="309"/>
      <c r="J64" s="309"/>
      <c r="K64" s="309"/>
      <c r="L64" s="309"/>
      <c r="M64" s="309"/>
    </row>
    <row r="65" spans="1:13" ht="30" customHeight="1">
      <c r="A65" s="307">
        <v>33</v>
      </c>
      <c r="B65" s="321"/>
      <c r="C65" s="316" t="s">
        <v>33</v>
      </c>
      <c r="D65" s="350">
        <v>116505</v>
      </c>
      <c r="E65" s="342">
        <v>2923441</v>
      </c>
      <c r="F65" s="335">
        <f t="shared" si="0"/>
        <v>3039946</v>
      </c>
      <c r="G65" s="309"/>
      <c r="H65" s="309"/>
      <c r="I65" s="309"/>
      <c r="J65" s="309"/>
      <c r="K65" s="309"/>
      <c r="L65" s="309"/>
      <c r="M65" s="309"/>
    </row>
    <row r="66" spans="1:13" ht="30" customHeight="1">
      <c r="A66" s="307">
        <v>34</v>
      </c>
      <c r="B66" s="321"/>
      <c r="C66" s="316" t="s">
        <v>34</v>
      </c>
      <c r="D66" s="350">
        <v>241206</v>
      </c>
      <c r="E66" s="342">
        <v>3253351</v>
      </c>
      <c r="F66" s="335">
        <f t="shared" si="0"/>
        <v>3494557</v>
      </c>
      <c r="G66" s="309"/>
      <c r="H66" s="309"/>
      <c r="I66" s="309"/>
      <c r="J66" s="309"/>
      <c r="K66" s="309"/>
      <c r="L66" s="309"/>
      <c r="M66" s="309"/>
    </row>
    <row r="67" spans="1:13" ht="30" customHeight="1">
      <c r="A67" s="307">
        <v>35</v>
      </c>
      <c r="B67" s="321"/>
      <c r="C67" s="316" t="s">
        <v>35</v>
      </c>
      <c r="D67" s="350">
        <v>119819</v>
      </c>
      <c r="E67" s="342">
        <v>2727880</v>
      </c>
      <c r="F67" s="335">
        <f t="shared" si="0"/>
        <v>2847699</v>
      </c>
      <c r="G67" s="309"/>
      <c r="H67" s="309"/>
      <c r="I67" s="309"/>
      <c r="J67" s="309"/>
      <c r="K67" s="309"/>
      <c r="L67" s="309"/>
      <c r="M67" s="309"/>
    </row>
    <row r="68" spans="1:13" ht="30" customHeight="1">
      <c r="A68" s="307">
        <v>36</v>
      </c>
      <c r="B68" s="321"/>
      <c r="C68" s="316" t="s">
        <v>73</v>
      </c>
      <c r="D68" s="350">
        <v>168121</v>
      </c>
      <c r="E68" s="342">
        <v>1998329</v>
      </c>
      <c r="F68" s="335">
        <f t="shared" si="0"/>
        <v>2166450</v>
      </c>
      <c r="G68" s="309"/>
      <c r="H68" s="309"/>
      <c r="I68" s="309"/>
      <c r="J68" s="309"/>
      <c r="K68" s="309"/>
      <c r="L68" s="309"/>
      <c r="M68" s="309"/>
    </row>
    <row r="69" spans="1:13" ht="30" customHeight="1">
      <c r="A69" s="307">
        <v>37</v>
      </c>
      <c r="B69" s="321"/>
      <c r="C69" s="316" t="s">
        <v>36</v>
      </c>
      <c r="D69" s="350">
        <v>106325</v>
      </c>
      <c r="E69" s="342">
        <v>1742490</v>
      </c>
      <c r="F69" s="335">
        <f t="shared" si="0"/>
        <v>1848815</v>
      </c>
      <c r="G69" s="309"/>
      <c r="H69" s="309"/>
      <c r="I69" s="309"/>
      <c r="J69" s="309"/>
      <c r="K69" s="309"/>
      <c r="L69" s="309"/>
      <c r="M69" s="309"/>
    </row>
    <row r="70" spans="1:13" ht="30" customHeight="1">
      <c r="A70" s="307">
        <v>38</v>
      </c>
      <c r="B70" s="321"/>
      <c r="C70" s="316" t="s">
        <v>37</v>
      </c>
      <c r="D70" s="350">
        <v>186110</v>
      </c>
      <c r="E70" s="342">
        <v>2185825</v>
      </c>
      <c r="F70" s="335">
        <f t="shared" si="0"/>
        <v>2371935</v>
      </c>
      <c r="G70" s="309"/>
      <c r="H70" s="309"/>
      <c r="I70" s="309"/>
      <c r="J70" s="309"/>
      <c r="K70" s="309"/>
      <c r="L70" s="309"/>
      <c r="M70" s="309"/>
    </row>
    <row r="71" spans="1:13" ht="30" customHeight="1">
      <c r="A71" s="326">
        <v>39</v>
      </c>
      <c r="B71" s="308"/>
      <c r="C71" s="290" t="s">
        <v>94</v>
      </c>
      <c r="D71" s="352">
        <v>271278</v>
      </c>
      <c r="E71" s="343">
        <v>4260002</v>
      </c>
      <c r="F71" s="336">
        <f t="shared" si="0"/>
        <v>4531280</v>
      </c>
      <c r="G71" s="309"/>
      <c r="H71" s="309"/>
      <c r="I71" s="309"/>
      <c r="J71" s="309"/>
      <c r="K71" s="309"/>
      <c r="L71" s="309"/>
      <c r="M71" s="309"/>
    </row>
    <row r="72" spans="1:13" ht="30" customHeight="1" thickBot="1">
      <c r="A72" s="327">
        <v>40</v>
      </c>
      <c r="B72" s="328"/>
      <c r="C72" s="334" t="s">
        <v>183</v>
      </c>
      <c r="D72" s="349">
        <v>131786</v>
      </c>
      <c r="E72" s="341">
        <v>1728638</v>
      </c>
      <c r="F72" s="335">
        <f t="shared" si="0"/>
        <v>1860424</v>
      </c>
      <c r="G72" s="309"/>
      <c r="H72" s="309"/>
      <c r="I72" s="309"/>
      <c r="J72" s="309"/>
      <c r="K72" s="309"/>
      <c r="L72" s="309"/>
      <c r="M72" s="309"/>
    </row>
    <row r="73" spans="1:7" ht="30" customHeight="1" thickBot="1" thickTop="1">
      <c r="A73" s="380" t="s">
        <v>122</v>
      </c>
      <c r="B73" s="381"/>
      <c r="C73" s="381"/>
      <c r="D73" s="353">
        <f>SUM(D33:D72)</f>
        <v>11261806</v>
      </c>
      <c r="E73" s="344">
        <f>SUM(E33:E72)</f>
        <v>138812394</v>
      </c>
      <c r="F73" s="337">
        <f>SUM(F33:F72)</f>
        <v>150074200</v>
      </c>
      <c r="G73" s="309"/>
    </row>
    <row r="74" spans="1:6" ht="30" customHeight="1">
      <c r="A74" s="324"/>
      <c r="B74" s="251"/>
      <c r="C74" s="252"/>
      <c r="D74" s="69"/>
      <c r="E74" s="269"/>
      <c r="F74" s="69"/>
    </row>
    <row r="75" spans="1:13" ht="23.25" customHeight="1">
      <c r="A75" s="252"/>
      <c r="B75" s="251"/>
      <c r="C75" s="252"/>
      <c r="D75" s="69"/>
      <c r="E75" s="269"/>
      <c r="F75" s="69"/>
      <c r="I75" s="70"/>
      <c r="J75" s="70"/>
      <c r="K75" s="70"/>
      <c r="L75" s="70"/>
      <c r="M75" s="70"/>
    </row>
    <row r="76" spans="1:252" ht="23.25" customHeight="1">
      <c r="A76" s="252"/>
      <c r="B76" s="70"/>
      <c r="C76" s="70"/>
      <c r="D76" s="70"/>
      <c r="E76" s="70"/>
      <c r="F76" s="70"/>
      <c r="H76" s="275"/>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row>
    <row r="77" ht="23.25" customHeight="1">
      <c r="G77" s="275"/>
    </row>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c r="H87" s="10"/>
    </row>
    <row r="88" spans="7:8" ht="23.25" customHeight="1">
      <c r="G88" s="10"/>
      <c r="H88" s="10"/>
    </row>
    <row r="89" ht="23.25" customHeight="1">
      <c r="G89" s="10"/>
    </row>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c r="H99" s="10"/>
    </row>
    <row r="100" spans="7:8" ht="23.25" customHeight="1">
      <c r="G100" s="10"/>
      <c r="H100" s="10"/>
    </row>
    <row r="101" spans="7:8" ht="23.25" customHeight="1">
      <c r="G101" s="10"/>
      <c r="H101" s="10"/>
    </row>
    <row r="102" ht="23.25" customHeight="1">
      <c r="G102" s="10"/>
    </row>
    <row r="103" spans="1:6" ht="23.25" customHeight="1">
      <c r="A103" s="252"/>
      <c r="B103" s="251"/>
      <c r="C103" s="286"/>
      <c r="D103" s="287"/>
      <c r="E103" s="287"/>
      <c r="F103" s="287"/>
    </row>
    <row r="104" spans="1:8" ht="23.25" customHeight="1">
      <c r="A104" s="252"/>
      <c r="B104" s="251"/>
      <c r="C104" s="286"/>
      <c r="D104" s="287"/>
      <c r="E104" s="287"/>
      <c r="F104" s="287"/>
      <c r="H104" s="10"/>
    </row>
    <row r="105" spans="1:13" ht="23.25" customHeight="1">
      <c r="A105" s="252"/>
      <c r="B105" s="251"/>
      <c r="C105" s="286"/>
      <c r="D105" s="287"/>
      <c r="E105" s="287"/>
      <c r="F105" s="287"/>
      <c r="G105" s="10"/>
      <c r="H105" s="10"/>
      <c r="I105" s="275"/>
      <c r="J105" s="275"/>
      <c r="K105" s="275"/>
      <c r="L105" s="275"/>
      <c r="M105" s="275"/>
    </row>
    <row r="106" spans="1:13" s="275" customFormat="1" ht="23.25" customHeight="1">
      <c r="A106" s="70"/>
      <c r="B106" s="251"/>
      <c r="C106" s="286"/>
      <c r="D106" s="287"/>
      <c r="E106" s="287"/>
      <c r="F106" s="287"/>
      <c r="G106" s="10"/>
      <c r="H106" s="10"/>
      <c r="I106" s="249"/>
      <c r="J106" s="249"/>
      <c r="K106" s="249"/>
      <c r="L106" s="249"/>
      <c r="M106" s="249"/>
    </row>
    <row r="107" spans="1:8" ht="23.25" customHeight="1">
      <c r="A107" s="246"/>
      <c r="B107" s="247"/>
      <c r="C107" s="246"/>
      <c r="D107" s="246"/>
      <c r="E107" s="246"/>
      <c r="F107" s="246"/>
      <c r="G107" s="10"/>
      <c r="H107" s="10"/>
    </row>
    <row r="108" spans="1:7" ht="23.25" customHeight="1">
      <c r="A108" s="289"/>
      <c r="B108" s="251"/>
      <c r="C108" s="290"/>
      <c r="D108" s="269"/>
      <c r="E108" s="269"/>
      <c r="F108" s="269"/>
      <c r="G108" s="10"/>
    </row>
    <row r="109" spans="1:6" ht="23.25" customHeight="1">
      <c r="A109" s="289"/>
      <c r="B109" s="251"/>
      <c r="C109" s="290"/>
      <c r="D109" s="269"/>
      <c r="E109" s="269"/>
      <c r="F109" s="269"/>
    </row>
    <row r="110" ht="23.25" customHeight="1">
      <c r="H110" s="10"/>
    </row>
    <row r="111" spans="7:8" ht="23.25" customHeight="1">
      <c r="G111" s="10"/>
      <c r="H111" s="10"/>
    </row>
    <row r="112" ht="23.25" customHeight="1">
      <c r="G112" s="10"/>
    </row>
    <row r="113" ht="23.25" customHeight="1"/>
    <row r="114" ht="23.25" customHeight="1">
      <c r="H114" s="10"/>
    </row>
    <row r="115" spans="7:8" ht="23.25" customHeight="1">
      <c r="G115" s="10"/>
      <c r="H115" s="10"/>
    </row>
    <row r="116" ht="23.25" customHeight="1">
      <c r="G116" s="10"/>
    </row>
    <row r="117" ht="23.25" customHeight="1"/>
    <row r="118" ht="23.25" customHeight="1">
      <c r="H118" s="10"/>
    </row>
    <row r="119" spans="7:13" ht="23.25" customHeight="1">
      <c r="G119" s="10"/>
      <c r="H119" s="10"/>
      <c r="I119" s="10"/>
      <c r="J119" s="10"/>
      <c r="K119" s="10"/>
      <c r="L119" s="10"/>
      <c r="M119" s="10"/>
    </row>
    <row r="120" spans="1:8" s="10" customFormat="1" ht="23.25" customHeight="1">
      <c r="A120" s="249"/>
      <c r="B120" s="292"/>
      <c r="C120" s="249"/>
      <c r="D120" s="249"/>
      <c r="E120" s="249"/>
      <c r="F120" s="249"/>
      <c r="H120" s="249"/>
    </row>
    <row r="121" spans="1:13" s="10" customFormat="1" ht="23.25" customHeight="1">
      <c r="A121" s="249"/>
      <c r="B121" s="292"/>
      <c r="C121" s="249"/>
      <c r="D121" s="249"/>
      <c r="E121" s="249"/>
      <c r="F121" s="249"/>
      <c r="G121" s="249"/>
      <c r="H121" s="249"/>
      <c r="I121" s="249"/>
      <c r="J121" s="249"/>
      <c r="K121" s="249"/>
      <c r="L121" s="249"/>
      <c r="M121" s="249"/>
    </row>
    <row r="122" ht="23.25" customHeight="1">
      <c r="H122" s="10"/>
    </row>
    <row r="123" spans="7:8" ht="23.25" customHeight="1">
      <c r="G123" s="10"/>
      <c r="H123" s="10"/>
    </row>
    <row r="124" ht="23.25" customHeight="1">
      <c r="G124" s="10"/>
    </row>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spans="9:13" ht="23.25" customHeight="1">
      <c r="I139" s="10"/>
      <c r="J139" s="10"/>
      <c r="K139" s="10"/>
      <c r="L139" s="10"/>
      <c r="M139" s="10"/>
    </row>
    <row r="140" spans="1:8" s="10" customFormat="1" ht="23.25" customHeight="1">
      <c r="A140" s="249"/>
      <c r="B140" s="292"/>
      <c r="C140" s="249"/>
      <c r="D140" s="249"/>
      <c r="E140" s="249"/>
      <c r="F140" s="249"/>
      <c r="G140" s="249"/>
      <c r="H140" s="249"/>
    </row>
    <row r="141" spans="1:13" s="10" customFormat="1" ht="23.25" customHeight="1">
      <c r="A141" s="249"/>
      <c r="B141" s="292"/>
      <c r="C141" s="249"/>
      <c r="D141" s="249"/>
      <c r="E141" s="249"/>
      <c r="F141" s="249"/>
      <c r="G141" s="249"/>
      <c r="H141" s="249"/>
      <c r="I141" s="249"/>
      <c r="J141" s="249"/>
      <c r="K141" s="249"/>
      <c r="L141" s="249"/>
      <c r="M141" s="249"/>
    </row>
    <row r="142" ht="23.25" customHeight="1"/>
    <row r="143" spans="9:13" ht="23.25" customHeight="1">
      <c r="I143" s="10"/>
      <c r="J143" s="10"/>
      <c r="K143" s="10"/>
      <c r="L143" s="10"/>
      <c r="M143" s="10"/>
    </row>
    <row r="144" spans="1:8" s="10" customFormat="1" ht="23.25" customHeight="1">
      <c r="A144" s="249"/>
      <c r="B144" s="292"/>
      <c r="C144" s="249"/>
      <c r="D144" s="249"/>
      <c r="E144" s="249"/>
      <c r="F144" s="249"/>
      <c r="G144" s="249"/>
      <c r="H144" s="249"/>
    </row>
    <row r="145" spans="1:8" s="10" customFormat="1" ht="23.25" customHeight="1">
      <c r="A145" s="249"/>
      <c r="B145" s="292"/>
      <c r="C145" s="249"/>
      <c r="D145" s="249"/>
      <c r="E145" s="249"/>
      <c r="F145" s="249"/>
      <c r="G145" s="249"/>
      <c r="H145" s="249"/>
    </row>
    <row r="146" spans="1:13" s="10" customFormat="1" ht="23.25" customHeight="1">
      <c r="A146" s="249"/>
      <c r="B146" s="292"/>
      <c r="C146" s="249"/>
      <c r="D146" s="249"/>
      <c r="E146" s="249"/>
      <c r="F146" s="249"/>
      <c r="G146" s="249"/>
      <c r="H146" s="249"/>
      <c r="I146" s="249"/>
      <c r="J146" s="249"/>
      <c r="K146" s="249"/>
      <c r="L146" s="249"/>
      <c r="M146" s="249"/>
    </row>
    <row r="147" ht="23.25" customHeight="1"/>
    <row r="148" spans="9:13" ht="23.25" customHeight="1">
      <c r="I148" s="10"/>
      <c r="J148" s="10"/>
      <c r="K148" s="10"/>
      <c r="L148" s="10"/>
      <c r="M148" s="10"/>
    </row>
    <row r="149" spans="1:8" s="10" customFormat="1" ht="23.25" customHeight="1">
      <c r="A149" s="249"/>
      <c r="B149" s="292"/>
      <c r="C149" s="249"/>
      <c r="D149" s="249"/>
      <c r="E149" s="249"/>
      <c r="F149" s="249"/>
      <c r="G149" s="249"/>
      <c r="H149" s="249"/>
    </row>
    <row r="150" spans="1:8" s="10" customFormat="1" ht="23.25" customHeight="1">
      <c r="A150" s="249"/>
      <c r="B150" s="292"/>
      <c r="C150" s="249"/>
      <c r="D150" s="249"/>
      <c r="E150" s="249"/>
      <c r="F150" s="249"/>
      <c r="G150" s="249"/>
      <c r="H150" s="249"/>
    </row>
    <row r="151" spans="1:8" s="10" customFormat="1" ht="23.25" customHeight="1">
      <c r="A151" s="249"/>
      <c r="B151" s="292"/>
      <c r="C151" s="249"/>
      <c r="D151" s="249"/>
      <c r="E151" s="249"/>
      <c r="F151" s="249"/>
      <c r="G151" s="249"/>
      <c r="H151" s="249"/>
    </row>
    <row r="152" spans="1:13" s="10" customFormat="1" ht="23.25" customHeight="1">
      <c r="A152" s="249"/>
      <c r="B152" s="292"/>
      <c r="C152" s="249"/>
      <c r="D152" s="249"/>
      <c r="E152" s="249"/>
      <c r="F152" s="249"/>
      <c r="G152" s="249"/>
      <c r="H152" s="249"/>
      <c r="I152" s="249"/>
      <c r="J152" s="249"/>
      <c r="K152" s="249"/>
      <c r="L152" s="249"/>
      <c r="M152" s="249"/>
    </row>
    <row r="153" ht="23.25" customHeight="1"/>
    <row r="154" spans="9:13" ht="23.25" customHeight="1">
      <c r="I154" s="10"/>
      <c r="J154" s="10"/>
      <c r="K154" s="10"/>
      <c r="L154" s="10"/>
      <c r="M154" s="10"/>
    </row>
    <row r="155" spans="1:8" s="10" customFormat="1" ht="23.25" customHeight="1">
      <c r="A155" s="249"/>
      <c r="B155" s="292"/>
      <c r="C155" s="249"/>
      <c r="D155" s="249"/>
      <c r="E155" s="249"/>
      <c r="F155" s="249"/>
      <c r="G155" s="249"/>
      <c r="H155" s="249"/>
    </row>
    <row r="156" spans="1:13" s="10" customFormat="1" ht="23.25" customHeight="1">
      <c r="A156" s="249"/>
      <c r="B156" s="292"/>
      <c r="C156" s="249"/>
      <c r="D156" s="249"/>
      <c r="E156" s="249"/>
      <c r="F156" s="249"/>
      <c r="G156" s="249"/>
      <c r="H156" s="249"/>
      <c r="I156" s="249"/>
      <c r="J156" s="249"/>
      <c r="K156" s="249"/>
      <c r="L156" s="249"/>
      <c r="M156" s="249"/>
    </row>
    <row r="157" ht="23.25" customHeight="1"/>
    <row r="158" spans="9:13" ht="23.25" customHeight="1">
      <c r="I158" s="10"/>
      <c r="J158" s="10"/>
      <c r="K158" s="10"/>
      <c r="L158" s="10"/>
      <c r="M158" s="10"/>
    </row>
    <row r="159" spans="1:8" s="10" customFormat="1" ht="23.25" customHeight="1">
      <c r="A159" s="249"/>
      <c r="B159" s="292"/>
      <c r="C159" s="249"/>
      <c r="D159" s="249"/>
      <c r="E159" s="249"/>
      <c r="F159" s="249"/>
      <c r="G159" s="249"/>
      <c r="H159" s="249"/>
    </row>
    <row r="160" spans="1:13" s="10" customFormat="1" ht="23.25" customHeight="1">
      <c r="A160" s="249"/>
      <c r="B160" s="292"/>
      <c r="C160" s="249"/>
      <c r="D160" s="249"/>
      <c r="E160" s="249"/>
      <c r="F160" s="249"/>
      <c r="G160" s="249"/>
      <c r="H160" s="249"/>
      <c r="I160" s="249"/>
      <c r="J160" s="249"/>
      <c r="K160" s="249"/>
      <c r="L160" s="249"/>
      <c r="M160" s="249"/>
    </row>
    <row r="161" ht="23.25" customHeight="1"/>
    <row r="162" spans="9:13" ht="23.25" customHeight="1">
      <c r="I162" s="10"/>
      <c r="J162" s="10"/>
      <c r="K162" s="10"/>
      <c r="L162" s="10"/>
      <c r="M162" s="10"/>
    </row>
    <row r="163" spans="1:8" s="10" customFormat="1" ht="23.25" customHeight="1">
      <c r="A163" s="249"/>
      <c r="B163" s="292"/>
      <c r="C163" s="249"/>
      <c r="D163" s="249"/>
      <c r="E163" s="249"/>
      <c r="F163" s="249"/>
      <c r="G163" s="249"/>
      <c r="H163" s="249"/>
    </row>
    <row r="164" spans="1:13" s="10" customFormat="1" ht="23.25" customHeight="1">
      <c r="A164" s="249"/>
      <c r="B164" s="292"/>
      <c r="C164" s="249"/>
      <c r="D164" s="249"/>
      <c r="E164" s="249"/>
      <c r="F164" s="249"/>
      <c r="G164" s="249"/>
      <c r="H164" s="249"/>
      <c r="I164" s="249"/>
      <c r="J164" s="249"/>
      <c r="K164" s="249"/>
      <c r="L164" s="249"/>
      <c r="M164" s="249"/>
    </row>
    <row r="165" ht="23.25" customHeight="1"/>
    <row r="166" spans="9:13" ht="23.25" customHeight="1">
      <c r="I166" s="10"/>
      <c r="J166" s="10"/>
      <c r="K166" s="10"/>
      <c r="L166" s="10"/>
      <c r="M166" s="10"/>
    </row>
    <row r="167" spans="1:8" s="10" customFormat="1" ht="23.25" customHeight="1">
      <c r="A167" s="249"/>
      <c r="B167" s="292"/>
      <c r="C167" s="249"/>
      <c r="D167" s="249"/>
      <c r="E167" s="249"/>
      <c r="F167" s="249"/>
      <c r="G167" s="249"/>
      <c r="H167" s="249"/>
    </row>
    <row r="168" spans="1:13" s="10" customFormat="1" ht="23.25" customHeight="1">
      <c r="A168" s="249"/>
      <c r="B168" s="292"/>
      <c r="C168" s="249"/>
      <c r="D168" s="249"/>
      <c r="E168" s="249"/>
      <c r="F168" s="249"/>
      <c r="G168" s="249"/>
      <c r="H168" s="249"/>
      <c r="I168" s="249"/>
      <c r="J168" s="249"/>
      <c r="K168" s="249"/>
      <c r="L168" s="249"/>
      <c r="M168" s="249"/>
    </row>
    <row r="169" ht="23.25" customHeight="1"/>
    <row r="170" ht="23.25" customHeight="1"/>
    <row r="171" ht="22.5" customHeight="1"/>
    <row r="172" ht="23.25" customHeight="1"/>
    <row r="173" ht="23.25" customHeight="1"/>
  </sheetData>
  <sheetProtection/>
  <mergeCells count="16">
    <mergeCell ref="B29:C32"/>
    <mergeCell ref="I29:J32"/>
    <mergeCell ref="A1:M3"/>
    <mergeCell ref="A8:M9"/>
    <mergeCell ref="H56:J56"/>
    <mergeCell ref="H57:J57"/>
    <mergeCell ref="A73:C73"/>
    <mergeCell ref="A26:M27"/>
    <mergeCell ref="A29:A32"/>
    <mergeCell ref="H29:H32"/>
    <mergeCell ref="K5:M5"/>
    <mergeCell ref="K6:M6"/>
    <mergeCell ref="B20:M25"/>
    <mergeCell ref="C12:H12"/>
    <mergeCell ref="C13:H13"/>
    <mergeCell ref="C14:H14"/>
  </mergeCells>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54" r:id="rId1"/>
  <rowBreaks count="1" manualBreakCount="1">
    <brk id="25" max="12" man="1"/>
  </rowBreaks>
</worksheet>
</file>

<file path=xl/worksheets/sheet4.xml><?xml version="1.0" encoding="utf-8"?>
<worksheet xmlns="http://schemas.openxmlformats.org/spreadsheetml/2006/main" xmlns:r="http://schemas.openxmlformats.org/officeDocument/2006/relationships">
  <sheetPr>
    <tabColor rgb="FF002060"/>
  </sheetPr>
  <dimension ref="A1:IV137"/>
  <sheetViews>
    <sheetView view="pageBreakPreview" zoomScale="70" zoomScaleSheetLayoutView="70" zoomScalePageLayoutView="0" workbookViewId="0" topLeftCell="A1">
      <pane ySplit="7" topLeftCell="A8" activePane="bottomLeft" state="frozen"/>
      <selection pane="topLeft" activeCell="A3" sqref="A3"/>
      <selection pane="bottomLeft" activeCell="I12" sqref="I12"/>
    </sheetView>
  </sheetViews>
  <sheetFormatPr defaultColWidth="10.59765625" defaultRowHeight="15"/>
  <cols>
    <col min="1" max="1" width="6.5" style="249" customWidth="1"/>
    <col min="2" max="2" width="1.59765625" style="292" customWidth="1"/>
    <col min="3" max="3" width="16.09765625" style="249" customWidth="1"/>
    <col min="4" max="4" width="4.19921875" style="249" hidden="1" customWidth="1"/>
    <col min="5" max="5" width="19.69921875" style="249" customWidth="1"/>
    <col min="6" max="6" width="20.69921875" style="249" customWidth="1"/>
    <col min="7" max="8" width="19" style="249" customWidth="1"/>
    <col min="9" max="11" width="10.59765625" style="249" customWidth="1"/>
    <col min="12" max="12" width="12.19921875" style="249" bestFit="1" customWidth="1"/>
    <col min="13" max="16384" width="10.59765625" style="249" customWidth="1"/>
  </cols>
  <sheetData>
    <row r="1" spans="1:8" ht="17.25">
      <c r="A1" s="9"/>
      <c r="B1" s="247"/>
      <c r="C1" s="246"/>
      <c r="D1" s="246"/>
      <c r="E1" s="246"/>
      <c r="F1" s="246"/>
      <c r="G1" s="246"/>
      <c r="H1" s="246"/>
    </row>
    <row r="2" spans="1:8" s="10" customFormat="1" ht="21">
      <c r="A2" s="410" t="s">
        <v>179</v>
      </c>
      <c r="B2" s="410"/>
      <c r="C2" s="410"/>
      <c r="D2" s="410"/>
      <c r="E2" s="410"/>
      <c r="F2" s="410"/>
      <c r="G2" s="410"/>
      <c r="H2" s="410"/>
    </row>
    <row r="3" spans="1:8" s="10" customFormat="1" ht="17.25">
      <c r="A3" s="9"/>
      <c r="B3" s="11"/>
      <c r="C3" s="9"/>
      <c r="D3" s="9"/>
      <c r="E3" s="9"/>
      <c r="F3" s="9"/>
      <c r="G3" s="9"/>
      <c r="H3" s="54" t="s">
        <v>125</v>
      </c>
    </row>
    <row r="4" spans="1:8" s="10" customFormat="1" ht="21" customHeight="1">
      <c r="A4" s="383" t="s">
        <v>167</v>
      </c>
      <c r="B4" s="55"/>
      <c r="C4" s="371" t="s">
        <v>0</v>
      </c>
      <c r="D4" s="411" t="s">
        <v>168</v>
      </c>
      <c r="E4" s="57" t="s">
        <v>178</v>
      </c>
      <c r="F4" s="57" t="s">
        <v>178</v>
      </c>
      <c r="G4" s="58" t="s">
        <v>65</v>
      </c>
      <c r="H4" s="57" t="s">
        <v>66</v>
      </c>
    </row>
    <row r="5" spans="1:8" s="10" customFormat="1" ht="21" customHeight="1">
      <c r="A5" s="384"/>
      <c r="B5" s="2"/>
      <c r="C5" s="372"/>
      <c r="D5" s="412"/>
      <c r="E5" s="3" t="s">
        <v>173</v>
      </c>
      <c r="F5" s="3" t="s">
        <v>172</v>
      </c>
      <c r="G5" s="4" t="s">
        <v>67</v>
      </c>
      <c r="H5" s="3" t="s">
        <v>68</v>
      </c>
    </row>
    <row r="6" spans="1:8" s="10" customFormat="1" ht="13.5" customHeight="1">
      <c r="A6" s="384"/>
      <c r="B6" s="5"/>
      <c r="C6" s="372"/>
      <c r="D6" s="412"/>
      <c r="E6" s="6"/>
      <c r="F6" s="6"/>
      <c r="G6" s="7"/>
      <c r="H6" s="61"/>
    </row>
    <row r="7" spans="1:8" s="10" customFormat="1" ht="20.25" customHeight="1">
      <c r="A7" s="385"/>
      <c r="B7" s="62"/>
      <c r="C7" s="373"/>
      <c r="D7" s="413"/>
      <c r="E7" s="63" t="s">
        <v>1</v>
      </c>
      <c r="F7" s="64" t="s">
        <v>154</v>
      </c>
      <c r="G7" s="64" t="s">
        <v>69</v>
      </c>
      <c r="H7" s="63" t="s">
        <v>70</v>
      </c>
    </row>
    <row r="8" spans="1:9" ht="23.25" customHeight="1">
      <c r="A8" s="250">
        <v>1</v>
      </c>
      <c r="B8" s="251" t="s">
        <v>104</v>
      </c>
      <c r="C8" s="252" t="s">
        <v>71</v>
      </c>
      <c r="D8" s="253" t="e">
        <f>RANK(E8,($E$8:$E$47,$E$48:$E$71))</f>
        <v>#REF!</v>
      </c>
      <c r="E8" s="1" t="e">
        <f aca="true" t="shared" si="0" ref="E8:E39">F8+I8</f>
        <v>#REF!</v>
      </c>
      <c r="F8" s="1">
        <v>3153658</v>
      </c>
      <c r="G8" s="254" t="e">
        <f aca="true" t="shared" si="1" ref="G8:G39">E8-F8</f>
        <v>#REF!</v>
      </c>
      <c r="H8" s="255" t="e">
        <f aca="true" t="shared" si="2" ref="H8:H39">IF(F8=0,IF(E8=0,"－　","皆増　"),IF(E8=0,"皆減　",ROUND(G8/F8*100,3)))</f>
        <v>#REF!</v>
      </c>
      <c r="I8" s="249" t="e">
        <f>#REF!</f>
        <v>#REF!</v>
      </c>
    </row>
    <row r="9" spans="1:256" ht="23.25" customHeight="1">
      <c r="A9" s="65">
        <v>16</v>
      </c>
      <c r="B9" s="13" t="s">
        <v>104</v>
      </c>
      <c r="C9" s="14" t="s">
        <v>16</v>
      </c>
      <c r="D9" s="258" t="e">
        <f>RANK(E9,($E$8:$E$47,$E$48:$E$71))</f>
        <v>#REF!</v>
      </c>
      <c r="E9" s="1" t="e">
        <f t="shared" si="0"/>
        <v>#REF!</v>
      </c>
      <c r="F9" s="15">
        <v>6692292</v>
      </c>
      <c r="G9" s="66" t="e">
        <f t="shared" si="1"/>
        <v>#REF!</v>
      </c>
      <c r="H9" s="255" t="e">
        <f t="shared" si="2"/>
        <v>#REF!</v>
      </c>
      <c r="I9" s="10" t="e">
        <f>#REF!</f>
        <v>#REF!</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0" customFormat="1" ht="23.25" customHeight="1">
      <c r="A10" s="250">
        <v>4</v>
      </c>
      <c r="B10" s="256"/>
      <c r="C10" s="257" t="s">
        <v>4</v>
      </c>
      <c r="D10" s="258" t="e">
        <f>RANK(E10,($E$8:$E$47,$E$48:$E$71))</f>
        <v>#REF!</v>
      </c>
      <c r="E10" s="1" t="e">
        <f t="shared" si="0"/>
        <v>#REF!</v>
      </c>
      <c r="F10" s="15">
        <v>1448231</v>
      </c>
      <c r="G10" s="259" t="e">
        <f t="shared" si="1"/>
        <v>#REF!</v>
      </c>
      <c r="H10" s="255" t="e">
        <f t="shared" si="2"/>
        <v>#REF!</v>
      </c>
      <c r="I10" s="249" t="e">
        <f>#REF!</f>
        <v>#REF!</v>
      </c>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49"/>
    </row>
    <row r="11" spans="1:9" ht="23.25" customHeight="1">
      <c r="A11" s="250">
        <v>2</v>
      </c>
      <c r="B11" s="260"/>
      <c r="C11" s="261" t="s">
        <v>2</v>
      </c>
      <c r="D11" s="262" t="e">
        <f>RANK(E11,($E$8:$E$47,$E$48:$E$71))</f>
        <v>#REF!</v>
      </c>
      <c r="E11" s="1" t="e">
        <f t="shared" si="0"/>
        <v>#REF!</v>
      </c>
      <c r="F11" s="15">
        <v>1583676</v>
      </c>
      <c r="G11" s="259" t="e">
        <f t="shared" si="1"/>
        <v>#REF!</v>
      </c>
      <c r="H11" s="255" t="e">
        <f t="shared" si="2"/>
        <v>#REF!</v>
      </c>
      <c r="I11" s="249" t="e">
        <f>#REF!</f>
        <v>#REF!</v>
      </c>
    </row>
    <row r="12" spans="1:11" s="10" customFormat="1" ht="23.25" customHeight="1">
      <c r="A12" s="65">
        <v>3</v>
      </c>
      <c r="B12" s="12" t="s">
        <v>104</v>
      </c>
      <c r="C12" s="8" t="s">
        <v>3</v>
      </c>
      <c r="D12" s="262" t="e">
        <f>RANK(E12,($E$8:$E$47,$E$48:$E$71))</f>
        <v>#REF!</v>
      </c>
      <c r="E12" s="1" t="e">
        <f t="shared" si="0"/>
        <v>#REF!</v>
      </c>
      <c r="F12" s="15">
        <v>5192257</v>
      </c>
      <c r="G12" s="66" t="e">
        <f t="shared" si="1"/>
        <v>#REF!</v>
      </c>
      <c r="H12" s="255" t="e">
        <f t="shared" si="2"/>
        <v>#REF!</v>
      </c>
      <c r="I12" s="10" t="e">
        <f>#REF!</f>
        <v>#REF!</v>
      </c>
      <c r="K12" s="249"/>
    </row>
    <row r="13" spans="1:9" ht="23.25" customHeight="1">
      <c r="A13" s="250">
        <v>7</v>
      </c>
      <c r="B13" s="260"/>
      <c r="C13" s="261" t="s">
        <v>7</v>
      </c>
      <c r="D13" s="262" t="e">
        <f>RANK(E13,($E$8:$E$47,$E$48:$E$71))</f>
        <v>#REF!</v>
      </c>
      <c r="E13" s="1" t="e">
        <f t="shared" si="0"/>
        <v>#REF!</v>
      </c>
      <c r="F13" s="15">
        <v>1086161</v>
      </c>
      <c r="G13" s="259" t="e">
        <f t="shared" si="1"/>
        <v>#REF!</v>
      </c>
      <c r="H13" s="255" t="e">
        <f t="shared" si="2"/>
        <v>#REF!</v>
      </c>
      <c r="I13" s="249" t="e">
        <f>#REF!</f>
        <v>#REF!</v>
      </c>
    </row>
    <row r="14" spans="1:9" ht="23.25" customHeight="1">
      <c r="A14" s="250">
        <v>19</v>
      </c>
      <c r="B14" s="260"/>
      <c r="C14" s="261" t="s">
        <v>19</v>
      </c>
      <c r="D14" s="262" t="e">
        <f>RANK(E14,($E$8:$E$47,$E$48:$E$71))</f>
        <v>#REF!</v>
      </c>
      <c r="E14" s="1" t="e">
        <f t="shared" si="0"/>
        <v>#REF!</v>
      </c>
      <c r="F14" s="15">
        <v>3183513</v>
      </c>
      <c r="G14" s="259" t="e">
        <f t="shared" si="1"/>
        <v>#REF!</v>
      </c>
      <c r="H14" s="255" t="e">
        <f t="shared" si="2"/>
        <v>#REF!</v>
      </c>
      <c r="I14" s="249" t="e">
        <f>#REF!</f>
        <v>#REF!</v>
      </c>
    </row>
    <row r="15" spans="1:256" ht="23.25" customHeight="1">
      <c r="A15" s="65">
        <v>12</v>
      </c>
      <c r="B15" s="12" t="s">
        <v>104</v>
      </c>
      <c r="C15" s="14" t="s">
        <v>12</v>
      </c>
      <c r="D15" s="258" t="e">
        <f>RANK(E15,($E$8:$E$47,$E$48:$E$71))</f>
        <v>#REF!</v>
      </c>
      <c r="E15" s="1" t="e">
        <f t="shared" si="0"/>
        <v>#REF!</v>
      </c>
      <c r="F15" s="15">
        <v>7270921</v>
      </c>
      <c r="G15" s="66" t="e">
        <f t="shared" si="1"/>
        <v>#REF!</v>
      </c>
      <c r="H15" s="255" t="e">
        <f t="shared" si="2"/>
        <v>#REF!</v>
      </c>
      <c r="I15" s="10" t="e">
        <f>#REF!</f>
        <v>#REF!</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9" ht="23.25" customHeight="1">
      <c r="A16" s="250">
        <v>9</v>
      </c>
      <c r="B16" s="12" t="s">
        <v>104</v>
      </c>
      <c r="C16" s="261" t="s">
        <v>9</v>
      </c>
      <c r="D16" s="262" t="e">
        <f>RANK(E16,($E$8:$E$47,$E$48:$E$71))</f>
        <v>#REF!</v>
      </c>
      <c r="E16" s="1" t="e">
        <f t="shared" si="0"/>
        <v>#REF!</v>
      </c>
      <c r="F16" s="15">
        <v>6049968</v>
      </c>
      <c r="G16" s="259" t="e">
        <f t="shared" si="1"/>
        <v>#REF!</v>
      </c>
      <c r="H16" s="255" t="e">
        <f t="shared" si="2"/>
        <v>#REF!</v>
      </c>
      <c r="I16" s="249" t="e">
        <f>#REF!</f>
        <v>#REF!</v>
      </c>
    </row>
    <row r="17" spans="1:256" s="10" customFormat="1" ht="23.25" customHeight="1">
      <c r="A17" s="250">
        <v>29</v>
      </c>
      <c r="B17" s="12" t="s">
        <v>104</v>
      </c>
      <c r="C17" s="261" t="s">
        <v>28</v>
      </c>
      <c r="D17" s="262" t="e">
        <f>RANK(E17,($E$8:$E$47,$E$48:$E$71))</f>
        <v>#REF!</v>
      </c>
      <c r="E17" s="1" t="e">
        <f t="shared" si="0"/>
        <v>#REF!</v>
      </c>
      <c r="F17" s="15">
        <v>4711267</v>
      </c>
      <c r="G17" s="259" t="e">
        <f t="shared" si="1"/>
        <v>#REF!</v>
      </c>
      <c r="H17" s="255" t="e">
        <f t="shared" si="2"/>
        <v>#REF!</v>
      </c>
      <c r="I17" s="249" t="e">
        <f>#REF!</f>
        <v>#REF!</v>
      </c>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c r="IV17" s="249"/>
    </row>
    <row r="18" spans="1:9" ht="23.25" customHeight="1">
      <c r="A18" s="250">
        <v>18</v>
      </c>
      <c r="B18" s="260"/>
      <c r="C18" s="261" t="s">
        <v>18</v>
      </c>
      <c r="D18" s="262" t="e">
        <f>RANK(E18,($E$8:$E$47,$E$48:$E$71))</f>
        <v>#REF!</v>
      </c>
      <c r="E18" s="1" t="e">
        <f t="shared" si="0"/>
        <v>#REF!</v>
      </c>
      <c r="F18" s="15">
        <v>2951951</v>
      </c>
      <c r="G18" s="259" t="e">
        <f t="shared" si="1"/>
        <v>#REF!</v>
      </c>
      <c r="H18" s="255" t="e">
        <f t="shared" si="2"/>
        <v>#REF!</v>
      </c>
      <c r="I18" s="249" t="e">
        <f>#REF!</f>
        <v>#REF!</v>
      </c>
    </row>
    <row r="19" spans="1:256" s="10" customFormat="1" ht="23.25" customHeight="1">
      <c r="A19" s="250">
        <v>17</v>
      </c>
      <c r="B19" s="260"/>
      <c r="C19" s="261" t="s">
        <v>17</v>
      </c>
      <c r="D19" s="262" t="e">
        <f>RANK(E19,($E$8:$E$47,$E$48:$E$71))</f>
        <v>#REF!</v>
      </c>
      <c r="E19" s="1" t="e">
        <f t="shared" si="0"/>
        <v>#REF!</v>
      </c>
      <c r="F19" s="15">
        <v>2141145</v>
      </c>
      <c r="G19" s="259" t="e">
        <f t="shared" si="1"/>
        <v>#REF!</v>
      </c>
      <c r="H19" s="255" t="e">
        <f t="shared" si="2"/>
        <v>#REF!</v>
      </c>
      <c r="I19" s="249" t="e">
        <f>#REF!</f>
        <v>#REF!</v>
      </c>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c r="IM19" s="249"/>
      <c r="IN19" s="249"/>
      <c r="IO19" s="249"/>
      <c r="IP19" s="249"/>
      <c r="IQ19" s="249"/>
      <c r="IR19" s="249"/>
      <c r="IS19" s="249"/>
      <c r="IT19" s="249"/>
      <c r="IU19" s="249"/>
      <c r="IV19" s="249"/>
    </row>
    <row r="20" spans="1:256" ht="23.25" customHeight="1">
      <c r="A20" s="65">
        <v>15</v>
      </c>
      <c r="B20" s="12" t="s">
        <v>104</v>
      </c>
      <c r="C20" s="8" t="s">
        <v>15</v>
      </c>
      <c r="D20" s="262" t="e">
        <f>RANK(E20,($E$8:$E$47,$E$48:$E$71))</f>
        <v>#REF!</v>
      </c>
      <c r="E20" s="1" t="e">
        <f t="shared" si="0"/>
        <v>#REF!</v>
      </c>
      <c r="F20" s="15">
        <v>4690482</v>
      </c>
      <c r="G20" s="66" t="e">
        <f t="shared" si="1"/>
        <v>#REF!</v>
      </c>
      <c r="H20" s="255" t="e">
        <f t="shared" si="2"/>
        <v>#REF!</v>
      </c>
      <c r="I20" s="10" t="e">
        <f>#REF!</f>
        <v>#REF!</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9" ht="23.25" customHeight="1">
      <c r="A21" s="250">
        <v>13</v>
      </c>
      <c r="B21" s="260"/>
      <c r="C21" s="261" t="s">
        <v>13</v>
      </c>
      <c r="D21" s="262" t="e">
        <f>RANK(E21,($E$8:$E$47,$E$48:$E$71))</f>
        <v>#REF!</v>
      </c>
      <c r="E21" s="1" t="e">
        <f t="shared" si="0"/>
        <v>#REF!</v>
      </c>
      <c r="F21" s="15">
        <v>1643409</v>
      </c>
      <c r="G21" s="259" t="e">
        <f t="shared" si="1"/>
        <v>#REF!</v>
      </c>
      <c r="H21" s="255" t="e">
        <f t="shared" si="2"/>
        <v>#REF!</v>
      </c>
      <c r="I21" s="249" t="e">
        <f>#REF!</f>
        <v>#REF!</v>
      </c>
    </row>
    <row r="22" spans="1:256" s="10" customFormat="1" ht="23.25" customHeight="1">
      <c r="A22" s="250">
        <v>27</v>
      </c>
      <c r="B22" s="260"/>
      <c r="C22" s="261" t="s">
        <v>26</v>
      </c>
      <c r="D22" s="262" t="e">
        <f>RANK(E22,($E$8:$E$47,$E$48:$E$71))</f>
        <v>#REF!</v>
      </c>
      <c r="E22" s="1" t="e">
        <f t="shared" si="0"/>
        <v>#REF!</v>
      </c>
      <c r="F22" s="15">
        <v>2205962</v>
      </c>
      <c r="G22" s="259" t="e">
        <f t="shared" si="1"/>
        <v>#REF!</v>
      </c>
      <c r="H22" s="255" t="e">
        <f t="shared" si="2"/>
        <v>#REF!</v>
      </c>
      <c r="I22" s="249" t="e">
        <f>#REF!</f>
        <v>#REF!</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c r="IB22" s="249"/>
      <c r="IC22" s="249"/>
      <c r="ID22" s="249"/>
      <c r="IE22" s="249"/>
      <c r="IF22" s="249"/>
      <c r="IG22" s="249"/>
      <c r="IH22" s="249"/>
      <c r="II22" s="249"/>
      <c r="IJ22" s="249"/>
      <c r="IK22" s="249"/>
      <c r="IL22" s="249"/>
      <c r="IM22" s="249"/>
      <c r="IN22" s="249"/>
      <c r="IO22" s="249"/>
      <c r="IP22" s="249"/>
      <c r="IQ22" s="249"/>
      <c r="IR22" s="249"/>
      <c r="IS22" s="249"/>
      <c r="IT22" s="249"/>
      <c r="IU22" s="249"/>
      <c r="IV22" s="249"/>
    </row>
    <row r="23" spans="1:11" s="10" customFormat="1" ht="23.25" customHeight="1">
      <c r="A23" s="65">
        <v>10</v>
      </c>
      <c r="B23" s="12" t="s">
        <v>104</v>
      </c>
      <c r="C23" s="8" t="s">
        <v>10</v>
      </c>
      <c r="D23" s="262" t="e">
        <f>RANK(E23,($E$8:$E$47,$E$48:$E$71))</f>
        <v>#REF!</v>
      </c>
      <c r="E23" s="1" t="e">
        <f t="shared" si="0"/>
        <v>#REF!</v>
      </c>
      <c r="F23" s="15">
        <v>3544765</v>
      </c>
      <c r="G23" s="66" t="e">
        <f t="shared" si="1"/>
        <v>#REF!</v>
      </c>
      <c r="H23" s="255" t="e">
        <f t="shared" si="2"/>
        <v>#REF!</v>
      </c>
      <c r="I23" s="10" t="e">
        <f>#REF!</f>
        <v>#REF!</v>
      </c>
      <c r="J23" s="249"/>
      <c r="K23" s="249"/>
    </row>
    <row r="24" spans="1:9" ht="23.25" customHeight="1">
      <c r="A24" s="250">
        <v>22</v>
      </c>
      <c r="B24" s="256"/>
      <c r="C24" s="257" t="s">
        <v>22</v>
      </c>
      <c r="D24" s="258" t="e">
        <f>RANK(E24,($E$8:$E$47,$E$48:$E$71))</f>
        <v>#REF!</v>
      </c>
      <c r="E24" s="1" t="e">
        <f t="shared" si="0"/>
        <v>#REF!</v>
      </c>
      <c r="F24" s="15">
        <v>1182485</v>
      </c>
      <c r="G24" s="259" t="e">
        <f t="shared" si="1"/>
        <v>#REF!</v>
      </c>
      <c r="H24" s="255" t="e">
        <f t="shared" si="2"/>
        <v>#REF!</v>
      </c>
      <c r="I24" s="249" t="e">
        <f>#REF!</f>
        <v>#REF!</v>
      </c>
    </row>
    <row r="25" spans="1:256" ht="23.25" customHeight="1">
      <c r="A25" s="65">
        <v>5</v>
      </c>
      <c r="B25" s="12" t="s">
        <v>104</v>
      </c>
      <c r="C25" s="8" t="s">
        <v>5</v>
      </c>
      <c r="D25" s="262" t="e">
        <f>RANK(E25,($E$8:$E$47,$E$48:$E$71))</f>
        <v>#REF!</v>
      </c>
      <c r="E25" s="1" t="e">
        <f t="shared" si="0"/>
        <v>#REF!</v>
      </c>
      <c r="F25" s="15">
        <v>3899360</v>
      </c>
      <c r="G25" s="66" t="e">
        <f t="shared" si="1"/>
        <v>#REF!</v>
      </c>
      <c r="H25" s="255" t="e">
        <f t="shared" si="2"/>
        <v>#REF!</v>
      </c>
      <c r="I25" s="10" t="e">
        <f>#REF!</f>
        <v>#REF!</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9" ht="23.25" customHeight="1">
      <c r="A26" s="250">
        <v>6</v>
      </c>
      <c r="B26" s="12" t="s">
        <v>104</v>
      </c>
      <c r="C26" s="261" t="s">
        <v>6</v>
      </c>
      <c r="D26" s="262" t="e">
        <f>RANK(E26,($E$8:$E$47,$E$48:$E$71))</f>
        <v>#REF!</v>
      </c>
      <c r="E26" s="1" t="e">
        <f t="shared" si="0"/>
        <v>#REF!</v>
      </c>
      <c r="F26" s="15">
        <v>6061492</v>
      </c>
      <c r="G26" s="259" t="e">
        <f t="shared" si="1"/>
        <v>#REF!</v>
      </c>
      <c r="H26" s="255" t="e">
        <f t="shared" si="2"/>
        <v>#REF!</v>
      </c>
      <c r="I26" s="249" t="e">
        <f>#REF!</f>
        <v>#REF!</v>
      </c>
    </row>
    <row r="27" spans="1:9" ht="23.25" customHeight="1">
      <c r="A27" s="250">
        <v>33</v>
      </c>
      <c r="B27" s="260"/>
      <c r="C27" s="261" t="s">
        <v>32</v>
      </c>
      <c r="D27" s="262" t="e">
        <f>RANK(E27,($E$8:$E$47,$E$48:$E$71))</f>
        <v>#REF!</v>
      </c>
      <c r="E27" s="1" t="e">
        <f t="shared" si="0"/>
        <v>#REF!</v>
      </c>
      <c r="F27" s="15">
        <v>1066337</v>
      </c>
      <c r="G27" s="259" t="e">
        <f t="shared" si="1"/>
        <v>#REF!</v>
      </c>
      <c r="H27" s="255" t="e">
        <f t="shared" si="2"/>
        <v>#REF!</v>
      </c>
      <c r="I27" s="249" t="e">
        <f>#REF!</f>
        <v>#REF!</v>
      </c>
    </row>
    <row r="28" spans="1:9" ht="23.25" customHeight="1">
      <c r="A28" s="250">
        <v>32</v>
      </c>
      <c r="B28" s="260"/>
      <c r="C28" s="261" t="s">
        <v>31</v>
      </c>
      <c r="D28" s="262" t="e">
        <f>RANK(E28,($E$8:$E$47,$E$48:$E$71))</f>
        <v>#REF!</v>
      </c>
      <c r="E28" s="1" t="e">
        <f t="shared" si="0"/>
        <v>#REF!</v>
      </c>
      <c r="F28" s="15">
        <v>3412709</v>
      </c>
      <c r="G28" s="259" t="e">
        <f t="shared" si="1"/>
        <v>#REF!</v>
      </c>
      <c r="H28" s="255" t="e">
        <f t="shared" si="2"/>
        <v>#REF!</v>
      </c>
      <c r="I28" s="249" t="e">
        <f>#REF!</f>
        <v>#REF!</v>
      </c>
    </row>
    <row r="29" spans="1:9" ht="23.25" customHeight="1">
      <c r="A29" s="250">
        <v>40</v>
      </c>
      <c r="B29" s="260" t="s">
        <v>104</v>
      </c>
      <c r="C29" s="261" t="s">
        <v>74</v>
      </c>
      <c r="D29" s="262" t="e">
        <f>RANK(E29,($E$8:$E$47,$E$48:$E$71))</f>
        <v>#REF!</v>
      </c>
      <c r="E29" s="1" t="e">
        <f t="shared" si="0"/>
        <v>#REF!</v>
      </c>
      <c r="F29" s="15">
        <v>2782392</v>
      </c>
      <c r="G29" s="259" t="e">
        <f t="shared" si="1"/>
        <v>#REF!</v>
      </c>
      <c r="H29" s="255" t="e">
        <f t="shared" si="2"/>
        <v>#REF!</v>
      </c>
      <c r="I29" s="249" t="e">
        <f>#REF!</f>
        <v>#REF!</v>
      </c>
    </row>
    <row r="30" spans="1:9" ht="23.25" customHeight="1">
      <c r="A30" s="250">
        <v>35</v>
      </c>
      <c r="B30" s="260"/>
      <c r="C30" s="261" t="s">
        <v>34</v>
      </c>
      <c r="D30" s="262" t="e">
        <f>RANK(E30,($E$8:$E$47,$E$48:$E$71))</f>
        <v>#REF!</v>
      </c>
      <c r="E30" s="1" t="e">
        <f t="shared" si="0"/>
        <v>#REF!</v>
      </c>
      <c r="F30" s="15">
        <v>1821556</v>
      </c>
      <c r="G30" s="259" t="e">
        <f t="shared" si="1"/>
        <v>#REF!</v>
      </c>
      <c r="H30" s="255" t="e">
        <f t="shared" si="2"/>
        <v>#REF!</v>
      </c>
      <c r="I30" s="249" t="e">
        <f>#REF!</f>
        <v>#REF!</v>
      </c>
    </row>
    <row r="31" spans="1:9" ht="23.25" customHeight="1">
      <c r="A31" s="250">
        <v>11</v>
      </c>
      <c r="B31" s="260"/>
      <c r="C31" s="261" t="s">
        <v>11</v>
      </c>
      <c r="D31" s="262" t="e">
        <f>RANK(E31,($E$8:$E$47,$E$48:$E$71))</f>
        <v>#REF!</v>
      </c>
      <c r="E31" s="1" t="e">
        <f t="shared" si="0"/>
        <v>#REF!</v>
      </c>
      <c r="F31" s="15">
        <v>1909475</v>
      </c>
      <c r="G31" s="259" t="e">
        <f t="shared" si="1"/>
        <v>#REF!</v>
      </c>
      <c r="H31" s="255" t="e">
        <f t="shared" si="2"/>
        <v>#REF!</v>
      </c>
      <c r="I31" s="249" t="e">
        <f>#REF!</f>
        <v>#REF!</v>
      </c>
    </row>
    <row r="32" spans="1:9" ht="23.25" customHeight="1">
      <c r="A32" s="250">
        <v>8</v>
      </c>
      <c r="B32" s="12" t="s">
        <v>104</v>
      </c>
      <c r="C32" s="261" t="s">
        <v>8</v>
      </c>
      <c r="D32" s="262" t="e">
        <f>RANK(E32,($E$8:$E$47,$E$48:$E$71))</f>
        <v>#REF!</v>
      </c>
      <c r="E32" s="1" t="e">
        <f t="shared" si="0"/>
        <v>#REF!</v>
      </c>
      <c r="F32" s="15">
        <v>2751000</v>
      </c>
      <c r="G32" s="259" t="e">
        <f t="shared" si="1"/>
        <v>#REF!</v>
      </c>
      <c r="H32" s="255" t="e">
        <f t="shared" si="2"/>
        <v>#REF!</v>
      </c>
      <c r="I32" s="249" t="e">
        <f>#REF!</f>
        <v>#REF!</v>
      </c>
    </row>
    <row r="33" spans="1:9" ht="23.25" customHeight="1">
      <c r="A33" s="250">
        <v>14</v>
      </c>
      <c r="B33" s="260"/>
      <c r="C33" s="261" t="s">
        <v>14</v>
      </c>
      <c r="D33" s="262" t="e">
        <f>RANK(E33,($E$8:$E$47,$E$48:$E$71))</f>
        <v>#REF!</v>
      </c>
      <c r="E33" s="1" t="e">
        <f t="shared" si="0"/>
        <v>#REF!</v>
      </c>
      <c r="F33" s="15">
        <v>1858714</v>
      </c>
      <c r="G33" s="259" t="e">
        <f t="shared" si="1"/>
        <v>#REF!</v>
      </c>
      <c r="H33" s="255" t="e">
        <f t="shared" si="2"/>
        <v>#REF!</v>
      </c>
      <c r="I33" s="249" t="e">
        <f>#REF!</f>
        <v>#REF!</v>
      </c>
    </row>
    <row r="34" spans="1:9" ht="23.25" customHeight="1">
      <c r="A34" s="250">
        <v>28</v>
      </c>
      <c r="B34" s="260"/>
      <c r="C34" s="261" t="s">
        <v>27</v>
      </c>
      <c r="D34" s="262" t="e">
        <f>RANK(E34,($E$8:$E$47,$E$48:$E$71))</f>
        <v>#REF!</v>
      </c>
      <c r="E34" s="1" t="e">
        <f t="shared" si="0"/>
        <v>#REF!</v>
      </c>
      <c r="F34" s="15">
        <v>1612329</v>
      </c>
      <c r="G34" s="259" t="e">
        <f t="shared" si="1"/>
        <v>#REF!</v>
      </c>
      <c r="H34" s="255" t="e">
        <f t="shared" si="2"/>
        <v>#REF!</v>
      </c>
      <c r="I34" s="249" t="e">
        <f>#REF!</f>
        <v>#REF!</v>
      </c>
    </row>
    <row r="35" spans="1:9" ht="23.25" customHeight="1">
      <c r="A35" s="250">
        <v>34</v>
      </c>
      <c r="B35" s="260"/>
      <c r="C35" s="261" t="s">
        <v>33</v>
      </c>
      <c r="D35" s="262" t="e">
        <f>RANK(E35,($E$8:$E$47,$E$48:$E$71))</f>
        <v>#REF!</v>
      </c>
      <c r="E35" s="1" t="e">
        <f t="shared" si="0"/>
        <v>#REF!</v>
      </c>
      <c r="F35" s="15">
        <v>1677275</v>
      </c>
      <c r="G35" s="259" t="e">
        <f t="shared" si="1"/>
        <v>#REF!</v>
      </c>
      <c r="H35" s="255" t="e">
        <f t="shared" si="2"/>
        <v>#REF!</v>
      </c>
      <c r="I35" s="249" t="e">
        <f>#REF!</f>
        <v>#REF!</v>
      </c>
    </row>
    <row r="36" spans="1:9" ht="23.25" customHeight="1">
      <c r="A36" s="250">
        <v>30</v>
      </c>
      <c r="B36" s="260"/>
      <c r="C36" s="261" t="s">
        <v>29</v>
      </c>
      <c r="D36" s="262" t="e">
        <f>RANK(E36,($E$8:$E$47,$E$48:$E$71))</f>
        <v>#REF!</v>
      </c>
      <c r="E36" s="1" t="e">
        <f t="shared" si="0"/>
        <v>#REF!</v>
      </c>
      <c r="F36" s="15">
        <v>1643145</v>
      </c>
      <c r="G36" s="259" t="e">
        <f t="shared" si="1"/>
        <v>#REF!</v>
      </c>
      <c r="H36" s="255" t="e">
        <f t="shared" si="2"/>
        <v>#REF!</v>
      </c>
      <c r="I36" s="249" t="e">
        <f>#REF!</f>
        <v>#REF!</v>
      </c>
    </row>
    <row r="37" spans="1:9" ht="23.25" customHeight="1">
      <c r="A37" s="250">
        <v>58</v>
      </c>
      <c r="B37" s="260" t="s">
        <v>104</v>
      </c>
      <c r="C37" s="261" t="s">
        <v>77</v>
      </c>
      <c r="D37" s="278" t="e">
        <f>RANK(E37,($E$8:$E$47,$E$48:$E$71))</f>
        <v>#REF!</v>
      </c>
      <c r="E37" s="1" t="e">
        <f t="shared" si="0"/>
        <v>#REF!</v>
      </c>
      <c r="F37" s="299">
        <v>1328993</v>
      </c>
      <c r="G37" s="301" t="e">
        <f t="shared" si="1"/>
        <v>#REF!</v>
      </c>
      <c r="H37" s="255" t="e">
        <f t="shared" si="2"/>
        <v>#REF!</v>
      </c>
      <c r="I37" s="249" t="e">
        <f>#REF!</f>
        <v>#REF!</v>
      </c>
    </row>
    <row r="38" spans="1:9" ht="23.25" customHeight="1">
      <c r="A38" s="250">
        <v>39</v>
      </c>
      <c r="B38" s="260"/>
      <c r="C38" s="261" t="s">
        <v>37</v>
      </c>
      <c r="D38" s="262" t="e">
        <f>RANK(E38,($E$8:$E$47,$E$48:$E$71))</f>
        <v>#REF!</v>
      </c>
      <c r="E38" s="1" t="e">
        <f t="shared" si="0"/>
        <v>#REF!</v>
      </c>
      <c r="F38" s="15">
        <v>1224687</v>
      </c>
      <c r="G38" s="259" t="e">
        <f t="shared" si="1"/>
        <v>#REF!</v>
      </c>
      <c r="H38" s="255" t="e">
        <f t="shared" si="2"/>
        <v>#REF!</v>
      </c>
      <c r="I38" s="249" t="e">
        <f>#REF!</f>
        <v>#REF!</v>
      </c>
    </row>
    <row r="39" spans="1:9" ht="23.25" customHeight="1">
      <c r="A39" s="250">
        <v>37</v>
      </c>
      <c r="B39" s="260"/>
      <c r="C39" s="261" t="s">
        <v>73</v>
      </c>
      <c r="D39" s="262" t="e">
        <f>RANK(E39,($E$8:$E$47,$E$48:$E$71))</f>
        <v>#REF!</v>
      </c>
      <c r="E39" s="1" t="e">
        <f t="shared" si="0"/>
        <v>#REF!</v>
      </c>
      <c r="F39" s="15">
        <v>1021344</v>
      </c>
      <c r="G39" s="259" t="e">
        <f t="shared" si="1"/>
        <v>#REF!</v>
      </c>
      <c r="H39" s="255" t="e">
        <f t="shared" si="2"/>
        <v>#REF!</v>
      </c>
      <c r="I39" s="249" t="e">
        <f>#REF!</f>
        <v>#REF!</v>
      </c>
    </row>
    <row r="40" spans="1:9" ht="23.25" customHeight="1">
      <c r="A40" s="250">
        <v>38</v>
      </c>
      <c r="B40" s="260"/>
      <c r="C40" s="261" t="s">
        <v>36</v>
      </c>
      <c r="D40" s="262" t="e">
        <f>RANK(E40,($E$8:$E$47,$E$48:$E$71))</f>
        <v>#REF!</v>
      </c>
      <c r="E40" s="1" t="e">
        <f aca="true" t="shared" si="3" ref="E40:E71">F40+I40</f>
        <v>#REF!</v>
      </c>
      <c r="F40" s="15">
        <v>914527</v>
      </c>
      <c r="G40" s="259" t="e">
        <f aca="true" t="shared" si="4" ref="G40:G71">E40-F40</f>
        <v>#REF!</v>
      </c>
      <c r="H40" s="255" t="e">
        <f aca="true" t="shared" si="5" ref="H40:H71">IF(F40=0,IF(E40=0,"－　","皆増　"),IF(E40=0,"皆減　",ROUND(G40/F40*100,3)))</f>
        <v>#REF!</v>
      </c>
      <c r="I40" s="249" t="e">
        <f>#REF!</f>
        <v>#REF!</v>
      </c>
    </row>
    <row r="41" spans="1:9" ht="23.25" customHeight="1">
      <c r="A41" s="250">
        <v>25</v>
      </c>
      <c r="B41" s="260"/>
      <c r="C41" s="261" t="s">
        <v>24</v>
      </c>
      <c r="D41" s="262" t="e">
        <f>RANK(E41,($E$8:$E$47,$E$48:$E$71))</f>
        <v>#REF!</v>
      </c>
      <c r="E41" s="1" t="e">
        <f t="shared" si="3"/>
        <v>#REF!</v>
      </c>
      <c r="F41" s="15">
        <v>1365872</v>
      </c>
      <c r="G41" s="259" t="e">
        <f t="shared" si="4"/>
        <v>#REF!</v>
      </c>
      <c r="H41" s="255" t="e">
        <f t="shared" si="5"/>
        <v>#REF!</v>
      </c>
      <c r="I41" s="249" t="e">
        <f>#REF!</f>
        <v>#REF!</v>
      </c>
    </row>
    <row r="42" spans="1:9" ht="23.25" customHeight="1">
      <c r="A42" s="250">
        <v>36</v>
      </c>
      <c r="B42" s="260"/>
      <c r="C42" s="261" t="s">
        <v>35</v>
      </c>
      <c r="D42" s="262" t="e">
        <f>RANK(E42,($E$8:$E$47,$E$48:$E$71))</f>
        <v>#REF!</v>
      </c>
      <c r="E42" s="1" t="e">
        <f t="shared" si="3"/>
        <v>#REF!</v>
      </c>
      <c r="F42" s="15">
        <v>1779235</v>
      </c>
      <c r="G42" s="259" t="e">
        <f t="shared" si="4"/>
        <v>#REF!</v>
      </c>
      <c r="H42" s="255" t="e">
        <f t="shared" si="5"/>
        <v>#REF!</v>
      </c>
      <c r="I42" s="249" t="e">
        <f>#REF!</f>
        <v>#REF!</v>
      </c>
    </row>
    <row r="43" spans="1:9" ht="23.25" customHeight="1">
      <c r="A43" s="250">
        <v>20</v>
      </c>
      <c r="B43" s="260"/>
      <c r="C43" s="261" t="s">
        <v>20</v>
      </c>
      <c r="D43" s="262" t="e">
        <f>RANK(E43,($E$8:$E$47,$E$48:$E$71))</f>
        <v>#REF!</v>
      </c>
      <c r="E43" s="1" t="e">
        <f t="shared" si="3"/>
        <v>#REF!</v>
      </c>
      <c r="F43" s="15">
        <v>1434523</v>
      </c>
      <c r="G43" s="259" t="e">
        <f t="shared" si="4"/>
        <v>#REF!</v>
      </c>
      <c r="H43" s="255" t="e">
        <f t="shared" si="5"/>
        <v>#REF!</v>
      </c>
      <c r="I43" s="249" t="e">
        <f>#REF!</f>
        <v>#REF!</v>
      </c>
    </row>
    <row r="44" spans="1:9" ht="23.25" customHeight="1">
      <c r="A44" s="250">
        <v>63</v>
      </c>
      <c r="B44" s="260"/>
      <c r="C44" s="261" t="s">
        <v>63</v>
      </c>
      <c r="D44" s="278" t="e">
        <f>RANK(E44,($E$8:$E$47,$E$48:$E$71))</f>
        <v>#REF!</v>
      </c>
      <c r="E44" s="1" t="e">
        <f t="shared" si="3"/>
        <v>#REF!</v>
      </c>
      <c r="F44" s="299">
        <v>1612475</v>
      </c>
      <c r="G44" s="301" t="e">
        <f t="shared" si="4"/>
        <v>#REF!</v>
      </c>
      <c r="H44" s="255" t="e">
        <f t="shared" si="5"/>
        <v>#REF!</v>
      </c>
      <c r="I44" s="249" t="e">
        <f>#REF!</f>
        <v>#REF!</v>
      </c>
    </row>
    <row r="45" spans="1:9" ht="23.25" customHeight="1">
      <c r="A45" s="250">
        <v>23</v>
      </c>
      <c r="B45" s="260"/>
      <c r="C45" s="261" t="s">
        <v>72</v>
      </c>
      <c r="D45" s="262" t="e">
        <f>RANK(E45,($E$8:$E$47,$E$48:$E$71))</f>
        <v>#REF!</v>
      </c>
      <c r="E45" s="1" t="e">
        <f t="shared" si="3"/>
        <v>#REF!</v>
      </c>
      <c r="F45" s="15">
        <v>1756952</v>
      </c>
      <c r="G45" s="259" t="e">
        <f t="shared" si="4"/>
        <v>#REF!</v>
      </c>
      <c r="H45" s="255" t="e">
        <f t="shared" si="5"/>
        <v>#REF!</v>
      </c>
      <c r="I45" s="249" t="e">
        <f>#REF!</f>
        <v>#REF!</v>
      </c>
    </row>
    <row r="46" spans="1:9" ht="23.25" customHeight="1">
      <c r="A46" s="250">
        <v>60</v>
      </c>
      <c r="B46" s="260"/>
      <c r="C46" s="261" t="s">
        <v>54</v>
      </c>
      <c r="D46" s="278" t="e">
        <f>RANK(E46,($E$8:$E$47,$E$48:$E$71))</f>
        <v>#REF!</v>
      </c>
      <c r="E46" s="1" t="e">
        <f t="shared" si="3"/>
        <v>#REF!</v>
      </c>
      <c r="F46" s="299">
        <v>1485028</v>
      </c>
      <c r="G46" s="301" t="e">
        <f t="shared" si="4"/>
        <v>#REF!</v>
      </c>
      <c r="H46" s="255" t="e">
        <f t="shared" si="5"/>
        <v>#REF!</v>
      </c>
      <c r="I46" s="249" t="e">
        <f>#REF!</f>
        <v>#REF!</v>
      </c>
    </row>
    <row r="47" spans="1:9" ht="23.25" customHeight="1" thickBot="1">
      <c r="A47" s="263">
        <v>62</v>
      </c>
      <c r="B47" s="264"/>
      <c r="C47" s="265" t="s">
        <v>59</v>
      </c>
      <c r="D47" s="297" t="e">
        <f>RANK(E47,($E$8:$E$47,$E$48:$E$71))</f>
        <v>#REF!</v>
      </c>
      <c r="E47" s="77" t="e">
        <f t="shared" si="3"/>
        <v>#REF!</v>
      </c>
      <c r="F47" s="299">
        <v>1017333</v>
      </c>
      <c r="G47" s="301" t="e">
        <f t="shared" si="4"/>
        <v>#REF!</v>
      </c>
      <c r="H47" s="255" t="e">
        <f t="shared" si="5"/>
        <v>#REF!</v>
      </c>
      <c r="I47" s="249" t="e">
        <f>#REF!</f>
        <v>#REF!</v>
      </c>
    </row>
    <row r="48" spans="1:9" ht="23.25" customHeight="1" thickTop="1">
      <c r="A48" s="271">
        <v>59</v>
      </c>
      <c r="B48" s="272"/>
      <c r="C48" s="257" t="s">
        <v>53</v>
      </c>
      <c r="D48" s="273" t="e">
        <f>RANK(E48,($E$8:$E$47,$E$48:$E$71))</f>
        <v>#REF!</v>
      </c>
      <c r="E48" s="1" t="e">
        <f t="shared" si="3"/>
        <v>#REF!</v>
      </c>
      <c r="F48" s="1">
        <v>868365</v>
      </c>
      <c r="G48" s="274" t="e">
        <f t="shared" si="4"/>
        <v>#REF!</v>
      </c>
      <c r="H48" s="255" t="e">
        <f t="shared" si="5"/>
        <v>#REF!</v>
      </c>
      <c r="I48" s="249" t="e">
        <f>#REF!</f>
        <v>#REF!</v>
      </c>
    </row>
    <row r="49" spans="1:9" ht="23.25" customHeight="1">
      <c r="A49" s="276">
        <v>55</v>
      </c>
      <c r="B49" s="277" t="s">
        <v>104</v>
      </c>
      <c r="C49" s="261" t="s">
        <v>76</v>
      </c>
      <c r="D49" s="278" t="e">
        <f>RANK(E49,($E$8:$E$47,$E$48:$E$71))</f>
        <v>#REF!</v>
      </c>
      <c r="E49" s="1" t="e">
        <f t="shared" si="3"/>
        <v>#REF!</v>
      </c>
      <c r="F49" s="1">
        <v>2493942</v>
      </c>
      <c r="G49" s="274" t="e">
        <f t="shared" si="4"/>
        <v>#REF!</v>
      </c>
      <c r="H49" s="255" t="e">
        <f t="shared" si="5"/>
        <v>#REF!</v>
      </c>
      <c r="I49" s="249" t="e">
        <f>#REF!</f>
        <v>#REF!</v>
      </c>
    </row>
    <row r="50" spans="1:9" ht="23.25" customHeight="1">
      <c r="A50" s="271">
        <v>48</v>
      </c>
      <c r="B50" s="277"/>
      <c r="C50" s="261" t="s">
        <v>45</v>
      </c>
      <c r="D50" s="278" t="e">
        <f>RANK(E50,($E$8:$E$47,$E$48:$E$71))</f>
        <v>#REF!</v>
      </c>
      <c r="E50" s="1" t="e">
        <f t="shared" si="3"/>
        <v>#REF!</v>
      </c>
      <c r="F50" s="1">
        <v>1068382</v>
      </c>
      <c r="G50" s="274" t="e">
        <f t="shared" si="4"/>
        <v>#REF!</v>
      </c>
      <c r="H50" s="255" t="e">
        <f t="shared" si="5"/>
        <v>#REF!</v>
      </c>
      <c r="I50" s="249" t="e">
        <f>#REF!</f>
        <v>#REF!</v>
      </c>
    </row>
    <row r="51" spans="1:9" ht="23.25" customHeight="1">
      <c r="A51" s="276">
        <v>43</v>
      </c>
      <c r="B51" s="272"/>
      <c r="C51" s="257" t="s">
        <v>40</v>
      </c>
      <c r="D51" s="273" t="e">
        <f>RANK(E51,($E$8:$E$47,$E$48:$E$71))</f>
        <v>#REF!</v>
      </c>
      <c r="E51" s="1" t="e">
        <f t="shared" si="3"/>
        <v>#REF!</v>
      </c>
      <c r="F51" s="1">
        <v>1607065</v>
      </c>
      <c r="G51" s="274" t="e">
        <f t="shared" si="4"/>
        <v>#REF!</v>
      </c>
      <c r="H51" s="255" t="e">
        <f t="shared" si="5"/>
        <v>#REF!</v>
      </c>
      <c r="I51" s="249" t="e">
        <f>#REF!</f>
        <v>#REF!</v>
      </c>
    </row>
    <row r="52" spans="1:9" ht="23.25" customHeight="1">
      <c r="A52" s="271">
        <v>49</v>
      </c>
      <c r="B52" s="277"/>
      <c r="C52" s="261" t="s">
        <v>46</v>
      </c>
      <c r="D52" s="278" t="e">
        <f>RANK(E52,($E$8:$E$47,$E$48:$E$71))</f>
        <v>#REF!</v>
      </c>
      <c r="E52" s="1" t="e">
        <f t="shared" si="3"/>
        <v>#REF!</v>
      </c>
      <c r="F52" s="1">
        <v>1331896</v>
      </c>
      <c r="G52" s="274" t="e">
        <f t="shared" si="4"/>
        <v>#REF!</v>
      </c>
      <c r="H52" s="255" t="e">
        <f t="shared" si="5"/>
        <v>#REF!</v>
      </c>
      <c r="I52" s="249" t="e">
        <f>#REF!</f>
        <v>#REF!</v>
      </c>
    </row>
    <row r="53" spans="1:9" ht="23.25" customHeight="1">
      <c r="A53" s="276">
        <v>47</v>
      </c>
      <c r="B53" s="277"/>
      <c r="C53" s="261" t="s">
        <v>44</v>
      </c>
      <c r="D53" s="278" t="e">
        <f>RANK(E53,($E$8:$E$47,$E$48:$E$71))</f>
        <v>#REF!</v>
      </c>
      <c r="E53" s="1" t="e">
        <f t="shared" si="3"/>
        <v>#REF!</v>
      </c>
      <c r="F53" s="1">
        <v>1429832</v>
      </c>
      <c r="G53" s="274" t="e">
        <f t="shared" si="4"/>
        <v>#REF!</v>
      </c>
      <c r="H53" s="255" t="e">
        <f t="shared" si="5"/>
        <v>#REF!</v>
      </c>
      <c r="I53" s="249" t="e">
        <f>#REF!</f>
        <v>#REF!</v>
      </c>
    </row>
    <row r="54" spans="1:9" ht="23.25" customHeight="1">
      <c r="A54" s="271">
        <v>61</v>
      </c>
      <c r="B54" s="277"/>
      <c r="C54" s="261" t="s">
        <v>58</v>
      </c>
      <c r="D54" s="278" t="e">
        <f>RANK(E54,($E$8:$E$47,$E$48:$E$71))</f>
        <v>#REF!</v>
      </c>
      <c r="E54" s="1" t="e">
        <f t="shared" si="3"/>
        <v>#REF!</v>
      </c>
      <c r="F54" s="1">
        <v>1711702</v>
      </c>
      <c r="G54" s="274" t="e">
        <f t="shared" si="4"/>
        <v>#REF!</v>
      </c>
      <c r="H54" s="255" t="e">
        <f t="shared" si="5"/>
        <v>#REF!</v>
      </c>
      <c r="I54" s="249" t="e">
        <f>#REF!</f>
        <v>#REF!</v>
      </c>
    </row>
    <row r="55" spans="1:11" ht="23.25" customHeight="1">
      <c r="A55" s="276">
        <v>64</v>
      </c>
      <c r="B55" s="272"/>
      <c r="C55" s="257" t="s">
        <v>64</v>
      </c>
      <c r="D55" s="273" t="e">
        <f>RANK(E55,($E$8:$E$47,$E$48:$E$71))</f>
        <v>#REF!</v>
      </c>
      <c r="E55" s="1" t="e">
        <f t="shared" si="3"/>
        <v>#REF!</v>
      </c>
      <c r="F55" s="1">
        <v>1450601</v>
      </c>
      <c r="G55" s="274" t="e">
        <f t="shared" si="4"/>
        <v>#REF!</v>
      </c>
      <c r="H55" s="255" t="e">
        <f t="shared" si="5"/>
        <v>#REF!</v>
      </c>
      <c r="I55" s="249" t="e">
        <f>#REF!</f>
        <v>#REF!</v>
      </c>
      <c r="J55" s="10"/>
      <c r="K55" s="10"/>
    </row>
    <row r="56" spans="1:11" ht="23.25" customHeight="1">
      <c r="A56" s="271">
        <v>41</v>
      </c>
      <c r="B56" s="277"/>
      <c r="C56" s="261" t="s">
        <v>38</v>
      </c>
      <c r="D56" s="278" t="e">
        <f>RANK(E56,($E$8:$E$47,$E$48:$E$71))</f>
        <v>#REF!</v>
      </c>
      <c r="E56" s="1" t="e">
        <f t="shared" si="3"/>
        <v>#REF!</v>
      </c>
      <c r="F56" s="1">
        <v>805034</v>
      </c>
      <c r="G56" s="274" t="e">
        <f t="shared" si="4"/>
        <v>#REF!</v>
      </c>
      <c r="H56" s="255" t="e">
        <f t="shared" si="5"/>
        <v>#REF!</v>
      </c>
      <c r="I56" s="249" t="e">
        <f>#REF!</f>
        <v>#REF!</v>
      </c>
      <c r="J56" s="275"/>
      <c r="K56" s="275"/>
    </row>
    <row r="57" spans="1:9" ht="23.25" customHeight="1">
      <c r="A57" s="276">
        <v>51</v>
      </c>
      <c r="B57" s="277" t="s">
        <v>104</v>
      </c>
      <c r="C57" s="261" t="s">
        <v>75</v>
      </c>
      <c r="D57" s="278" t="e">
        <f>RANK(E57,($E$8:$E$47,$E$48:$E$71))</f>
        <v>#REF!</v>
      </c>
      <c r="E57" s="1" t="e">
        <f t="shared" si="3"/>
        <v>#REF!</v>
      </c>
      <c r="F57" s="1">
        <v>1526882</v>
      </c>
      <c r="G57" s="274" t="e">
        <f t="shared" si="4"/>
        <v>#REF!</v>
      </c>
      <c r="H57" s="255" t="e">
        <f t="shared" si="5"/>
        <v>#REF!</v>
      </c>
      <c r="I57" s="249" t="e">
        <f>#REF!</f>
        <v>#REF!</v>
      </c>
    </row>
    <row r="58" spans="1:9" ht="23.25" customHeight="1">
      <c r="A58" s="271">
        <v>57</v>
      </c>
      <c r="B58" s="277"/>
      <c r="C58" s="261" t="s">
        <v>52</v>
      </c>
      <c r="D58" s="278" t="e">
        <f>RANK(E58,($E$8:$E$47,$E$48:$E$71))</f>
        <v>#REF!</v>
      </c>
      <c r="E58" s="1" t="e">
        <f t="shared" si="3"/>
        <v>#REF!</v>
      </c>
      <c r="F58" s="1">
        <v>306395</v>
      </c>
      <c r="G58" s="274" t="e">
        <f t="shared" si="4"/>
        <v>#REF!</v>
      </c>
      <c r="H58" s="255" t="e">
        <f t="shared" si="5"/>
        <v>#REF!</v>
      </c>
      <c r="I58" s="249" t="e">
        <f>#REF!</f>
        <v>#REF!</v>
      </c>
    </row>
    <row r="59" spans="1:9" ht="23.25" customHeight="1">
      <c r="A59" s="276">
        <v>46</v>
      </c>
      <c r="B59" s="277"/>
      <c r="C59" s="261" t="s">
        <v>43</v>
      </c>
      <c r="D59" s="278" t="e">
        <f>RANK(E59,($E$8:$E$47,$E$48:$E$71))</f>
        <v>#REF!</v>
      </c>
      <c r="E59" s="1" t="e">
        <f t="shared" si="3"/>
        <v>#REF!</v>
      </c>
      <c r="F59" s="1">
        <v>638231</v>
      </c>
      <c r="G59" s="274" t="e">
        <f t="shared" si="4"/>
        <v>#REF!</v>
      </c>
      <c r="H59" s="255" t="e">
        <f t="shared" si="5"/>
        <v>#REF!</v>
      </c>
      <c r="I59" s="249" t="e">
        <f>#REF!</f>
        <v>#REF!</v>
      </c>
    </row>
    <row r="60" spans="1:9" ht="23.25" customHeight="1">
      <c r="A60" s="271">
        <v>45</v>
      </c>
      <c r="B60" s="272"/>
      <c r="C60" s="257" t="s">
        <v>42</v>
      </c>
      <c r="D60" s="273" t="e">
        <f>RANK(E60,($E$8:$E$47,$E$48:$E$71))</f>
        <v>#REF!</v>
      </c>
      <c r="E60" s="1" t="e">
        <f t="shared" si="3"/>
        <v>#REF!</v>
      </c>
      <c r="F60" s="1">
        <v>339970</v>
      </c>
      <c r="G60" s="274" t="e">
        <f t="shared" si="4"/>
        <v>#REF!</v>
      </c>
      <c r="H60" s="255" t="e">
        <f t="shared" si="5"/>
        <v>#REF!</v>
      </c>
      <c r="I60" s="249" t="e">
        <f>#REF!</f>
        <v>#REF!</v>
      </c>
    </row>
    <row r="61" spans="1:9" ht="23.25" customHeight="1">
      <c r="A61" s="276">
        <v>50</v>
      </c>
      <c r="B61" s="277"/>
      <c r="C61" s="261" t="s">
        <v>47</v>
      </c>
      <c r="D61" s="278" t="e">
        <f>RANK(E61,($E$8:$E$47,$E$48:$E$71))</f>
        <v>#REF!</v>
      </c>
      <c r="E61" s="1" t="e">
        <f t="shared" si="3"/>
        <v>#REF!</v>
      </c>
      <c r="F61" s="1">
        <v>951432</v>
      </c>
      <c r="G61" s="274" t="e">
        <f t="shared" si="4"/>
        <v>#REF!</v>
      </c>
      <c r="H61" s="255" t="e">
        <f t="shared" si="5"/>
        <v>#REF!</v>
      </c>
      <c r="I61" s="249" t="e">
        <f>#REF!</f>
        <v>#REF!</v>
      </c>
    </row>
    <row r="62" spans="1:11" ht="23.25" customHeight="1">
      <c r="A62" s="271">
        <v>53</v>
      </c>
      <c r="B62" s="277"/>
      <c r="C62" s="261" t="s">
        <v>49</v>
      </c>
      <c r="D62" s="278" t="e">
        <f>RANK(E62,($E$8:$E$47,$E$48:$E$71))</f>
        <v>#REF!</v>
      </c>
      <c r="E62" s="1" t="e">
        <f t="shared" si="3"/>
        <v>#REF!</v>
      </c>
      <c r="F62" s="1">
        <v>1268277</v>
      </c>
      <c r="G62" s="274" t="e">
        <f t="shared" si="4"/>
        <v>#REF!</v>
      </c>
      <c r="H62" s="255" t="e">
        <f t="shared" si="5"/>
        <v>#REF!</v>
      </c>
      <c r="I62" s="249" t="e">
        <f>#REF!</f>
        <v>#REF!</v>
      </c>
      <c r="J62" s="10"/>
      <c r="K62" s="10"/>
    </row>
    <row r="63" spans="1:9" ht="23.25" customHeight="1">
      <c r="A63" s="276">
        <v>56</v>
      </c>
      <c r="B63" s="277"/>
      <c r="C63" s="261" t="s">
        <v>51</v>
      </c>
      <c r="D63" s="278" t="e">
        <f>RANK(E63,($E$8:$E$47,$E$48:$E$71))</f>
        <v>#REF!</v>
      </c>
      <c r="E63" s="1" t="e">
        <f t="shared" si="3"/>
        <v>#REF!</v>
      </c>
      <c r="F63" s="1">
        <v>946711</v>
      </c>
      <c r="G63" s="274" t="e">
        <f t="shared" si="4"/>
        <v>#REF!</v>
      </c>
      <c r="H63" s="255" t="e">
        <f t="shared" si="5"/>
        <v>#REF!</v>
      </c>
      <c r="I63" s="249" t="e">
        <f>#REF!</f>
        <v>#REF!</v>
      </c>
    </row>
    <row r="64" spans="1:9" ht="23.25" customHeight="1">
      <c r="A64" s="271">
        <v>44</v>
      </c>
      <c r="B64" s="277"/>
      <c r="C64" s="261" t="s">
        <v>41</v>
      </c>
      <c r="D64" s="278" t="e">
        <f>RANK(E64,($E$8:$E$47,$E$48:$E$71))</f>
        <v>#REF!</v>
      </c>
      <c r="E64" s="1" t="e">
        <f t="shared" si="3"/>
        <v>#REF!</v>
      </c>
      <c r="F64" s="1">
        <v>953882</v>
      </c>
      <c r="G64" s="274" t="e">
        <f t="shared" si="4"/>
        <v>#REF!</v>
      </c>
      <c r="H64" s="255" t="e">
        <f t="shared" si="5"/>
        <v>#REF!</v>
      </c>
      <c r="I64" s="249" t="e">
        <f>#REF!</f>
        <v>#REF!</v>
      </c>
    </row>
    <row r="65" spans="1:9" ht="23.25" customHeight="1">
      <c r="A65" s="276">
        <v>54</v>
      </c>
      <c r="B65" s="277"/>
      <c r="C65" s="261" t="s">
        <v>50</v>
      </c>
      <c r="D65" s="278" t="e">
        <f>RANK(E65,($E$8:$E$47,$E$48:$E$71))</f>
        <v>#REF!</v>
      </c>
      <c r="E65" s="1" t="e">
        <f t="shared" si="3"/>
        <v>#REF!</v>
      </c>
      <c r="F65" s="1">
        <v>925950</v>
      </c>
      <c r="G65" s="274" t="e">
        <f t="shared" si="4"/>
        <v>#REF!</v>
      </c>
      <c r="H65" s="255" t="e">
        <f t="shared" si="5"/>
        <v>#REF!</v>
      </c>
      <c r="I65" s="249" t="e">
        <f>#REF!</f>
        <v>#REF!</v>
      </c>
    </row>
    <row r="66" spans="1:11" ht="23.25" customHeight="1">
      <c r="A66" s="271">
        <v>52</v>
      </c>
      <c r="B66" s="277"/>
      <c r="C66" s="261" t="s">
        <v>48</v>
      </c>
      <c r="D66" s="278" t="e">
        <f>RANK(E66,($E$8:$E$47,$E$48:$E$71))</f>
        <v>#REF!</v>
      </c>
      <c r="E66" s="1" t="e">
        <f t="shared" si="3"/>
        <v>#REF!</v>
      </c>
      <c r="F66" s="1">
        <v>710526</v>
      </c>
      <c r="G66" s="274" t="e">
        <f t="shared" si="4"/>
        <v>#REF!</v>
      </c>
      <c r="H66" s="255" t="e">
        <f t="shared" si="5"/>
        <v>#REF!</v>
      </c>
      <c r="I66" s="249" t="e">
        <f>#REF!</f>
        <v>#REF!</v>
      </c>
      <c r="J66" s="10"/>
      <c r="K66" s="10"/>
    </row>
    <row r="67" spans="1:9" ht="23.25" customHeight="1">
      <c r="A67" s="276">
        <v>21</v>
      </c>
      <c r="B67" s="277"/>
      <c r="C67" s="261" t="s">
        <v>21</v>
      </c>
      <c r="D67" s="262" t="e">
        <f>RANK(E67,($E$8:$E$47,$E$48:$E$71))</f>
        <v>#REF!</v>
      </c>
      <c r="E67" s="1" t="e">
        <f t="shared" si="3"/>
        <v>#REF!</v>
      </c>
      <c r="F67" s="298">
        <v>0</v>
      </c>
      <c r="G67" s="300" t="e">
        <f t="shared" si="4"/>
        <v>#REF!</v>
      </c>
      <c r="H67" s="255" t="e">
        <f t="shared" si="5"/>
        <v>#REF!</v>
      </c>
      <c r="I67" s="249" t="e">
        <f>#REF!</f>
        <v>#REF!</v>
      </c>
    </row>
    <row r="68" spans="1:9" ht="23.25" customHeight="1">
      <c r="A68" s="271">
        <v>24</v>
      </c>
      <c r="B68" s="272"/>
      <c r="C68" s="257" t="s">
        <v>23</v>
      </c>
      <c r="D68" s="258" t="e">
        <f>RANK(E68,($E$8:$E$47,$E$48:$E$71))</f>
        <v>#REF!</v>
      </c>
      <c r="E68" s="1" t="e">
        <f t="shared" si="3"/>
        <v>#REF!</v>
      </c>
      <c r="F68" s="298">
        <v>0</v>
      </c>
      <c r="G68" s="300" t="e">
        <f t="shared" si="4"/>
        <v>#REF!</v>
      </c>
      <c r="H68" s="255" t="e">
        <f t="shared" si="5"/>
        <v>#REF!</v>
      </c>
      <c r="I68" s="249" t="e">
        <f>#REF!</f>
        <v>#REF!</v>
      </c>
    </row>
    <row r="69" spans="1:9" ht="23.25" customHeight="1">
      <c r="A69" s="276">
        <v>26</v>
      </c>
      <c r="B69" s="277"/>
      <c r="C69" s="261" t="s">
        <v>25</v>
      </c>
      <c r="D69" s="262" t="e">
        <f>RANK(E69,($E$8:$E$47,$E$48:$E$71))</f>
        <v>#REF!</v>
      </c>
      <c r="E69" s="1" t="e">
        <f t="shared" si="3"/>
        <v>#REF!</v>
      </c>
      <c r="F69" s="298">
        <v>0</v>
      </c>
      <c r="G69" s="300" t="e">
        <f t="shared" si="4"/>
        <v>#REF!</v>
      </c>
      <c r="H69" s="255" t="e">
        <f t="shared" si="5"/>
        <v>#REF!</v>
      </c>
      <c r="I69" s="249" t="e">
        <f>#REF!</f>
        <v>#REF!</v>
      </c>
    </row>
    <row r="70" spans="1:9" ht="23.25" customHeight="1">
      <c r="A70" s="271">
        <v>31</v>
      </c>
      <c r="B70" s="277"/>
      <c r="C70" s="261" t="s">
        <v>30</v>
      </c>
      <c r="D70" s="262" t="e">
        <f>RANK(E70,($E$8:$E$47,$E$48:$E$71))</f>
        <v>#REF!</v>
      </c>
      <c r="E70" s="1" t="e">
        <f t="shared" si="3"/>
        <v>#REF!</v>
      </c>
      <c r="F70" s="298">
        <v>0</v>
      </c>
      <c r="G70" s="300" t="e">
        <f t="shared" si="4"/>
        <v>#REF!</v>
      </c>
      <c r="H70" s="255" t="e">
        <f t="shared" si="5"/>
        <v>#REF!</v>
      </c>
      <c r="I70" s="249" t="e">
        <f>#REF!</f>
        <v>#REF!</v>
      </c>
    </row>
    <row r="71" spans="1:9" ht="23.25" customHeight="1" thickBot="1">
      <c r="A71" s="302">
        <v>42</v>
      </c>
      <c r="B71" s="296"/>
      <c r="C71" s="252" t="s">
        <v>39</v>
      </c>
      <c r="D71" s="303" t="e">
        <f>RANK(E71,($E$8:$E$47,$E$48:$E$71))</f>
        <v>#REF!</v>
      </c>
      <c r="E71" s="304" t="e">
        <f t="shared" si="3"/>
        <v>#REF!</v>
      </c>
      <c r="F71" s="1">
        <v>0</v>
      </c>
      <c r="G71" s="274" t="e">
        <f t="shared" si="4"/>
        <v>#REF!</v>
      </c>
      <c r="H71" s="255" t="e">
        <f t="shared" si="5"/>
        <v>#REF!</v>
      </c>
      <c r="I71" s="249" t="e">
        <f>#REF!</f>
        <v>#REF!</v>
      </c>
    </row>
    <row r="72" spans="1:9" ht="23.25" customHeight="1" thickBot="1" thickTop="1">
      <c r="A72" s="404" t="s">
        <v>122</v>
      </c>
      <c r="B72" s="405"/>
      <c r="C72" s="405"/>
      <c r="D72" s="406"/>
      <c r="E72" s="305" t="e">
        <f>#REF!</f>
        <v>#REF!</v>
      </c>
      <c r="F72" s="67" t="e">
        <f>#REF!</f>
        <v>#REF!</v>
      </c>
      <c r="G72" s="266" t="e">
        <f>#REF!</f>
        <v>#REF!</v>
      </c>
      <c r="H72" s="267" t="e">
        <f>#REF!</f>
        <v>#REF!</v>
      </c>
      <c r="I72" s="268"/>
    </row>
    <row r="73" spans="1:9" ht="23.25" customHeight="1" thickBot="1" thickTop="1">
      <c r="A73" s="401" t="s">
        <v>129</v>
      </c>
      <c r="B73" s="402"/>
      <c r="C73" s="402"/>
      <c r="D73" s="403"/>
      <c r="E73" s="279" t="e">
        <f>#REF!</f>
        <v>#REF!</v>
      </c>
      <c r="F73" s="279" t="e">
        <f>#REF!</f>
        <v>#REF!</v>
      </c>
      <c r="G73" s="280" t="e">
        <f>#REF!</f>
        <v>#REF!</v>
      </c>
      <c r="H73" s="281" t="e">
        <f>#REF!</f>
        <v>#REF!</v>
      </c>
      <c r="I73" s="282"/>
    </row>
    <row r="74" spans="1:11" ht="23.25" customHeight="1" thickTop="1">
      <c r="A74" s="407" t="s">
        <v>130</v>
      </c>
      <c r="B74" s="408"/>
      <c r="C74" s="408"/>
      <c r="D74" s="409"/>
      <c r="E74" s="283" t="e">
        <f>#REF!</f>
        <v>#REF!</v>
      </c>
      <c r="F74" s="283" t="e">
        <f>#REF!</f>
        <v>#REF!</v>
      </c>
      <c r="G74" s="284" t="e">
        <f>#REF!</f>
        <v>#REF!</v>
      </c>
      <c r="H74" s="285" t="e">
        <f>#REF!</f>
        <v>#REF!</v>
      </c>
      <c r="I74" s="268"/>
      <c r="J74" s="10"/>
      <c r="K74" s="10"/>
    </row>
    <row r="75" spans="1:11" s="275" customFormat="1" ht="23.25" customHeight="1">
      <c r="A75" s="252"/>
      <c r="B75" s="251"/>
      <c r="C75" s="286"/>
      <c r="D75" s="286"/>
      <c r="E75" s="287"/>
      <c r="F75" s="287"/>
      <c r="G75" s="287"/>
      <c r="H75" s="288"/>
      <c r="I75" s="248"/>
      <c r="J75" s="10"/>
      <c r="K75" s="10"/>
    </row>
    <row r="76" spans="1:11" ht="23.25" customHeight="1">
      <c r="A76" s="306" t="s">
        <v>123</v>
      </c>
      <c r="B76" s="247"/>
      <c r="C76" s="246"/>
      <c r="D76" s="246"/>
      <c r="E76" s="246"/>
      <c r="F76" s="246"/>
      <c r="G76" s="246"/>
      <c r="H76" s="246"/>
      <c r="J76" s="10"/>
      <c r="K76" s="10"/>
    </row>
    <row r="77" spans="1:11" ht="23.25" customHeight="1">
      <c r="A77" s="289"/>
      <c r="B77" s="251"/>
      <c r="C77" s="290"/>
      <c r="D77" s="291"/>
      <c r="E77" s="269"/>
      <c r="F77" s="269"/>
      <c r="G77" s="269"/>
      <c r="H77" s="270" t="str">
        <f>IF(F77=0,IF(E77=0,"－　","皆増　"),IF(E77=0,"皆減　",ROUND(G77/F77*100,1)))</f>
        <v>－　</v>
      </c>
      <c r="J77" s="10"/>
      <c r="K77" s="10"/>
    </row>
    <row r="78" spans="1:8" ht="23.25" customHeight="1">
      <c r="A78" s="289"/>
      <c r="B78" s="251"/>
      <c r="C78" s="290"/>
      <c r="D78" s="291"/>
      <c r="E78" s="269"/>
      <c r="F78" s="269"/>
      <c r="G78" s="269"/>
      <c r="H78" s="270"/>
    </row>
    <row r="79" ht="23.25" customHeight="1"/>
    <row r="80" spans="10:11" ht="23.25" customHeight="1">
      <c r="J80" s="10"/>
      <c r="K80" s="10"/>
    </row>
    <row r="81" spans="10:11" ht="23.25" customHeight="1">
      <c r="J81" s="10"/>
      <c r="K81" s="10"/>
    </row>
    <row r="82" ht="23.25" customHeight="1"/>
    <row r="83" ht="23.25" customHeight="1"/>
    <row r="84" spans="10:11" ht="23.25" customHeight="1">
      <c r="J84" s="10"/>
      <c r="K84" s="10"/>
    </row>
    <row r="85" spans="10:11" ht="23.25" customHeight="1">
      <c r="J85" s="10"/>
      <c r="K85" s="10"/>
    </row>
    <row r="86" ht="23.25" customHeight="1"/>
    <row r="87" ht="23.25" customHeight="1"/>
    <row r="88" spans="10:11" ht="23.25" customHeight="1">
      <c r="J88" s="10"/>
      <c r="K88" s="10"/>
    </row>
    <row r="89" spans="1:8" s="10" customFormat="1" ht="23.25" customHeight="1">
      <c r="A89" s="249"/>
      <c r="B89" s="292"/>
      <c r="C89" s="249"/>
      <c r="D89" s="249"/>
      <c r="E89" s="249"/>
      <c r="F89" s="249"/>
      <c r="G89" s="249"/>
      <c r="H89" s="249"/>
    </row>
    <row r="90" spans="1:11" s="10" customFormat="1" ht="23.25" customHeight="1">
      <c r="A90" s="249"/>
      <c r="B90" s="292"/>
      <c r="C90" s="249"/>
      <c r="D90" s="249"/>
      <c r="E90" s="249"/>
      <c r="F90" s="249"/>
      <c r="G90" s="249"/>
      <c r="H90" s="249"/>
      <c r="J90" s="249"/>
      <c r="K90" s="249"/>
    </row>
    <row r="91" ht="23.25" customHeight="1"/>
    <row r="92" spans="10:11" ht="23.25" customHeight="1">
      <c r="J92" s="10"/>
      <c r="K92" s="10"/>
    </row>
    <row r="93" spans="10:11" ht="23.25" customHeight="1">
      <c r="J93" s="10"/>
      <c r="K93" s="10"/>
    </row>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spans="1:11" s="10" customFormat="1" ht="23.25" customHeight="1">
      <c r="A109" s="249"/>
      <c r="B109" s="292"/>
      <c r="C109" s="249"/>
      <c r="D109" s="249"/>
      <c r="E109" s="249"/>
      <c r="F109" s="249"/>
      <c r="G109" s="249"/>
      <c r="H109" s="249"/>
      <c r="J109" s="249"/>
      <c r="K109" s="249"/>
    </row>
    <row r="110" spans="1:11" s="10" customFormat="1" ht="23.25" customHeight="1">
      <c r="A110" s="249"/>
      <c r="B110" s="292"/>
      <c r="C110" s="249"/>
      <c r="D110" s="249"/>
      <c r="E110" s="249"/>
      <c r="F110" s="249"/>
      <c r="G110" s="249"/>
      <c r="H110" s="249"/>
      <c r="J110" s="249"/>
      <c r="K110" s="249"/>
    </row>
    <row r="111" ht="23.25" customHeight="1"/>
    <row r="112" ht="23.25" customHeight="1"/>
    <row r="113" spans="1:11" s="10" customFormat="1" ht="23.25" customHeight="1">
      <c r="A113" s="249"/>
      <c r="B113" s="292"/>
      <c r="C113" s="249"/>
      <c r="D113" s="249"/>
      <c r="E113" s="249"/>
      <c r="F113" s="249"/>
      <c r="G113" s="249"/>
      <c r="H113" s="249"/>
      <c r="J113" s="249"/>
      <c r="K113" s="249"/>
    </row>
    <row r="114" spans="1:11" s="10" customFormat="1" ht="23.25" customHeight="1">
      <c r="A114" s="249"/>
      <c r="B114" s="292"/>
      <c r="C114" s="249"/>
      <c r="D114" s="249"/>
      <c r="E114" s="249"/>
      <c r="F114" s="249"/>
      <c r="G114" s="249"/>
      <c r="H114" s="249"/>
      <c r="J114" s="249"/>
      <c r="K114" s="249"/>
    </row>
    <row r="115" spans="1:11" s="10" customFormat="1" ht="23.25" customHeight="1">
      <c r="A115" s="249"/>
      <c r="B115" s="292"/>
      <c r="C115" s="249"/>
      <c r="D115" s="249"/>
      <c r="E115" s="249"/>
      <c r="F115" s="249"/>
      <c r="G115" s="249"/>
      <c r="H115" s="249"/>
      <c r="J115" s="249"/>
      <c r="K115" s="249"/>
    </row>
    <row r="116" ht="23.25" customHeight="1"/>
    <row r="117" ht="23.25" customHeight="1"/>
    <row r="118" spans="1:11" s="10" customFormat="1" ht="23.25" customHeight="1">
      <c r="A118" s="249"/>
      <c r="B118" s="292"/>
      <c r="C118" s="249"/>
      <c r="D118" s="249"/>
      <c r="E118" s="249"/>
      <c r="F118" s="249"/>
      <c r="G118" s="249"/>
      <c r="H118" s="249"/>
      <c r="J118" s="249"/>
      <c r="K118" s="249"/>
    </row>
    <row r="119" spans="1:11" s="10" customFormat="1" ht="23.25" customHeight="1">
      <c r="A119" s="249"/>
      <c r="B119" s="292"/>
      <c r="C119" s="249"/>
      <c r="D119" s="249"/>
      <c r="E119" s="249"/>
      <c r="F119" s="249"/>
      <c r="G119" s="249"/>
      <c r="H119" s="249"/>
      <c r="J119" s="249"/>
      <c r="K119" s="249"/>
    </row>
    <row r="120" spans="1:11" s="10" customFormat="1" ht="23.25" customHeight="1">
      <c r="A120" s="249"/>
      <c r="B120" s="292"/>
      <c r="C120" s="249"/>
      <c r="D120" s="249"/>
      <c r="E120" s="249"/>
      <c r="F120" s="249"/>
      <c r="G120" s="249"/>
      <c r="H120" s="249"/>
      <c r="J120" s="249"/>
      <c r="K120" s="249"/>
    </row>
    <row r="121" spans="1:11" s="10" customFormat="1" ht="23.25" customHeight="1">
      <c r="A121" s="249"/>
      <c r="B121" s="292"/>
      <c r="C121" s="249"/>
      <c r="D121" s="249"/>
      <c r="E121" s="249"/>
      <c r="F121" s="249"/>
      <c r="G121" s="249"/>
      <c r="H121" s="249"/>
      <c r="J121" s="249"/>
      <c r="K121" s="249"/>
    </row>
    <row r="122" ht="23.25" customHeight="1"/>
    <row r="123" ht="23.25" customHeight="1"/>
    <row r="124" spans="1:11" s="10" customFormat="1" ht="23.25" customHeight="1">
      <c r="A124" s="249"/>
      <c r="B124" s="292"/>
      <c r="C124" s="249"/>
      <c r="D124" s="249"/>
      <c r="E124" s="249"/>
      <c r="F124" s="249"/>
      <c r="G124" s="249"/>
      <c r="H124" s="249"/>
      <c r="J124" s="249"/>
      <c r="K124" s="249"/>
    </row>
    <row r="125" spans="1:11" s="10" customFormat="1" ht="23.25" customHeight="1">
      <c r="A125" s="249"/>
      <c r="B125" s="292"/>
      <c r="C125" s="249"/>
      <c r="D125" s="249"/>
      <c r="E125" s="249"/>
      <c r="F125" s="249"/>
      <c r="G125" s="249"/>
      <c r="H125" s="249"/>
      <c r="J125" s="249"/>
      <c r="K125" s="249"/>
    </row>
    <row r="126" ht="23.25" customHeight="1"/>
    <row r="127" ht="23.25" customHeight="1"/>
    <row r="128" spans="1:11" s="10" customFormat="1" ht="23.25" customHeight="1">
      <c r="A128" s="249"/>
      <c r="B128" s="292"/>
      <c r="C128" s="249"/>
      <c r="D128" s="249"/>
      <c r="E128" s="249"/>
      <c r="F128" s="249"/>
      <c r="G128" s="249"/>
      <c r="H128" s="249"/>
      <c r="J128" s="249"/>
      <c r="K128" s="249"/>
    </row>
    <row r="129" spans="1:11" s="10" customFormat="1" ht="23.25" customHeight="1">
      <c r="A129" s="249"/>
      <c r="B129" s="292"/>
      <c r="C129" s="249"/>
      <c r="D129" s="249"/>
      <c r="E129" s="249"/>
      <c r="F129" s="249"/>
      <c r="G129" s="249"/>
      <c r="H129" s="249"/>
      <c r="J129" s="249"/>
      <c r="K129" s="249"/>
    </row>
    <row r="130" ht="23.25" customHeight="1"/>
    <row r="131" ht="23.25" customHeight="1"/>
    <row r="132" spans="1:11" s="10" customFormat="1" ht="23.25" customHeight="1">
      <c r="A132" s="249"/>
      <c r="B132" s="292"/>
      <c r="C132" s="249"/>
      <c r="D132" s="249"/>
      <c r="E132" s="249"/>
      <c r="F132" s="249"/>
      <c r="G132" s="249"/>
      <c r="H132" s="249"/>
      <c r="J132" s="249"/>
      <c r="K132" s="249"/>
    </row>
    <row r="133" spans="1:11" s="10" customFormat="1" ht="23.25" customHeight="1">
      <c r="A133" s="249"/>
      <c r="B133" s="292"/>
      <c r="C133" s="249"/>
      <c r="D133" s="249"/>
      <c r="E133" s="249"/>
      <c r="F133" s="249"/>
      <c r="G133" s="249"/>
      <c r="H133" s="249"/>
      <c r="J133" s="249"/>
      <c r="K133" s="249"/>
    </row>
    <row r="134" ht="23.25" customHeight="1"/>
    <row r="135" ht="23.25" customHeight="1"/>
    <row r="136" spans="1:11" s="10" customFormat="1" ht="23.25" customHeight="1">
      <c r="A136" s="249"/>
      <c r="B136" s="292"/>
      <c r="C136" s="249"/>
      <c r="D136" s="249"/>
      <c r="E136" s="249"/>
      <c r="F136" s="249"/>
      <c r="G136" s="249"/>
      <c r="H136" s="249"/>
      <c r="J136" s="249"/>
      <c r="K136" s="249"/>
    </row>
    <row r="137" spans="1:11" s="10" customFormat="1" ht="23.25" customHeight="1">
      <c r="A137" s="249"/>
      <c r="B137" s="292"/>
      <c r="C137" s="249"/>
      <c r="D137" s="249"/>
      <c r="E137" s="249"/>
      <c r="F137" s="249"/>
      <c r="G137" s="249"/>
      <c r="H137" s="249"/>
      <c r="J137" s="249"/>
      <c r="K137" s="249"/>
    </row>
    <row r="138" ht="23.25" customHeight="1"/>
    <row r="139" ht="23.25" customHeight="1"/>
    <row r="140" ht="22.5" customHeight="1"/>
    <row r="141" ht="23.25" customHeight="1"/>
    <row r="142" ht="23.25" customHeight="1"/>
  </sheetData>
  <sheetProtection/>
  <autoFilter ref="A7:IV7">
    <sortState ref="A8:IV137">
      <sortCondition descending="1" sortBy="value" ref="G8:G137"/>
    </sortState>
  </autoFilter>
  <mergeCells count="7">
    <mergeCell ref="A73:D73"/>
    <mergeCell ref="A72:D72"/>
    <mergeCell ref="A74:D74"/>
    <mergeCell ref="A2:H2"/>
    <mergeCell ref="A4:A7"/>
    <mergeCell ref="C4:C7"/>
    <mergeCell ref="D4:D7"/>
  </mergeCells>
  <conditionalFormatting sqref="D8:D47">
    <cfRule type="cellIs" priority="1" dxfId="0" operator="between" stopIfTrue="1">
      <formula>1</formula>
      <formula>5</formula>
    </cfRule>
  </conditionalFormatting>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70" r:id="rId2"/>
  <rowBreaks count="1" manualBreakCount="1">
    <brk id="47" max="7" man="1"/>
  </rowBreaks>
  <drawing r:id="rId1"/>
</worksheet>
</file>

<file path=xl/worksheets/sheet5.xml><?xml version="1.0" encoding="utf-8"?>
<worksheet xmlns="http://schemas.openxmlformats.org/spreadsheetml/2006/main" xmlns:r="http://schemas.openxmlformats.org/officeDocument/2006/relationships">
  <dimension ref="A1:H86"/>
  <sheetViews>
    <sheetView view="pageBreakPreview" zoomScaleSheetLayoutView="100" zoomScalePageLayoutView="0" workbookViewId="0" topLeftCell="A1">
      <pane xSplit="1" ySplit="6" topLeftCell="B7" activePane="bottomRight" state="frozen"/>
      <selection pane="topLeft" activeCell="L37" sqref="L37"/>
      <selection pane="topRight" activeCell="L37" sqref="L37"/>
      <selection pane="bottomLeft" activeCell="L37" sqref="L37"/>
      <selection pane="bottomRight" activeCell="D23" sqref="D23"/>
    </sheetView>
  </sheetViews>
  <sheetFormatPr defaultColWidth="10.59765625" defaultRowHeight="15"/>
  <cols>
    <col min="1" max="1" width="4.5" style="103" customWidth="1"/>
    <col min="2" max="2" width="12.19921875" style="103" customWidth="1"/>
    <col min="3" max="4" width="13.69921875" style="103" customWidth="1"/>
    <col min="5" max="5" width="13.69921875" style="125" customWidth="1"/>
    <col min="6" max="6" width="13.69921875" style="126" customWidth="1"/>
    <col min="7" max="7" width="2.59765625" style="103" customWidth="1"/>
    <col min="8" max="8" width="10.59765625" style="103" customWidth="1"/>
    <col min="9" max="9" width="11.59765625" style="104" bestFit="1" customWidth="1"/>
    <col min="10" max="16384" width="10.59765625" style="103" customWidth="1"/>
  </cols>
  <sheetData>
    <row r="1" spans="1:7" ht="13.5" customHeight="1">
      <c r="A1" s="100" t="s">
        <v>105</v>
      </c>
      <c r="B1" s="100"/>
      <c r="C1" s="100"/>
      <c r="D1" s="100"/>
      <c r="E1" s="101"/>
      <c r="F1" s="102"/>
      <c r="G1" s="100"/>
    </row>
    <row r="2" spans="1:8" ht="23.25" customHeight="1">
      <c r="A2" s="417" t="s">
        <v>158</v>
      </c>
      <c r="B2" s="418"/>
      <c r="C2" s="418"/>
      <c r="D2" s="418"/>
      <c r="E2" s="418"/>
      <c r="F2" s="418"/>
      <c r="G2" s="105"/>
      <c r="H2" s="106" t="s">
        <v>137</v>
      </c>
    </row>
    <row r="3" spans="1:8" ht="18.75" customHeight="1">
      <c r="A3" s="100"/>
      <c r="B3" s="100"/>
      <c r="C3" s="100"/>
      <c r="D3" s="100"/>
      <c r="F3" s="127" t="s">
        <v>142</v>
      </c>
      <c r="G3" s="100"/>
      <c r="H3" s="106" t="s">
        <v>103</v>
      </c>
    </row>
    <row r="4" spans="1:7" ht="16.5" customHeight="1">
      <c r="A4" s="414" t="s">
        <v>136</v>
      </c>
      <c r="B4" s="107"/>
      <c r="C4" s="108" t="s">
        <v>159</v>
      </c>
      <c r="D4" s="108" t="s">
        <v>141</v>
      </c>
      <c r="E4" s="109" t="s">
        <v>65</v>
      </c>
      <c r="F4" s="110" t="s">
        <v>66</v>
      </c>
      <c r="G4" s="100"/>
    </row>
    <row r="5" spans="1:7" ht="16.5" customHeight="1">
      <c r="A5" s="415"/>
      <c r="B5" s="193" t="s">
        <v>0</v>
      </c>
      <c r="C5" s="111" t="s">
        <v>143</v>
      </c>
      <c r="D5" s="111" t="s">
        <v>143</v>
      </c>
      <c r="E5" s="112" t="s">
        <v>67</v>
      </c>
      <c r="F5" s="113" t="s">
        <v>68</v>
      </c>
      <c r="G5" s="100"/>
    </row>
    <row r="6" spans="1:7" ht="16.5" customHeight="1">
      <c r="A6" s="416"/>
      <c r="B6" s="114"/>
      <c r="C6" s="115" t="s">
        <v>138</v>
      </c>
      <c r="D6" s="116" t="s">
        <v>139</v>
      </c>
      <c r="E6" s="117" t="s">
        <v>69</v>
      </c>
      <c r="F6" s="118" t="s">
        <v>70</v>
      </c>
      <c r="G6" s="100"/>
    </row>
    <row r="7" spans="1:7" ht="16.5" customHeight="1">
      <c r="A7" s="119">
        <v>1</v>
      </c>
      <c r="B7" s="120" t="s">
        <v>71</v>
      </c>
      <c r="C7" s="128">
        <v>2727566</v>
      </c>
      <c r="D7" s="129">
        <v>2639736</v>
      </c>
      <c r="E7" s="130">
        <f aca="true" t="shared" si="0" ref="E7:E47">C7-D7</f>
        <v>87830</v>
      </c>
      <c r="F7" s="141">
        <f aca="true" t="shared" si="1" ref="F7:F47">IF(D7=0,IF(C7=0,"－　","皆増　"),IF(C7=0,"皆減　",ROUND(E7/D7*100,1)))</f>
        <v>3.3</v>
      </c>
      <c r="G7" s="100"/>
    </row>
    <row r="8" spans="1:7" ht="16.5" customHeight="1">
      <c r="A8" s="119">
        <v>2</v>
      </c>
      <c r="B8" s="121" t="s">
        <v>2</v>
      </c>
      <c r="C8" s="131">
        <v>638033</v>
      </c>
      <c r="D8" s="132">
        <v>702793</v>
      </c>
      <c r="E8" s="133">
        <f t="shared" si="0"/>
        <v>-64760</v>
      </c>
      <c r="F8" s="142">
        <f t="shared" si="1"/>
        <v>-9.2</v>
      </c>
      <c r="G8" s="100"/>
    </row>
    <row r="9" spans="1:7" ht="16.5" customHeight="1">
      <c r="A9" s="119">
        <v>3</v>
      </c>
      <c r="B9" s="121" t="s">
        <v>3</v>
      </c>
      <c r="C9" s="131">
        <v>420573</v>
      </c>
      <c r="D9" s="132">
        <v>344055</v>
      </c>
      <c r="E9" s="133">
        <f t="shared" si="0"/>
        <v>76518</v>
      </c>
      <c r="F9" s="142">
        <f t="shared" si="1"/>
        <v>22.2</v>
      </c>
      <c r="G9" s="100"/>
    </row>
    <row r="10" spans="1:7" ht="16.5" customHeight="1">
      <c r="A10" s="119">
        <v>4</v>
      </c>
      <c r="B10" s="114" t="s">
        <v>4</v>
      </c>
      <c r="C10" s="134">
        <v>1005051</v>
      </c>
      <c r="D10" s="132">
        <v>1101876</v>
      </c>
      <c r="E10" s="133">
        <f t="shared" si="0"/>
        <v>-96825</v>
      </c>
      <c r="F10" s="142">
        <f t="shared" si="1"/>
        <v>-8.8</v>
      </c>
      <c r="G10" s="100"/>
    </row>
    <row r="11" spans="1:7" ht="16.5" customHeight="1">
      <c r="A11" s="119">
        <v>5</v>
      </c>
      <c r="B11" s="114" t="s">
        <v>5</v>
      </c>
      <c r="C11" s="134">
        <v>174061</v>
      </c>
      <c r="D11" s="132">
        <v>145249</v>
      </c>
      <c r="E11" s="133">
        <f t="shared" si="0"/>
        <v>28812</v>
      </c>
      <c r="F11" s="142">
        <f t="shared" si="1"/>
        <v>19.8</v>
      </c>
      <c r="G11" s="100"/>
    </row>
    <row r="12" spans="1:7" ht="16.5" customHeight="1">
      <c r="A12" s="119">
        <v>6</v>
      </c>
      <c r="B12" s="114" t="s">
        <v>6</v>
      </c>
      <c r="C12" s="134">
        <v>119587</v>
      </c>
      <c r="D12" s="132">
        <v>99606</v>
      </c>
      <c r="E12" s="133">
        <f t="shared" si="0"/>
        <v>19981</v>
      </c>
      <c r="F12" s="142">
        <f t="shared" si="1"/>
        <v>20.1</v>
      </c>
      <c r="G12" s="100"/>
    </row>
    <row r="13" spans="1:7" ht="16.5" customHeight="1">
      <c r="A13" s="119">
        <v>7</v>
      </c>
      <c r="B13" s="114" t="s">
        <v>7</v>
      </c>
      <c r="C13" s="134">
        <v>599776</v>
      </c>
      <c r="D13" s="132">
        <v>646568</v>
      </c>
      <c r="E13" s="133">
        <f t="shared" si="0"/>
        <v>-46792</v>
      </c>
      <c r="F13" s="142">
        <f t="shared" si="1"/>
        <v>-7.2</v>
      </c>
      <c r="G13" s="100"/>
    </row>
    <row r="14" spans="1:7" ht="16.5" customHeight="1">
      <c r="A14" s="119">
        <v>8</v>
      </c>
      <c r="B14" s="121" t="s">
        <v>8</v>
      </c>
      <c r="C14" s="131">
        <v>141364</v>
      </c>
      <c r="D14" s="132">
        <v>134132</v>
      </c>
      <c r="E14" s="133">
        <f t="shared" si="0"/>
        <v>7232</v>
      </c>
      <c r="F14" s="142">
        <f t="shared" si="1"/>
        <v>5.4</v>
      </c>
      <c r="G14" s="100"/>
    </row>
    <row r="15" spans="1:7" ht="16.5" customHeight="1">
      <c r="A15" s="119">
        <v>9</v>
      </c>
      <c r="B15" s="114" t="s">
        <v>9</v>
      </c>
      <c r="C15" s="134">
        <v>130751</v>
      </c>
      <c r="D15" s="132">
        <v>106765</v>
      </c>
      <c r="E15" s="133">
        <f t="shared" si="0"/>
        <v>23986</v>
      </c>
      <c r="F15" s="142">
        <f t="shared" si="1"/>
        <v>22.5</v>
      </c>
      <c r="G15" s="100"/>
    </row>
    <row r="16" spans="1:7" ht="16.5" customHeight="1">
      <c r="A16" s="119">
        <v>10</v>
      </c>
      <c r="B16" s="114" t="s">
        <v>10</v>
      </c>
      <c r="C16" s="134">
        <v>153062</v>
      </c>
      <c r="D16" s="132">
        <v>127236</v>
      </c>
      <c r="E16" s="133">
        <f t="shared" si="0"/>
        <v>25826</v>
      </c>
      <c r="F16" s="142">
        <f t="shared" si="1"/>
        <v>20.3</v>
      </c>
      <c r="G16" s="100"/>
    </row>
    <row r="17" spans="1:7" ht="16.5" customHeight="1">
      <c r="A17" s="119">
        <v>11</v>
      </c>
      <c r="B17" s="114" t="s">
        <v>11</v>
      </c>
      <c r="C17" s="134">
        <v>155380</v>
      </c>
      <c r="D17" s="132">
        <v>152869</v>
      </c>
      <c r="E17" s="133">
        <f t="shared" si="0"/>
        <v>2511</v>
      </c>
      <c r="F17" s="142">
        <f t="shared" si="1"/>
        <v>1.6</v>
      </c>
      <c r="G17" s="100"/>
    </row>
    <row r="18" spans="1:7" ht="16.5" customHeight="1">
      <c r="A18" s="119">
        <v>12</v>
      </c>
      <c r="B18" s="114" t="s">
        <v>12</v>
      </c>
      <c r="C18" s="134">
        <v>409192</v>
      </c>
      <c r="D18" s="132">
        <v>408955</v>
      </c>
      <c r="E18" s="133">
        <f t="shared" si="0"/>
        <v>237</v>
      </c>
      <c r="F18" s="142">
        <f t="shared" si="1"/>
        <v>0.1</v>
      </c>
      <c r="G18" s="100"/>
    </row>
    <row r="19" spans="1:7" ht="16.5" customHeight="1">
      <c r="A19" s="119">
        <v>13</v>
      </c>
      <c r="B19" s="114" t="s">
        <v>13</v>
      </c>
      <c r="C19" s="134">
        <v>367416</v>
      </c>
      <c r="D19" s="132">
        <v>368295</v>
      </c>
      <c r="E19" s="133">
        <f t="shared" si="0"/>
        <v>-879</v>
      </c>
      <c r="F19" s="142">
        <f t="shared" si="1"/>
        <v>-0.2</v>
      </c>
      <c r="G19" s="100"/>
    </row>
    <row r="20" spans="1:7" ht="16.5" customHeight="1">
      <c r="A20" s="119">
        <v>14</v>
      </c>
      <c r="B20" s="114" t="s">
        <v>14</v>
      </c>
      <c r="C20" s="134">
        <v>102248</v>
      </c>
      <c r="D20" s="132">
        <v>82410</v>
      </c>
      <c r="E20" s="133">
        <f t="shared" si="0"/>
        <v>19838</v>
      </c>
      <c r="F20" s="142">
        <f t="shared" si="1"/>
        <v>24.1</v>
      </c>
      <c r="G20" s="100"/>
    </row>
    <row r="21" spans="1:7" ht="16.5" customHeight="1">
      <c r="A21" s="124">
        <v>15</v>
      </c>
      <c r="B21" s="114" t="s">
        <v>15</v>
      </c>
      <c r="C21" s="134">
        <v>195594</v>
      </c>
      <c r="D21" s="132">
        <v>184916</v>
      </c>
      <c r="E21" s="133">
        <f t="shared" si="0"/>
        <v>10678</v>
      </c>
      <c r="F21" s="142">
        <f t="shared" si="1"/>
        <v>5.8</v>
      </c>
      <c r="G21" s="100"/>
    </row>
    <row r="22" spans="1:7" ht="16.5" customHeight="1">
      <c r="A22" s="124">
        <v>16</v>
      </c>
      <c r="B22" s="114" t="s">
        <v>16</v>
      </c>
      <c r="C22" s="134">
        <v>288381</v>
      </c>
      <c r="D22" s="132">
        <v>239740</v>
      </c>
      <c r="E22" s="133">
        <f t="shared" si="0"/>
        <v>48641</v>
      </c>
      <c r="F22" s="142">
        <f t="shared" si="1"/>
        <v>20.3</v>
      </c>
      <c r="G22" s="100"/>
    </row>
    <row r="23" spans="1:7" ht="16.5" customHeight="1">
      <c r="A23" s="119">
        <v>17</v>
      </c>
      <c r="B23" s="121" t="s">
        <v>17</v>
      </c>
      <c r="C23" s="131">
        <v>464989</v>
      </c>
      <c r="D23" s="132">
        <v>445518</v>
      </c>
      <c r="E23" s="133">
        <f t="shared" si="0"/>
        <v>19471</v>
      </c>
      <c r="F23" s="142">
        <f t="shared" si="1"/>
        <v>4.4</v>
      </c>
      <c r="G23" s="100"/>
    </row>
    <row r="24" spans="1:7" ht="16.5" customHeight="1">
      <c r="A24" s="119">
        <v>18</v>
      </c>
      <c r="B24" s="114" t="s">
        <v>18</v>
      </c>
      <c r="C24" s="134">
        <v>520338</v>
      </c>
      <c r="D24" s="132">
        <v>576471</v>
      </c>
      <c r="E24" s="133">
        <f t="shared" si="0"/>
        <v>-56133</v>
      </c>
      <c r="F24" s="142">
        <f t="shared" si="1"/>
        <v>-9.7</v>
      </c>
      <c r="G24" s="100"/>
    </row>
    <row r="25" spans="1:7" ht="16.5" customHeight="1">
      <c r="A25" s="119">
        <v>19</v>
      </c>
      <c r="B25" s="114" t="s">
        <v>19</v>
      </c>
      <c r="C25" s="134">
        <v>663743</v>
      </c>
      <c r="D25" s="132">
        <v>697692</v>
      </c>
      <c r="E25" s="133">
        <f t="shared" si="0"/>
        <v>-33949</v>
      </c>
      <c r="F25" s="142">
        <f t="shared" si="1"/>
        <v>-4.9</v>
      </c>
      <c r="G25" s="100"/>
    </row>
    <row r="26" spans="1:7" ht="16.5" customHeight="1">
      <c r="A26" s="119">
        <v>20</v>
      </c>
      <c r="B26" s="114" t="s">
        <v>20</v>
      </c>
      <c r="C26" s="134">
        <v>120723</v>
      </c>
      <c r="D26" s="132">
        <v>125309</v>
      </c>
      <c r="E26" s="133">
        <f t="shared" si="0"/>
        <v>-4586</v>
      </c>
      <c r="F26" s="142">
        <f t="shared" si="1"/>
        <v>-3.7</v>
      </c>
      <c r="G26" s="100"/>
    </row>
    <row r="27" spans="1:7" ht="16.5" customHeight="1">
      <c r="A27" s="119">
        <v>21</v>
      </c>
      <c r="B27" s="114" t="s">
        <v>21</v>
      </c>
      <c r="C27" s="134">
        <v>315643</v>
      </c>
      <c r="D27" s="132">
        <v>336148</v>
      </c>
      <c r="E27" s="133">
        <f t="shared" si="0"/>
        <v>-20505</v>
      </c>
      <c r="F27" s="142">
        <f t="shared" si="1"/>
        <v>-6.1</v>
      </c>
      <c r="G27" s="100"/>
    </row>
    <row r="28" spans="1:7" ht="16.5" customHeight="1">
      <c r="A28" s="119">
        <v>22</v>
      </c>
      <c r="B28" s="114" t="s">
        <v>22</v>
      </c>
      <c r="C28" s="134">
        <v>297459</v>
      </c>
      <c r="D28" s="132">
        <v>312067</v>
      </c>
      <c r="E28" s="133">
        <f t="shared" si="0"/>
        <v>-14608</v>
      </c>
      <c r="F28" s="142">
        <f t="shared" si="1"/>
        <v>-4.7</v>
      </c>
      <c r="G28" s="100"/>
    </row>
    <row r="29" spans="1:7" ht="16.5" customHeight="1">
      <c r="A29" s="119">
        <v>23</v>
      </c>
      <c r="B29" s="114" t="s">
        <v>72</v>
      </c>
      <c r="C29" s="134">
        <v>125869</v>
      </c>
      <c r="D29" s="132">
        <v>146856</v>
      </c>
      <c r="E29" s="133">
        <f t="shared" si="0"/>
        <v>-20987</v>
      </c>
      <c r="F29" s="142">
        <f t="shared" si="1"/>
        <v>-14.3</v>
      </c>
      <c r="G29" s="100"/>
    </row>
    <row r="30" spans="1:7" ht="16.5" customHeight="1">
      <c r="A30" s="119">
        <v>24</v>
      </c>
      <c r="B30" s="114" t="s">
        <v>23</v>
      </c>
      <c r="C30" s="134">
        <v>267288</v>
      </c>
      <c r="D30" s="132">
        <v>288854</v>
      </c>
      <c r="E30" s="133">
        <f t="shared" si="0"/>
        <v>-21566</v>
      </c>
      <c r="F30" s="142">
        <f t="shared" si="1"/>
        <v>-7.5</v>
      </c>
      <c r="G30" s="100"/>
    </row>
    <row r="31" spans="1:7" ht="16.5" customHeight="1">
      <c r="A31" s="119">
        <v>25</v>
      </c>
      <c r="B31" s="114" t="s">
        <v>24</v>
      </c>
      <c r="C31" s="134">
        <v>138503</v>
      </c>
      <c r="D31" s="132">
        <v>152565</v>
      </c>
      <c r="E31" s="133">
        <f t="shared" si="0"/>
        <v>-14062</v>
      </c>
      <c r="F31" s="142">
        <f t="shared" si="1"/>
        <v>-9.2</v>
      </c>
      <c r="G31" s="100"/>
    </row>
    <row r="32" spans="1:7" ht="16.5" customHeight="1">
      <c r="A32" s="119">
        <v>26</v>
      </c>
      <c r="B32" s="114" t="s">
        <v>25</v>
      </c>
      <c r="C32" s="134">
        <v>165046</v>
      </c>
      <c r="D32" s="132">
        <v>186708</v>
      </c>
      <c r="E32" s="133">
        <f t="shared" si="0"/>
        <v>-21662</v>
      </c>
      <c r="F32" s="142">
        <f t="shared" si="1"/>
        <v>-11.6</v>
      </c>
      <c r="G32" s="100"/>
    </row>
    <row r="33" spans="1:7" ht="16.5" customHeight="1">
      <c r="A33" s="119">
        <v>27</v>
      </c>
      <c r="B33" s="114" t="s">
        <v>26</v>
      </c>
      <c r="C33" s="134">
        <v>324098</v>
      </c>
      <c r="D33" s="132">
        <v>358418</v>
      </c>
      <c r="E33" s="133">
        <f t="shared" si="0"/>
        <v>-34320</v>
      </c>
      <c r="F33" s="142">
        <f t="shared" si="1"/>
        <v>-9.6</v>
      </c>
      <c r="G33" s="100"/>
    </row>
    <row r="34" spans="1:7" ht="16.5" customHeight="1">
      <c r="A34" s="119">
        <v>28</v>
      </c>
      <c r="B34" s="114" t="s">
        <v>27</v>
      </c>
      <c r="C34" s="134">
        <v>131921</v>
      </c>
      <c r="D34" s="132">
        <v>142697</v>
      </c>
      <c r="E34" s="133">
        <f t="shared" si="0"/>
        <v>-10776</v>
      </c>
      <c r="F34" s="142">
        <f t="shared" si="1"/>
        <v>-7.6</v>
      </c>
      <c r="G34" s="100"/>
    </row>
    <row r="35" spans="1:7" ht="16.5" customHeight="1">
      <c r="A35" s="119">
        <v>29</v>
      </c>
      <c r="B35" s="114" t="s">
        <v>28</v>
      </c>
      <c r="C35" s="134">
        <v>136020</v>
      </c>
      <c r="D35" s="132">
        <v>130190</v>
      </c>
      <c r="E35" s="133">
        <f t="shared" si="0"/>
        <v>5830</v>
      </c>
      <c r="F35" s="142">
        <f t="shared" si="1"/>
        <v>4.5</v>
      </c>
      <c r="G35" s="100"/>
    </row>
    <row r="36" spans="1:7" ht="16.5" customHeight="1">
      <c r="A36" s="119">
        <v>30</v>
      </c>
      <c r="B36" s="114" t="s">
        <v>29</v>
      </c>
      <c r="C36" s="134">
        <v>105564</v>
      </c>
      <c r="D36" s="132">
        <v>108866</v>
      </c>
      <c r="E36" s="133">
        <f t="shared" si="0"/>
        <v>-3302</v>
      </c>
      <c r="F36" s="142">
        <f t="shared" si="1"/>
        <v>-3</v>
      </c>
      <c r="G36" s="100"/>
    </row>
    <row r="37" spans="1:7" ht="16.5" customHeight="1">
      <c r="A37" s="119">
        <v>31</v>
      </c>
      <c r="B37" s="114" t="s">
        <v>30</v>
      </c>
      <c r="C37" s="134">
        <v>192669</v>
      </c>
      <c r="D37" s="132">
        <v>209626</v>
      </c>
      <c r="E37" s="133">
        <f t="shared" si="0"/>
        <v>-16957</v>
      </c>
      <c r="F37" s="142">
        <f t="shared" si="1"/>
        <v>-8.1</v>
      </c>
      <c r="G37" s="100"/>
    </row>
    <row r="38" spans="1:7" ht="16.5" customHeight="1">
      <c r="A38" s="119">
        <v>32</v>
      </c>
      <c r="B38" s="114" t="s">
        <v>31</v>
      </c>
      <c r="C38" s="134">
        <v>202337</v>
      </c>
      <c r="D38" s="132">
        <v>211205</v>
      </c>
      <c r="E38" s="133">
        <f t="shared" si="0"/>
        <v>-8868</v>
      </c>
      <c r="F38" s="142">
        <f t="shared" si="1"/>
        <v>-4.2</v>
      </c>
      <c r="G38" s="100"/>
    </row>
    <row r="39" spans="1:7" ht="16.5" customHeight="1">
      <c r="A39" s="119">
        <v>33</v>
      </c>
      <c r="B39" s="114" t="s">
        <v>32</v>
      </c>
      <c r="C39" s="134">
        <v>236740</v>
      </c>
      <c r="D39" s="132">
        <v>248206</v>
      </c>
      <c r="E39" s="133">
        <f t="shared" si="0"/>
        <v>-11466</v>
      </c>
      <c r="F39" s="142">
        <f t="shared" si="1"/>
        <v>-4.6</v>
      </c>
      <c r="G39" s="100"/>
    </row>
    <row r="40" spans="1:7" ht="16.5" customHeight="1">
      <c r="A40" s="119">
        <v>34</v>
      </c>
      <c r="B40" s="114" t="s">
        <v>33</v>
      </c>
      <c r="C40" s="134">
        <v>112338</v>
      </c>
      <c r="D40" s="132">
        <v>107067</v>
      </c>
      <c r="E40" s="133">
        <f t="shared" si="0"/>
        <v>5271</v>
      </c>
      <c r="F40" s="142">
        <f t="shared" si="1"/>
        <v>4.9</v>
      </c>
      <c r="G40" s="100"/>
    </row>
    <row r="41" spans="1:7" ht="16.5" customHeight="1">
      <c r="A41" s="119">
        <v>35</v>
      </c>
      <c r="B41" s="114" t="s">
        <v>34</v>
      </c>
      <c r="C41" s="134">
        <v>202148</v>
      </c>
      <c r="D41" s="132">
        <v>213017</v>
      </c>
      <c r="E41" s="133">
        <f t="shared" si="0"/>
        <v>-10869</v>
      </c>
      <c r="F41" s="142">
        <f t="shared" si="1"/>
        <v>-5.1</v>
      </c>
      <c r="G41" s="100"/>
    </row>
    <row r="42" spans="1:7" ht="16.5" customHeight="1">
      <c r="A42" s="119">
        <v>36</v>
      </c>
      <c r="B42" s="114" t="s">
        <v>35</v>
      </c>
      <c r="C42" s="134">
        <v>90275</v>
      </c>
      <c r="D42" s="132">
        <v>80145</v>
      </c>
      <c r="E42" s="133">
        <f t="shared" si="0"/>
        <v>10130</v>
      </c>
      <c r="F42" s="142">
        <f t="shared" si="1"/>
        <v>12.6</v>
      </c>
      <c r="G42" s="100"/>
    </row>
    <row r="43" spans="1:7" ht="16.5" customHeight="1">
      <c r="A43" s="119">
        <v>37</v>
      </c>
      <c r="B43" s="114" t="s">
        <v>73</v>
      </c>
      <c r="C43" s="134">
        <v>137814</v>
      </c>
      <c r="D43" s="132">
        <v>135630</v>
      </c>
      <c r="E43" s="133">
        <f t="shared" si="0"/>
        <v>2184</v>
      </c>
      <c r="F43" s="142">
        <f t="shared" si="1"/>
        <v>1.6</v>
      </c>
      <c r="G43" s="100"/>
    </row>
    <row r="44" spans="1:7" ht="16.5" customHeight="1">
      <c r="A44" s="119">
        <v>38</v>
      </c>
      <c r="B44" s="114" t="s">
        <v>36</v>
      </c>
      <c r="C44" s="134">
        <v>106909</v>
      </c>
      <c r="D44" s="132">
        <v>112439</v>
      </c>
      <c r="E44" s="133">
        <f t="shared" si="0"/>
        <v>-5530</v>
      </c>
      <c r="F44" s="142">
        <f t="shared" si="1"/>
        <v>-4.9</v>
      </c>
      <c r="G44" s="100"/>
    </row>
    <row r="45" spans="1:7" ht="16.5" customHeight="1">
      <c r="A45" s="119">
        <v>39</v>
      </c>
      <c r="B45" s="114" t="s">
        <v>37</v>
      </c>
      <c r="C45" s="134">
        <v>159707</v>
      </c>
      <c r="D45" s="132">
        <v>175789</v>
      </c>
      <c r="E45" s="133">
        <f t="shared" si="0"/>
        <v>-16082</v>
      </c>
      <c r="F45" s="142">
        <f t="shared" si="1"/>
        <v>-9.1</v>
      </c>
      <c r="G45" s="100"/>
    </row>
    <row r="46" spans="1:7" ht="16.5" customHeight="1" thickBot="1">
      <c r="A46" s="154">
        <v>40</v>
      </c>
      <c r="B46" s="155" t="s">
        <v>74</v>
      </c>
      <c r="C46" s="156">
        <v>171062</v>
      </c>
      <c r="D46" s="157">
        <v>212813</v>
      </c>
      <c r="E46" s="158">
        <f t="shared" si="0"/>
        <v>-41751</v>
      </c>
      <c r="F46" s="159">
        <f t="shared" si="1"/>
        <v>-19.6</v>
      </c>
      <c r="G46" s="100"/>
    </row>
    <row r="47" spans="1:7" ht="16.5" customHeight="1" thickTop="1">
      <c r="A47" s="421" t="s">
        <v>146</v>
      </c>
      <c r="B47" s="422"/>
      <c r="C47" s="136">
        <f>SUM(C7:C46)</f>
        <v>13017238</v>
      </c>
      <c r="D47" s="136">
        <f>SUM(D7:D46)</f>
        <v>13199497</v>
      </c>
      <c r="E47" s="160">
        <f t="shared" si="0"/>
        <v>-182259</v>
      </c>
      <c r="F47" s="161">
        <f t="shared" si="1"/>
        <v>-1.4</v>
      </c>
      <c r="G47" s="100"/>
    </row>
    <row r="48" spans="1:7" ht="16.5" customHeight="1">
      <c r="A48" s="122"/>
      <c r="B48" s="120"/>
      <c r="C48" s="137"/>
      <c r="D48" s="137"/>
      <c r="E48" s="137"/>
      <c r="F48" s="144"/>
      <c r="G48" s="100"/>
    </row>
    <row r="49" spans="1:7" ht="16.5" customHeight="1">
      <c r="A49" s="123">
        <v>41</v>
      </c>
      <c r="B49" s="114" t="s">
        <v>38</v>
      </c>
      <c r="C49" s="134">
        <v>93095</v>
      </c>
      <c r="D49" s="129">
        <v>104502</v>
      </c>
      <c r="E49" s="130">
        <f aca="true" t="shared" si="2" ref="E49:E80">C49-D49</f>
        <v>-11407</v>
      </c>
      <c r="F49" s="141">
        <f aca="true" t="shared" si="3" ref="F49:F80">IF(D49=0,IF(C49=0,"－　","皆増　"),IF(C49=0,"皆減　",ROUND(E49/D49*100,1)))</f>
        <v>-10.9</v>
      </c>
      <c r="G49" s="100"/>
    </row>
    <row r="50" spans="1:7" ht="16.5" customHeight="1">
      <c r="A50" s="123">
        <v>42</v>
      </c>
      <c r="B50" s="114" t="s">
        <v>39</v>
      </c>
      <c r="C50" s="134">
        <v>106525</v>
      </c>
      <c r="D50" s="132">
        <v>112908</v>
      </c>
      <c r="E50" s="133">
        <f t="shared" si="2"/>
        <v>-6383</v>
      </c>
      <c r="F50" s="142">
        <f t="shared" si="3"/>
        <v>-5.7</v>
      </c>
      <c r="G50" s="100"/>
    </row>
    <row r="51" spans="1:7" ht="16.5" customHeight="1">
      <c r="A51" s="124">
        <v>43</v>
      </c>
      <c r="B51" s="114" t="s">
        <v>40</v>
      </c>
      <c r="C51" s="134">
        <v>54505</v>
      </c>
      <c r="D51" s="132">
        <v>54746</v>
      </c>
      <c r="E51" s="133">
        <f t="shared" si="2"/>
        <v>-241</v>
      </c>
      <c r="F51" s="142">
        <f t="shared" si="3"/>
        <v>-0.4</v>
      </c>
      <c r="G51" s="100"/>
    </row>
    <row r="52" spans="1:7" ht="16.5" customHeight="1">
      <c r="A52" s="123">
        <v>44</v>
      </c>
      <c r="B52" s="121" t="s">
        <v>41</v>
      </c>
      <c r="C52" s="131">
        <v>19532</v>
      </c>
      <c r="D52" s="132">
        <v>15295</v>
      </c>
      <c r="E52" s="133">
        <f t="shared" si="2"/>
        <v>4237</v>
      </c>
      <c r="F52" s="142">
        <f t="shared" si="3"/>
        <v>27.7</v>
      </c>
      <c r="G52" s="100"/>
    </row>
    <row r="53" spans="1:7" ht="16.5" customHeight="1">
      <c r="A53" s="124">
        <v>45</v>
      </c>
      <c r="B53" s="114" t="s">
        <v>42</v>
      </c>
      <c r="C53" s="134">
        <v>44259</v>
      </c>
      <c r="D53" s="132">
        <v>30796</v>
      </c>
      <c r="E53" s="133">
        <f t="shared" si="2"/>
        <v>13463</v>
      </c>
      <c r="F53" s="142">
        <f t="shared" si="3"/>
        <v>43.7</v>
      </c>
      <c r="G53" s="100"/>
    </row>
    <row r="54" spans="1:7" ht="16.5" customHeight="1">
      <c r="A54" s="123">
        <v>46</v>
      </c>
      <c r="B54" s="114" t="s">
        <v>43</v>
      </c>
      <c r="C54" s="134">
        <v>42412</v>
      </c>
      <c r="D54" s="132">
        <v>32776</v>
      </c>
      <c r="E54" s="133">
        <f t="shared" si="2"/>
        <v>9636</v>
      </c>
      <c r="F54" s="142">
        <f t="shared" si="3"/>
        <v>29.4</v>
      </c>
      <c r="G54" s="100"/>
    </row>
    <row r="55" spans="1:7" ht="16.5" customHeight="1">
      <c r="A55" s="124">
        <v>47</v>
      </c>
      <c r="B55" s="114" t="s">
        <v>44</v>
      </c>
      <c r="C55" s="134">
        <v>45089</v>
      </c>
      <c r="D55" s="132">
        <v>34248</v>
      </c>
      <c r="E55" s="133">
        <f t="shared" si="2"/>
        <v>10841</v>
      </c>
      <c r="F55" s="142">
        <f t="shared" si="3"/>
        <v>31.7</v>
      </c>
      <c r="G55" s="100"/>
    </row>
    <row r="56" spans="1:7" ht="16.5" customHeight="1">
      <c r="A56" s="123">
        <v>48</v>
      </c>
      <c r="B56" s="121" t="s">
        <v>45</v>
      </c>
      <c r="C56" s="131">
        <v>51175</v>
      </c>
      <c r="D56" s="132">
        <v>35192</v>
      </c>
      <c r="E56" s="133">
        <f t="shared" si="2"/>
        <v>15983</v>
      </c>
      <c r="F56" s="142">
        <f t="shared" si="3"/>
        <v>45.4</v>
      </c>
      <c r="G56" s="100"/>
    </row>
    <row r="57" spans="1:7" ht="16.5" customHeight="1">
      <c r="A57" s="124">
        <v>49</v>
      </c>
      <c r="B57" s="114" t="s">
        <v>46</v>
      </c>
      <c r="C57" s="134">
        <v>45042</v>
      </c>
      <c r="D57" s="132">
        <v>33092</v>
      </c>
      <c r="E57" s="133">
        <f t="shared" si="2"/>
        <v>11950</v>
      </c>
      <c r="F57" s="142">
        <f t="shared" si="3"/>
        <v>36.1</v>
      </c>
      <c r="G57" s="100"/>
    </row>
    <row r="58" spans="1:7" ht="16.5" customHeight="1">
      <c r="A58" s="123">
        <v>50</v>
      </c>
      <c r="B58" s="114" t="s">
        <v>47</v>
      </c>
      <c r="C58" s="134">
        <v>26464</v>
      </c>
      <c r="D58" s="132">
        <v>19757</v>
      </c>
      <c r="E58" s="133">
        <f t="shared" si="2"/>
        <v>6707</v>
      </c>
      <c r="F58" s="142">
        <f t="shared" si="3"/>
        <v>33.9</v>
      </c>
      <c r="G58" s="100"/>
    </row>
    <row r="59" spans="1:7" ht="16.5" customHeight="1">
      <c r="A59" s="124">
        <v>51</v>
      </c>
      <c r="B59" s="114" t="s">
        <v>75</v>
      </c>
      <c r="C59" s="134">
        <v>20557</v>
      </c>
      <c r="D59" s="132">
        <v>12141</v>
      </c>
      <c r="E59" s="133">
        <f t="shared" si="2"/>
        <v>8416</v>
      </c>
      <c r="F59" s="142">
        <f t="shared" si="3"/>
        <v>69.3</v>
      </c>
      <c r="G59" s="100"/>
    </row>
    <row r="60" spans="1:7" ht="16.5" customHeight="1">
      <c r="A60" s="123">
        <v>52</v>
      </c>
      <c r="B60" s="114" t="s">
        <v>48</v>
      </c>
      <c r="C60" s="134">
        <v>16707</v>
      </c>
      <c r="D60" s="132">
        <v>14348</v>
      </c>
      <c r="E60" s="133">
        <f t="shared" si="2"/>
        <v>2359</v>
      </c>
      <c r="F60" s="142">
        <f t="shared" si="3"/>
        <v>16.4</v>
      </c>
      <c r="G60" s="100"/>
    </row>
    <row r="61" spans="1:7" ht="16.5" customHeight="1">
      <c r="A61" s="123">
        <v>53</v>
      </c>
      <c r="B61" s="121" t="s">
        <v>49</v>
      </c>
      <c r="C61" s="131">
        <v>16660</v>
      </c>
      <c r="D61" s="132">
        <v>12544</v>
      </c>
      <c r="E61" s="133">
        <f t="shared" si="2"/>
        <v>4116</v>
      </c>
      <c r="F61" s="142">
        <f t="shared" si="3"/>
        <v>32.8</v>
      </c>
      <c r="G61" s="100"/>
    </row>
    <row r="62" spans="1:7" ht="16.5" customHeight="1">
      <c r="A62" s="123">
        <v>54</v>
      </c>
      <c r="B62" s="114" t="s">
        <v>50</v>
      </c>
      <c r="C62" s="134">
        <v>13979</v>
      </c>
      <c r="D62" s="132">
        <v>11126</v>
      </c>
      <c r="E62" s="133">
        <f t="shared" si="2"/>
        <v>2853</v>
      </c>
      <c r="F62" s="142">
        <f t="shared" si="3"/>
        <v>25.6</v>
      </c>
      <c r="G62" s="100"/>
    </row>
    <row r="63" spans="1:7" ht="16.5" customHeight="1">
      <c r="A63" s="123">
        <v>55</v>
      </c>
      <c r="B63" s="114" t="s">
        <v>76</v>
      </c>
      <c r="C63" s="134">
        <v>20485</v>
      </c>
      <c r="D63" s="132">
        <v>14708</v>
      </c>
      <c r="E63" s="133">
        <f t="shared" si="2"/>
        <v>5777</v>
      </c>
      <c r="F63" s="142">
        <f t="shared" si="3"/>
        <v>39.3</v>
      </c>
      <c r="G63" s="100"/>
    </row>
    <row r="64" spans="1:7" ht="16.5" customHeight="1">
      <c r="A64" s="123">
        <v>56</v>
      </c>
      <c r="B64" s="114" t="s">
        <v>51</v>
      </c>
      <c r="C64" s="134">
        <v>6103</v>
      </c>
      <c r="D64" s="132">
        <v>2656</v>
      </c>
      <c r="E64" s="133">
        <f t="shared" si="2"/>
        <v>3447</v>
      </c>
      <c r="F64" s="142">
        <f t="shared" si="3"/>
        <v>129.8</v>
      </c>
      <c r="G64" s="100"/>
    </row>
    <row r="65" spans="1:7" ht="16.5" customHeight="1">
      <c r="A65" s="123">
        <v>57</v>
      </c>
      <c r="B65" s="114" t="s">
        <v>52</v>
      </c>
      <c r="C65" s="134">
        <v>40628</v>
      </c>
      <c r="D65" s="132">
        <v>29740</v>
      </c>
      <c r="E65" s="133">
        <f t="shared" si="2"/>
        <v>10888</v>
      </c>
      <c r="F65" s="142">
        <f t="shared" si="3"/>
        <v>36.6</v>
      </c>
      <c r="G65" s="100"/>
    </row>
    <row r="66" spans="1:7" ht="16.5" customHeight="1">
      <c r="A66" s="123">
        <v>58</v>
      </c>
      <c r="B66" s="114" t="s">
        <v>140</v>
      </c>
      <c r="C66" s="134">
        <v>38801</v>
      </c>
      <c r="D66" s="132">
        <v>30626</v>
      </c>
      <c r="E66" s="133">
        <f t="shared" si="2"/>
        <v>8175</v>
      </c>
      <c r="F66" s="142">
        <f t="shared" si="3"/>
        <v>26.7</v>
      </c>
      <c r="G66" s="100"/>
    </row>
    <row r="67" spans="1:7" ht="16.5" customHeight="1">
      <c r="A67" s="123">
        <v>59</v>
      </c>
      <c r="B67" s="114" t="s">
        <v>53</v>
      </c>
      <c r="C67" s="134">
        <v>60209</v>
      </c>
      <c r="D67" s="132">
        <v>51310</v>
      </c>
      <c r="E67" s="133">
        <f t="shared" si="2"/>
        <v>8899</v>
      </c>
      <c r="F67" s="142">
        <f t="shared" si="3"/>
        <v>17.3</v>
      </c>
      <c r="G67" s="100"/>
    </row>
    <row r="68" spans="1:7" ht="16.5" customHeight="1">
      <c r="A68" s="123">
        <v>60</v>
      </c>
      <c r="B68" s="114" t="s">
        <v>54</v>
      </c>
      <c r="C68" s="134">
        <v>59552</v>
      </c>
      <c r="D68" s="132">
        <v>43172</v>
      </c>
      <c r="E68" s="133">
        <f t="shared" si="2"/>
        <v>16380</v>
      </c>
      <c r="F68" s="142">
        <f t="shared" si="3"/>
        <v>37.9</v>
      </c>
      <c r="G68" s="100"/>
    </row>
    <row r="69" spans="1:7" ht="16.5" customHeight="1">
      <c r="A69" s="123">
        <v>61</v>
      </c>
      <c r="B69" s="114" t="s">
        <v>55</v>
      </c>
      <c r="C69" s="134">
        <v>40864</v>
      </c>
      <c r="D69" s="132">
        <v>28458</v>
      </c>
      <c r="E69" s="133">
        <f t="shared" si="2"/>
        <v>12406</v>
      </c>
      <c r="F69" s="142">
        <f t="shared" si="3"/>
        <v>43.6</v>
      </c>
      <c r="G69" s="100"/>
    </row>
    <row r="70" spans="1:7" ht="16.5" customHeight="1">
      <c r="A70" s="123">
        <v>62</v>
      </c>
      <c r="B70" s="121" t="s">
        <v>56</v>
      </c>
      <c r="C70" s="131">
        <v>23337</v>
      </c>
      <c r="D70" s="132">
        <v>15337</v>
      </c>
      <c r="E70" s="133">
        <f t="shared" si="2"/>
        <v>8000</v>
      </c>
      <c r="F70" s="142">
        <f t="shared" si="3"/>
        <v>52.2</v>
      </c>
      <c r="G70" s="100"/>
    </row>
    <row r="71" spans="1:7" ht="16.5" customHeight="1">
      <c r="A71" s="123">
        <v>63</v>
      </c>
      <c r="B71" s="114" t="s">
        <v>57</v>
      </c>
      <c r="C71" s="134">
        <v>40142</v>
      </c>
      <c r="D71" s="132">
        <v>27343</v>
      </c>
      <c r="E71" s="133">
        <f t="shared" si="2"/>
        <v>12799</v>
      </c>
      <c r="F71" s="142">
        <f t="shared" si="3"/>
        <v>46.8</v>
      </c>
      <c r="G71" s="100"/>
    </row>
    <row r="72" spans="1:7" ht="16.5" customHeight="1">
      <c r="A72" s="123">
        <v>64</v>
      </c>
      <c r="B72" s="121" t="s">
        <v>58</v>
      </c>
      <c r="C72" s="131">
        <v>51800</v>
      </c>
      <c r="D72" s="132">
        <v>46740</v>
      </c>
      <c r="E72" s="133">
        <f t="shared" si="2"/>
        <v>5060</v>
      </c>
      <c r="F72" s="142">
        <f t="shared" si="3"/>
        <v>10.8</v>
      </c>
      <c r="G72" s="100"/>
    </row>
    <row r="73" spans="1:7" ht="16.5" customHeight="1">
      <c r="A73" s="123">
        <v>65</v>
      </c>
      <c r="B73" s="114" t="s">
        <v>59</v>
      </c>
      <c r="C73" s="134">
        <v>81633</v>
      </c>
      <c r="D73" s="132">
        <v>85685</v>
      </c>
      <c r="E73" s="133">
        <f t="shared" si="2"/>
        <v>-4052</v>
      </c>
      <c r="F73" s="142">
        <f t="shared" si="3"/>
        <v>-4.7</v>
      </c>
      <c r="G73" s="100"/>
    </row>
    <row r="74" spans="1:7" ht="16.5" customHeight="1">
      <c r="A74" s="123">
        <v>66</v>
      </c>
      <c r="B74" s="114" t="s">
        <v>60</v>
      </c>
      <c r="C74" s="134">
        <v>37072</v>
      </c>
      <c r="D74" s="132">
        <v>26918</v>
      </c>
      <c r="E74" s="133">
        <f t="shared" si="2"/>
        <v>10154</v>
      </c>
      <c r="F74" s="142">
        <f t="shared" si="3"/>
        <v>37.7</v>
      </c>
      <c r="G74" s="100"/>
    </row>
    <row r="75" spans="1:7" ht="16.5" customHeight="1">
      <c r="A75" s="123">
        <v>67</v>
      </c>
      <c r="B75" s="114" t="s">
        <v>61</v>
      </c>
      <c r="C75" s="134">
        <v>52646</v>
      </c>
      <c r="D75" s="132">
        <v>50476</v>
      </c>
      <c r="E75" s="133">
        <f t="shared" si="2"/>
        <v>2170</v>
      </c>
      <c r="F75" s="142">
        <f t="shared" si="3"/>
        <v>4.3</v>
      </c>
      <c r="G75" s="100"/>
    </row>
    <row r="76" spans="1:7" ht="16.5" customHeight="1">
      <c r="A76" s="123">
        <v>68</v>
      </c>
      <c r="B76" s="114" t="s">
        <v>62</v>
      </c>
      <c r="C76" s="134">
        <v>60189</v>
      </c>
      <c r="D76" s="132">
        <v>57582</v>
      </c>
      <c r="E76" s="133">
        <f t="shared" si="2"/>
        <v>2607</v>
      </c>
      <c r="F76" s="142">
        <f t="shared" si="3"/>
        <v>4.5</v>
      </c>
      <c r="G76" s="100"/>
    </row>
    <row r="77" spans="1:7" ht="16.5" customHeight="1">
      <c r="A77" s="123">
        <v>69</v>
      </c>
      <c r="B77" s="114" t="s">
        <v>63</v>
      </c>
      <c r="C77" s="134">
        <v>87343</v>
      </c>
      <c r="D77" s="132">
        <v>77315</v>
      </c>
      <c r="E77" s="133">
        <f t="shared" si="2"/>
        <v>10028</v>
      </c>
      <c r="F77" s="142">
        <f t="shared" si="3"/>
        <v>13</v>
      </c>
      <c r="G77" s="100"/>
    </row>
    <row r="78" spans="1:7" ht="16.5" customHeight="1" thickBot="1">
      <c r="A78" s="123">
        <v>70</v>
      </c>
      <c r="B78" s="114" t="s">
        <v>64</v>
      </c>
      <c r="C78" s="134">
        <v>82843</v>
      </c>
      <c r="D78" s="132">
        <v>88959</v>
      </c>
      <c r="E78" s="135">
        <f t="shared" si="2"/>
        <v>-6116</v>
      </c>
      <c r="F78" s="143">
        <f t="shared" si="3"/>
        <v>-6.9</v>
      </c>
      <c r="G78" s="100"/>
    </row>
    <row r="79" spans="1:7" ht="16.5" customHeight="1" thickTop="1">
      <c r="A79" s="421" t="s">
        <v>144</v>
      </c>
      <c r="B79" s="422"/>
      <c r="C79" s="138">
        <f>SUM(C49:C78)</f>
        <v>1379648</v>
      </c>
      <c r="D79" s="138">
        <f>SUM(D49:D78)</f>
        <v>1200496</v>
      </c>
      <c r="E79" s="130">
        <f t="shared" si="2"/>
        <v>179152</v>
      </c>
      <c r="F79" s="141">
        <f t="shared" si="3"/>
        <v>14.9</v>
      </c>
      <c r="G79" s="100"/>
    </row>
    <row r="80" spans="1:7" ht="16.5" customHeight="1">
      <c r="A80" s="423" t="s">
        <v>145</v>
      </c>
      <c r="B80" s="424"/>
      <c r="C80" s="139">
        <f>C47+C79</f>
        <v>14396886</v>
      </c>
      <c r="D80" s="139">
        <f>D47+D79</f>
        <v>14399993</v>
      </c>
      <c r="E80" s="140">
        <f t="shared" si="2"/>
        <v>-3107</v>
      </c>
      <c r="F80" s="145">
        <f t="shared" si="3"/>
        <v>0</v>
      </c>
      <c r="G80" s="100"/>
    </row>
    <row r="81" spans="1:7" ht="16.5" customHeight="1">
      <c r="A81" s="120"/>
      <c r="B81" s="120"/>
      <c r="C81" s="137"/>
      <c r="D81" s="137"/>
      <c r="E81" s="137"/>
      <c r="F81" s="144"/>
      <c r="G81" s="100"/>
    </row>
    <row r="82" spans="1:6" s="146" customFormat="1" ht="16.5" customHeight="1">
      <c r="A82" s="419" t="s">
        <v>160</v>
      </c>
      <c r="B82" s="420"/>
      <c r="C82" s="420"/>
      <c r="D82" s="420"/>
      <c r="E82" s="420"/>
      <c r="F82" s="420"/>
    </row>
    <row r="83" spans="1:6" s="146" customFormat="1" ht="16.5" customHeight="1">
      <c r="A83" s="420"/>
      <c r="B83" s="420"/>
      <c r="C83" s="420"/>
      <c r="D83" s="420"/>
      <c r="E83" s="420"/>
      <c r="F83" s="420"/>
    </row>
    <row r="84" spans="1:6" s="146" customFormat="1" ht="16.5" customHeight="1">
      <c r="A84" s="420"/>
      <c r="B84" s="420"/>
      <c r="C84" s="420"/>
      <c r="D84" s="420"/>
      <c r="E84" s="420"/>
      <c r="F84" s="420"/>
    </row>
    <row r="85" spans="1:6" s="146" customFormat="1" ht="16.5" customHeight="1">
      <c r="A85" s="420"/>
      <c r="B85" s="420"/>
      <c r="C85" s="420"/>
      <c r="D85" s="420"/>
      <c r="E85" s="420"/>
      <c r="F85" s="420"/>
    </row>
    <row r="86" spans="1:7" ht="16.5" customHeight="1">
      <c r="A86" s="420"/>
      <c r="B86" s="420"/>
      <c r="C86" s="420"/>
      <c r="D86" s="420"/>
      <c r="E86" s="420"/>
      <c r="F86" s="420"/>
      <c r="G86" s="100"/>
    </row>
  </sheetData>
  <sheetProtection/>
  <mergeCells count="6">
    <mergeCell ref="A4:A6"/>
    <mergeCell ref="A2:F2"/>
    <mergeCell ref="A82:F86"/>
    <mergeCell ref="A79:B79"/>
    <mergeCell ref="A80:B80"/>
    <mergeCell ref="A47:B47"/>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48" max="7" man="1"/>
  </rowBreaks>
</worksheet>
</file>

<file path=xl/worksheets/sheet6.xml><?xml version="1.0" encoding="utf-8"?>
<worksheet xmlns="http://schemas.openxmlformats.org/spreadsheetml/2006/main" xmlns:r="http://schemas.openxmlformats.org/officeDocument/2006/relationships">
  <dimension ref="A1:Q77"/>
  <sheetViews>
    <sheetView view="pageBreakPreview" zoomScaleSheetLayoutView="100" zoomScalePageLayoutView="0" workbookViewId="0" topLeftCell="A1">
      <pane xSplit="2" ySplit="6" topLeftCell="C7" activePane="bottomRight" state="frozen"/>
      <selection pane="topLeft" activeCell="J7" sqref="J7"/>
      <selection pane="topRight" activeCell="J7" sqref="J7"/>
      <selection pane="bottomLeft" activeCell="J7" sqref="J7"/>
      <selection pane="bottomRight" activeCell="J7" sqref="J7"/>
    </sheetView>
  </sheetViews>
  <sheetFormatPr defaultColWidth="8.796875" defaultRowHeight="15"/>
  <cols>
    <col min="1" max="1" width="4" style="18" customWidth="1"/>
    <col min="2" max="2" width="12.19921875" style="18" customWidth="1"/>
    <col min="3" max="4" width="14.69921875" style="18" customWidth="1"/>
    <col min="5" max="5" width="14" style="18" hidden="1" customWidth="1"/>
    <col min="6" max="8" width="11.09765625" style="18" hidden="1" customWidth="1"/>
    <col min="9" max="9" width="11.3984375" style="18" hidden="1" customWidth="1"/>
    <col min="10" max="10" width="14.69921875" style="32" customWidth="1"/>
    <col min="11" max="11" width="13.5" style="33" customWidth="1"/>
    <col min="12" max="17" width="0" style="18" hidden="1" customWidth="1"/>
    <col min="18" max="16384" width="9" style="18" customWidth="1"/>
  </cols>
  <sheetData>
    <row r="1" ht="13.5">
      <c r="A1" s="294"/>
    </row>
    <row r="2" ht="18.75" customHeight="1">
      <c r="B2" s="185" t="s">
        <v>174</v>
      </c>
    </row>
    <row r="3" spans="11:14" ht="21" customHeight="1">
      <c r="K3" s="186" t="s">
        <v>131</v>
      </c>
      <c r="N3" s="18" t="s">
        <v>79</v>
      </c>
    </row>
    <row r="4" spans="1:14" ht="13.5">
      <c r="A4" s="425" t="s">
        <v>135</v>
      </c>
      <c r="B4" s="43"/>
      <c r="C4" s="293" t="s">
        <v>169</v>
      </c>
      <c r="D4" s="293" t="s">
        <v>169</v>
      </c>
      <c r="E4" s="48" t="s">
        <v>156</v>
      </c>
      <c r="F4" s="180" t="s">
        <v>157</v>
      </c>
      <c r="G4" s="43" t="s">
        <v>80</v>
      </c>
      <c r="H4" s="43" t="s">
        <v>81</v>
      </c>
      <c r="I4" s="43" t="s">
        <v>82</v>
      </c>
      <c r="J4" s="44" t="s">
        <v>98</v>
      </c>
      <c r="K4" s="45" t="s">
        <v>83</v>
      </c>
      <c r="L4" s="18" t="s">
        <v>84</v>
      </c>
      <c r="M4" s="18" t="s">
        <v>85</v>
      </c>
      <c r="N4" s="18" t="s">
        <v>86</v>
      </c>
    </row>
    <row r="5" spans="1:16" ht="17.25" customHeight="1">
      <c r="A5" s="426"/>
      <c r="B5" s="49" t="s">
        <v>0</v>
      </c>
      <c r="C5" s="295" t="s">
        <v>176</v>
      </c>
      <c r="D5" s="295" t="s">
        <v>175</v>
      </c>
      <c r="E5" s="49" t="s">
        <v>87</v>
      </c>
      <c r="F5" s="19" t="s">
        <v>87</v>
      </c>
      <c r="G5" s="19" t="s">
        <v>87</v>
      </c>
      <c r="H5" s="19" t="s">
        <v>87</v>
      </c>
      <c r="I5" s="19" t="s">
        <v>87</v>
      </c>
      <c r="J5" s="41" t="s">
        <v>99</v>
      </c>
      <c r="K5" s="46" t="s">
        <v>100</v>
      </c>
      <c r="L5" s="18" t="s">
        <v>83</v>
      </c>
      <c r="M5" s="18" t="s">
        <v>83</v>
      </c>
      <c r="N5" s="18" t="s">
        <v>83</v>
      </c>
      <c r="O5" s="22"/>
      <c r="P5" s="22"/>
    </row>
    <row r="6" spans="1:14" ht="13.5">
      <c r="A6" s="427"/>
      <c r="B6" s="20"/>
      <c r="C6" s="37" t="s">
        <v>88</v>
      </c>
      <c r="D6" s="37" t="s">
        <v>89</v>
      </c>
      <c r="E6" s="37"/>
      <c r="F6" s="37"/>
      <c r="G6" s="37"/>
      <c r="H6" s="37"/>
      <c r="I6" s="37"/>
      <c r="J6" s="38" t="s">
        <v>101</v>
      </c>
      <c r="K6" s="47" t="s">
        <v>102</v>
      </c>
      <c r="L6" s="18" t="s">
        <v>90</v>
      </c>
      <c r="M6" s="18" t="s">
        <v>91</v>
      </c>
      <c r="N6" s="18" t="s">
        <v>92</v>
      </c>
    </row>
    <row r="7" spans="1:17" ht="13.5">
      <c r="A7" s="21">
        <v>1</v>
      </c>
      <c r="B7" s="21" t="s">
        <v>93</v>
      </c>
      <c r="C7" s="97"/>
      <c r="D7" s="97">
        <v>25342214</v>
      </c>
      <c r="E7" s="97">
        <v>11798594</v>
      </c>
      <c r="F7" s="97">
        <v>13004157</v>
      </c>
      <c r="G7" s="97">
        <v>14176608</v>
      </c>
      <c r="H7" s="97">
        <v>18453461</v>
      </c>
      <c r="I7" s="97">
        <v>25765779</v>
      </c>
      <c r="J7" s="97">
        <f aca="true" t="shared" si="0" ref="J7:J70">SUM(C7-D7)</f>
        <v>-25342214</v>
      </c>
      <c r="K7" s="98">
        <f aca="true" t="shared" si="1" ref="K7:K70">IF(D7=0,"　　－",ROUND((C7/D7-1)*100,1))</f>
        <v>-100</v>
      </c>
      <c r="L7" s="18">
        <f>IF(G7=0,"　　－",ROUND((D7/G7-1)*100,1))</f>
        <v>78.8</v>
      </c>
      <c r="M7" s="18">
        <f aca="true" t="shared" si="2" ref="M7:M46">IF(H7=0,"　　－",ROUND((G7/H7-1)*100,1))</f>
        <v>-23.2</v>
      </c>
      <c r="N7" s="18">
        <f aca="true" t="shared" si="3" ref="N7:N70">IF(I7=0,"　 －",ROUND((H7/I7-1)*100,1))</f>
        <v>-28.4</v>
      </c>
      <c r="O7" s="18">
        <v>1</v>
      </c>
      <c r="P7" s="18">
        <v>1</v>
      </c>
      <c r="Q7" s="294" t="s">
        <v>170</v>
      </c>
    </row>
    <row r="8" spans="1:17" ht="13.5">
      <c r="A8" s="21">
        <v>2</v>
      </c>
      <c r="B8" s="21" t="s">
        <v>2</v>
      </c>
      <c r="C8" s="97"/>
      <c r="D8" s="97">
        <v>4608155</v>
      </c>
      <c r="E8" s="97">
        <v>2405266</v>
      </c>
      <c r="F8" s="97">
        <v>2650893</v>
      </c>
      <c r="G8" s="97">
        <v>2956846</v>
      </c>
      <c r="H8" s="97">
        <v>3852179</v>
      </c>
      <c r="I8" s="97">
        <v>5367834</v>
      </c>
      <c r="J8" s="97">
        <f t="shared" si="0"/>
        <v>-4608155</v>
      </c>
      <c r="K8" s="98">
        <f t="shared" si="1"/>
        <v>-100</v>
      </c>
      <c r="L8" s="18">
        <f aca="true" t="shared" si="4" ref="L8:L71">IF(G8=0,"　　－",ROUND((D8/G8-1)*100,1))</f>
        <v>55.8</v>
      </c>
      <c r="M8" s="18">
        <f t="shared" si="2"/>
        <v>-23.2</v>
      </c>
      <c r="N8" s="18">
        <f t="shared" si="3"/>
        <v>-28.2</v>
      </c>
      <c r="O8" s="18">
        <v>1</v>
      </c>
      <c r="P8" s="18">
        <v>1</v>
      </c>
      <c r="Q8" s="294" t="s">
        <v>170</v>
      </c>
    </row>
    <row r="9" spans="1:17" ht="13.5">
      <c r="A9" s="21">
        <v>3</v>
      </c>
      <c r="B9" s="21" t="s">
        <v>3</v>
      </c>
      <c r="C9" s="97"/>
      <c r="D9" s="97">
        <v>4999720</v>
      </c>
      <c r="E9" s="97">
        <v>1831326</v>
      </c>
      <c r="F9" s="97">
        <v>2018525</v>
      </c>
      <c r="G9" s="97">
        <v>2272927</v>
      </c>
      <c r="H9" s="97">
        <v>2960923</v>
      </c>
      <c r="I9" s="97">
        <v>4111377</v>
      </c>
      <c r="J9" s="97">
        <f t="shared" si="0"/>
        <v>-4999720</v>
      </c>
      <c r="K9" s="98">
        <f t="shared" si="1"/>
        <v>-100</v>
      </c>
      <c r="L9" s="18">
        <f t="shared" si="4"/>
        <v>120</v>
      </c>
      <c r="M9" s="18">
        <f t="shared" si="2"/>
        <v>-23.2</v>
      </c>
      <c r="N9" s="18">
        <f t="shared" si="3"/>
        <v>-28</v>
      </c>
      <c r="O9" s="18">
        <v>1</v>
      </c>
      <c r="P9" s="18">
        <v>1</v>
      </c>
      <c r="Q9" s="294" t="s">
        <v>170</v>
      </c>
    </row>
    <row r="10" spans="1:17" ht="13.5">
      <c r="A10" s="21">
        <v>4</v>
      </c>
      <c r="B10" s="21" t="s">
        <v>4</v>
      </c>
      <c r="C10" s="97"/>
      <c r="D10" s="97">
        <v>6071990</v>
      </c>
      <c r="E10" s="97">
        <v>3502362</v>
      </c>
      <c r="F10" s="97">
        <v>3859615</v>
      </c>
      <c r="G10" s="97">
        <v>3975117</v>
      </c>
      <c r="H10" s="97">
        <v>5163514</v>
      </c>
      <c r="I10" s="97">
        <v>7201772</v>
      </c>
      <c r="J10" s="97">
        <f t="shared" si="0"/>
        <v>-6071990</v>
      </c>
      <c r="K10" s="98">
        <f t="shared" si="1"/>
        <v>-100</v>
      </c>
      <c r="L10" s="18">
        <f t="shared" si="4"/>
        <v>52.7</v>
      </c>
      <c r="M10" s="18">
        <f t="shared" si="2"/>
        <v>-23</v>
      </c>
      <c r="N10" s="18">
        <f t="shared" si="3"/>
        <v>-28.3</v>
      </c>
      <c r="O10" s="18">
        <v>1</v>
      </c>
      <c r="P10" s="18">
        <v>1</v>
      </c>
      <c r="Q10" s="294" t="s">
        <v>170</v>
      </c>
    </row>
    <row r="11" spans="1:17" ht="13.5">
      <c r="A11" s="21">
        <v>5</v>
      </c>
      <c r="B11" s="21" t="s">
        <v>5</v>
      </c>
      <c r="C11" s="97"/>
      <c r="D11" s="97">
        <v>1954582</v>
      </c>
      <c r="E11" s="97">
        <v>805196</v>
      </c>
      <c r="F11" s="97">
        <v>887502</v>
      </c>
      <c r="G11" s="97">
        <v>1006121</v>
      </c>
      <c r="H11" s="97">
        <v>1312551</v>
      </c>
      <c r="I11" s="97">
        <v>1811282</v>
      </c>
      <c r="J11" s="97">
        <f t="shared" si="0"/>
        <v>-1954582</v>
      </c>
      <c r="K11" s="98">
        <f t="shared" si="1"/>
        <v>-100</v>
      </c>
      <c r="L11" s="18">
        <f t="shared" si="4"/>
        <v>94.3</v>
      </c>
      <c r="M11" s="18">
        <f t="shared" si="2"/>
        <v>-23.3</v>
      </c>
      <c r="N11" s="18">
        <f t="shared" si="3"/>
        <v>-27.5</v>
      </c>
      <c r="O11" s="18">
        <v>1</v>
      </c>
      <c r="P11" s="18">
        <v>1</v>
      </c>
      <c r="Q11" s="294" t="s">
        <v>170</v>
      </c>
    </row>
    <row r="12" spans="1:17" ht="13.5">
      <c r="A12" s="21">
        <v>6</v>
      </c>
      <c r="B12" s="21" t="s">
        <v>6</v>
      </c>
      <c r="C12" s="97"/>
      <c r="D12" s="97">
        <v>1831321</v>
      </c>
      <c r="E12" s="97">
        <v>808685</v>
      </c>
      <c r="F12" s="97">
        <v>891272</v>
      </c>
      <c r="G12" s="97">
        <v>1028522</v>
      </c>
      <c r="H12" s="97">
        <v>1338576</v>
      </c>
      <c r="I12" s="97">
        <v>1883577</v>
      </c>
      <c r="J12" s="97">
        <f t="shared" si="0"/>
        <v>-1831321</v>
      </c>
      <c r="K12" s="98">
        <f t="shared" si="1"/>
        <v>-100</v>
      </c>
      <c r="L12" s="18">
        <f t="shared" si="4"/>
        <v>78.1</v>
      </c>
      <c r="M12" s="18">
        <f t="shared" si="2"/>
        <v>-23.2</v>
      </c>
      <c r="N12" s="18">
        <f t="shared" si="3"/>
        <v>-28.9</v>
      </c>
      <c r="O12" s="18">
        <v>1</v>
      </c>
      <c r="P12" s="18">
        <v>1</v>
      </c>
      <c r="Q12" s="294" t="s">
        <v>170</v>
      </c>
    </row>
    <row r="13" spans="1:17" ht="13.5">
      <c r="A13" s="21">
        <v>7</v>
      </c>
      <c r="B13" s="21" t="s">
        <v>7</v>
      </c>
      <c r="C13" s="97"/>
      <c r="D13" s="97">
        <v>4388356</v>
      </c>
      <c r="E13" s="97">
        <v>2457452</v>
      </c>
      <c r="F13" s="97">
        <v>2708501</v>
      </c>
      <c r="G13" s="97">
        <v>3016532</v>
      </c>
      <c r="H13" s="97">
        <v>3920383</v>
      </c>
      <c r="I13" s="97">
        <v>5454530</v>
      </c>
      <c r="J13" s="97">
        <f t="shared" si="0"/>
        <v>-4388356</v>
      </c>
      <c r="K13" s="98">
        <f t="shared" si="1"/>
        <v>-100</v>
      </c>
      <c r="L13" s="18">
        <f t="shared" si="4"/>
        <v>45.5</v>
      </c>
      <c r="M13" s="18">
        <f t="shared" si="2"/>
        <v>-23.1</v>
      </c>
      <c r="N13" s="18">
        <f t="shared" si="3"/>
        <v>-28.1</v>
      </c>
      <c r="O13" s="18">
        <v>1</v>
      </c>
      <c r="P13" s="18">
        <v>1</v>
      </c>
      <c r="Q13" s="294" t="s">
        <v>170</v>
      </c>
    </row>
    <row r="14" spans="1:17" ht="13.5">
      <c r="A14" s="21">
        <v>8</v>
      </c>
      <c r="B14" s="21" t="s">
        <v>8</v>
      </c>
      <c r="C14" s="97"/>
      <c r="D14" s="97">
        <v>1910486</v>
      </c>
      <c r="E14" s="97">
        <v>785459</v>
      </c>
      <c r="F14" s="97">
        <v>865752</v>
      </c>
      <c r="G14" s="97">
        <v>979288</v>
      </c>
      <c r="H14" s="97">
        <v>1277092</v>
      </c>
      <c r="I14" s="97">
        <v>1765208</v>
      </c>
      <c r="J14" s="97">
        <f t="shared" si="0"/>
        <v>-1910486</v>
      </c>
      <c r="K14" s="98">
        <f t="shared" si="1"/>
        <v>-100</v>
      </c>
      <c r="L14" s="18">
        <f t="shared" si="4"/>
        <v>95.1</v>
      </c>
      <c r="M14" s="18">
        <f t="shared" si="2"/>
        <v>-23.3</v>
      </c>
      <c r="N14" s="18">
        <f t="shared" si="3"/>
        <v>-27.7</v>
      </c>
      <c r="O14" s="18">
        <v>1</v>
      </c>
      <c r="P14" s="18">
        <v>1</v>
      </c>
      <c r="Q14" s="294" t="s">
        <v>170</v>
      </c>
    </row>
    <row r="15" spans="1:17" ht="13.5">
      <c r="A15" s="21">
        <v>9</v>
      </c>
      <c r="B15" s="21" t="s">
        <v>9</v>
      </c>
      <c r="C15" s="97"/>
      <c r="D15" s="97">
        <v>2772856</v>
      </c>
      <c r="E15" s="97">
        <v>584514</v>
      </c>
      <c r="F15" s="97">
        <v>644263</v>
      </c>
      <c r="G15" s="97">
        <v>729593</v>
      </c>
      <c r="H15" s="97">
        <v>954622</v>
      </c>
      <c r="I15" s="97">
        <v>1318887</v>
      </c>
      <c r="J15" s="97">
        <f t="shared" si="0"/>
        <v>-2772856</v>
      </c>
      <c r="K15" s="98">
        <f t="shared" si="1"/>
        <v>-100</v>
      </c>
      <c r="L15" s="18">
        <f t="shared" si="4"/>
        <v>280.1</v>
      </c>
      <c r="M15" s="18">
        <f t="shared" si="2"/>
        <v>-23.6</v>
      </c>
      <c r="N15" s="18">
        <f t="shared" si="3"/>
        <v>-27.6</v>
      </c>
      <c r="O15" s="18">
        <v>1</v>
      </c>
      <c r="P15" s="18">
        <v>1</v>
      </c>
      <c r="Q15" s="294" t="s">
        <v>170</v>
      </c>
    </row>
    <row r="16" spans="1:17" ht="13.5">
      <c r="A16" s="21">
        <v>10</v>
      </c>
      <c r="B16" s="21" t="s">
        <v>10</v>
      </c>
      <c r="C16" s="97"/>
      <c r="D16" s="97">
        <v>1813182</v>
      </c>
      <c r="E16" s="97">
        <v>744342</v>
      </c>
      <c r="F16" s="97">
        <v>820384</v>
      </c>
      <c r="G16" s="97">
        <v>926773</v>
      </c>
      <c r="H16" s="97">
        <v>1207493</v>
      </c>
      <c r="I16" s="97">
        <v>1676557</v>
      </c>
      <c r="J16" s="97">
        <f t="shared" si="0"/>
        <v>-1813182</v>
      </c>
      <c r="K16" s="98">
        <f t="shared" si="1"/>
        <v>-100</v>
      </c>
      <c r="L16" s="18">
        <f t="shared" si="4"/>
        <v>95.6</v>
      </c>
      <c r="M16" s="18">
        <f t="shared" si="2"/>
        <v>-23.2</v>
      </c>
      <c r="N16" s="18">
        <f t="shared" si="3"/>
        <v>-28</v>
      </c>
      <c r="O16" s="18">
        <v>1</v>
      </c>
      <c r="P16" s="18">
        <v>1</v>
      </c>
      <c r="Q16" s="294" t="s">
        <v>170</v>
      </c>
    </row>
    <row r="17" spans="1:17" ht="13.5">
      <c r="A17" s="21">
        <v>11</v>
      </c>
      <c r="B17" s="21" t="s">
        <v>11</v>
      </c>
      <c r="C17" s="97"/>
      <c r="D17" s="97">
        <v>1855775</v>
      </c>
      <c r="E17" s="97">
        <v>782796</v>
      </c>
      <c r="F17" s="97">
        <v>862792</v>
      </c>
      <c r="G17" s="97">
        <v>980428</v>
      </c>
      <c r="H17" s="97">
        <v>1277105</v>
      </c>
      <c r="I17" s="97">
        <v>1759999</v>
      </c>
      <c r="J17" s="97">
        <f t="shared" si="0"/>
        <v>-1855775</v>
      </c>
      <c r="K17" s="98">
        <f t="shared" si="1"/>
        <v>-100</v>
      </c>
      <c r="L17" s="18">
        <f t="shared" si="4"/>
        <v>89.3</v>
      </c>
      <c r="M17" s="18">
        <f t="shared" si="2"/>
        <v>-23.2</v>
      </c>
      <c r="N17" s="18">
        <f t="shared" si="3"/>
        <v>-27.4</v>
      </c>
      <c r="O17" s="18">
        <v>1</v>
      </c>
      <c r="P17" s="18">
        <v>1</v>
      </c>
      <c r="Q17" s="294" t="s">
        <v>170</v>
      </c>
    </row>
    <row r="18" spans="1:17" ht="13.5">
      <c r="A18" s="21">
        <v>12</v>
      </c>
      <c r="B18" s="21" t="s">
        <v>12</v>
      </c>
      <c r="C18" s="97"/>
      <c r="D18" s="97">
        <v>4518793</v>
      </c>
      <c r="E18" s="97">
        <v>1889259</v>
      </c>
      <c r="F18" s="97">
        <v>2082326</v>
      </c>
      <c r="G18" s="97">
        <v>2385889</v>
      </c>
      <c r="H18" s="97">
        <v>3119616</v>
      </c>
      <c r="I18" s="97">
        <v>4325096</v>
      </c>
      <c r="J18" s="97">
        <f t="shared" si="0"/>
        <v>-4518793</v>
      </c>
      <c r="K18" s="98">
        <f t="shared" si="1"/>
        <v>-100</v>
      </c>
      <c r="L18" s="18">
        <f t="shared" si="4"/>
        <v>89.4</v>
      </c>
      <c r="M18" s="18">
        <f t="shared" si="2"/>
        <v>-23.5</v>
      </c>
      <c r="N18" s="18">
        <f t="shared" si="3"/>
        <v>-27.9</v>
      </c>
      <c r="O18" s="18">
        <v>1</v>
      </c>
      <c r="P18" s="18">
        <v>1</v>
      </c>
      <c r="Q18" s="294" t="s">
        <v>170</v>
      </c>
    </row>
    <row r="19" spans="1:17" ht="13.5">
      <c r="A19" s="21">
        <v>13</v>
      </c>
      <c r="B19" s="21" t="s">
        <v>13</v>
      </c>
      <c r="C19" s="97"/>
      <c r="D19" s="97">
        <v>3152040</v>
      </c>
      <c r="E19" s="97">
        <v>1275478</v>
      </c>
      <c r="F19" s="97">
        <v>1406057</v>
      </c>
      <c r="G19" s="97">
        <v>1591059</v>
      </c>
      <c r="H19" s="97">
        <v>2076489</v>
      </c>
      <c r="I19" s="97">
        <v>2872747</v>
      </c>
      <c r="J19" s="97">
        <f t="shared" si="0"/>
        <v>-3152040</v>
      </c>
      <c r="K19" s="98">
        <f t="shared" si="1"/>
        <v>-100</v>
      </c>
      <c r="L19" s="18">
        <f t="shared" si="4"/>
        <v>98.1</v>
      </c>
      <c r="M19" s="18">
        <f t="shared" si="2"/>
        <v>-23.4</v>
      </c>
      <c r="N19" s="18">
        <f t="shared" si="3"/>
        <v>-27.7</v>
      </c>
      <c r="O19" s="18">
        <v>1</v>
      </c>
      <c r="P19" s="18">
        <v>1</v>
      </c>
      <c r="Q19" s="294" t="s">
        <v>170</v>
      </c>
    </row>
    <row r="20" spans="1:17" ht="13.5">
      <c r="A20" s="21">
        <v>14</v>
      </c>
      <c r="B20" s="21" t="s">
        <v>14</v>
      </c>
      <c r="C20" s="97"/>
      <c r="D20" s="97">
        <v>1090788</v>
      </c>
      <c r="E20" s="97">
        <v>482837</v>
      </c>
      <c r="F20" s="97">
        <v>532335</v>
      </c>
      <c r="G20" s="97">
        <v>601480</v>
      </c>
      <c r="H20" s="97">
        <v>785777</v>
      </c>
      <c r="I20" s="97">
        <v>1087964</v>
      </c>
      <c r="J20" s="97">
        <f t="shared" si="0"/>
        <v>-1090788</v>
      </c>
      <c r="K20" s="98">
        <f t="shared" si="1"/>
        <v>-100</v>
      </c>
      <c r="L20" s="18">
        <f t="shared" si="4"/>
        <v>81.4</v>
      </c>
      <c r="M20" s="18">
        <f t="shared" si="2"/>
        <v>-23.5</v>
      </c>
      <c r="N20" s="18">
        <f t="shared" si="3"/>
        <v>-27.8</v>
      </c>
      <c r="O20" s="18">
        <v>1</v>
      </c>
      <c r="P20" s="18">
        <v>1</v>
      </c>
      <c r="Q20" s="294" t="s">
        <v>170</v>
      </c>
    </row>
    <row r="21" spans="1:17" ht="13.5">
      <c r="A21" s="21">
        <v>15</v>
      </c>
      <c r="B21" s="21" t="s">
        <v>15</v>
      </c>
      <c r="C21" s="97"/>
      <c r="D21" s="97">
        <v>2810986</v>
      </c>
      <c r="E21" s="97">
        <v>1147635</v>
      </c>
      <c r="F21" s="97">
        <v>1264874</v>
      </c>
      <c r="G21" s="97">
        <v>1428403</v>
      </c>
      <c r="H21" s="97">
        <v>1871173</v>
      </c>
      <c r="I21" s="97">
        <v>2601617</v>
      </c>
      <c r="J21" s="97">
        <f t="shared" si="0"/>
        <v>-2810986</v>
      </c>
      <c r="K21" s="98">
        <f t="shared" si="1"/>
        <v>-100</v>
      </c>
      <c r="L21" s="18">
        <f t="shared" si="4"/>
        <v>96.8</v>
      </c>
      <c r="M21" s="18">
        <f t="shared" si="2"/>
        <v>-23.7</v>
      </c>
      <c r="N21" s="18">
        <f t="shared" si="3"/>
        <v>-28.1</v>
      </c>
      <c r="O21" s="18">
        <v>1</v>
      </c>
      <c r="P21" s="18">
        <v>1</v>
      </c>
      <c r="Q21" s="294" t="s">
        <v>170</v>
      </c>
    </row>
    <row r="22" spans="1:17" ht="13.5">
      <c r="A22" s="21">
        <v>16</v>
      </c>
      <c r="B22" s="21" t="s">
        <v>16</v>
      </c>
      <c r="C22" s="97"/>
      <c r="D22" s="97">
        <v>3749794</v>
      </c>
      <c r="E22" s="97">
        <v>1402436</v>
      </c>
      <c r="F22" s="97">
        <v>1545693</v>
      </c>
      <c r="G22" s="97">
        <v>1716372</v>
      </c>
      <c r="H22" s="97">
        <v>2222113</v>
      </c>
      <c r="I22" s="97">
        <v>3090274</v>
      </c>
      <c r="J22" s="97">
        <f t="shared" si="0"/>
        <v>-3749794</v>
      </c>
      <c r="K22" s="98">
        <f t="shared" si="1"/>
        <v>-100</v>
      </c>
      <c r="L22" s="18">
        <f t="shared" si="4"/>
        <v>118.5</v>
      </c>
      <c r="M22" s="18">
        <f t="shared" si="2"/>
        <v>-22.8</v>
      </c>
      <c r="N22" s="18">
        <f t="shared" si="3"/>
        <v>-28.1</v>
      </c>
      <c r="O22" s="18">
        <v>1</v>
      </c>
      <c r="P22" s="18">
        <v>1</v>
      </c>
      <c r="Q22" s="294" t="s">
        <v>170</v>
      </c>
    </row>
    <row r="23" spans="1:17" ht="13.5">
      <c r="A23" s="21">
        <v>17</v>
      </c>
      <c r="B23" s="21" t="s">
        <v>17</v>
      </c>
      <c r="C23" s="97"/>
      <c r="D23" s="97">
        <v>3491688</v>
      </c>
      <c r="E23" s="97">
        <v>1662262</v>
      </c>
      <c r="F23" s="97">
        <v>1832111</v>
      </c>
      <c r="G23" s="97">
        <v>2020072</v>
      </c>
      <c r="H23" s="97">
        <v>2635201</v>
      </c>
      <c r="I23" s="97">
        <v>3648215</v>
      </c>
      <c r="J23" s="97">
        <f t="shared" si="0"/>
        <v>-3491688</v>
      </c>
      <c r="K23" s="98">
        <f t="shared" si="1"/>
        <v>-100</v>
      </c>
      <c r="L23" s="18">
        <f t="shared" si="4"/>
        <v>72.8</v>
      </c>
      <c r="M23" s="18">
        <f t="shared" si="2"/>
        <v>-23.3</v>
      </c>
      <c r="N23" s="18">
        <f t="shared" si="3"/>
        <v>-27.8</v>
      </c>
      <c r="O23" s="18">
        <v>1</v>
      </c>
      <c r="P23" s="18">
        <v>1</v>
      </c>
      <c r="Q23" s="294" t="s">
        <v>170</v>
      </c>
    </row>
    <row r="24" spans="1:17" ht="13.5">
      <c r="A24" s="21">
        <v>18</v>
      </c>
      <c r="B24" s="21" t="s">
        <v>18</v>
      </c>
      <c r="C24" s="97"/>
      <c r="D24" s="97">
        <v>3995017</v>
      </c>
      <c r="E24" s="97">
        <v>1806751</v>
      </c>
      <c r="F24" s="97">
        <v>1991036</v>
      </c>
      <c r="G24" s="97">
        <v>2170377</v>
      </c>
      <c r="H24" s="97">
        <v>2827728</v>
      </c>
      <c r="I24" s="97">
        <v>3921474</v>
      </c>
      <c r="J24" s="97">
        <f t="shared" si="0"/>
        <v>-3995017</v>
      </c>
      <c r="K24" s="98">
        <f t="shared" si="1"/>
        <v>-100</v>
      </c>
      <c r="L24" s="18">
        <f t="shared" si="4"/>
        <v>84.1</v>
      </c>
      <c r="M24" s="18">
        <f t="shared" si="2"/>
        <v>-23.2</v>
      </c>
      <c r="N24" s="18">
        <f t="shared" si="3"/>
        <v>-27.9</v>
      </c>
      <c r="O24" s="18">
        <v>1</v>
      </c>
      <c r="P24" s="18">
        <v>1</v>
      </c>
      <c r="Q24" s="294" t="s">
        <v>170</v>
      </c>
    </row>
    <row r="25" spans="1:17" ht="13.5">
      <c r="A25" s="21">
        <v>19</v>
      </c>
      <c r="B25" s="21" t="s">
        <v>19</v>
      </c>
      <c r="C25" s="97"/>
      <c r="D25" s="97">
        <v>4817495</v>
      </c>
      <c r="E25" s="97">
        <v>2332100</v>
      </c>
      <c r="F25" s="97">
        <v>2570405</v>
      </c>
      <c r="G25" s="97">
        <v>2849175</v>
      </c>
      <c r="H25" s="97">
        <v>3706389</v>
      </c>
      <c r="I25" s="97">
        <v>5155413</v>
      </c>
      <c r="J25" s="97">
        <f t="shared" si="0"/>
        <v>-4817495</v>
      </c>
      <c r="K25" s="98">
        <f t="shared" si="1"/>
        <v>-100</v>
      </c>
      <c r="L25" s="18">
        <f t="shared" si="4"/>
        <v>69.1</v>
      </c>
      <c r="M25" s="18">
        <f t="shared" si="2"/>
        <v>-23.1</v>
      </c>
      <c r="N25" s="18">
        <f t="shared" si="3"/>
        <v>-28.1</v>
      </c>
      <c r="O25" s="18">
        <v>1</v>
      </c>
      <c r="P25" s="18">
        <v>1</v>
      </c>
      <c r="Q25" s="294" t="s">
        <v>170</v>
      </c>
    </row>
    <row r="26" spans="1:17" ht="13.5">
      <c r="A26" s="21">
        <v>20</v>
      </c>
      <c r="B26" s="21" t="s">
        <v>20</v>
      </c>
      <c r="C26" s="97"/>
      <c r="D26" s="97">
        <v>1486510</v>
      </c>
      <c r="E26" s="97">
        <v>649264</v>
      </c>
      <c r="F26" s="97">
        <v>715479</v>
      </c>
      <c r="G26" s="97">
        <v>824642</v>
      </c>
      <c r="H26" s="97">
        <v>1079265</v>
      </c>
      <c r="I26" s="97">
        <v>1491569</v>
      </c>
      <c r="J26" s="97">
        <f t="shared" si="0"/>
        <v>-1486510</v>
      </c>
      <c r="K26" s="98">
        <f t="shared" si="1"/>
        <v>-100</v>
      </c>
      <c r="L26" s="18">
        <f t="shared" si="4"/>
        <v>80.3</v>
      </c>
      <c r="M26" s="18">
        <f t="shared" si="2"/>
        <v>-23.6</v>
      </c>
      <c r="N26" s="18">
        <f t="shared" si="3"/>
        <v>-27.6</v>
      </c>
      <c r="O26" s="18">
        <v>1</v>
      </c>
      <c r="P26" s="18">
        <v>1</v>
      </c>
      <c r="Q26" s="294" t="s">
        <v>170</v>
      </c>
    </row>
    <row r="27" spans="1:17" ht="13.5">
      <c r="A27" s="21">
        <v>21</v>
      </c>
      <c r="B27" s="21" t="s">
        <v>21</v>
      </c>
      <c r="C27" s="97"/>
      <c r="D27" s="97">
        <v>1471676</v>
      </c>
      <c r="E27" s="97">
        <v>1010020</v>
      </c>
      <c r="F27" s="97">
        <v>1112779</v>
      </c>
      <c r="G27" s="97">
        <v>1181738</v>
      </c>
      <c r="H27" s="97">
        <v>1539999</v>
      </c>
      <c r="I27" s="97">
        <v>2123120</v>
      </c>
      <c r="J27" s="97">
        <f t="shared" si="0"/>
        <v>-1471676</v>
      </c>
      <c r="K27" s="98">
        <f t="shared" si="1"/>
        <v>-100</v>
      </c>
      <c r="L27" s="18">
        <f t="shared" si="4"/>
        <v>24.5</v>
      </c>
      <c r="M27" s="18">
        <f t="shared" si="2"/>
        <v>-23.3</v>
      </c>
      <c r="N27" s="18">
        <f t="shared" si="3"/>
        <v>-27.5</v>
      </c>
      <c r="O27" s="18">
        <v>1</v>
      </c>
      <c r="P27" s="18">
        <v>1</v>
      </c>
      <c r="Q27" s="294" t="s">
        <v>171</v>
      </c>
    </row>
    <row r="28" spans="1:17" ht="13.5">
      <c r="A28" s="21">
        <v>22</v>
      </c>
      <c r="B28" s="21" t="s">
        <v>22</v>
      </c>
      <c r="C28" s="97"/>
      <c r="D28" s="97">
        <v>2378820</v>
      </c>
      <c r="E28" s="97">
        <v>1192792</v>
      </c>
      <c r="F28" s="97">
        <v>1314722</v>
      </c>
      <c r="G28" s="97">
        <v>1478118</v>
      </c>
      <c r="H28" s="97">
        <v>1928688</v>
      </c>
      <c r="I28" s="97">
        <v>2662472</v>
      </c>
      <c r="J28" s="97">
        <f t="shared" si="0"/>
        <v>-2378820</v>
      </c>
      <c r="K28" s="98">
        <f t="shared" si="1"/>
        <v>-100</v>
      </c>
      <c r="L28" s="18">
        <f t="shared" si="4"/>
        <v>60.9</v>
      </c>
      <c r="M28" s="18">
        <f t="shared" si="2"/>
        <v>-23.4</v>
      </c>
      <c r="N28" s="18">
        <f t="shared" si="3"/>
        <v>-27.6</v>
      </c>
      <c r="O28" s="18">
        <v>1</v>
      </c>
      <c r="P28" s="18">
        <v>1</v>
      </c>
      <c r="Q28" s="294" t="s">
        <v>170</v>
      </c>
    </row>
    <row r="29" spans="1:17" ht="13.5">
      <c r="A29" s="21">
        <v>23</v>
      </c>
      <c r="B29" s="21" t="s">
        <v>72</v>
      </c>
      <c r="C29" s="97"/>
      <c r="D29" s="97">
        <v>1185351</v>
      </c>
      <c r="E29" s="97">
        <v>538326</v>
      </c>
      <c r="F29" s="97">
        <v>593313</v>
      </c>
      <c r="G29" s="97">
        <v>637514</v>
      </c>
      <c r="H29" s="97">
        <v>839144</v>
      </c>
      <c r="I29" s="97">
        <v>1164188</v>
      </c>
      <c r="J29" s="97">
        <f t="shared" si="0"/>
        <v>-1185351</v>
      </c>
      <c r="K29" s="98">
        <f t="shared" si="1"/>
        <v>-100</v>
      </c>
      <c r="L29" s="18">
        <f t="shared" si="4"/>
        <v>85.9</v>
      </c>
      <c r="M29" s="18">
        <f t="shared" si="2"/>
        <v>-24</v>
      </c>
      <c r="N29" s="18">
        <f t="shared" si="3"/>
        <v>-27.9</v>
      </c>
      <c r="O29" s="18">
        <v>1</v>
      </c>
      <c r="P29" s="18">
        <v>1</v>
      </c>
      <c r="Q29" s="294" t="s">
        <v>170</v>
      </c>
    </row>
    <row r="30" spans="1:17" ht="13.5">
      <c r="A30" s="21">
        <v>24</v>
      </c>
      <c r="B30" s="21" t="s">
        <v>23</v>
      </c>
      <c r="C30" s="97"/>
      <c r="D30" s="97">
        <v>1573167</v>
      </c>
      <c r="E30" s="97">
        <v>1079671</v>
      </c>
      <c r="F30" s="97">
        <v>1189131</v>
      </c>
      <c r="G30" s="97">
        <v>1308221</v>
      </c>
      <c r="H30" s="97">
        <v>1704863</v>
      </c>
      <c r="I30" s="97">
        <v>2348349</v>
      </c>
      <c r="J30" s="97">
        <f t="shared" si="0"/>
        <v>-1573167</v>
      </c>
      <c r="K30" s="98">
        <f t="shared" si="1"/>
        <v>-100</v>
      </c>
      <c r="L30" s="18">
        <f t="shared" si="4"/>
        <v>20.3</v>
      </c>
      <c r="M30" s="18">
        <f t="shared" si="2"/>
        <v>-23.3</v>
      </c>
      <c r="N30" s="18">
        <f t="shared" si="3"/>
        <v>-27.4</v>
      </c>
      <c r="O30" s="18">
        <v>1</v>
      </c>
      <c r="P30" s="18">
        <v>1</v>
      </c>
      <c r="Q30" s="294" t="s">
        <v>171</v>
      </c>
    </row>
    <row r="31" spans="1:17" ht="13.5">
      <c r="A31" s="21">
        <v>25</v>
      </c>
      <c r="B31" s="21" t="s">
        <v>24</v>
      </c>
      <c r="C31" s="97"/>
      <c r="D31" s="97">
        <v>1409905</v>
      </c>
      <c r="E31" s="97">
        <v>627708</v>
      </c>
      <c r="F31" s="97">
        <v>691771</v>
      </c>
      <c r="G31" s="97">
        <v>755806</v>
      </c>
      <c r="H31" s="97">
        <v>989159</v>
      </c>
      <c r="I31" s="97">
        <v>1369288</v>
      </c>
      <c r="J31" s="97">
        <f t="shared" si="0"/>
        <v>-1409905</v>
      </c>
      <c r="K31" s="98">
        <f t="shared" si="1"/>
        <v>-100</v>
      </c>
      <c r="L31" s="18">
        <f t="shared" si="4"/>
        <v>86.5</v>
      </c>
      <c r="M31" s="18">
        <f t="shared" si="2"/>
        <v>-23.6</v>
      </c>
      <c r="N31" s="18">
        <f t="shared" si="3"/>
        <v>-27.8</v>
      </c>
      <c r="O31" s="18">
        <v>1</v>
      </c>
      <c r="P31" s="18">
        <v>1</v>
      </c>
      <c r="Q31" s="294" t="s">
        <v>170</v>
      </c>
    </row>
    <row r="32" spans="1:17" ht="13.5">
      <c r="A32" s="21">
        <v>26</v>
      </c>
      <c r="B32" s="21" t="s">
        <v>25</v>
      </c>
      <c r="C32" s="97"/>
      <c r="D32" s="97">
        <v>1037179</v>
      </c>
      <c r="E32" s="97">
        <v>711822</v>
      </c>
      <c r="F32" s="97">
        <v>784463</v>
      </c>
      <c r="G32" s="97">
        <v>810791</v>
      </c>
      <c r="H32" s="97">
        <v>1060320</v>
      </c>
      <c r="I32" s="97">
        <v>1466732</v>
      </c>
      <c r="J32" s="97">
        <f t="shared" si="0"/>
        <v>-1037179</v>
      </c>
      <c r="K32" s="98">
        <f t="shared" si="1"/>
        <v>-100</v>
      </c>
      <c r="L32" s="18">
        <f t="shared" si="4"/>
        <v>27.9</v>
      </c>
      <c r="M32" s="18">
        <f t="shared" si="2"/>
        <v>-23.5</v>
      </c>
      <c r="N32" s="18">
        <f t="shared" si="3"/>
        <v>-27.7</v>
      </c>
      <c r="O32" s="18">
        <v>1</v>
      </c>
      <c r="P32" s="18">
        <v>1</v>
      </c>
      <c r="Q32" s="294" t="s">
        <v>171</v>
      </c>
    </row>
    <row r="33" spans="1:17" ht="13.5">
      <c r="A33" s="21">
        <v>27</v>
      </c>
      <c r="B33" s="21" t="s">
        <v>26</v>
      </c>
      <c r="C33" s="97"/>
      <c r="D33" s="97">
        <v>2825323</v>
      </c>
      <c r="E33" s="97">
        <v>1263215</v>
      </c>
      <c r="F33" s="97">
        <v>1392340</v>
      </c>
      <c r="G33" s="97">
        <v>1550615</v>
      </c>
      <c r="H33" s="97">
        <v>2020292</v>
      </c>
      <c r="I33" s="97">
        <v>2792628</v>
      </c>
      <c r="J33" s="97">
        <f t="shared" si="0"/>
        <v>-2825323</v>
      </c>
      <c r="K33" s="98">
        <f t="shared" si="1"/>
        <v>-100</v>
      </c>
      <c r="L33" s="18">
        <f t="shared" si="4"/>
        <v>82.2</v>
      </c>
      <c r="M33" s="18">
        <f t="shared" si="2"/>
        <v>-23.2</v>
      </c>
      <c r="N33" s="18">
        <f t="shared" si="3"/>
        <v>-27.7</v>
      </c>
      <c r="O33" s="18">
        <v>1</v>
      </c>
      <c r="P33" s="18">
        <v>1</v>
      </c>
      <c r="Q33" s="294" t="s">
        <v>170</v>
      </c>
    </row>
    <row r="34" spans="1:17" ht="13.5">
      <c r="A34" s="21">
        <v>28</v>
      </c>
      <c r="B34" s="21" t="s">
        <v>27</v>
      </c>
      <c r="C34" s="97"/>
      <c r="D34" s="97">
        <v>1484051</v>
      </c>
      <c r="E34" s="97">
        <v>657477</v>
      </c>
      <c r="F34" s="97">
        <v>724669</v>
      </c>
      <c r="G34" s="97">
        <v>821552</v>
      </c>
      <c r="H34" s="97">
        <v>1074196</v>
      </c>
      <c r="I34" s="97">
        <v>1484403</v>
      </c>
      <c r="J34" s="97">
        <f t="shared" si="0"/>
        <v>-1484051</v>
      </c>
      <c r="K34" s="98">
        <f t="shared" si="1"/>
        <v>-100</v>
      </c>
      <c r="L34" s="18">
        <f t="shared" si="4"/>
        <v>80.6</v>
      </c>
      <c r="M34" s="18">
        <f t="shared" si="2"/>
        <v>-23.5</v>
      </c>
      <c r="N34" s="18">
        <f t="shared" si="3"/>
        <v>-27.6</v>
      </c>
      <c r="O34" s="18">
        <v>1</v>
      </c>
      <c r="P34" s="18">
        <v>1</v>
      </c>
      <c r="Q34" s="294" t="s">
        <v>170</v>
      </c>
    </row>
    <row r="35" spans="1:17" ht="13.5">
      <c r="A35" s="21">
        <v>29</v>
      </c>
      <c r="B35" s="21" t="s">
        <v>28</v>
      </c>
      <c r="C35" s="97"/>
      <c r="D35" s="97">
        <v>3451009</v>
      </c>
      <c r="E35" s="97">
        <v>640085</v>
      </c>
      <c r="F35" s="97">
        <v>705542</v>
      </c>
      <c r="G35" s="97">
        <v>796140</v>
      </c>
      <c r="H35" s="97">
        <v>1041195</v>
      </c>
      <c r="I35" s="97">
        <v>1436581</v>
      </c>
      <c r="J35" s="97">
        <f t="shared" si="0"/>
        <v>-3451009</v>
      </c>
      <c r="K35" s="98">
        <f t="shared" si="1"/>
        <v>-100</v>
      </c>
      <c r="L35" s="18">
        <f t="shared" si="4"/>
        <v>333.5</v>
      </c>
      <c r="M35" s="18">
        <f t="shared" si="2"/>
        <v>-23.5</v>
      </c>
      <c r="N35" s="18">
        <f t="shared" si="3"/>
        <v>-27.5</v>
      </c>
      <c r="O35" s="18">
        <v>1</v>
      </c>
      <c r="P35" s="18">
        <v>1</v>
      </c>
      <c r="Q35" s="294" t="s">
        <v>170</v>
      </c>
    </row>
    <row r="36" spans="1:17" ht="13.5">
      <c r="A36" s="21">
        <v>30</v>
      </c>
      <c r="B36" s="21" t="s">
        <v>29</v>
      </c>
      <c r="C36" s="97"/>
      <c r="D36" s="97">
        <v>1412922</v>
      </c>
      <c r="E36" s="97">
        <v>625224</v>
      </c>
      <c r="F36" s="97">
        <v>688966</v>
      </c>
      <c r="G36" s="97">
        <v>771517</v>
      </c>
      <c r="H36" s="97">
        <v>1007887</v>
      </c>
      <c r="I36" s="97">
        <v>1391615</v>
      </c>
      <c r="J36" s="97">
        <f t="shared" si="0"/>
        <v>-1412922</v>
      </c>
      <c r="K36" s="98">
        <f t="shared" si="1"/>
        <v>-100</v>
      </c>
      <c r="L36" s="18">
        <f t="shared" si="4"/>
        <v>83.1</v>
      </c>
      <c r="M36" s="18">
        <f t="shared" si="2"/>
        <v>-23.5</v>
      </c>
      <c r="N36" s="18">
        <f t="shared" si="3"/>
        <v>-27.6</v>
      </c>
      <c r="O36" s="18">
        <v>1</v>
      </c>
      <c r="P36" s="18">
        <v>1</v>
      </c>
      <c r="Q36" s="294" t="s">
        <v>170</v>
      </c>
    </row>
    <row r="37" spans="1:17" ht="13.5">
      <c r="A37" s="21">
        <v>31</v>
      </c>
      <c r="B37" s="21" t="s">
        <v>30</v>
      </c>
      <c r="C37" s="97"/>
      <c r="D37" s="97">
        <v>986274</v>
      </c>
      <c r="E37" s="97">
        <v>676883</v>
      </c>
      <c r="F37" s="97">
        <v>745781</v>
      </c>
      <c r="G37" s="97">
        <v>837734</v>
      </c>
      <c r="H37" s="97">
        <v>1097148</v>
      </c>
      <c r="I37" s="97">
        <v>1514640</v>
      </c>
      <c r="J37" s="97">
        <f t="shared" si="0"/>
        <v>-986274</v>
      </c>
      <c r="K37" s="98">
        <f t="shared" si="1"/>
        <v>-100</v>
      </c>
      <c r="L37" s="18">
        <f t="shared" si="4"/>
        <v>17.7</v>
      </c>
      <c r="M37" s="18">
        <f t="shared" si="2"/>
        <v>-23.6</v>
      </c>
      <c r="N37" s="18">
        <f t="shared" si="3"/>
        <v>-27.6</v>
      </c>
      <c r="O37" s="18">
        <v>1</v>
      </c>
      <c r="P37" s="18">
        <v>1</v>
      </c>
      <c r="Q37" s="294" t="s">
        <v>171</v>
      </c>
    </row>
    <row r="38" spans="1:17" ht="13.5">
      <c r="A38" s="21">
        <v>32</v>
      </c>
      <c r="B38" s="21" t="s">
        <v>31</v>
      </c>
      <c r="C38" s="97"/>
      <c r="D38" s="97">
        <v>2072786</v>
      </c>
      <c r="E38" s="97">
        <v>944134</v>
      </c>
      <c r="F38" s="97">
        <v>1040680</v>
      </c>
      <c r="G38" s="97">
        <v>1170387</v>
      </c>
      <c r="H38" s="97">
        <v>1524497</v>
      </c>
      <c r="I38" s="97">
        <v>2098907</v>
      </c>
      <c r="J38" s="97">
        <f t="shared" si="0"/>
        <v>-2072786</v>
      </c>
      <c r="K38" s="98">
        <f t="shared" si="1"/>
        <v>-100</v>
      </c>
      <c r="L38" s="18">
        <f t="shared" si="4"/>
        <v>77.1</v>
      </c>
      <c r="M38" s="18">
        <f t="shared" si="2"/>
        <v>-23.2</v>
      </c>
      <c r="N38" s="18">
        <f t="shared" si="3"/>
        <v>-27.4</v>
      </c>
      <c r="O38" s="18">
        <v>1</v>
      </c>
      <c r="P38" s="18">
        <v>1</v>
      </c>
      <c r="Q38" s="294" t="s">
        <v>170</v>
      </c>
    </row>
    <row r="39" spans="1:17" ht="13.5">
      <c r="A39" s="21">
        <v>33</v>
      </c>
      <c r="B39" s="21" t="s">
        <v>32</v>
      </c>
      <c r="C39" s="97"/>
      <c r="D39" s="97">
        <v>2062650</v>
      </c>
      <c r="E39" s="97">
        <v>1077886</v>
      </c>
      <c r="F39" s="97">
        <v>1187902</v>
      </c>
      <c r="G39" s="97">
        <v>1374767</v>
      </c>
      <c r="H39" s="97">
        <v>1792575</v>
      </c>
      <c r="I39" s="97">
        <v>2472794</v>
      </c>
      <c r="J39" s="97">
        <f t="shared" si="0"/>
        <v>-2062650</v>
      </c>
      <c r="K39" s="98">
        <f t="shared" si="1"/>
        <v>-100</v>
      </c>
      <c r="L39" s="18">
        <f t="shared" si="4"/>
        <v>50</v>
      </c>
      <c r="M39" s="18">
        <f t="shared" si="2"/>
        <v>-23.3</v>
      </c>
      <c r="N39" s="18">
        <f t="shared" si="3"/>
        <v>-27.5</v>
      </c>
      <c r="O39" s="18">
        <v>1</v>
      </c>
      <c r="P39" s="18">
        <v>1</v>
      </c>
      <c r="Q39" s="294" t="s">
        <v>170</v>
      </c>
    </row>
    <row r="40" spans="1:17" ht="13.5">
      <c r="A40" s="21">
        <v>34</v>
      </c>
      <c r="B40" s="21" t="s">
        <v>33</v>
      </c>
      <c r="C40" s="97"/>
      <c r="D40" s="97">
        <v>1263685</v>
      </c>
      <c r="E40" s="97">
        <v>573663</v>
      </c>
      <c r="F40" s="97">
        <v>632296</v>
      </c>
      <c r="G40" s="97">
        <v>722822</v>
      </c>
      <c r="H40" s="97">
        <v>946583</v>
      </c>
      <c r="I40" s="97">
        <v>1310025</v>
      </c>
      <c r="J40" s="97">
        <f t="shared" si="0"/>
        <v>-1263685</v>
      </c>
      <c r="K40" s="98">
        <f t="shared" si="1"/>
        <v>-100</v>
      </c>
      <c r="L40" s="18">
        <f t="shared" si="4"/>
        <v>74.8</v>
      </c>
      <c r="M40" s="18">
        <f t="shared" si="2"/>
        <v>-23.6</v>
      </c>
      <c r="N40" s="18">
        <f t="shared" si="3"/>
        <v>-27.7</v>
      </c>
      <c r="O40" s="18">
        <v>1</v>
      </c>
      <c r="P40" s="18">
        <v>1</v>
      </c>
      <c r="Q40" s="294" t="s">
        <v>170</v>
      </c>
    </row>
    <row r="41" spans="1:17" ht="13.5">
      <c r="A41" s="21">
        <v>35</v>
      </c>
      <c r="B41" s="21" t="s">
        <v>34</v>
      </c>
      <c r="C41" s="97"/>
      <c r="D41" s="97">
        <v>1885724</v>
      </c>
      <c r="E41" s="97">
        <v>861384</v>
      </c>
      <c r="F41" s="97">
        <v>949363</v>
      </c>
      <c r="G41" s="97">
        <v>1050625</v>
      </c>
      <c r="H41" s="97">
        <v>1369413</v>
      </c>
      <c r="I41" s="97">
        <v>1883214</v>
      </c>
      <c r="J41" s="97">
        <f t="shared" si="0"/>
        <v>-1885724</v>
      </c>
      <c r="K41" s="98">
        <f t="shared" si="1"/>
        <v>-100</v>
      </c>
      <c r="L41" s="18">
        <f t="shared" si="4"/>
        <v>79.5</v>
      </c>
      <c r="M41" s="18">
        <f t="shared" si="2"/>
        <v>-23.3</v>
      </c>
      <c r="N41" s="18">
        <f t="shared" si="3"/>
        <v>-27.3</v>
      </c>
      <c r="O41" s="18">
        <v>1</v>
      </c>
      <c r="P41" s="18">
        <v>1</v>
      </c>
      <c r="Q41" s="294" t="s">
        <v>170</v>
      </c>
    </row>
    <row r="42" spans="1:17" ht="13.5">
      <c r="A42" s="21">
        <v>36</v>
      </c>
      <c r="B42" s="21" t="s">
        <v>35</v>
      </c>
      <c r="C42" s="97"/>
      <c r="D42" s="97">
        <v>1090106</v>
      </c>
      <c r="E42" s="97">
        <v>484582</v>
      </c>
      <c r="F42" s="97">
        <v>533929</v>
      </c>
      <c r="G42" s="97">
        <v>626583</v>
      </c>
      <c r="H42" s="97">
        <v>822157</v>
      </c>
      <c r="I42" s="97">
        <v>1138988</v>
      </c>
      <c r="J42" s="97">
        <f t="shared" si="0"/>
        <v>-1090106</v>
      </c>
      <c r="K42" s="98">
        <f t="shared" si="1"/>
        <v>-100</v>
      </c>
      <c r="L42" s="18">
        <f t="shared" si="4"/>
        <v>74</v>
      </c>
      <c r="M42" s="18">
        <f t="shared" si="2"/>
        <v>-23.8</v>
      </c>
      <c r="N42" s="18">
        <f t="shared" si="3"/>
        <v>-27.8</v>
      </c>
      <c r="O42" s="18">
        <v>1</v>
      </c>
      <c r="P42" s="18">
        <v>1</v>
      </c>
      <c r="Q42" s="294" t="s">
        <v>170</v>
      </c>
    </row>
    <row r="43" spans="1:17" ht="13.5">
      <c r="A43" s="21">
        <v>37</v>
      </c>
      <c r="B43" s="21" t="s">
        <v>73</v>
      </c>
      <c r="C43" s="97"/>
      <c r="D43" s="97">
        <v>1373001</v>
      </c>
      <c r="E43" s="97">
        <v>630686</v>
      </c>
      <c r="F43" s="97">
        <v>695205</v>
      </c>
      <c r="G43" s="97">
        <v>756646</v>
      </c>
      <c r="H43" s="97">
        <v>990925</v>
      </c>
      <c r="I43" s="97">
        <v>1370309</v>
      </c>
      <c r="J43" s="97">
        <f t="shared" si="0"/>
        <v>-1373001</v>
      </c>
      <c r="K43" s="98">
        <f t="shared" si="1"/>
        <v>-100</v>
      </c>
      <c r="L43" s="18">
        <f t="shared" si="4"/>
        <v>81.5</v>
      </c>
      <c r="M43" s="18">
        <f t="shared" si="2"/>
        <v>-23.6</v>
      </c>
      <c r="N43" s="18">
        <f t="shared" si="3"/>
        <v>-27.7</v>
      </c>
      <c r="O43" s="18">
        <v>1</v>
      </c>
      <c r="P43" s="18">
        <v>1</v>
      </c>
      <c r="Q43" s="294" t="s">
        <v>170</v>
      </c>
    </row>
    <row r="44" spans="1:17" ht="13.5">
      <c r="A44" s="21">
        <v>38</v>
      </c>
      <c r="B44" s="21" t="s">
        <v>36</v>
      </c>
      <c r="C44" s="97"/>
      <c r="D44" s="97">
        <v>1045334</v>
      </c>
      <c r="E44" s="97">
        <v>484160</v>
      </c>
      <c r="F44" s="97">
        <v>533665</v>
      </c>
      <c r="G44" s="97">
        <v>604050</v>
      </c>
      <c r="H44" s="97">
        <v>792395</v>
      </c>
      <c r="I44" s="97">
        <v>1098452</v>
      </c>
      <c r="J44" s="97">
        <f t="shared" si="0"/>
        <v>-1045334</v>
      </c>
      <c r="K44" s="98">
        <f t="shared" si="1"/>
        <v>-100</v>
      </c>
      <c r="L44" s="18">
        <f t="shared" si="4"/>
        <v>73.1</v>
      </c>
      <c r="M44" s="18">
        <f t="shared" si="2"/>
        <v>-23.8</v>
      </c>
      <c r="N44" s="18">
        <f t="shared" si="3"/>
        <v>-27.9</v>
      </c>
      <c r="O44" s="18">
        <v>1</v>
      </c>
      <c r="P44" s="18">
        <v>1</v>
      </c>
      <c r="Q44" s="294" t="s">
        <v>170</v>
      </c>
    </row>
    <row r="45" spans="1:17" ht="13.5">
      <c r="A45" s="21">
        <v>39</v>
      </c>
      <c r="B45" s="21" t="s">
        <v>37</v>
      </c>
      <c r="C45" s="97"/>
      <c r="D45" s="97">
        <v>1176391</v>
      </c>
      <c r="E45" s="97">
        <v>551214</v>
      </c>
      <c r="F45" s="97">
        <v>607540</v>
      </c>
      <c r="G45" s="97">
        <v>653135</v>
      </c>
      <c r="H45" s="97">
        <v>857821</v>
      </c>
      <c r="I45" s="97">
        <v>1189527</v>
      </c>
      <c r="J45" s="97">
        <f t="shared" si="0"/>
        <v>-1176391</v>
      </c>
      <c r="K45" s="98">
        <f t="shared" si="1"/>
        <v>-100</v>
      </c>
      <c r="L45" s="18">
        <f t="shared" si="4"/>
        <v>80.1</v>
      </c>
      <c r="M45" s="18">
        <f t="shared" si="2"/>
        <v>-23.9</v>
      </c>
      <c r="N45" s="18">
        <f t="shared" si="3"/>
        <v>-27.9</v>
      </c>
      <c r="O45" s="18">
        <v>1</v>
      </c>
      <c r="P45" s="18">
        <v>1</v>
      </c>
      <c r="Q45" s="294" t="s">
        <v>170</v>
      </c>
    </row>
    <row r="46" spans="1:17" ht="14.25" thickBot="1">
      <c r="A46" s="147">
        <v>40</v>
      </c>
      <c r="B46" s="147" t="s">
        <v>94</v>
      </c>
      <c r="C46" s="148"/>
      <c r="D46" s="148">
        <v>2422547</v>
      </c>
      <c r="E46" s="148">
        <v>964733</v>
      </c>
      <c r="F46" s="148">
        <v>1063359</v>
      </c>
      <c r="G46" s="148">
        <v>1190669</v>
      </c>
      <c r="H46" s="148">
        <v>1565664</v>
      </c>
      <c r="I46" s="148">
        <v>2178091</v>
      </c>
      <c r="J46" s="148">
        <f t="shared" si="0"/>
        <v>-2422547</v>
      </c>
      <c r="K46" s="149">
        <f t="shared" si="1"/>
        <v>-100</v>
      </c>
      <c r="L46" s="18">
        <f t="shared" si="4"/>
        <v>103.5</v>
      </c>
      <c r="M46" s="18">
        <f t="shared" si="2"/>
        <v>-24</v>
      </c>
      <c r="N46" s="18">
        <f t="shared" si="3"/>
        <v>-28.1</v>
      </c>
      <c r="O46" s="18">
        <v>1</v>
      </c>
      <c r="P46" s="18">
        <v>1</v>
      </c>
      <c r="Q46" s="294" t="s">
        <v>170</v>
      </c>
    </row>
    <row r="47" spans="1:14" ht="15" thickTop="1">
      <c r="A47" s="428" t="s">
        <v>134</v>
      </c>
      <c r="B47" s="429"/>
      <c r="C47" s="150">
        <f>SUM(C7:C46)</f>
        <v>0</v>
      </c>
      <c r="D47" s="150">
        <f>SUM(D7:D46)</f>
        <v>120269649</v>
      </c>
      <c r="E47" s="150">
        <f>SUM(E7:E46)</f>
        <v>54749679</v>
      </c>
      <c r="F47" s="150">
        <f>SUMIF($O$7:$O$46,1,F7:F46)</f>
        <v>60341388</v>
      </c>
      <c r="G47" s="150">
        <f>SUMIF($O$7:$O$46,1,G7:G46)</f>
        <v>66735654</v>
      </c>
      <c r="H47" s="150">
        <f>SUMIF($O$7:$O$46,1,H7:H46)</f>
        <v>87006571</v>
      </c>
      <c r="I47" s="150">
        <f>SUMIF($O$7:$O$46,1,I7:I46)</f>
        <v>120805494</v>
      </c>
      <c r="J47" s="150">
        <f t="shared" si="0"/>
        <v>-120269649</v>
      </c>
      <c r="K47" s="151">
        <f t="shared" si="1"/>
        <v>-100</v>
      </c>
      <c r="L47" s="18">
        <f t="shared" si="4"/>
        <v>80.2</v>
      </c>
      <c r="M47" s="18">
        <f aca="true" t="shared" si="5" ref="M47:N74">IF(H47=0,"　 －",ROUND((G47/H47-1)*100,1))</f>
        <v>-23.3</v>
      </c>
      <c r="N47" s="18">
        <f t="shared" si="3"/>
        <v>-28</v>
      </c>
    </row>
    <row r="48" spans="1:11" ht="14.25">
      <c r="A48" s="189"/>
      <c r="B48" s="190"/>
      <c r="C48" s="191"/>
      <c r="D48" s="191"/>
      <c r="E48" s="191"/>
      <c r="F48" s="191"/>
      <c r="G48" s="191"/>
      <c r="H48" s="191"/>
      <c r="I48" s="191"/>
      <c r="J48" s="191"/>
      <c r="K48" s="192"/>
    </row>
    <row r="49" spans="1:17" ht="13.5">
      <c r="A49" s="20">
        <v>41</v>
      </c>
      <c r="B49" s="20" t="s">
        <v>38</v>
      </c>
      <c r="C49" s="187"/>
      <c r="D49" s="187">
        <v>769581</v>
      </c>
      <c r="E49" s="187">
        <v>351910</v>
      </c>
      <c r="F49" s="187">
        <v>387846</v>
      </c>
      <c r="G49" s="187">
        <v>399800</v>
      </c>
      <c r="H49" s="187">
        <v>530461</v>
      </c>
      <c r="I49" s="187">
        <v>743361</v>
      </c>
      <c r="J49" s="187">
        <f t="shared" si="0"/>
        <v>-769581</v>
      </c>
      <c r="K49" s="188">
        <f t="shared" si="1"/>
        <v>-100</v>
      </c>
      <c r="L49" s="18">
        <f t="shared" si="4"/>
        <v>92.5</v>
      </c>
      <c r="M49" s="18">
        <f t="shared" si="5"/>
        <v>-24.6</v>
      </c>
      <c r="N49" s="18">
        <f t="shared" si="3"/>
        <v>-28.6</v>
      </c>
      <c r="O49" s="18">
        <v>2</v>
      </c>
      <c r="P49" s="18">
        <v>2</v>
      </c>
      <c r="Q49" s="18" t="s">
        <v>170</v>
      </c>
    </row>
    <row r="50" spans="1:17" ht="13.5">
      <c r="A50" s="21">
        <v>42</v>
      </c>
      <c r="B50" s="21" t="s">
        <v>39</v>
      </c>
      <c r="C50" s="97"/>
      <c r="D50" s="97">
        <v>524393</v>
      </c>
      <c r="E50" s="97">
        <v>359888</v>
      </c>
      <c r="F50" s="97">
        <v>396908</v>
      </c>
      <c r="G50" s="97">
        <v>442964</v>
      </c>
      <c r="H50" s="97">
        <v>587310</v>
      </c>
      <c r="I50" s="97">
        <v>820607</v>
      </c>
      <c r="J50" s="97">
        <f t="shared" si="0"/>
        <v>-524393</v>
      </c>
      <c r="K50" s="98">
        <f t="shared" si="1"/>
        <v>-100</v>
      </c>
      <c r="L50" s="18">
        <f t="shared" si="4"/>
        <v>18.4</v>
      </c>
      <c r="M50" s="18">
        <f t="shared" si="5"/>
        <v>-24.6</v>
      </c>
      <c r="N50" s="18">
        <f t="shared" si="3"/>
        <v>-28.4</v>
      </c>
      <c r="O50" s="18">
        <v>2</v>
      </c>
      <c r="P50" s="18">
        <v>2</v>
      </c>
      <c r="Q50" s="294" t="s">
        <v>171</v>
      </c>
    </row>
    <row r="51" spans="1:17" ht="13.5">
      <c r="A51" s="21">
        <v>43</v>
      </c>
      <c r="B51" s="21" t="s">
        <v>40</v>
      </c>
      <c r="C51" s="97"/>
      <c r="D51" s="97">
        <v>758675</v>
      </c>
      <c r="E51" s="97">
        <v>364408</v>
      </c>
      <c r="F51" s="97">
        <v>401672</v>
      </c>
      <c r="G51" s="97">
        <v>462006</v>
      </c>
      <c r="H51" s="97">
        <v>609712</v>
      </c>
      <c r="I51" s="97">
        <v>850757</v>
      </c>
      <c r="J51" s="97">
        <f t="shared" si="0"/>
        <v>-758675</v>
      </c>
      <c r="K51" s="98">
        <f t="shared" si="1"/>
        <v>-100</v>
      </c>
      <c r="L51" s="18">
        <f t="shared" si="4"/>
        <v>64.2</v>
      </c>
      <c r="M51" s="18">
        <f t="shared" si="5"/>
        <v>-24.2</v>
      </c>
      <c r="N51" s="18">
        <f t="shared" si="3"/>
        <v>-28.3</v>
      </c>
      <c r="O51" s="18">
        <v>2</v>
      </c>
      <c r="P51" s="18">
        <v>2</v>
      </c>
      <c r="Q51" s="18" t="s">
        <v>170</v>
      </c>
    </row>
    <row r="52" spans="1:17" ht="13.5">
      <c r="A52" s="21">
        <v>44</v>
      </c>
      <c r="B52" s="21" t="s">
        <v>41</v>
      </c>
      <c r="C52" s="97"/>
      <c r="D52" s="97">
        <v>357156</v>
      </c>
      <c r="E52" s="97">
        <v>179218</v>
      </c>
      <c r="F52" s="97">
        <v>197562</v>
      </c>
      <c r="G52" s="97">
        <v>223022</v>
      </c>
      <c r="H52" s="97">
        <v>290237</v>
      </c>
      <c r="I52" s="97">
        <v>413782</v>
      </c>
      <c r="J52" s="97">
        <f t="shared" si="0"/>
        <v>-357156</v>
      </c>
      <c r="K52" s="98">
        <f t="shared" si="1"/>
        <v>-100</v>
      </c>
      <c r="L52" s="18">
        <f t="shared" si="4"/>
        <v>60.1</v>
      </c>
      <c r="M52" s="18">
        <f t="shared" si="5"/>
        <v>-23.2</v>
      </c>
      <c r="N52" s="18">
        <f t="shared" si="3"/>
        <v>-29.9</v>
      </c>
      <c r="O52" s="18">
        <v>2</v>
      </c>
      <c r="P52" s="18">
        <v>2</v>
      </c>
      <c r="Q52" s="18" t="s">
        <v>170</v>
      </c>
    </row>
    <row r="53" spans="1:17" ht="13.5">
      <c r="A53" s="21">
        <v>45</v>
      </c>
      <c r="B53" s="21" t="s">
        <v>42</v>
      </c>
      <c r="C53" s="97"/>
      <c r="D53" s="97">
        <v>422885</v>
      </c>
      <c r="E53" s="97">
        <v>190507</v>
      </c>
      <c r="F53" s="97">
        <v>209958</v>
      </c>
      <c r="G53" s="97">
        <v>212511</v>
      </c>
      <c r="H53" s="97">
        <v>276655</v>
      </c>
      <c r="I53" s="97">
        <v>394761</v>
      </c>
      <c r="J53" s="97">
        <f t="shared" si="0"/>
        <v>-422885</v>
      </c>
      <c r="K53" s="98">
        <f t="shared" si="1"/>
        <v>-100</v>
      </c>
      <c r="L53" s="18">
        <f t="shared" si="4"/>
        <v>99</v>
      </c>
      <c r="M53" s="18">
        <f t="shared" si="5"/>
        <v>-23.2</v>
      </c>
      <c r="N53" s="18">
        <f t="shared" si="3"/>
        <v>-29.9</v>
      </c>
      <c r="O53" s="18">
        <v>2</v>
      </c>
      <c r="P53" s="18">
        <v>2</v>
      </c>
      <c r="Q53" s="18" t="s">
        <v>170</v>
      </c>
    </row>
    <row r="54" spans="1:17" ht="13.5">
      <c r="A54" s="21">
        <v>46</v>
      </c>
      <c r="B54" s="21" t="s">
        <v>43</v>
      </c>
      <c r="C54" s="97"/>
      <c r="D54" s="97">
        <v>483694</v>
      </c>
      <c r="E54" s="97">
        <v>214904</v>
      </c>
      <c r="F54" s="97">
        <v>236899</v>
      </c>
      <c r="G54" s="97">
        <v>266207</v>
      </c>
      <c r="H54" s="97">
        <v>347061</v>
      </c>
      <c r="I54" s="97">
        <v>494091</v>
      </c>
      <c r="J54" s="97">
        <f t="shared" si="0"/>
        <v>-483694</v>
      </c>
      <c r="K54" s="98">
        <f t="shared" si="1"/>
        <v>-100</v>
      </c>
      <c r="L54" s="18">
        <f t="shared" si="4"/>
        <v>81.7</v>
      </c>
      <c r="M54" s="18">
        <f t="shared" si="5"/>
        <v>-23.3</v>
      </c>
      <c r="N54" s="18">
        <f t="shared" si="3"/>
        <v>-29.8</v>
      </c>
      <c r="O54" s="18">
        <v>2</v>
      </c>
      <c r="P54" s="18">
        <v>2</v>
      </c>
      <c r="Q54" s="18" t="s">
        <v>170</v>
      </c>
    </row>
    <row r="55" spans="1:17" ht="13.5">
      <c r="A55" s="21">
        <v>47</v>
      </c>
      <c r="B55" s="21" t="s">
        <v>44</v>
      </c>
      <c r="C55" s="97"/>
      <c r="D55" s="97">
        <v>668670</v>
      </c>
      <c r="E55" s="97">
        <v>319949</v>
      </c>
      <c r="F55" s="97">
        <v>352580</v>
      </c>
      <c r="G55" s="97">
        <v>417272</v>
      </c>
      <c r="H55" s="97">
        <v>551249</v>
      </c>
      <c r="I55" s="97">
        <v>769964</v>
      </c>
      <c r="J55" s="97">
        <f t="shared" si="0"/>
        <v>-668670</v>
      </c>
      <c r="K55" s="98">
        <f t="shared" si="1"/>
        <v>-100</v>
      </c>
      <c r="L55" s="18">
        <f t="shared" si="4"/>
        <v>60.2</v>
      </c>
      <c r="M55" s="18">
        <f t="shared" si="5"/>
        <v>-24.3</v>
      </c>
      <c r="N55" s="18">
        <f t="shared" si="3"/>
        <v>-28.4</v>
      </c>
      <c r="O55" s="18">
        <v>2</v>
      </c>
      <c r="P55" s="18">
        <v>2</v>
      </c>
      <c r="Q55" s="18" t="s">
        <v>170</v>
      </c>
    </row>
    <row r="56" spans="1:17" ht="13.5">
      <c r="A56" s="21">
        <v>48</v>
      </c>
      <c r="B56" s="21" t="s">
        <v>45</v>
      </c>
      <c r="C56" s="97"/>
      <c r="D56" s="97">
        <v>553767</v>
      </c>
      <c r="E56" s="97">
        <v>242457</v>
      </c>
      <c r="F56" s="97">
        <v>267292</v>
      </c>
      <c r="G56" s="97">
        <v>304490</v>
      </c>
      <c r="H56" s="97">
        <v>399519</v>
      </c>
      <c r="I56" s="97">
        <v>565279</v>
      </c>
      <c r="J56" s="97">
        <f t="shared" si="0"/>
        <v>-553767</v>
      </c>
      <c r="K56" s="98">
        <f t="shared" si="1"/>
        <v>-100</v>
      </c>
      <c r="L56" s="18">
        <f t="shared" si="4"/>
        <v>81.9</v>
      </c>
      <c r="M56" s="18">
        <f t="shared" si="5"/>
        <v>-23.8</v>
      </c>
      <c r="N56" s="18">
        <f t="shared" si="3"/>
        <v>-29.3</v>
      </c>
      <c r="O56" s="18">
        <v>2</v>
      </c>
      <c r="P56" s="18">
        <v>2</v>
      </c>
      <c r="Q56" s="18" t="s">
        <v>170</v>
      </c>
    </row>
    <row r="57" spans="1:17" ht="13.5">
      <c r="A57" s="21">
        <v>49</v>
      </c>
      <c r="B57" s="21" t="s">
        <v>46</v>
      </c>
      <c r="C57" s="97"/>
      <c r="D57" s="97">
        <v>511223</v>
      </c>
      <c r="E57" s="97">
        <v>234804</v>
      </c>
      <c r="F57" s="97">
        <v>258822</v>
      </c>
      <c r="G57" s="97">
        <v>290229</v>
      </c>
      <c r="H57" s="97">
        <v>379665</v>
      </c>
      <c r="I57" s="97">
        <v>538036</v>
      </c>
      <c r="J57" s="97">
        <f t="shared" si="0"/>
        <v>-511223</v>
      </c>
      <c r="K57" s="98">
        <f t="shared" si="1"/>
        <v>-100</v>
      </c>
      <c r="L57" s="18">
        <f t="shared" si="4"/>
        <v>76.1</v>
      </c>
      <c r="M57" s="18">
        <f t="shared" si="5"/>
        <v>-23.6</v>
      </c>
      <c r="N57" s="18">
        <f t="shared" si="3"/>
        <v>-29.4</v>
      </c>
      <c r="O57" s="18">
        <v>2</v>
      </c>
      <c r="P57" s="18">
        <v>2</v>
      </c>
      <c r="Q57" s="18" t="s">
        <v>170</v>
      </c>
    </row>
    <row r="58" spans="1:17" ht="13.5">
      <c r="A58" s="21">
        <v>50</v>
      </c>
      <c r="B58" s="21" t="s">
        <v>47</v>
      </c>
      <c r="C58" s="97"/>
      <c r="D58" s="97">
        <v>413672</v>
      </c>
      <c r="E58" s="97">
        <v>198485</v>
      </c>
      <c r="F58" s="97">
        <v>218792</v>
      </c>
      <c r="G58" s="97">
        <v>250645</v>
      </c>
      <c r="H58" s="97">
        <v>326144</v>
      </c>
      <c r="I58" s="97">
        <v>464564</v>
      </c>
      <c r="J58" s="97">
        <f t="shared" si="0"/>
        <v>-413672</v>
      </c>
      <c r="K58" s="98">
        <f t="shared" si="1"/>
        <v>-100</v>
      </c>
      <c r="L58" s="18">
        <f t="shared" si="4"/>
        <v>65</v>
      </c>
      <c r="M58" s="18">
        <f t="shared" si="5"/>
        <v>-23.1</v>
      </c>
      <c r="N58" s="18">
        <f t="shared" si="3"/>
        <v>-29.8</v>
      </c>
      <c r="O58" s="18">
        <v>2</v>
      </c>
      <c r="P58" s="18">
        <v>2</v>
      </c>
      <c r="Q58" s="18" t="s">
        <v>170</v>
      </c>
    </row>
    <row r="59" spans="1:17" ht="13.5">
      <c r="A59" s="21">
        <v>51</v>
      </c>
      <c r="B59" s="21" t="s">
        <v>95</v>
      </c>
      <c r="C59" s="97"/>
      <c r="D59" s="97">
        <v>506915</v>
      </c>
      <c r="E59" s="97">
        <v>244065</v>
      </c>
      <c r="F59" s="97">
        <v>268841</v>
      </c>
      <c r="G59" s="97">
        <v>306991</v>
      </c>
      <c r="H59" s="97">
        <v>401760</v>
      </c>
      <c r="I59" s="97">
        <v>570125</v>
      </c>
      <c r="J59" s="97">
        <f t="shared" si="0"/>
        <v>-506915</v>
      </c>
      <c r="K59" s="98">
        <f t="shared" si="1"/>
        <v>-100</v>
      </c>
      <c r="L59" s="18">
        <f t="shared" si="4"/>
        <v>65.1</v>
      </c>
      <c r="M59" s="18">
        <f t="shared" si="5"/>
        <v>-23.6</v>
      </c>
      <c r="N59" s="18">
        <f t="shared" si="3"/>
        <v>-29.5</v>
      </c>
      <c r="O59" s="18">
        <v>2</v>
      </c>
      <c r="P59" s="18">
        <v>2</v>
      </c>
      <c r="Q59" s="18" t="s">
        <v>170</v>
      </c>
    </row>
    <row r="60" spans="1:17" ht="13.5">
      <c r="A60" s="21">
        <v>52</v>
      </c>
      <c r="B60" s="21" t="s">
        <v>48</v>
      </c>
      <c r="C60" s="97"/>
      <c r="D60" s="97">
        <v>306741</v>
      </c>
      <c r="E60" s="97">
        <v>148628</v>
      </c>
      <c r="F60" s="97">
        <v>163853</v>
      </c>
      <c r="G60" s="97">
        <v>180528</v>
      </c>
      <c r="H60" s="97">
        <v>232722</v>
      </c>
      <c r="I60" s="97">
        <v>332452</v>
      </c>
      <c r="J60" s="97">
        <f t="shared" si="0"/>
        <v>-306741</v>
      </c>
      <c r="K60" s="98">
        <f t="shared" si="1"/>
        <v>-100</v>
      </c>
      <c r="L60" s="18">
        <f t="shared" si="4"/>
        <v>69.9</v>
      </c>
      <c r="M60" s="18">
        <f t="shared" si="5"/>
        <v>-22.4</v>
      </c>
      <c r="N60" s="18">
        <f t="shared" si="3"/>
        <v>-30</v>
      </c>
      <c r="O60" s="18">
        <v>2</v>
      </c>
      <c r="P60" s="18">
        <v>2</v>
      </c>
      <c r="Q60" s="18" t="s">
        <v>170</v>
      </c>
    </row>
    <row r="61" spans="1:17" ht="13.5">
      <c r="A61" s="21">
        <v>53</v>
      </c>
      <c r="B61" s="21" t="s">
        <v>49</v>
      </c>
      <c r="C61" s="97"/>
      <c r="D61" s="97">
        <v>323345</v>
      </c>
      <c r="E61" s="97">
        <v>161021</v>
      </c>
      <c r="F61" s="97">
        <v>177478</v>
      </c>
      <c r="G61" s="97">
        <v>200390</v>
      </c>
      <c r="H61" s="97">
        <v>257633</v>
      </c>
      <c r="I61" s="97">
        <v>367120</v>
      </c>
      <c r="J61" s="97">
        <f t="shared" si="0"/>
        <v>-323345</v>
      </c>
      <c r="K61" s="98">
        <f t="shared" si="1"/>
        <v>-100</v>
      </c>
      <c r="L61" s="18">
        <f t="shared" si="4"/>
        <v>61.4</v>
      </c>
      <c r="M61" s="18">
        <f t="shared" si="5"/>
        <v>-22.2</v>
      </c>
      <c r="N61" s="18">
        <f t="shared" si="3"/>
        <v>-29.8</v>
      </c>
      <c r="O61" s="18">
        <v>2</v>
      </c>
      <c r="P61" s="18">
        <v>2</v>
      </c>
      <c r="Q61" s="18" t="s">
        <v>170</v>
      </c>
    </row>
    <row r="62" spans="1:17" ht="13.5">
      <c r="A62" s="21">
        <v>54</v>
      </c>
      <c r="B62" s="21" t="s">
        <v>50</v>
      </c>
      <c r="C62" s="97"/>
      <c r="D62" s="97">
        <v>270916</v>
      </c>
      <c r="E62" s="97">
        <v>139611</v>
      </c>
      <c r="F62" s="97">
        <v>153934</v>
      </c>
      <c r="G62" s="97">
        <v>170407</v>
      </c>
      <c r="H62" s="97">
        <v>219960</v>
      </c>
      <c r="I62" s="97">
        <v>314261</v>
      </c>
      <c r="J62" s="97">
        <f t="shared" si="0"/>
        <v>-270916</v>
      </c>
      <c r="K62" s="98">
        <f t="shared" si="1"/>
        <v>-100</v>
      </c>
      <c r="L62" s="18">
        <f t="shared" si="4"/>
        <v>59</v>
      </c>
      <c r="M62" s="18">
        <f t="shared" si="5"/>
        <v>-22.5</v>
      </c>
      <c r="N62" s="18">
        <f t="shared" si="3"/>
        <v>-30</v>
      </c>
      <c r="O62" s="18">
        <v>2</v>
      </c>
      <c r="P62" s="18">
        <v>2</v>
      </c>
      <c r="Q62" s="18" t="s">
        <v>170</v>
      </c>
    </row>
    <row r="63" spans="1:17" ht="13.5">
      <c r="A63" s="21">
        <v>55</v>
      </c>
      <c r="B63" s="21" t="s">
        <v>96</v>
      </c>
      <c r="C63" s="97"/>
      <c r="D63" s="97">
        <v>474116</v>
      </c>
      <c r="E63" s="97">
        <v>243042</v>
      </c>
      <c r="F63" s="97">
        <v>267903</v>
      </c>
      <c r="G63" s="97">
        <v>299640</v>
      </c>
      <c r="H63" s="97">
        <v>386116</v>
      </c>
      <c r="I63" s="97">
        <v>548058</v>
      </c>
      <c r="J63" s="97">
        <f t="shared" si="0"/>
        <v>-474116</v>
      </c>
      <c r="K63" s="98">
        <f t="shared" si="1"/>
        <v>-100</v>
      </c>
      <c r="L63" s="18">
        <f t="shared" si="4"/>
        <v>58.2</v>
      </c>
      <c r="M63" s="18">
        <f t="shared" si="5"/>
        <v>-22.4</v>
      </c>
      <c r="N63" s="18">
        <f t="shared" si="3"/>
        <v>-29.5</v>
      </c>
      <c r="O63" s="18">
        <v>2</v>
      </c>
      <c r="P63" s="18">
        <v>2</v>
      </c>
      <c r="Q63" s="18" t="s">
        <v>170</v>
      </c>
    </row>
    <row r="64" spans="1:17" ht="13.5">
      <c r="A64" s="21">
        <v>56</v>
      </c>
      <c r="B64" s="21" t="s">
        <v>51</v>
      </c>
      <c r="C64" s="97"/>
      <c r="D64" s="97">
        <v>148392</v>
      </c>
      <c r="E64" s="97">
        <v>88740</v>
      </c>
      <c r="F64" s="97">
        <v>97811</v>
      </c>
      <c r="G64" s="97">
        <v>112801</v>
      </c>
      <c r="H64" s="97">
        <v>146072</v>
      </c>
      <c r="I64" s="97">
        <v>206900</v>
      </c>
      <c r="J64" s="97">
        <f t="shared" si="0"/>
        <v>-148392</v>
      </c>
      <c r="K64" s="98">
        <f t="shared" si="1"/>
        <v>-100</v>
      </c>
      <c r="L64" s="18">
        <f t="shared" si="4"/>
        <v>31.6</v>
      </c>
      <c r="M64" s="18">
        <f t="shared" si="5"/>
        <v>-22.8</v>
      </c>
      <c r="N64" s="18">
        <f t="shared" si="3"/>
        <v>-29.4</v>
      </c>
      <c r="O64" s="18">
        <v>2</v>
      </c>
      <c r="P64" s="18">
        <v>2</v>
      </c>
      <c r="Q64" s="18" t="s">
        <v>170</v>
      </c>
    </row>
    <row r="65" spans="1:17" ht="13.5">
      <c r="A65" s="21">
        <v>57</v>
      </c>
      <c r="B65" s="21" t="s">
        <v>52</v>
      </c>
      <c r="C65" s="97"/>
      <c r="D65" s="97">
        <v>328829</v>
      </c>
      <c r="E65" s="97">
        <v>164032</v>
      </c>
      <c r="F65" s="97">
        <v>180785</v>
      </c>
      <c r="G65" s="97">
        <v>199240</v>
      </c>
      <c r="H65" s="97">
        <v>256148</v>
      </c>
      <c r="I65" s="97">
        <v>361201</v>
      </c>
      <c r="J65" s="97">
        <f t="shared" si="0"/>
        <v>-328829</v>
      </c>
      <c r="K65" s="98">
        <f t="shared" si="1"/>
        <v>-100</v>
      </c>
      <c r="L65" s="18">
        <f t="shared" si="4"/>
        <v>65</v>
      </c>
      <c r="M65" s="18">
        <f t="shared" si="5"/>
        <v>-22.2</v>
      </c>
      <c r="N65" s="18">
        <f t="shared" si="3"/>
        <v>-29.1</v>
      </c>
      <c r="O65" s="18">
        <v>2</v>
      </c>
      <c r="P65" s="18">
        <v>2</v>
      </c>
      <c r="Q65" s="18" t="s">
        <v>170</v>
      </c>
    </row>
    <row r="66" spans="1:17" ht="13.5">
      <c r="A66" s="21">
        <v>58</v>
      </c>
      <c r="B66" s="21" t="s">
        <v>97</v>
      </c>
      <c r="C66" s="97"/>
      <c r="D66" s="97">
        <v>463988</v>
      </c>
      <c r="E66" s="97">
        <v>216916</v>
      </c>
      <c r="F66" s="97">
        <v>238985</v>
      </c>
      <c r="G66" s="97">
        <v>264516</v>
      </c>
      <c r="H66" s="97">
        <v>340455</v>
      </c>
      <c r="I66" s="97">
        <v>478895</v>
      </c>
      <c r="J66" s="97">
        <f t="shared" si="0"/>
        <v>-463988</v>
      </c>
      <c r="K66" s="98">
        <f t="shared" si="1"/>
        <v>-100</v>
      </c>
      <c r="L66" s="18">
        <f t="shared" si="4"/>
        <v>75.4</v>
      </c>
      <c r="M66" s="18">
        <f t="shared" si="5"/>
        <v>-22.3</v>
      </c>
      <c r="N66" s="18">
        <f t="shared" si="3"/>
        <v>-28.9</v>
      </c>
      <c r="O66" s="18">
        <v>2</v>
      </c>
      <c r="P66" s="18">
        <v>2</v>
      </c>
      <c r="Q66" s="18" t="s">
        <v>170</v>
      </c>
    </row>
    <row r="67" spans="1:17" ht="13.5">
      <c r="A67" s="21">
        <v>59</v>
      </c>
      <c r="B67" s="21" t="s">
        <v>53</v>
      </c>
      <c r="C67" s="97"/>
      <c r="D67" s="97">
        <v>670581</v>
      </c>
      <c r="E67" s="97">
        <v>284896</v>
      </c>
      <c r="F67" s="97">
        <v>313998</v>
      </c>
      <c r="G67" s="97">
        <v>348085</v>
      </c>
      <c r="H67" s="97">
        <v>458685</v>
      </c>
      <c r="I67" s="97">
        <v>642802</v>
      </c>
      <c r="J67" s="97">
        <f t="shared" si="0"/>
        <v>-670581</v>
      </c>
      <c r="K67" s="98">
        <f t="shared" si="1"/>
        <v>-100</v>
      </c>
      <c r="L67" s="18">
        <f t="shared" si="4"/>
        <v>92.6</v>
      </c>
      <c r="M67" s="18">
        <f t="shared" si="5"/>
        <v>-24.1</v>
      </c>
      <c r="N67" s="18" t="s">
        <v>104</v>
      </c>
      <c r="O67" s="18">
        <v>2</v>
      </c>
      <c r="P67" s="18">
        <v>2</v>
      </c>
      <c r="Q67" s="18" t="s">
        <v>170</v>
      </c>
    </row>
    <row r="68" spans="1:17" ht="13.5">
      <c r="A68" s="21">
        <v>60</v>
      </c>
      <c r="B68" s="21" t="s">
        <v>54</v>
      </c>
      <c r="C68" s="97"/>
      <c r="D68" s="97">
        <v>759555</v>
      </c>
      <c r="E68" s="97">
        <v>332537</v>
      </c>
      <c r="F68" s="97">
        <v>366506</v>
      </c>
      <c r="G68" s="97">
        <v>418632</v>
      </c>
      <c r="H68" s="97">
        <v>545924</v>
      </c>
      <c r="I68" s="97">
        <v>762296</v>
      </c>
      <c r="J68" s="97">
        <f t="shared" si="0"/>
        <v>-759555</v>
      </c>
      <c r="K68" s="98">
        <f t="shared" si="1"/>
        <v>-100</v>
      </c>
      <c r="L68" s="18">
        <f t="shared" si="4"/>
        <v>81.4</v>
      </c>
      <c r="M68" s="18">
        <f t="shared" si="5"/>
        <v>-23.3</v>
      </c>
      <c r="N68" s="18">
        <f t="shared" si="3"/>
        <v>-28.4</v>
      </c>
      <c r="O68" s="18">
        <v>2</v>
      </c>
      <c r="P68" s="18">
        <v>2</v>
      </c>
      <c r="Q68" s="18" t="s">
        <v>170</v>
      </c>
    </row>
    <row r="69" spans="1:17" ht="13.5">
      <c r="A69" s="21">
        <v>61</v>
      </c>
      <c r="B69" s="21" t="s">
        <v>58</v>
      </c>
      <c r="C69" s="97"/>
      <c r="D69" s="97">
        <v>710633</v>
      </c>
      <c r="E69" s="97">
        <v>334030</v>
      </c>
      <c r="F69" s="97">
        <v>368154</v>
      </c>
      <c r="G69" s="97">
        <v>426583</v>
      </c>
      <c r="H69" s="97">
        <v>564627</v>
      </c>
      <c r="I69" s="97">
        <v>790041</v>
      </c>
      <c r="J69" s="97">
        <f t="shared" si="0"/>
        <v>-710633</v>
      </c>
      <c r="K69" s="98">
        <f t="shared" si="1"/>
        <v>-100</v>
      </c>
      <c r="L69" s="18">
        <f t="shared" si="4"/>
        <v>66.6</v>
      </c>
      <c r="M69" s="18">
        <f t="shared" si="5"/>
        <v>-24.4</v>
      </c>
      <c r="N69" s="18">
        <f t="shared" si="3"/>
        <v>-28.5</v>
      </c>
      <c r="O69" s="18">
        <v>2</v>
      </c>
      <c r="P69" s="18">
        <v>2</v>
      </c>
      <c r="Q69" s="18" t="s">
        <v>170</v>
      </c>
    </row>
    <row r="70" spans="1:17" ht="13.5">
      <c r="A70" s="21">
        <v>62</v>
      </c>
      <c r="B70" s="21" t="s">
        <v>59</v>
      </c>
      <c r="C70" s="97"/>
      <c r="D70" s="97">
        <v>964479</v>
      </c>
      <c r="E70" s="97">
        <v>446396</v>
      </c>
      <c r="F70" s="97">
        <v>492069</v>
      </c>
      <c r="G70" s="97">
        <v>544454</v>
      </c>
      <c r="H70" s="97">
        <v>716203</v>
      </c>
      <c r="I70" s="97">
        <v>996283</v>
      </c>
      <c r="J70" s="97">
        <f t="shared" si="0"/>
        <v>-964479</v>
      </c>
      <c r="K70" s="98">
        <f t="shared" si="1"/>
        <v>-100</v>
      </c>
      <c r="L70" s="18">
        <f t="shared" si="4"/>
        <v>77.1</v>
      </c>
      <c r="M70" s="18">
        <f t="shared" si="5"/>
        <v>-24</v>
      </c>
      <c r="N70" s="18">
        <f t="shared" si="3"/>
        <v>-28.1</v>
      </c>
      <c r="O70" s="18">
        <v>2</v>
      </c>
      <c r="P70" s="18">
        <v>2</v>
      </c>
      <c r="Q70" s="18" t="s">
        <v>170</v>
      </c>
    </row>
    <row r="71" spans="1:17" ht="13.5">
      <c r="A71" s="21">
        <v>63</v>
      </c>
      <c r="B71" s="21" t="s">
        <v>63</v>
      </c>
      <c r="C71" s="97"/>
      <c r="D71" s="97">
        <v>962807</v>
      </c>
      <c r="E71" s="97">
        <v>430310</v>
      </c>
      <c r="F71" s="97">
        <v>474290</v>
      </c>
      <c r="G71" s="97">
        <v>545065</v>
      </c>
      <c r="H71" s="97">
        <v>716498</v>
      </c>
      <c r="I71" s="97">
        <v>995210</v>
      </c>
      <c r="J71" s="97">
        <f>SUM(C71-D71)</f>
        <v>-962807</v>
      </c>
      <c r="K71" s="98">
        <f>IF(D71=0,"　　－",ROUND((C71/D71-1)*100,1))</f>
        <v>-100</v>
      </c>
      <c r="L71" s="18">
        <f t="shared" si="4"/>
        <v>76.6</v>
      </c>
      <c r="M71" s="18">
        <f t="shared" si="5"/>
        <v>-23.9</v>
      </c>
      <c r="N71" s="18">
        <f t="shared" si="5"/>
        <v>-28</v>
      </c>
      <c r="O71" s="18">
        <v>2</v>
      </c>
      <c r="P71" s="18">
        <v>2</v>
      </c>
      <c r="Q71" s="18" t="s">
        <v>170</v>
      </c>
    </row>
    <row r="72" spans="1:17" ht="14.25" thickBot="1">
      <c r="A72" s="43">
        <v>64</v>
      </c>
      <c r="B72" s="43" t="s">
        <v>64</v>
      </c>
      <c r="C72" s="152"/>
      <c r="D72" s="152">
        <v>631496</v>
      </c>
      <c r="E72" s="152">
        <v>307020</v>
      </c>
      <c r="F72" s="152">
        <v>338007</v>
      </c>
      <c r="G72" s="152">
        <v>370247</v>
      </c>
      <c r="H72" s="152">
        <v>491955</v>
      </c>
      <c r="I72" s="152">
        <v>691333</v>
      </c>
      <c r="J72" s="152">
        <f>SUM(C72-D72)</f>
        <v>-631496</v>
      </c>
      <c r="K72" s="153">
        <f>IF(D72=0,"　　－",ROUND((C72/D72-1)*100,1))</f>
        <v>-100</v>
      </c>
      <c r="L72" s="18">
        <f>IF(G72=0,"　　－",ROUND((D72/G72-1)*100,1))</f>
        <v>70.6</v>
      </c>
      <c r="M72" s="18">
        <f t="shared" si="5"/>
        <v>-24.7</v>
      </c>
      <c r="N72" s="18">
        <f t="shared" si="5"/>
        <v>-28.8</v>
      </c>
      <c r="O72" s="18">
        <v>2</v>
      </c>
      <c r="P72" s="18">
        <v>2</v>
      </c>
      <c r="Q72" s="18" t="s">
        <v>170</v>
      </c>
    </row>
    <row r="73" spans="1:14" ht="15" thickTop="1">
      <c r="A73" s="428" t="s">
        <v>132</v>
      </c>
      <c r="B73" s="429"/>
      <c r="C73" s="150">
        <f>SUM(C49:C72)</f>
        <v>0</v>
      </c>
      <c r="D73" s="150">
        <f aca="true" t="shared" si="6" ref="D73:I73">SUM(D49:D72)</f>
        <v>12986509</v>
      </c>
      <c r="E73" s="150">
        <f t="shared" si="6"/>
        <v>6197774</v>
      </c>
      <c r="F73" s="150">
        <f t="shared" si="6"/>
        <v>6830945</v>
      </c>
      <c r="G73" s="150">
        <f t="shared" si="6"/>
        <v>7656725</v>
      </c>
      <c r="H73" s="150">
        <f t="shared" si="6"/>
        <v>10032771</v>
      </c>
      <c r="I73" s="150">
        <f t="shared" si="6"/>
        <v>14112179</v>
      </c>
      <c r="J73" s="150">
        <f>SUM(C73-D73)</f>
        <v>-12986509</v>
      </c>
      <c r="K73" s="151">
        <f>IF(D73=0,"　　－",ROUND((C73/D73-1)*100,1))</f>
        <v>-100</v>
      </c>
      <c r="L73" s="18">
        <f>IF(G73=0,"　　－",ROUND((D73/G73-1)*100,1))</f>
        <v>69.6</v>
      </c>
      <c r="M73" s="18">
        <f t="shared" si="5"/>
        <v>-23.7</v>
      </c>
      <c r="N73" s="18">
        <f t="shared" si="5"/>
        <v>-28.9</v>
      </c>
    </row>
    <row r="74" spans="1:14" ht="14.25">
      <c r="A74" s="430" t="s">
        <v>133</v>
      </c>
      <c r="B74" s="431"/>
      <c r="C74" s="97">
        <f aca="true" t="shared" si="7" ref="C74:I74">C47+C73</f>
        <v>0</v>
      </c>
      <c r="D74" s="97">
        <f t="shared" si="7"/>
        <v>133256158</v>
      </c>
      <c r="E74" s="97">
        <f t="shared" si="7"/>
        <v>60947453</v>
      </c>
      <c r="F74" s="97">
        <f t="shared" si="7"/>
        <v>67172333</v>
      </c>
      <c r="G74" s="97">
        <f t="shared" si="7"/>
        <v>74392379</v>
      </c>
      <c r="H74" s="97">
        <f t="shared" si="7"/>
        <v>97039342</v>
      </c>
      <c r="I74" s="97">
        <f t="shared" si="7"/>
        <v>134917673</v>
      </c>
      <c r="J74" s="97">
        <f>SUM(C74-D74)</f>
        <v>-133256158</v>
      </c>
      <c r="K74" s="98">
        <f>IF(D74=0,"　　－",ROUND((C74/D74-1)*100,1))</f>
        <v>-100</v>
      </c>
      <c r="L74" s="18">
        <f>IF(G74=0,"　　－",ROUND((D74/G74-1)*100,1))</f>
        <v>79.1</v>
      </c>
      <c r="M74" s="18">
        <f t="shared" si="5"/>
        <v>-23.3</v>
      </c>
      <c r="N74" s="18">
        <f t="shared" si="5"/>
        <v>-28.1</v>
      </c>
    </row>
    <row r="75" spans="1:11" s="182" customFormat="1" ht="13.5">
      <c r="A75" s="181" t="s">
        <v>120</v>
      </c>
      <c r="C75" s="183">
        <f>SUMIF($Q$7:$Q$72,"不",C7:C72)</f>
        <v>0</v>
      </c>
      <c r="D75" s="183">
        <f>SUMIF($Q$7:$Q$72,"不",D7:D72)</f>
        <v>127663469</v>
      </c>
      <c r="E75" s="183">
        <v>44749817</v>
      </c>
      <c r="F75" s="183">
        <v>52554300</v>
      </c>
      <c r="G75" s="183">
        <v>66950315</v>
      </c>
      <c r="H75" s="183">
        <v>88441050</v>
      </c>
      <c r="I75" s="183">
        <v>123071317</v>
      </c>
      <c r="J75" s="183">
        <f>SUM(C75-D75)</f>
        <v>-127663469</v>
      </c>
      <c r="K75" s="184">
        <f>IF(D75=0,"　　－",ROUND((C75/D75-1)*100,1))</f>
        <v>-100</v>
      </c>
    </row>
    <row r="76" ht="13.5">
      <c r="A76" s="22"/>
    </row>
    <row r="77" ht="13.5">
      <c r="A77" s="23"/>
    </row>
  </sheetData>
  <sheetProtection/>
  <mergeCells count="4">
    <mergeCell ref="A4:A6"/>
    <mergeCell ref="A47:B47"/>
    <mergeCell ref="A73:B73"/>
    <mergeCell ref="A74:B74"/>
  </mergeCells>
  <printOptions/>
  <pageMargins left="0.7874015748031497" right="0.5905511811023623" top="0.984251968503937" bottom="0.984251968503937" header="0.5118110236220472" footer="0.5118110236220472"/>
  <pageSetup horizontalDpi="600" verticalDpi="600" orientation="portrait" paperSize="9" scale="108" r:id="rId1"/>
  <rowBreaks count="1" manualBreakCount="1">
    <brk id="48" max="10" man="1"/>
  </rowBreaks>
</worksheet>
</file>

<file path=xl/worksheets/sheet7.xml><?xml version="1.0" encoding="utf-8"?>
<worksheet xmlns="http://schemas.openxmlformats.org/spreadsheetml/2006/main" xmlns:r="http://schemas.openxmlformats.org/officeDocument/2006/relationships">
  <dimension ref="A1:L49"/>
  <sheetViews>
    <sheetView view="pageBreakPreview" zoomScaleNormal="105" zoomScaleSheetLayoutView="100" zoomScalePageLayoutView="0" workbookViewId="0" topLeftCell="A1">
      <pane xSplit="1" ySplit="5" topLeftCell="B6" activePane="bottomRight" state="frozen"/>
      <selection pane="topLeft" activeCell="G28" sqref="G28"/>
      <selection pane="topRight" activeCell="G28" sqref="G28"/>
      <selection pane="bottomLeft" activeCell="G28" sqref="G28"/>
      <selection pane="bottomRight" activeCell="G28" sqref="G28"/>
    </sheetView>
  </sheetViews>
  <sheetFormatPr defaultColWidth="8.796875" defaultRowHeight="15"/>
  <cols>
    <col min="1" max="1" width="5.69921875" style="24" customWidth="1"/>
    <col min="2" max="2" width="12.5" style="24" customWidth="1"/>
    <col min="3" max="3" width="12.8984375" style="24" customWidth="1"/>
    <col min="4" max="5" width="14.09765625" style="24" customWidth="1"/>
    <col min="6" max="6" width="10.59765625" style="25" customWidth="1"/>
    <col min="7" max="7" width="14.19921875" style="25" customWidth="1"/>
    <col min="8" max="8" width="10.59765625" style="25" customWidth="1"/>
    <col min="9" max="10" width="13.8984375" style="25" customWidth="1"/>
    <col min="11" max="11" width="10.59765625" style="25" customWidth="1"/>
    <col min="12" max="12" width="10.59765625" style="24" customWidth="1"/>
    <col min="13" max="13" width="9.3984375" style="24" customWidth="1"/>
    <col min="14" max="16384" width="9" style="24" customWidth="1"/>
  </cols>
  <sheetData>
    <row r="1" spans="1:12" ht="14.25" customHeight="1">
      <c r="A1" s="24" t="s">
        <v>106</v>
      </c>
      <c r="D1" s="40" t="s">
        <v>163</v>
      </c>
      <c r="E1" s="169"/>
      <c r="F1" s="26"/>
      <c r="G1" s="26"/>
      <c r="H1" s="26"/>
      <c r="I1" s="26"/>
      <c r="J1" s="26"/>
      <c r="K1" s="26"/>
      <c r="L1" s="169"/>
    </row>
    <row r="2" spans="4:11" s="42" customFormat="1" ht="14.25" customHeight="1" thickBot="1">
      <c r="D2" s="171"/>
      <c r="F2" s="172"/>
      <c r="G2" s="172"/>
      <c r="H2" s="172"/>
      <c r="I2" s="172"/>
      <c r="J2" s="172"/>
      <c r="K2" s="172"/>
    </row>
    <row r="3" spans="2:12" ht="14.25" customHeight="1" thickBot="1" thickTop="1">
      <c r="B3" s="432" t="s">
        <v>161</v>
      </c>
      <c r="C3" s="433"/>
      <c r="D3" s="433"/>
      <c r="E3" s="433"/>
      <c r="F3" s="434"/>
      <c r="G3" s="435" t="s">
        <v>162</v>
      </c>
      <c r="H3" s="436"/>
      <c r="I3" s="436"/>
      <c r="J3" s="436"/>
      <c r="K3" s="437"/>
      <c r="L3" s="42"/>
    </row>
    <row r="4" spans="1:12" s="174" customFormat="1" ht="14.25" customHeight="1" thickTop="1">
      <c r="A4" s="197"/>
      <c r="B4" s="202" t="s">
        <v>148</v>
      </c>
      <c r="C4" s="203" t="s">
        <v>107</v>
      </c>
      <c r="D4" s="204" t="s">
        <v>149</v>
      </c>
      <c r="E4" s="205" t="s">
        <v>150</v>
      </c>
      <c r="F4" s="206" t="s">
        <v>108</v>
      </c>
      <c r="G4" s="199" t="s">
        <v>148</v>
      </c>
      <c r="H4" s="173" t="s">
        <v>107</v>
      </c>
      <c r="I4" s="204" t="s">
        <v>149</v>
      </c>
      <c r="J4" s="205" t="s">
        <v>150</v>
      </c>
      <c r="K4" s="206" t="s">
        <v>108</v>
      </c>
      <c r="L4" s="175"/>
    </row>
    <row r="5" spans="1:12" s="174" customFormat="1" ht="14.25" customHeight="1">
      <c r="A5" s="197" t="s">
        <v>109</v>
      </c>
      <c r="B5" s="207" t="s">
        <v>110</v>
      </c>
      <c r="C5" s="179" t="s">
        <v>111</v>
      </c>
      <c r="D5" s="194" t="s">
        <v>112</v>
      </c>
      <c r="E5" s="178" t="s">
        <v>108</v>
      </c>
      <c r="F5" s="208" t="s">
        <v>111</v>
      </c>
      <c r="G5" s="200" t="s">
        <v>110</v>
      </c>
      <c r="H5" s="196" t="s">
        <v>113</v>
      </c>
      <c r="I5" s="215" t="s">
        <v>112</v>
      </c>
      <c r="J5" s="195" t="s">
        <v>108</v>
      </c>
      <c r="K5" s="216" t="s">
        <v>111</v>
      </c>
      <c r="L5" s="175"/>
    </row>
    <row r="6" spans="1:12" ht="14.25" customHeight="1">
      <c r="A6" s="198">
        <v>1</v>
      </c>
      <c r="B6" s="209">
        <v>96635851</v>
      </c>
      <c r="C6" s="223">
        <v>18.7</v>
      </c>
      <c r="D6" s="53"/>
      <c r="E6" s="217">
        <f aca="true" t="shared" si="0" ref="E6:E24">SUM(B6,D6)</f>
        <v>96635851</v>
      </c>
      <c r="F6" s="218">
        <v>18.7</v>
      </c>
      <c r="G6" s="201">
        <v>5459108506</v>
      </c>
      <c r="H6" s="221">
        <v>25</v>
      </c>
      <c r="I6" s="53"/>
      <c r="J6" s="217">
        <f aca="true" t="shared" si="1" ref="J6:J24">SUM(G6,I6)</f>
        <v>5459108506</v>
      </c>
      <c r="K6" s="218">
        <v>25</v>
      </c>
      <c r="L6" s="176"/>
    </row>
    <row r="7" spans="1:12" ht="14.25" customHeight="1">
      <c r="A7" s="198">
        <v>2</v>
      </c>
      <c r="B7" s="209">
        <v>105326761</v>
      </c>
      <c r="C7" s="223">
        <f>ROUND((B7/B6-1)*100,1)</f>
        <v>9</v>
      </c>
      <c r="D7" s="53"/>
      <c r="E7" s="217">
        <f t="shared" si="0"/>
        <v>105326761</v>
      </c>
      <c r="F7" s="218">
        <f aca="true" t="shared" si="2" ref="F7:F26">ROUND((E7/E6-1)*100,1)</f>
        <v>9</v>
      </c>
      <c r="G7" s="201">
        <v>5738809925</v>
      </c>
      <c r="H7" s="221">
        <f>ROUND((G7/G6-1)*100,1)</f>
        <v>5.1</v>
      </c>
      <c r="I7" s="53"/>
      <c r="J7" s="217">
        <f t="shared" si="1"/>
        <v>5738809925</v>
      </c>
      <c r="K7" s="218">
        <f aca="true" t="shared" si="3" ref="K7:K17">ROUND((J7/J6-1)*100,1)</f>
        <v>5.1</v>
      </c>
      <c r="L7" s="176"/>
    </row>
    <row r="8" spans="1:12" ht="14.25" customHeight="1">
      <c r="A8" s="198">
        <v>3</v>
      </c>
      <c r="B8" s="209">
        <v>114280453</v>
      </c>
      <c r="C8" s="223">
        <f aca="true" t="shared" si="4" ref="C8:C26">ROUND((B8/B7-1)*100,1)</f>
        <v>8.5</v>
      </c>
      <c r="D8" s="53"/>
      <c r="E8" s="217">
        <f t="shared" si="0"/>
        <v>114280453</v>
      </c>
      <c r="F8" s="218">
        <f t="shared" si="2"/>
        <v>8.5</v>
      </c>
      <c r="G8" s="201">
        <v>5998135182</v>
      </c>
      <c r="H8" s="221">
        <f aca="true" t="shared" si="5" ref="H8:H26">ROUND((G8/G7-1)*100,1)</f>
        <v>4.5</v>
      </c>
      <c r="I8" s="53"/>
      <c r="J8" s="217">
        <f t="shared" si="1"/>
        <v>5998135182</v>
      </c>
      <c r="K8" s="218">
        <f t="shared" si="3"/>
        <v>4.5</v>
      </c>
      <c r="L8" s="176"/>
    </row>
    <row r="9" spans="1:12" ht="14.25" customHeight="1">
      <c r="A9" s="198">
        <v>4</v>
      </c>
      <c r="B9" s="209">
        <v>132880332</v>
      </c>
      <c r="C9" s="223">
        <f t="shared" si="4"/>
        <v>16.3</v>
      </c>
      <c r="D9" s="53"/>
      <c r="E9" s="217">
        <f t="shared" si="0"/>
        <v>132880332</v>
      </c>
      <c r="F9" s="218">
        <f t="shared" si="2"/>
        <v>16.3</v>
      </c>
      <c r="G9" s="201">
        <v>6704320518</v>
      </c>
      <c r="H9" s="221">
        <f t="shared" si="5"/>
        <v>11.8</v>
      </c>
      <c r="I9" s="53"/>
      <c r="J9" s="217">
        <f t="shared" si="1"/>
        <v>6704320518</v>
      </c>
      <c r="K9" s="218">
        <f t="shared" si="3"/>
        <v>11.8</v>
      </c>
      <c r="L9" s="176"/>
    </row>
    <row r="10" spans="1:12" ht="14.25" customHeight="1">
      <c r="A10" s="198">
        <v>5</v>
      </c>
      <c r="B10" s="209">
        <v>116766997</v>
      </c>
      <c r="C10" s="223">
        <f t="shared" si="4"/>
        <v>-12.1</v>
      </c>
      <c r="D10" s="53"/>
      <c r="E10" s="217">
        <f t="shared" si="0"/>
        <v>116766997</v>
      </c>
      <c r="F10" s="218">
        <f t="shared" si="2"/>
        <v>-12.1</v>
      </c>
      <c r="G10" s="201">
        <v>6592866884</v>
      </c>
      <c r="H10" s="221">
        <f t="shared" si="5"/>
        <v>-1.7</v>
      </c>
      <c r="I10" s="53"/>
      <c r="J10" s="217">
        <f t="shared" si="1"/>
        <v>6592866884</v>
      </c>
      <c r="K10" s="218">
        <f t="shared" si="3"/>
        <v>-1.7</v>
      </c>
      <c r="L10" s="176"/>
    </row>
    <row r="11" spans="1:12" ht="14.25" customHeight="1">
      <c r="A11" s="198">
        <v>6</v>
      </c>
      <c r="B11" s="209">
        <v>121540158</v>
      </c>
      <c r="C11" s="223">
        <f t="shared" si="4"/>
        <v>4.1</v>
      </c>
      <c r="D11" s="53"/>
      <c r="E11" s="217">
        <f t="shared" si="0"/>
        <v>121540158</v>
      </c>
      <c r="F11" s="218">
        <f t="shared" si="2"/>
        <v>4.1</v>
      </c>
      <c r="G11" s="201">
        <v>6603980272</v>
      </c>
      <c r="H11" s="221">
        <f t="shared" si="5"/>
        <v>0.2</v>
      </c>
      <c r="I11" s="53"/>
      <c r="J11" s="217">
        <f t="shared" si="1"/>
        <v>6603980272</v>
      </c>
      <c r="K11" s="218">
        <f t="shared" si="3"/>
        <v>0.2</v>
      </c>
      <c r="L11" s="176"/>
    </row>
    <row r="12" spans="1:12" ht="14.25" customHeight="1">
      <c r="A12" s="198">
        <v>7</v>
      </c>
      <c r="B12" s="209">
        <v>126421980</v>
      </c>
      <c r="C12" s="223">
        <f t="shared" si="4"/>
        <v>4</v>
      </c>
      <c r="D12" s="53"/>
      <c r="E12" s="217">
        <f t="shared" si="0"/>
        <v>126421980</v>
      </c>
      <c r="F12" s="218">
        <f t="shared" si="2"/>
        <v>4</v>
      </c>
      <c r="G12" s="201">
        <v>6928619460</v>
      </c>
      <c r="H12" s="221">
        <f t="shared" si="5"/>
        <v>4.9</v>
      </c>
      <c r="I12" s="53"/>
      <c r="J12" s="217">
        <f t="shared" si="1"/>
        <v>6928619460</v>
      </c>
      <c r="K12" s="218">
        <f t="shared" si="3"/>
        <v>4.9</v>
      </c>
      <c r="L12" s="176"/>
    </row>
    <row r="13" spans="1:12" ht="14.25" customHeight="1">
      <c r="A13" s="198">
        <v>8</v>
      </c>
      <c r="B13" s="209">
        <v>138061623</v>
      </c>
      <c r="C13" s="223">
        <f t="shared" si="4"/>
        <v>9.2</v>
      </c>
      <c r="D13" s="53"/>
      <c r="E13" s="217">
        <f t="shared" si="0"/>
        <v>138061623</v>
      </c>
      <c r="F13" s="218">
        <f t="shared" si="2"/>
        <v>9.2</v>
      </c>
      <c r="G13" s="201">
        <v>7198970017</v>
      </c>
      <c r="H13" s="221">
        <f t="shared" si="5"/>
        <v>3.9</v>
      </c>
      <c r="I13" s="53"/>
      <c r="J13" s="217">
        <f t="shared" si="1"/>
        <v>7198970017</v>
      </c>
      <c r="K13" s="218">
        <f t="shared" si="3"/>
        <v>3.9</v>
      </c>
      <c r="L13" s="176"/>
    </row>
    <row r="14" spans="1:12" ht="14.25" customHeight="1">
      <c r="A14" s="198">
        <v>9</v>
      </c>
      <c r="B14" s="209">
        <v>163347941</v>
      </c>
      <c r="C14" s="223">
        <f t="shared" si="4"/>
        <v>18.3</v>
      </c>
      <c r="D14" s="53"/>
      <c r="E14" s="217">
        <f t="shared" si="0"/>
        <v>163347941</v>
      </c>
      <c r="F14" s="218">
        <f t="shared" si="2"/>
        <v>18.3</v>
      </c>
      <c r="G14" s="201">
        <v>7504317598</v>
      </c>
      <c r="H14" s="221">
        <f t="shared" si="5"/>
        <v>4.2</v>
      </c>
      <c r="I14" s="53"/>
      <c r="J14" s="217">
        <f t="shared" si="1"/>
        <v>7504317598</v>
      </c>
      <c r="K14" s="218">
        <f t="shared" si="3"/>
        <v>4.2</v>
      </c>
      <c r="L14" s="176"/>
    </row>
    <row r="15" spans="1:12" ht="14.25" customHeight="1">
      <c r="A15" s="198">
        <v>10</v>
      </c>
      <c r="B15" s="209">
        <v>179629693</v>
      </c>
      <c r="C15" s="223">
        <f t="shared" si="4"/>
        <v>10</v>
      </c>
      <c r="D15" s="53"/>
      <c r="E15" s="217">
        <f t="shared" si="0"/>
        <v>179629693</v>
      </c>
      <c r="F15" s="218">
        <f t="shared" si="2"/>
        <v>10</v>
      </c>
      <c r="G15" s="214">
        <v>7833079286</v>
      </c>
      <c r="H15" s="221">
        <f t="shared" si="5"/>
        <v>4.4</v>
      </c>
      <c r="I15" s="53"/>
      <c r="J15" s="217">
        <f t="shared" si="1"/>
        <v>7833079286</v>
      </c>
      <c r="K15" s="218">
        <f t="shared" si="3"/>
        <v>4.4</v>
      </c>
      <c r="L15" s="176"/>
    </row>
    <row r="16" spans="1:12" ht="14.25" customHeight="1">
      <c r="A16" s="198">
        <v>11</v>
      </c>
      <c r="B16" s="210">
        <v>224598945</v>
      </c>
      <c r="C16" s="223">
        <f t="shared" si="4"/>
        <v>25</v>
      </c>
      <c r="D16" s="53"/>
      <c r="E16" s="217">
        <f t="shared" si="0"/>
        <v>224598945</v>
      </c>
      <c r="F16" s="218">
        <f t="shared" si="2"/>
        <v>25</v>
      </c>
      <c r="G16" s="214">
        <v>8691960218</v>
      </c>
      <c r="H16" s="221">
        <f t="shared" si="5"/>
        <v>11</v>
      </c>
      <c r="I16" s="53"/>
      <c r="J16" s="217">
        <f t="shared" si="1"/>
        <v>8691960218</v>
      </c>
      <c r="K16" s="218">
        <f t="shared" si="3"/>
        <v>11</v>
      </c>
      <c r="L16" s="176"/>
    </row>
    <row r="17" spans="1:12" ht="14.25" customHeight="1">
      <c r="A17" s="198">
        <v>12</v>
      </c>
      <c r="B17" s="211">
        <v>227955737</v>
      </c>
      <c r="C17" s="223">
        <f t="shared" si="4"/>
        <v>1.5</v>
      </c>
      <c r="D17" s="53"/>
      <c r="E17" s="217">
        <f t="shared" si="0"/>
        <v>227955737</v>
      </c>
      <c r="F17" s="218">
        <f t="shared" si="2"/>
        <v>1.5</v>
      </c>
      <c r="G17" s="214">
        <v>8898255190</v>
      </c>
      <c r="H17" s="221">
        <f t="shared" si="5"/>
        <v>2.4</v>
      </c>
      <c r="I17" s="53"/>
      <c r="J17" s="217">
        <f t="shared" si="1"/>
        <v>8898255190</v>
      </c>
      <c r="K17" s="218">
        <f t="shared" si="3"/>
        <v>2.4</v>
      </c>
      <c r="L17" s="176"/>
    </row>
    <row r="18" spans="1:12" ht="14.25" customHeight="1">
      <c r="A18" s="198">
        <v>13</v>
      </c>
      <c r="B18" s="209">
        <v>197460097</v>
      </c>
      <c r="C18" s="223">
        <f t="shared" si="4"/>
        <v>-13.4</v>
      </c>
      <c r="D18" s="177">
        <v>27170820</v>
      </c>
      <c r="E18" s="217">
        <f t="shared" si="0"/>
        <v>224630917</v>
      </c>
      <c r="F18" s="218">
        <f t="shared" si="2"/>
        <v>-1.5</v>
      </c>
      <c r="G18" s="214">
        <v>8246654373</v>
      </c>
      <c r="H18" s="221">
        <f t="shared" si="5"/>
        <v>-7.3</v>
      </c>
      <c r="I18" s="177"/>
      <c r="J18" s="217">
        <f t="shared" si="1"/>
        <v>8246654373</v>
      </c>
      <c r="K18" s="226">
        <v>1.2</v>
      </c>
      <c r="L18" s="176"/>
    </row>
    <row r="19" spans="1:12" ht="14.25" customHeight="1">
      <c r="A19" s="198">
        <v>14</v>
      </c>
      <c r="B19" s="209">
        <v>173729527</v>
      </c>
      <c r="C19" s="223">
        <f t="shared" si="4"/>
        <v>-12</v>
      </c>
      <c r="D19" s="177">
        <v>60996488</v>
      </c>
      <c r="E19" s="217">
        <f t="shared" si="0"/>
        <v>234726015</v>
      </c>
      <c r="F19" s="218">
        <f t="shared" si="2"/>
        <v>4.5</v>
      </c>
      <c r="G19" s="214">
        <v>7732719886</v>
      </c>
      <c r="H19" s="221">
        <f t="shared" si="5"/>
        <v>-6.2</v>
      </c>
      <c r="I19" s="177"/>
      <c r="J19" s="217">
        <f t="shared" si="1"/>
        <v>7732719886</v>
      </c>
      <c r="K19" s="226">
        <v>3.4</v>
      </c>
      <c r="L19" s="176"/>
    </row>
    <row r="20" spans="1:12" ht="14.25" customHeight="1">
      <c r="A20" s="198">
        <v>15</v>
      </c>
      <c r="B20" s="209">
        <v>143303050</v>
      </c>
      <c r="C20" s="224">
        <f t="shared" si="4"/>
        <v>-17.5</v>
      </c>
      <c r="D20" s="177">
        <v>123071317</v>
      </c>
      <c r="E20" s="217">
        <f t="shared" si="0"/>
        <v>266374367</v>
      </c>
      <c r="F20" s="218">
        <f t="shared" si="2"/>
        <v>13.5</v>
      </c>
      <c r="G20" s="214">
        <v>7167662998</v>
      </c>
      <c r="H20" s="221">
        <f t="shared" si="5"/>
        <v>-7.3</v>
      </c>
      <c r="I20" s="177"/>
      <c r="J20" s="217">
        <f t="shared" si="1"/>
        <v>7167662998</v>
      </c>
      <c r="K20" s="226">
        <v>6</v>
      </c>
      <c r="L20" s="176"/>
    </row>
    <row r="21" spans="1:12" ht="14.25" customHeight="1">
      <c r="A21" s="198">
        <v>16</v>
      </c>
      <c r="B21" s="211">
        <v>119094864</v>
      </c>
      <c r="C21" s="224">
        <f t="shared" si="4"/>
        <v>-16.9</v>
      </c>
      <c r="D21" s="177">
        <v>88441050</v>
      </c>
      <c r="E21" s="217">
        <f t="shared" si="0"/>
        <v>207535914</v>
      </c>
      <c r="F21" s="218">
        <f t="shared" si="2"/>
        <v>-22.1</v>
      </c>
      <c r="G21" s="214">
        <v>6789463826</v>
      </c>
      <c r="H21" s="222">
        <f t="shared" si="5"/>
        <v>-5.3</v>
      </c>
      <c r="I21" s="177"/>
      <c r="J21" s="217">
        <f t="shared" si="1"/>
        <v>6789463826</v>
      </c>
      <c r="K21" s="226">
        <v>-12.4</v>
      </c>
      <c r="L21" s="176"/>
    </row>
    <row r="22" spans="1:12" ht="14.25" customHeight="1">
      <c r="A22" s="198">
        <v>17</v>
      </c>
      <c r="B22" s="211">
        <v>109205031</v>
      </c>
      <c r="C22" s="224">
        <f t="shared" si="4"/>
        <v>-8.3</v>
      </c>
      <c r="D22" s="177">
        <v>66950315</v>
      </c>
      <c r="E22" s="217">
        <f t="shared" si="0"/>
        <v>176155346</v>
      </c>
      <c r="F22" s="218">
        <f t="shared" si="2"/>
        <v>-15.1</v>
      </c>
      <c r="G22" s="214">
        <v>6865456886</v>
      </c>
      <c r="H22" s="222">
        <f t="shared" si="5"/>
        <v>1.1</v>
      </c>
      <c r="I22" s="177"/>
      <c r="J22" s="217">
        <f t="shared" si="1"/>
        <v>6865456886</v>
      </c>
      <c r="K22" s="226">
        <v>-3.8</v>
      </c>
      <c r="L22" s="176"/>
    </row>
    <row r="23" spans="1:12" ht="14.25" customHeight="1">
      <c r="A23" s="198">
        <v>18</v>
      </c>
      <c r="B23" s="211">
        <v>86454594</v>
      </c>
      <c r="C23" s="224">
        <f t="shared" si="4"/>
        <v>-20.8</v>
      </c>
      <c r="D23" s="177">
        <v>52554300</v>
      </c>
      <c r="E23" s="217">
        <f t="shared" si="0"/>
        <v>139008894</v>
      </c>
      <c r="F23" s="218">
        <f t="shared" si="2"/>
        <v>-21.1</v>
      </c>
      <c r="G23" s="214">
        <v>6543419623</v>
      </c>
      <c r="H23" s="222">
        <f t="shared" si="5"/>
        <v>-4.7</v>
      </c>
      <c r="I23" s="177"/>
      <c r="J23" s="217">
        <f t="shared" si="1"/>
        <v>6543419623</v>
      </c>
      <c r="K23" s="226">
        <v>-6.7</v>
      </c>
      <c r="L23" s="176"/>
    </row>
    <row r="24" spans="1:12" ht="14.25" customHeight="1">
      <c r="A24" s="198">
        <v>19</v>
      </c>
      <c r="B24" s="209">
        <v>75813543</v>
      </c>
      <c r="C24" s="224">
        <f t="shared" si="4"/>
        <v>-12.3</v>
      </c>
      <c r="D24" s="177">
        <v>44749817</v>
      </c>
      <c r="E24" s="217">
        <f t="shared" si="0"/>
        <v>120563360</v>
      </c>
      <c r="F24" s="218">
        <f t="shared" si="2"/>
        <v>-13.3</v>
      </c>
      <c r="G24" s="214">
        <v>6230054232</v>
      </c>
      <c r="H24" s="222">
        <f t="shared" si="5"/>
        <v>-4.8</v>
      </c>
      <c r="I24" s="177">
        <v>920200000</v>
      </c>
      <c r="J24" s="217">
        <f t="shared" si="1"/>
        <v>7150254232</v>
      </c>
      <c r="K24" s="226">
        <v>-5.1</v>
      </c>
      <c r="L24" s="176"/>
    </row>
    <row r="25" spans="1:12" ht="14.25" customHeight="1">
      <c r="A25" s="198">
        <v>20</v>
      </c>
      <c r="B25" s="211">
        <v>82630757</v>
      </c>
      <c r="C25" s="224">
        <f t="shared" si="4"/>
        <v>9</v>
      </c>
      <c r="D25" s="177">
        <v>44662174</v>
      </c>
      <c r="E25" s="217">
        <f>SUM(B25,D25)</f>
        <v>127292931</v>
      </c>
      <c r="F25" s="218">
        <f t="shared" si="2"/>
        <v>5.6</v>
      </c>
      <c r="G25" s="214">
        <v>6479522992</v>
      </c>
      <c r="H25" s="222">
        <f t="shared" si="5"/>
        <v>4</v>
      </c>
      <c r="I25" s="177">
        <v>861900000</v>
      </c>
      <c r="J25" s="217">
        <f>SUM(G25,I25)</f>
        <v>7341422992</v>
      </c>
      <c r="K25" s="238">
        <v>2.7</v>
      </c>
      <c r="L25" s="176"/>
    </row>
    <row r="26" spans="1:12" ht="16.5" customHeight="1" thickBot="1">
      <c r="A26" s="198">
        <v>21</v>
      </c>
      <c r="B26" s="212">
        <v>89988143</v>
      </c>
      <c r="C26" s="225">
        <f t="shared" si="4"/>
        <v>8.9</v>
      </c>
      <c r="D26" s="213">
        <v>69317010</v>
      </c>
      <c r="E26" s="219">
        <f>SUM(B26,D26)</f>
        <v>159305153</v>
      </c>
      <c r="F26" s="220">
        <f t="shared" si="2"/>
        <v>25.1</v>
      </c>
      <c r="G26" s="239">
        <v>6808730000</v>
      </c>
      <c r="H26" s="240">
        <f t="shared" si="5"/>
        <v>5.1</v>
      </c>
      <c r="I26" s="213">
        <v>1371800000</v>
      </c>
      <c r="J26" s="219">
        <f>SUM(G26,I26)</f>
        <v>8180530000</v>
      </c>
      <c r="K26" s="227">
        <v>11.1</v>
      </c>
      <c r="L26" s="176"/>
    </row>
    <row r="27" spans="1:12" ht="16.5" customHeight="1" thickBot="1" thickTop="1">
      <c r="A27" s="198">
        <v>22</v>
      </c>
      <c r="B27" s="212"/>
      <c r="C27" s="225">
        <f>ROUND((B27/B26-1)*100,1)</f>
        <v>-100</v>
      </c>
      <c r="D27" s="213"/>
      <c r="E27" s="219">
        <f>SUM(B27,D27)</f>
        <v>0</v>
      </c>
      <c r="F27" s="220">
        <f>ROUND((E27/E26-1)*100,1)</f>
        <v>-100</v>
      </c>
      <c r="G27" s="241"/>
      <c r="H27" s="242">
        <f>ROUND((G27/G26-1)*100,1)</f>
        <v>-100</v>
      </c>
      <c r="I27" s="213"/>
      <c r="J27" s="219">
        <f>SUM(G27,I27)</f>
        <v>0</v>
      </c>
      <c r="K27" s="227"/>
      <c r="L27" s="176"/>
    </row>
    <row r="28" spans="1:4" ht="23.25" customHeight="1" thickTop="1">
      <c r="A28" s="170"/>
      <c r="B28" s="228" t="s">
        <v>114</v>
      </c>
      <c r="C28" s="229" t="s">
        <v>112</v>
      </c>
      <c r="D28" s="228" t="s">
        <v>164</v>
      </c>
    </row>
    <row r="29" spans="1:4" ht="14.25" customHeight="1">
      <c r="A29" s="170">
        <v>2</v>
      </c>
      <c r="B29" s="170">
        <f aca="true" t="shared" si="6" ref="B29:B49">ROUND(B7/100000,0)</f>
        <v>1053</v>
      </c>
      <c r="C29" s="170"/>
      <c r="D29" s="170">
        <f aca="true" t="shared" si="7" ref="D29:D48">B29+C29</f>
        <v>1053</v>
      </c>
    </row>
    <row r="30" spans="1:4" ht="14.25" customHeight="1">
      <c r="A30" s="170">
        <v>3</v>
      </c>
      <c r="B30" s="170">
        <f t="shared" si="6"/>
        <v>1143</v>
      </c>
      <c r="C30" s="170"/>
      <c r="D30" s="170">
        <f t="shared" si="7"/>
        <v>1143</v>
      </c>
    </row>
    <row r="31" spans="1:4" ht="14.25" customHeight="1">
      <c r="A31" s="170">
        <v>4</v>
      </c>
      <c r="B31" s="170">
        <f t="shared" si="6"/>
        <v>1329</v>
      </c>
      <c r="C31" s="170"/>
      <c r="D31" s="170">
        <f t="shared" si="7"/>
        <v>1329</v>
      </c>
    </row>
    <row r="32" spans="1:4" ht="14.25" customHeight="1">
      <c r="A32" s="170">
        <v>5</v>
      </c>
      <c r="B32" s="170">
        <f t="shared" si="6"/>
        <v>1168</v>
      </c>
      <c r="C32" s="170"/>
      <c r="D32" s="170">
        <f t="shared" si="7"/>
        <v>1168</v>
      </c>
    </row>
    <row r="33" spans="1:4" ht="14.25" customHeight="1">
      <c r="A33" s="170">
        <v>6</v>
      </c>
      <c r="B33" s="170">
        <f t="shared" si="6"/>
        <v>1215</v>
      </c>
      <c r="C33" s="170"/>
      <c r="D33" s="170">
        <f t="shared" si="7"/>
        <v>1215</v>
      </c>
    </row>
    <row r="34" spans="1:4" ht="14.25" customHeight="1">
      <c r="A34" s="170">
        <v>7</v>
      </c>
      <c r="B34" s="170">
        <f t="shared" si="6"/>
        <v>1264</v>
      </c>
      <c r="C34" s="170"/>
      <c r="D34" s="170">
        <f t="shared" si="7"/>
        <v>1264</v>
      </c>
    </row>
    <row r="35" spans="1:4" ht="14.25" customHeight="1">
      <c r="A35" s="170">
        <v>8</v>
      </c>
      <c r="B35" s="170">
        <f t="shared" si="6"/>
        <v>1381</v>
      </c>
      <c r="C35" s="170"/>
      <c r="D35" s="170">
        <f t="shared" si="7"/>
        <v>1381</v>
      </c>
    </row>
    <row r="36" spans="1:4" ht="14.25" customHeight="1">
      <c r="A36" s="170">
        <v>9</v>
      </c>
      <c r="B36" s="170">
        <f t="shared" si="6"/>
        <v>1633</v>
      </c>
      <c r="C36" s="170"/>
      <c r="D36" s="170">
        <f t="shared" si="7"/>
        <v>1633</v>
      </c>
    </row>
    <row r="37" spans="1:4" ht="14.25" customHeight="1">
      <c r="A37" s="170">
        <v>10</v>
      </c>
      <c r="B37" s="170">
        <f t="shared" si="6"/>
        <v>1796</v>
      </c>
      <c r="C37" s="170"/>
      <c r="D37" s="170">
        <f t="shared" si="7"/>
        <v>1796</v>
      </c>
    </row>
    <row r="38" spans="1:4" ht="14.25" customHeight="1">
      <c r="A38" s="170">
        <v>11</v>
      </c>
      <c r="B38" s="170">
        <f t="shared" si="6"/>
        <v>2246</v>
      </c>
      <c r="C38" s="170"/>
      <c r="D38" s="170">
        <f t="shared" si="7"/>
        <v>2246</v>
      </c>
    </row>
    <row r="39" spans="1:4" ht="14.25" customHeight="1">
      <c r="A39" s="170">
        <v>12</v>
      </c>
      <c r="B39" s="170">
        <f t="shared" si="6"/>
        <v>2280</v>
      </c>
      <c r="C39" s="170"/>
      <c r="D39" s="170">
        <f t="shared" si="7"/>
        <v>2280</v>
      </c>
    </row>
    <row r="40" spans="1:4" ht="14.25" customHeight="1">
      <c r="A40" s="170">
        <v>13</v>
      </c>
      <c r="B40" s="170">
        <f t="shared" si="6"/>
        <v>1975</v>
      </c>
      <c r="C40" s="170">
        <f>ROUND(D18/100000,0)</f>
        <v>272</v>
      </c>
      <c r="D40" s="170">
        <f t="shared" si="7"/>
        <v>2247</v>
      </c>
    </row>
    <row r="41" spans="1:4" ht="14.25" customHeight="1">
      <c r="A41" s="170">
        <v>14</v>
      </c>
      <c r="B41" s="170">
        <f t="shared" si="6"/>
        <v>1737</v>
      </c>
      <c r="C41" s="170">
        <f aca="true" t="shared" si="8" ref="C41:C48">ROUND(D19/100000,0)</f>
        <v>610</v>
      </c>
      <c r="D41" s="170">
        <f t="shared" si="7"/>
        <v>2347</v>
      </c>
    </row>
    <row r="42" spans="1:4" ht="14.25" customHeight="1">
      <c r="A42" s="170">
        <v>15</v>
      </c>
      <c r="B42" s="170">
        <f t="shared" si="6"/>
        <v>1433</v>
      </c>
      <c r="C42" s="170">
        <f t="shared" si="8"/>
        <v>1231</v>
      </c>
      <c r="D42" s="170">
        <f t="shared" si="7"/>
        <v>2664</v>
      </c>
    </row>
    <row r="43" spans="1:4" ht="14.25" customHeight="1">
      <c r="A43" s="170">
        <v>16</v>
      </c>
      <c r="B43" s="170">
        <f t="shared" si="6"/>
        <v>1191</v>
      </c>
      <c r="C43" s="170">
        <f t="shared" si="8"/>
        <v>884</v>
      </c>
      <c r="D43" s="170">
        <f t="shared" si="7"/>
        <v>2075</v>
      </c>
    </row>
    <row r="44" spans="1:4" ht="14.25" customHeight="1">
      <c r="A44" s="170">
        <v>17</v>
      </c>
      <c r="B44" s="170">
        <f t="shared" si="6"/>
        <v>1092</v>
      </c>
      <c r="C44" s="170">
        <f t="shared" si="8"/>
        <v>670</v>
      </c>
      <c r="D44" s="170">
        <f t="shared" si="7"/>
        <v>1762</v>
      </c>
    </row>
    <row r="45" spans="1:4" ht="14.25" customHeight="1">
      <c r="A45" s="170">
        <v>18</v>
      </c>
      <c r="B45" s="170">
        <f t="shared" si="6"/>
        <v>865</v>
      </c>
      <c r="C45" s="170">
        <f t="shared" si="8"/>
        <v>526</v>
      </c>
      <c r="D45" s="170">
        <f t="shared" si="7"/>
        <v>1391</v>
      </c>
    </row>
    <row r="46" spans="1:4" ht="14.25" customHeight="1">
      <c r="A46" s="170">
        <v>19</v>
      </c>
      <c r="B46" s="170">
        <f t="shared" si="6"/>
        <v>758</v>
      </c>
      <c r="C46" s="170">
        <f t="shared" si="8"/>
        <v>447</v>
      </c>
      <c r="D46" s="170">
        <f t="shared" si="7"/>
        <v>1205</v>
      </c>
    </row>
    <row r="47" spans="1:4" ht="14.25" customHeight="1">
      <c r="A47" s="170">
        <v>20</v>
      </c>
      <c r="B47" s="170">
        <f t="shared" si="6"/>
        <v>826</v>
      </c>
      <c r="C47" s="170">
        <f t="shared" si="8"/>
        <v>447</v>
      </c>
      <c r="D47" s="170">
        <f t="shared" si="7"/>
        <v>1273</v>
      </c>
    </row>
    <row r="48" spans="1:4" ht="14.25" customHeight="1">
      <c r="A48" s="170">
        <v>21</v>
      </c>
      <c r="B48" s="170">
        <f t="shared" si="6"/>
        <v>900</v>
      </c>
      <c r="C48" s="170">
        <f t="shared" si="8"/>
        <v>693</v>
      </c>
      <c r="D48" s="170">
        <f t="shared" si="7"/>
        <v>1593</v>
      </c>
    </row>
    <row r="49" spans="1:4" ht="14.25" customHeight="1">
      <c r="A49" s="170">
        <v>22</v>
      </c>
      <c r="B49" s="170">
        <f t="shared" si="6"/>
        <v>0</v>
      </c>
      <c r="C49" s="170">
        <f>ROUND(D27/100000,0)</f>
        <v>0</v>
      </c>
      <c r="D49" s="170">
        <f>B49+C49</f>
        <v>0</v>
      </c>
    </row>
    <row r="50" ht="14.25" customHeight="1"/>
  </sheetData>
  <sheetProtection/>
  <mergeCells count="2">
    <mergeCell ref="B3:F3"/>
    <mergeCell ref="G3:K3"/>
  </mergeCells>
  <printOptions/>
  <pageMargins left="0.7874015748031497" right="0.5905511811023623" top="0.7874015748031497" bottom="0.5905511811023623" header="0.5118110236220472" footer="0.5118110236220472"/>
  <pageSetup cellComments="asDisplayed" fitToWidth="2" horizontalDpi="600" verticalDpi="600" orientation="landscape" paperSize="9" scale="80" r:id="rId4"/>
  <rowBreaks count="1" manualBreakCount="1">
    <brk id="27"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庶務係長</dc:creator>
  <cp:keywords/>
  <dc:description/>
  <cp:lastModifiedBy>埼玉県</cp:lastModifiedBy>
  <cp:lastPrinted>2022-12-08T05:41:59Z</cp:lastPrinted>
  <dcterms:created xsi:type="dcterms:W3CDTF">1999-04-02T06:42:12Z</dcterms:created>
  <dcterms:modified xsi:type="dcterms:W3CDTF">2022-12-12T02:00:15Z</dcterms:modified>
  <cp:category/>
  <cp:version/>
  <cp:contentType/>
  <cp:contentStatus/>
</cp:coreProperties>
</file>