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54F06B80-0776-44C5-AA10-0C80FCA2AD41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県計" sheetId="1" r:id="rId1"/>
    <sheet name="市計" sheetId="2" r:id="rId2"/>
    <sheet name="町村計" sheetId="3" r:id="rId3"/>
  </sheets>
  <definedNames>
    <definedName name="_xlnm.Print_Area" localSheetId="1">市計!$A$1:$S$46</definedName>
  </definedNames>
  <calcPr calcId="191029"/>
</workbook>
</file>

<file path=xl/calcChain.xml><?xml version="1.0" encoding="utf-8"?>
<calcChain xmlns="http://schemas.openxmlformats.org/spreadsheetml/2006/main">
  <c r="N9" i="3" l="1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1" i="3"/>
  <c r="N32" i="3"/>
  <c r="N33" i="3"/>
  <c r="N35" i="3"/>
  <c r="N36" i="3"/>
  <c r="N37" i="3"/>
  <c r="N43" i="3"/>
  <c r="N44" i="3"/>
  <c r="N43" i="2" l="1"/>
  <c r="N44" i="2"/>
  <c r="P9" i="2" l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43" i="2"/>
  <c r="P44" i="2"/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1" i="1"/>
  <c r="N32" i="1"/>
  <c r="N33" i="1"/>
  <c r="N34" i="1"/>
  <c r="N35" i="1"/>
  <c r="N36" i="1"/>
  <c r="N37" i="1"/>
  <c r="N43" i="1"/>
  <c r="N44" i="1"/>
  <c r="N9" i="2" l="1"/>
  <c r="O9" i="2"/>
  <c r="Q9" i="2"/>
  <c r="N10" i="2"/>
  <c r="O10" i="2"/>
  <c r="Q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Q17" i="2"/>
  <c r="N18" i="2"/>
  <c r="O18" i="2"/>
  <c r="Q18" i="2"/>
  <c r="N19" i="2"/>
  <c r="O19" i="2"/>
  <c r="Q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Q26" i="2"/>
  <c r="N27" i="2"/>
  <c r="O27" i="2"/>
  <c r="Q27" i="2"/>
  <c r="N28" i="2"/>
  <c r="O28" i="2"/>
  <c r="Q28" i="2"/>
  <c r="N29" i="2"/>
  <c r="O29" i="2"/>
  <c r="N31" i="2"/>
  <c r="O31" i="2"/>
  <c r="Q31" i="2"/>
  <c r="N32" i="2"/>
  <c r="O32" i="2"/>
  <c r="Q32" i="2"/>
  <c r="N33" i="2"/>
  <c r="O33" i="2"/>
  <c r="N34" i="2"/>
  <c r="O34" i="2"/>
  <c r="N35" i="2"/>
  <c r="O35" i="2"/>
  <c r="Q35" i="2"/>
  <c r="N36" i="2"/>
  <c r="O36" i="2"/>
  <c r="Q36" i="2"/>
  <c r="N37" i="2"/>
  <c r="O37" i="2"/>
  <c r="O43" i="2"/>
  <c r="Q43" i="2"/>
  <c r="O44" i="2"/>
  <c r="O33" i="3"/>
  <c r="P25" i="3"/>
  <c r="P26" i="3"/>
  <c r="P27" i="3"/>
  <c r="P28" i="3"/>
  <c r="P29" i="3"/>
  <c r="O22" i="3"/>
  <c r="O23" i="3"/>
  <c r="O24" i="3"/>
  <c r="O25" i="3"/>
  <c r="O26" i="3"/>
  <c r="O27" i="3"/>
  <c r="O28" i="3"/>
  <c r="O29" i="3"/>
  <c r="O14" i="3"/>
  <c r="P44" i="3"/>
  <c r="O44" i="3"/>
  <c r="Q43" i="3"/>
  <c r="P43" i="3"/>
  <c r="O43" i="3"/>
  <c r="P37" i="3"/>
  <c r="O37" i="3"/>
  <c r="Q36" i="3"/>
  <c r="P36" i="3"/>
  <c r="O36" i="3"/>
  <c r="Q35" i="3"/>
  <c r="P35" i="3"/>
  <c r="O35" i="3"/>
  <c r="P33" i="3"/>
  <c r="Q32" i="3"/>
  <c r="P32" i="3"/>
  <c r="O32" i="3"/>
  <c r="Q31" i="3"/>
  <c r="P31" i="3"/>
  <c r="O31" i="3"/>
  <c r="Q28" i="3"/>
  <c r="Q27" i="3"/>
  <c r="Q26" i="3"/>
  <c r="P24" i="3"/>
  <c r="P23" i="3"/>
  <c r="P22" i="3"/>
  <c r="P21" i="3"/>
  <c r="O21" i="3"/>
  <c r="P20" i="3"/>
  <c r="O20" i="3"/>
  <c r="Q19" i="3"/>
  <c r="P19" i="3"/>
  <c r="O19" i="3"/>
  <c r="Q18" i="3"/>
  <c r="P18" i="3"/>
  <c r="O18" i="3"/>
  <c r="Q17" i="3"/>
  <c r="P17" i="3"/>
  <c r="O17" i="3"/>
  <c r="P16" i="3"/>
  <c r="O16" i="3"/>
  <c r="P15" i="3"/>
  <c r="O15" i="3"/>
  <c r="P14" i="3"/>
  <c r="P13" i="3"/>
  <c r="O13" i="3"/>
  <c r="P12" i="3"/>
  <c r="O12" i="3"/>
  <c r="P11" i="3"/>
  <c r="O11" i="3"/>
  <c r="Q10" i="3"/>
  <c r="P10" i="3"/>
  <c r="O10" i="3"/>
  <c r="Q9" i="3"/>
  <c r="P9" i="3"/>
  <c r="O9" i="3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P44" i="1"/>
  <c r="O44" i="1"/>
  <c r="P43" i="1"/>
  <c r="O43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Q36" i="1"/>
  <c r="Q35" i="1"/>
  <c r="Q32" i="1"/>
  <c r="Q31" i="1"/>
  <c r="Q19" i="1"/>
  <c r="Q18" i="1"/>
  <c r="Q17" i="1"/>
  <c r="Q28" i="1"/>
  <c r="Q27" i="1"/>
  <c r="Q26" i="1"/>
  <c r="Q10" i="1"/>
  <c r="Q9" i="1"/>
  <c r="Q43" i="1"/>
</calcChain>
</file>

<file path=xl/sharedStrings.xml><?xml version="1.0" encoding="utf-8"?>
<sst xmlns="http://schemas.openxmlformats.org/spreadsheetml/2006/main" count="429" uniqueCount="109">
  <si>
    <t>（県計）</t>
    <rPh sb="1" eb="2">
      <t>ケン</t>
    </rPh>
    <rPh sb="2" eb="3">
      <t>ケイ</t>
    </rPh>
    <phoneticPr fontId="3"/>
  </si>
  <si>
    <t>（単位：千円，％）</t>
    <rPh sb="1" eb="3">
      <t>タンイ</t>
    </rPh>
    <rPh sb="4" eb="6">
      <t>センエン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</si>
  <si>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</si>
  <si>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</si>
  <si>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</si>
  <si>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</si>
  <si>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</si>
  <si>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</si>
  <si>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</si>
  <si>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</si>
  <si>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</si>
  <si>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</si>
  <si>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実質</t>
    <rPh sb="0" eb="2">
      <t>ジッシツ</t>
    </rPh>
    <phoneticPr fontId="3"/>
  </si>
  <si>
    <t>一</t>
    <rPh sb="0" eb="1">
      <t>1</t>
    </rPh>
    <phoneticPr fontId="3"/>
  </si>
  <si>
    <t>普通税</t>
    <rPh sb="0" eb="3">
      <t>フツウゼイ</t>
    </rPh>
    <phoneticPr fontId="3"/>
  </si>
  <si>
    <t>法定普通税</t>
    <rPh sb="0" eb="2">
      <t>ホウテイ</t>
    </rPh>
    <rPh sb="2" eb="5">
      <t>フツウゼイ</t>
    </rPh>
    <phoneticPr fontId="3"/>
  </si>
  <si>
    <t>市町村民税</t>
    <rPh sb="0" eb="5">
      <t>シチョウソンミンゼイ</t>
    </rPh>
    <phoneticPr fontId="3"/>
  </si>
  <si>
    <t>個人均等割</t>
    <rPh sb="0" eb="2">
      <t>コジン</t>
    </rPh>
    <rPh sb="2" eb="5">
      <t>キントウワリ</t>
    </rPh>
    <phoneticPr fontId="3"/>
  </si>
  <si>
    <t>所得割</t>
    <rPh sb="0" eb="3">
      <t>ショトクワリ</t>
    </rPh>
    <phoneticPr fontId="3"/>
  </si>
  <si>
    <t>上記のうち退職所得分</t>
    <rPh sb="0" eb="2">
      <t>ジョウキ</t>
    </rPh>
    <rPh sb="5" eb="7">
      <t>タイショク</t>
    </rPh>
    <rPh sb="7" eb="10">
      <t>ショトクブン</t>
    </rPh>
    <phoneticPr fontId="3"/>
  </si>
  <si>
    <t>法人均等割</t>
    <rPh sb="0" eb="2">
      <t>ホウジン</t>
    </rPh>
    <rPh sb="2" eb="5">
      <t>キントウワリ</t>
    </rPh>
    <phoneticPr fontId="3"/>
  </si>
  <si>
    <t>法人税割</t>
    <rPh sb="0" eb="3">
      <t>ホウジンゼイ</t>
    </rPh>
    <rPh sb="3" eb="4">
      <t>ワリ</t>
    </rPh>
    <phoneticPr fontId="3"/>
  </si>
  <si>
    <t>固定資産税</t>
    <rPh sb="0" eb="2">
      <t>コテイ</t>
    </rPh>
    <rPh sb="2" eb="5">
      <t>シサンゼイ</t>
    </rPh>
    <phoneticPr fontId="3"/>
  </si>
  <si>
    <t>純固定資産税</t>
    <rPh sb="0" eb="1">
      <t>ジュン</t>
    </rPh>
    <rPh sb="1" eb="3">
      <t>コテイ</t>
    </rPh>
    <rPh sb="3" eb="6">
      <t>シサンゼイ</t>
    </rPh>
    <phoneticPr fontId="3"/>
  </si>
  <si>
    <t>土地</t>
    <rPh sb="0" eb="2">
      <t>トチ</t>
    </rPh>
    <phoneticPr fontId="3"/>
  </si>
  <si>
    <t>家屋</t>
    <rPh sb="0" eb="2">
      <t>カオク</t>
    </rPh>
    <phoneticPr fontId="3"/>
  </si>
  <si>
    <t>償却資産</t>
    <rPh sb="0" eb="2">
      <t>ショウキャク</t>
    </rPh>
    <rPh sb="2" eb="4">
      <t>シサン</t>
    </rPh>
    <phoneticPr fontId="3"/>
  </si>
  <si>
    <t>交付金</t>
    <rPh sb="0" eb="3">
      <t>コウフキン</t>
    </rPh>
    <phoneticPr fontId="3"/>
  </si>
  <si>
    <t>軽自動車税</t>
    <rPh sb="0" eb="4">
      <t>ケイジドウシャ</t>
    </rPh>
    <rPh sb="4" eb="5">
      <t>ゼイ</t>
    </rPh>
    <phoneticPr fontId="3"/>
  </si>
  <si>
    <t>市町村たばこ税</t>
    <rPh sb="0" eb="3">
      <t>シチョウソン</t>
    </rPh>
    <rPh sb="6" eb="7">
      <t>ゼイ</t>
    </rPh>
    <phoneticPr fontId="3"/>
  </si>
  <si>
    <t>鉱産税</t>
    <rPh sb="0" eb="2">
      <t>コウサン</t>
    </rPh>
    <rPh sb="2" eb="3">
      <t>ゼイ</t>
    </rPh>
    <phoneticPr fontId="3"/>
  </si>
  <si>
    <t>特別土地保有税</t>
    <rPh sb="0" eb="2">
      <t>トクベツ</t>
    </rPh>
    <rPh sb="2" eb="4">
      <t>トチ</t>
    </rPh>
    <rPh sb="4" eb="7">
      <t>ホユウゼイ</t>
    </rPh>
    <phoneticPr fontId="3"/>
  </si>
  <si>
    <t>保有分</t>
    <rPh sb="0" eb="3">
      <t>ホユウブン</t>
    </rPh>
    <phoneticPr fontId="3"/>
  </si>
  <si>
    <t>取得分</t>
    <rPh sb="0" eb="3">
      <t>シュトクブン</t>
    </rPh>
    <phoneticPr fontId="3"/>
  </si>
  <si>
    <t>遊休土地分</t>
    <rPh sb="0" eb="2">
      <t>ユウキュウ</t>
    </rPh>
    <rPh sb="2" eb="4">
      <t>トチ</t>
    </rPh>
    <rPh sb="4" eb="5">
      <t>ブン</t>
    </rPh>
    <phoneticPr fontId="3"/>
  </si>
  <si>
    <t>法定外普通税</t>
    <rPh sb="0" eb="3">
      <t>ホウテイガイ</t>
    </rPh>
    <rPh sb="3" eb="6">
      <t>フツウゼイ</t>
    </rPh>
    <phoneticPr fontId="3"/>
  </si>
  <si>
    <t>二</t>
    <rPh sb="0" eb="1">
      <t>2</t>
    </rPh>
    <phoneticPr fontId="3"/>
  </si>
  <si>
    <t>目的税</t>
    <rPh sb="0" eb="3">
      <t>モクテキゼイ</t>
    </rPh>
    <phoneticPr fontId="3"/>
  </si>
  <si>
    <t>法定目的税</t>
    <rPh sb="0" eb="2">
      <t>ホウテイ</t>
    </rPh>
    <rPh sb="2" eb="5">
      <t>モクテキゼイ</t>
    </rPh>
    <phoneticPr fontId="3"/>
  </si>
  <si>
    <t>入湯税</t>
    <rPh sb="0" eb="3">
      <t>ニュウトウゼイ</t>
    </rPh>
    <phoneticPr fontId="3"/>
  </si>
  <si>
    <t>事業所税</t>
    <rPh sb="0" eb="3">
      <t>ジギョウショ</t>
    </rPh>
    <rPh sb="3" eb="4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</si>
  <si>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</si>
  <si>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水利地益税</t>
    <rPh sb="0" eb="2">
      <t>スイリ</t>
    </rPh>
    <rPh sb="2" eb="3">
      <t>チ</t>
    </rPh>
    <rPh sb="3" eb="5">
      <t>エキゼイ</t>
    </rPh>
    <phoneticPr fontId="3"/>
  </si>
  <si>
    <t>共同施設税</t>
    <rPh sb="0" eb="2">
      <t>キョウドウ</t>
    </rPh>
    <rPh sb="2" eb="4">
      <t>シセツ</t>
    </rPh>
    <rPh sb="4" eb="5">
      <t>ゼイ</t>
    </rPh>
    <phoneticPr fontId="3"/>
  </si>
  <si>
    <t>宅地開発税</t>
    <rPh sb="0" eb="2">
      <t>タクチ</t>
    </rPh>
    <rPh sb="2" eb="4">
      <t>カイハツ</t>
    </rPh>
    <rPh sb="4" eb="5">
      <t>ゼイ</t>
    </rPh>
    <phoneticPr fontId="3"/>
  </si>
  <si>
    <t>法定外目的税</t>
    <rPh sb="0" eb="3">
      <t>ホウテイガイ</t>
    </rPh>
    <rPh sb="3" eb="6">
      <t>モクテキゼイ</t>
    </rPh>
    <phoneticPr fontId="3"/>
  </si>
  <si>
    <t>三</t>
    <rPh sb="0" eb="1">
      <t>3</t>
    </rPh>
    <phoneticPr fontId="3"/>
  </si>
  <si>
    <t>旧法による税</t>
    <rPh sb="0" eb="2">
      <t>キュウホウ</t>
    </rPh>
    <rPh sb="5" eb="6">
      <t>ゼイ</t>
    </rPh>
    <phoneticPr fontId="3"/>
  </si>
  <si>
    <t>合計（一～三）</t>
    <rPh sb="0" eb="2">
      <t>ゴウケイ</t>
    </rPh>
    <rPh sb="3" eb="4">
      <t>1</t>
    </rPh>
    <rPh sb="5" eb="6">
      <t>3</t>
    </rPh>
    <phoneticPr fontId="3"/>
  </si>
  <si>
    <t>国民健康保険税</t>
    <rPh sb="0" eb="2">
      <t>コクミン</t>
    </rPh>
    <rPh sb="2" eb="4">
      <t>ケンコウ</t>
    </rPh>
    <rPh sb="4" eb="7">
      <t>ホケンゼイ</t>
    </rPh>
    <phoneticPr fontId="3"/>
  </si>
  <si>
    <t>国民健康保険料</t>
    <rPh sb="0" eb="2">
      <t>コクミン</t>
    </rPh>
    <rPh sb="2" eb="4">
      <t>ケンコウ</t>
    </rPh>
    <rPh sb="4" eb="7">
      <t>ホケンリョウ</t>
    </rPh>
    <phoneticPr fontId="3"/>
  </si>
  <si>
    <t>（市計）</t>
    <rPh sb="1" eb="2">
      <t>シ</t>
    </rPh>
    <rPh sb="2" eb="3">
      <t>ケイ</t>
    </rPh>
    <phoneticPr fontId="2"/>
  </si>
  <si>
    <t>（町村計）</t>
    <rPh sb="1" eb="3">
      <t>チョウソン</t>
    </rPh>
    <rPh sb="3" eb="4">
      <t>ケイ</t>
    </rPh>
    <phoneticPr fontId="2"/>
  </si>
  <si>
    <t>㈠</t>
    <phoneticPr fontId="3"/>
  </si>
  <si>
    <t>１</t>
    <phoneticPr fontId="3"/>
  </si>
  <si>
    <t>２</t>
    <phoneticPr fontId="3"/>
  </si>
  <si>
    <t>３</t>
    <phoneticPr fontId="3"/>
  </si>
  <si>
    <t>⑴</t>
    <phoneticPr fontId="3"/>
  </si>
  <si>
    <t>⑵</t>
    <phoneticPr fontId="3"/>
  </si>
  <si>
    <t>４</t>
    <phoneticPr fontId="3"/>
  </si>
  <si>
    <t>５</t>
    <phoneticPr fontId="3"/>
  </si>
  <si>
    <t>６</t>
    <phoneticPr fontId="3"/>
  </si>
  <si>
    <t>㈡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</si>
  <si>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</si>
  <si>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</si>
  <si>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</si>
  <si>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</si>
  <si>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</si>
  <si>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</si>
  <si>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</si>
  <si>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</si>
  <si>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</si>
  <si>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</si>
  <si>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G/(C-D)</t>
    <phoneticPr fontId="3"/>
  </si>
  <si>
    <t>㈠</t>
    <phoneticPr fontId="3"/>
  </si>
  <si>
    <t>１</t>
    <phoneticPr fontId="3"/>
  </si>
  <si>
    <t>⑴</t>
    <phoneticPr fontId="3"/>
  </si>
  <si>
    <t>⑵</t>
    <phoneticPr fontId="3"/>
  </si>
  <si>
    <t>⑶</t>
    <phoneticPr fontId="3"/>
  </si>
  <si>
    <t>⑷</t>
    <phoneticPr fontId="3"/>
  </si>
  <si>
    <t>２</t>
    <phoneticPr fontId="3"/>
  </si>
  <si>
    <t>ⅰ</t>
    <phoneticPr fontId="3"/>
  </si>
  <si>
    <t>ⅱ</t>
    <phoneticPr fontId="3"/>
  </si>
  <si>
    <t>ⅲ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</si>
  <si>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</si>
  <si>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</si>
  <si>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</si>
  <si>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</si>
  <si>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㈡</t>
    <phoneticPr fontId="3"/>
  </si>
  <si>
    <t>交付金</t>
    <phoneticPr fontId="3"/>
  </si>
  <si>
    <t>調定済額</t>
    <phoneticPr fontId="3"/>
  </si>
  <si>
    <t>収入済額</t>
    <phoneticPr fontId="3"/>
  </si>
  <si>
    <t>納　　税　　率</t>
    <phoneticPr fontId="3"/>
  </si>
  <si>
    <t>現年課税分</t>
    <phoneticPr fontId="3"/>
  </si>
  <si>
    <t>滞納繰越分</t>
    <phoneticPr fontId="3"/>
  </si>
  <si>
    <t>合計</t>
    <phoneticPr fontId="3"/>
  </si>
  <si>
    <t>徴収猶予に係る</t>
    <phoneticPr fontId="3"/>
  </si>
  <si>
    <t>現年</t>
    <phoneticPr fontId="3"/>
  </si>
  <si>
    <t>滞繰</t>
    <phoneticPr fontId="3"/>
  </si>
  <si>
    <t>実質</t>
    <phoneticPr fontId="3"/>
  </si>
  <si>
    <t>（単位：千円、％）</t>
    <rPh sb="1" eb="3">
      <t>タンイ</t>
    </rPh>
    <rPh sb="4" eb="6">
      <t>センエン</t>
    </rPh>
    <phoneticPr fontId="2"/>
  </si>
  <si>
    <t>２　徴収実績・納税率</t>
    <rPh sb="2" eb="4">
      <t>チョウシュウ</t>
    </rPh>
    <rPh sb="4" eb="6">
      <t>ジッセキ</t>
    </rPh>
    <rPh sb="7" eb="9">
      <t>ノウゼイ</t>
    </rPh>
    <rPh sb="9" eb="10">
      <t>リツ</t>
    </rPh>
    <phoneticPr fontId="3"/>
  </si>
  <si>
    <t>-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</si>
  <si>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</si>
  <si>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　市町村税徴収実績（令和２年度）</t>
    <rPh sb="1" eb="3">
      <t>シチョウ</t>
    </rPh>
    <rPh sb="3" eb="5">
      <t>ソンゼイ</t>
    </rPh>
    <rPh sb="5" eb="7">
      <t>チョウシュウ</t>
    </rPh>
    <rPh sb="7" eb="9">
      <t>ジッセキ</t>
    </rPh>
    <rPh sb="10" eb="12">
      <t>レイワ</t>
    </rPh>
    <rPh sb="13" eb="15">
      <t>ネンド</t>
    </rPh>
    <phoneticPr fontId="3"/>
  </si>
  <si>
    <t>２　年　度</t>
    <rPh sb="2" eb="3">
      <t>トシ</t>
    </rPh>
    <rPh sb="4" eb="5">
      <t>ド</t>
    </rPh>
    <phoneticPr fontId="3"/>
  </si>
  <si>
    <t>２　年　度</t>
    <phoneticPr fontId="3"/>
  </si>
  <si>
    <t>元年度</t>
    <rPh sb="0" eb="1">
      <t>ガン</t>
    </rPh>
    <phoneticPr fontId="3"/>
  </si>
  <si>
    <t>元年度</t>
    <rPh sb="0" eb="1">
      <t>ガン</t>
    </rPh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</si>
</sst>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* 0.0\ ;@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Alignment="1">
      <alignment horizontal="right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distributed" vertical="center" indent="2"/>
    </xf>
    <xf numFmtId="0" fontId="8" fillId="0" borderId="26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distributed" vertical="center"/>
    </xf>
    <xf numFmtId="0" fontId="8" fillId="0" borderId="4" xfId="1" applyFont="1" applyFill="1" applyBorder="1" applyAlignment="1">
      <alignment horizontal="distributed" vertical="center"/>
    </xf>
    <xf numFmtId="0" fontId="8" fillId="0" borderId="10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 shrinkToFit="1"/>
    </xf>
    <xf numFmtId="0" fontId="8" fillId="0" borderId="15" xfId="1" applyFont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distributed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right" vertical="center"/>
    </xf>
    <xf numFmtId="0" fontId="8" fillId="0" borderId="7" xfId="1" applyFont="1" applyFill="1" applyBorder="1">
      <alignment vertical="center"/>
    </xf>
    <xf numFmtId="0" fontId="8" fillId="0" borderId="8" xfId="1" applyFont="1" applyFill="1" applyBorder="1">
      <alignment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28" xfId="1" applyFont="1" applyFill="1" applyBorder="1" applyAlignment="1">
      <alignment horizontal="distributed" vertical="center"/>
    </xf>
    <xf numFmtId="0" fontId="8" fillId="0" borderId="29" xfId="1" applyFont="1" applyFill="1" applyBorder="1" applyAlignment="1">
      <alignment horizontal="distributed" vertical="center"/>
    </xf>
    <xf numFmtId="176" fontId="8" fillId="0" borderId="9" xfId="1" applyNumberFormat="1" applyFont="1" applyFill="1" applyBorder="1">
      <alignment vertical="center"/>
    </xf>
    <xf numFmtId="178" fontId="8" fillId="0" borderId="9" xfId="1" applyNumberFormat="1" applyFont="1" applyFill="1" applyBorder="1" applyAlignment="1">
      <alignment horizontal="center" vertical="center"/>
    </xf>
    <xf numFmtId="178" fontId="8" fillId="0" borderId="18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>
      <alignment vertical="center"/>
    </xf>
    <xf numFmtId="0" fontId="8" fillId="0" borderId="30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distributed" vertical="center"/>
    </xf>
    <xf numFmtId="0" fontId="8" fillId="0" borderId="1" xfId="1" applyFont="1" applyFill="1" applyBorder="1" applyAlignment="1">
      <alignment horizontal="distributed" vertical="center"/>
    </xf>
    <xf numFmtId="176" fontId="8" fillId="0" borderId="10" xfId="1" applyNumberFormat="1" applyFont="1" applyFill="1" applyBorder="1">
      <alignment vertical="center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2" xfId="1" applyNumberFormat="1" applyFont="1" applyFill="1" applyBorder="1" applyAlignment="1">
      <alignment horizontal="center" vertical="center"/>
    </xf>
    <xf numFmtId="0" fontId="8" fillId="0" borderId="31" xfId="1" quotePrefix="1" applyFont="1" applyFill="1" applyBorder="1" applyAlignment="1">
      <alignment horizontal="center" vertical="center"/>
    </xf>
    <xf numFmtId="176" fontId="8" fillId="0" borderId="11" xfId="1" applyNumberFormat="1" applyFont="1" applyFill="1" applyBorder="1">
      <alignment vertical="center"/>
    </xf>
    <xf numFmtId="0" fontId="9" fillId="0" borderId="31" xfId="1" applyFont="1" applyFill="1" applyBorder="1" applyAlignment="1">
      <alignment horizontal="distributed" vertical="center"/>
    </xf>
    <xf numFmtId="0" fontId="9" fillId="0" borderId="1" xfId="1" applyFont="1" applyFill="1" applyBorder="1" applyAlignment="1">
      <alignment horizontal="distributed" vertical="center"/>
    </xf>
    <xf numFmtId="0" fontId="8" fillId="0" borderId="1" xfId="1" applyFont="1" applyFill="1" applyBorder="1" applyAlignment="1">
      <alignment horizontal="distributed" vertical="center"/>
    </xf>
    <xf numFmtId="178" fontId="8" fillId="0" borderId="11" xfId="1" applyNumberFormat="1" applyFont="1" applyFill="1" applyBorder="1" applyAlignment="1">
      <alignment horizontal="center" vertical="center"/>
    </xf>
    <xf numFmtId="178" fontId="8" fillId="0" borderId="19" xfId="1" applyNumberFormat="1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distributed" vertical="center"/>
    </xf>
    <xf numFmtId="0" fontId="8" fillId="0" borderId="3" xfId="1" applyFont="1" applyFill="1" applyBorder="1" applyAlignment="1">
      <alignment horizontal="distributed" vertical="center"/>
    </xf>
    <xf numFmtId="176" fontId="8" fillId="0" borderId="12" xfId="1" applyNumberFormat="1" applyFont="1" applyFill="1" applyBorder="1">
      <alignment vertic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20" xfId="1" applyNumberFormat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distributed" vertical="center"/>
    </xf>
    <xf numFmtId="0" fontId="8" fillId="0" borderId="36" xfId="1" applyFont="1" applyFill="1" applyBorder="1" applyAlignment="1">
      <alignment horizontal="distributed" vertical="center"/>
    </xf>
    <xf numFmtId="176" fontId="8" fillId="0" borderId="13" xfId="1" applyNumberFormat="1" applyFont="1" applyFill="1" applyBorder="1">
      <alignment vertical="center"/>
    </xf>
    <xf numFmtId="178" fontId="8" fillId="0" borderId="13" xfId="1" applyNumberFormat="1" applyFont="1" applyFill="1" applyBorder="1" applyAlignment="1">
      <alignment horizontal="center" vertical="center"/>
    </xf>
    <xf numFmtId="178" fontId="8" fillId="0" borderId="21" xfId="1" applyNumberFormat="1" applyFont="1" applyFill="1" applyBorder="1" applyAlignment="1">
      <alignment horizontal="center" vertical="center"/>
    </xf>
    <xf numFmtId="0" fontId="8" fillId="0" borderId="37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distributed" vertical="center"/>
    </xf>
    <xf numFmtId="0" fontId="8" fillId="0" borderId="39" xfId="1" applyFont="1" applyFill="1" applyBorder="1" applyAlignment="1">
      <alignment horizontal="distributed" vertical="center"/>
    </xf>
    <xf numFmtId="176" fontId="8" fillId="0" borderId="14" xfId="1" applyNumberFormat="1" applyFont="1" applyFill="1" applyBorder="1">
      <alignment vertical="center"/>
    </xf>
    <xf numFmtId="178" fontId="8" fillId="0" borderId="14" xfId="1" applyNumberFormat="1" applyFont="1" applyFill="1" applyBorder="1" applyAlignment="1">
      <alignment horizontal="center" vertical="center"/>
    </xf>
    <xf numFmtId="178" fontId="8" fillId="0" borderId="22" xfId="1" applyNumberFormat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distributed" vertical="center"/>
    </xf>
    <xf numFmtId="0" fontId="8" fillId="2" borderId="1" xfId="1" applyFont="1" applyFill="1" applyBorder="1" applyAlignment="1">
      <alignment horizontal="distributed"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zoomScaleNormal="100" workbookViewId="0">
      <pane xSplit="6" ySplit="8" topLeftCell="G9" activePane="bottomRight" state="frozen"/>
      <selection activeCell="E16" sqref="E16:F16"/>
      <selection pane="topRight" activeCell="E16" sqref="E16:F16"/>
      <selection pane="bottomLeft" activeCell="E16" sqref="E16:F16"/>
      <selection pane="bottomRight"/>
    </sheetView>
  </sheetViews>
  <sheetFormatPr defaultRowHeight="13.5"/>
  <cols>
    <col min="1" max="5" width="2.5" style="1" customWidth="1"/>
    <col min="6" max="6" width="16.25" style="1" customWidth="1"/>
    <col min="7" max="13" width="13.625" style="1" customWidth="1"/>
    <col min="14" max="16" width="7.75" style="1" customWidth="1"/>
    <col min="17" max="17" width="7.625" style="1" hidden="1" customWidth="1"/>
    <col min="18" max="18" width="7.75" style="1" customWidth="1"/>
    <col min="19" max="19" width="7.375" style="1" hidden="1" customWidth="1"/>
    <col min="20" max="16384" width="9" style="1"/>
  </cols>
  <sheetData>
    <row r="1" spans="1:19" ht="21" customHeight="1">
      <c r="A1" s="1" t="s">
        <v>101</v>
      </c>
    </row>
    <row r="2" spans="1:19" ht="21">
      <c r="A2" s="1" t="s">
        <v>104</v>
      </c>
      <c r="B2" s="3"/>
      <c r="C2" s="3"/>
      <c r="D2" s="3"/>
      <c r="E2" s="3"/>
      <c r="F2" s="3"/>
    </row>
    <row r="3" spans="1:19" ht="15.75" customHeight="1">
      <c r="B3" s="3"/>
      <c r="C3" s="3"/>
      <c r="D3" s="3"/>
      <c r="E3" s="3"/>
      <c r="F3" s="3"/>
    </row>
    <row r="4" spans="1:19" s="4" customFormat="1" ht="15.95" customHeight="1" thickBot="1">
      <c r="A4" s="4" t="s">
        <v>0</v>
      </c>
      <c r="P4" s="4" t="s">
        <v>100</v>
      </c>
      <c r="S4" s="5" t="s">
        <v>1</v>
      </c>
    </row>
    <row r="5" spans="1:19" s="4" customFormat="1" ht="15.95" customHeight="1">
      <c r="A5" s="6"/>
      <c r="B5" s="7"/>
      <c r="C5" s="7"/>
      <c r="D5" s="7"/>
      <c r="E5" s="7"/>
      <c r="F5" s="7"/>
      <c r="G5" s="8" t="s">
        <v>2</v>
      </c>
      <c r="H5" s="8"/>
      <c r="I5" s="8"/>
      <c r="J5" s="8"/>
      <c r="K5" s="8" t="s">
        <v>3</v>
      </c>
      <c r="L5" s="8"/>
      <c r="M5" s="8"/>
      <c r="N5" s="7" t="s">
        <v>4</v>
      </c>
      <c r="O5" s="7"/>
      <c r="P5" s="7"/>
      <c r="Q5" s="7"/>
      <c r="R5" s="9"/>
      <c r="S5" s="10"/>
    </row>
    <row r="6" spans="1:19" s="4" customFormat="1" ht="15.95" customHeight="1">
      <c r="A6" s="11"/>
      <c r="B6" s="12"/>
      <c r="C6" s="12"/>
      <c r="D6" s="12"/>
      <c r="E6" s="12"/>
      <c r="F6" s="12"/>
      <c r="G6" s="13" t="s">
        <v>5</v>
      </c>
      <c r="H6" s="13" t="s">
        <v>6</v>
      </c>
      <c r="I6" s="13" t="s">
        <v>7</v>
      </c>
      <c r="J6" s="14" t="s">
        <v>8</v>
      </c>
      <c r="K6" s="13" t="s">
        <v>5</v>
      </c>
      <c r="L6" s="13" t="s">
        <v>6</v>
      </c>
      <c r="M6" s="13" t="s">
        <v>7</v>
      </c>
      <c r="N6" s="12" t="s">
        <v>105</v>
      </c>
      <c r="O6" s="12"/>
      <c r="P6" s="12"/>
      <c r="Q6" s="15"/>
      <c r="R6" s="16" t="s">
        <v>108</v>
      </c>
      <c r="S6" s="10"/>
    </row>
    <row r="7" spans="1:19" s="4" customFormat="1" ht="15.95" customHeight="1">
      <c r="A7" s="11"/>
      <c r="B7" s="12"/>
      <c r="C7" s="12"/>
      <c r="D7" s="12"/>
      <c r="E7" s="12"/>
      <c r="F7" s="12"/>
      <c r="G7" s="17"/>
      <c r="H7" s="17"/>
      <c r="I7" s="17"/>
      <c r="J7" s="18" t="s">
        <v>9</v>
      </c>
      <c r="K7" s="17"/>
      <c r="L7" s="17"/>
      <c r="M7" s="17"/>
      <c r="N7" s="19" t="s">
        <v>10</v>
      </c>
      <c r="O7" s="19" t="s">
        <v>11</v>
      </c>
      <c r="P7" s="19" t="s">
        <v>7</v>
      </c>
      <c r="Q7" s="19" t="s">
        <v>12</v>
      </c>
      <c r="R7" s="20" t="s">
        <v>7</v>
      </c>
      <c r="S7" s="21" t="s">
        <v>12</v>
      </c>
    </row>
    <row r="8" spans="1:19" s="4" customFormat="1" ht="15.95" customHeight="1" thickBot="1">
      <c r="A8" s="22"/>
      <c r="B8" s="23"/>
      <c r="C8" s="23"/>
      <c r="D8" s="23"/>
      <c r="E8" s="23"/>
      <c r="F8" s="23"/>
      <c r="G8" s="24" t="s">
        <v>63</v>
      </c>
      <c r="H8" s="24" t="s">
        <v>64</v>
      </c>
      <c r="I8" s="24" t="s">
        <v>65</v>
      </c>
      <c r="J8" s="24" t="s">
        <v>66</v>
      </c>
      <c r="K8" s="24" t="s">
        <v>67</v>
      </c>
      <c r="L8" s="24" t="s">
        <v>68</v>
      </c>
      <c r="M8" s="24" t="s">
        <v>69</v>
      </c>
      <c r="N8" s="24" t="s">
        <v>70</v>
      </c>
      <c r="O8" s="24" t="s">
        <v>71</v>
      </c>
      <c r="P8" s="24" t="s">
        <v>72</v>
      </c>
      <c r="Q8" s="24" t="s">
        <v>73</v>
      </c>
      <c r="R8" s="25"/>
      <c r="S8" s="26"/>
    </row>
    <row r="9" spans="1:19" s="4" customFormat="1" ht="15.95" customHeight="1">
      <c r="A9" s="27" t="s">
        <v>13</v>
      </c>
      <c r="B9" s="28" t="s">
        <v>14</v>
      </c>
      <c r="C9" s="28"/>
      <c r="D9" s="28"/>
      <c r="E9" s="28"/>
      <c r="F9" s="29"/>
      <c r="G9" s="30">
        <v>1102608998</v>
      </c>
      <c r="H9" s="30">
        <v>24521093</v>
      </c>
      <c r="I9" s="30">
        <v>1127595841</v>
      </c>
      <c r="J9" s="30">
        <v>41502</v>
      </c>
      <c r="K9" s="30">
        <v>1091783553</v>
      </c>
      <c r="L9" s="30">
        <v>9133396</v>
      </c>
      <c r="M9" s="30">
        <v>1101382699</v>
      </c>
      <c r="N9" s="31">
        <f t="shared" ref="N9:N21" si="0">IF(ISERROR(K9/G9),"-",ROUND(K9/G9*100,1))</f>
        <v>99</v>
      </c>
      <c r="O9" s="31">
        <f t="shared" ref="O9:O21" si="1">IF(ISERROR(L9/H9),"-",ROUND(L9/H9*100,1))</f>
        <v>37.200000000000003</v>
      </c>
      <c r="P9" s="31">
        <f t="shared" ref="P9:P21" si="2">IF(ISERROR(M9/I9),"-",ROUND(M9/I9*100,1))</f>
        <v>97.7</v>
      </c>
      <c r="Q9" s="31">
        <f>IF(J9=0,0,ROUND(M9/(I9-J9)*100,1))</f>
        <v>97.7</v>
      </c>
      <c r="R9" s="32">
        <v>97.6</v>
      </c>
      <c r="S9" s="33">
        <v>91.7</v>
      </c>
    </row>
    <row r="10" spans="1:19" s="4" customFormat="1" ht="15.95" customHeight="1">
      <c r="A10" s="34"/>
      <c r="B10" s="35" t="s">
        <v>74</v>
      </c>
      <c r="C10" s="36" t="s">
        <v>15</v>
      </c>
      <c r="D10" s="36"/>
      <c r="E10" s="36"/>
      <c r="F10" s="37"/>
      <c r="G10" s="38">
        <v>1102608998</v>
      </c>
      <c r="H10" s="38">
        <v>24521093</v>
      </c>
      <c r="I10" s="38">
        <v>1127595841</v>
      </c>
      <c r="J10" s="38">
        <v>41502</v>
      </c>
      <c r="K10" s="38">
        <v>1091783553</v>
      </c>
      <c r="L10" s="38">
        <v>9133396</v>
      </c>
      <c r="M10" s="38">
        <v>1101382699</v>
      </c>
      <c r="N10" s="39">
        <f t="shared" si="0"/>
        <v>99</v>
      </c>
      <c r="O10" s="39">
        <f t="shared" si="1"/>
        <v>37.200000000000003</v>
      </c>
      <c r="P10" s="39">
        <f t="shared" si="2"/>
        <v>97.7</v>
      </c>
      <c r="Q10" s="39">
        <f>IF(J10=0,0,ROUND(M10/(I10-J10)*100,1))</f>
        <v>97.7</v>
      </c>
      <c r="R10" s="40">
        <v>97.6</v>
      </c>
      <c r="S10" s="33">
        <v>91.7</v>
      </c>
    </row>
    <row r="11" spans="1:19" s="4" customFormat="1" ht="15.95" customHeight="1">
      <c r="A11" s="34"/>
      <c r="B11" s="35"/>
      <c r="C11" s="41" t="s">
        <v>75</v>
      </c>
      <c r="D11" s="36" t="s">
        <v>16</v>
      </c>
      <c r="E11" s="36"/>
      <c r="F11" s="37"/>
      <c r="G11" s="38">
        <v>575149307</v>
      </c>
      <c r="H11" s="38">
        <v>15181591</v>
      </c>
      <c r="I11" s="38">
        <v>590330898</v>
      </c>
      <c r="J11" s="42"/>
      <c r="K11" s="38">
        <v>568719556</v>
      </c>
      <c r="L11" s="38">
        <v>5445214</v>
      </c>
      <c r="M11" s="38">
        <v>574164770</v>
      </c>
      <c r="N11" s="39">
        <f t="shared" si="0"/>
        <v>98.9</v>
      </c>
      <c r="O11" s="39">
        <f t="shared" si="1"/>
        <v>35.9</v>
      </c>
      <c r="P11" s="39">
        <f t="shared" si="2"/>
        <v>97.3</v>
      </c>
      <c r="Q11" s="39"/>
      <c r="R11" s="40">
        <v>97.1</v>
      </c>
      <c r="S11" s="33"/>
    </row>
    <row r="12" spans="1:19" s="4" customFormat="1" ht="15.95" customHeight="1">
      <c r="A12" s="34"/>
      <c r="B12" s="35"/>
      <c r="C12" s="35"/>
      <c r="D12" s="35" t="s">
        <v>76</v>
      </c>
      <c r="E12" s="36" t="s">
        <v>17</v>
      </c>
      <c r="F12" s="37"/>
      <c r="G12" s="38">
        <v>13563572</v>
      </c>
      <c r="H12" s="38">
        <v>392879</v>
      </c>
      <c r="I12" s="38">
        <v>13956451</v>
      </c>
      <c r="J12" s="42"/>
      <c r="K12" s="38">
        <v>13412923</v>
      </c>
      <c r="L12" s="38">
        <v>143963</v>
      </c>
      <c r="M12" s="38">
        <v>13556886</v>
      </c>
      <c r="N12" s="39">
        <f t="shared" si="0"/>
        <v>98.9</v>
      </c>
      <c r="O12" s="39">
        <f t="shared" si="1"/>
        <v>36.6</v>
      </c>
      <c r="P12" s="39">
        <f t="shared" si="2"/>
        <v>97.1</v>
      </c>
      <c r="Q12" s="39"/>
      <c r="R12" s="40">
        <v>96.8</v>
      </c>
      <c r="S12" s="33"/>
    </row>
    <row r="13" spans="1:19" s="4" customFormat="1" ht="15.95" customHeight="1">
      <c r="A13" s="34"/>
      <c r="B13" s="35"/>
      <c r="C13" s="35"/>
      <c r="D13" s="35" t="s">
        <v>77</v>
      </c>
      <c r="E13" s="36" t="s">
        <v>18</v>
      </c>
      <c r="F13" s="37"/>
      <c r="G13" s="38">
        <v>494231123</v>
      </c>
      <c r="H13" s="38">
        <v>14206853</v>
      </c>
      <c r="I13" s="38">
        <v>508437976</v>
      </c>
      <c r="J13" s="42"/>
      <c r="K13" s="38">
        <v>488879486</v>
      </c>
      <c r="L13" s="38">
        <v>5079444</v>
      </c>
      <c r="M13" s="38">
        <v>493958930</v>
      </c>
      <c r="N13" s="39">
        <f t="shared" si="0"/>
        <v>98.9</v>
      </c>
      <c r="O13" s="39">
        <f t="shared" si="1"/>
        <v>35.799999999999997</v>
      </c>
      <c r="P13" s="39">
        <f t="shared" si="2"/>
        <v>97.2</v>
      </c>
      <c r="Q13" s="39"/>
      <c r="R13" s="40">
        <v>96.8</v>
      </c>
      <c r="S13" s="33"/>
    </row>
    <row r="14" spans="1:19" s="4" customFormat="1" ht="15.95" customHeight="1">
      <c r="A14" s="34"/>
      <c r="B14" s="35"/>
      <c r="C14" s="35"/>
      <c r="D14" s="35"/>
      <c r="E14" s="43" t="s">
        <v>19</v>
      </c>
      <c r="F14" s="44"/>
      <c r="G14" s="38">
        <v>3777397</v>
      </c>
      <c r="H14" s="38">
        <v>0</v>
      </c>
      <c r="I14" s="38">
        <v>3777397</v>
      </c>
      <c r="J14" s="42"/>
      <c r="K14" s="38">
        <v>3777397</v>
      </c>
      <c r="L14" s="38">
        <v>0</v>
      </c>
      <c r="M14" s="38">
        <v>3777397</v>
      </c>
      <c r="N14" s="39">
        <f t="shared" si="0"/>
        <v>100</v>
      </c>
      <c r="O14" s="39" t="str">
        <f t="shared" si="1"/>
        <v>-</v>
      </c>
      <c r="P14" s="39">
        <f t="shared" si="2"/>
        <v>100</v>
      </c>
      <c r="Q14" s="39"/>
      <c r="R14" s="40">
        <v>99.9</v>
      </c>
      <c r="S14" s="33"/>
    </row>
    <row r="15" spans="1:19" s="4" customFormat="1" ht="15.95" customHeight="1">
      <c r="A15" s="34"/>
      <c r="B15" s="35"/>
      <c r="C15" s="35"/>
      <c r="D15" s="35" t="s">
        <v>78</v>
      </c>
      <c r="E15" s="36" t="s">
        <v>20</v>
      </c>
      <c r="F15" s="37"/>
      <c r="G15" s="38">
        <v>20752026</v>
      </c>
      <c r="H15" s="38">
        <v>220312</v>
      </c>
      <c r="I15" s="38">
        <v>20972338</v>
      </c>
      <c r="J15" s="42"/>
      <c r="K15" s="38">
        <v>20426782</v>
      </c>
      <c r="L15" s="38">
        <v>81806</v>
      </c>
      <c r="M15" s="38">
        <v>20508588</v>
      </c>
      <c r="N15" s="39">
        <f t="shared" si="0"/>
        <v>98.4</v>
      </c>
      <c r="O15" s="39">
        <f t="shared" si="1"/>
        <v>37.1</v>
      </c>
      <c r="P15" s="39">
        <f t="shared" si="2"/>
        <v>97.8</v>
      </c>
      <c r="Q15" s="39"/>
      <c r="R15" s="40">
        <v>98.9</v>
      </c>
      <c r="S15" s="33"/>
    </row>
    <row r="16" spans="1:19" s="4" customFormat="1" ht="15.95" customHeight="1">
      <c r="A16" s="34"/>
      <c r="B16" s="35"/>
      <c r="C16" s="35"/>
      <c r="D16" s="35" t="s">
        <v>79</v>
      </c>
      <c r="E16" s="36" t="s">
        <v>21</v>
      </c>
      <c r="F16" s="37"/>
      <c r="G16" s="38">
        <v>46602586</v>
      </c>
      <c r="H16" s="38">
        <v>361547</v>
      </c>
      <c r="I16" s="38">
        <v>46964133</v>
      </c>
      <c r="J16" s="42"/>
      <c r="K16" s="38">
        <v>46000365</v>
      </c>
      <c r="L16" s="38">
        <v>140001</v>
      </c>
      <c r="M16" s="38">
        <v>46140366</v>
      </c>
      <c r="N16" s="39">
        <f t="shared" si="0"/>
        <v>98.7</v>
      </c>
      <c r="O16" s="39">
        <f t="shared" si="1"/>
        <v>38.700000000000003</v>
      </c>
      <c r="P16" s="39">
        <f t="shared" si="2"/>
        <v>98.2</v>
      </c>
      <c r="Q16" s="39"/>
      <c r="R16" s="40">
        <v>99.3</v>
      </c>
      <c r="S16" s="33"/>
    </row>
    <row r="17" spans="1:19" s="4" customFormat="1" ht="15.95" customHeight="1">
      <c r="A17" s="34"/>
      <c r="B17" s="35"/>
      <c r="C17" s="41" t="s">
        <v>80</v>
      </c>
      <c r="D17" s="36" t="s">
        <v>22</v>
      </c>
      <c r="E17" s="36"/>
      <c r="F17" s="37"/>
      <c r="G17" s="38">
        <v>469707274</v>
      </c>
      <c r="H17" s="38">
        <v>8745374</v>
      </c>
      <c r="I17" s="38">
        <v>478452648</v>
      </c>
      <c r="J17" s="38">
        <v>37648</v>
      </c>
      <c r="K17" s="38">
        <v>465485809</v>
      </c>
      <c r="L17" s="38">
        <v>3531282</v>
      </c>
      <c r="M17" s="38">
        <v>469017091</v>
      </c>
      <c r="N17" s="39">
        <f t="shared" si="0"/>
        <v>99.1</v>
      </c>
      <c r="O17" s="39">
        <f t="shared" si="1"/>
        <v>40.4</v>
      </c>
      <c r="P17" s="39">
        <f t="shared" si="2"/>
        <v>98</v>
      </c>
      <c r="Q17" s="39">
        <f>IF(J17=0,0,ROUND(M17/(I17-J17)*100,1))</f>
        <v>98</v>
      </c>
      <c r="R17" s="40">
        <v>98</v>
      </c>
      <c r="S17" s="33">
        <v>0</v>
      </c>
    </row>
    <row r="18" spans="1:19" s="4" customFormat="1" ht="15.95" customHeight="1">
      <c r="A18" s="34"/>
      <c r="B18" s="35"/>
      <c r="C18" s="35"/>
      <c r="D18" s="35" t="s">
        <v>76</v>
      </c>
      <c r="E18" s="36" t="s">
        <v>23</v>
      </c>
      <c r="F18" s="37"/>
      <c r="G18" s="38">
        <v>466588865</v>
      </c>
      <c r="H18" s="38">
        <v>8745374</v>
      </c>
      <c r="I18" s="38">
        <v>475334239</v>
      </c>
      <c r="J18" s="38">
        <v>37648</v>
      </c>
      <c r="K18" s="38">
        <v>462367400</v>
      </c>
      <c r="L18" s="38">
        <v>3531282</v>
      </c>
      <c r="M18" s="38">
        <v>465898682</v>
      </c>
      <c r="N18" s="39">
        <f t="shared" si="0"/>
        <v>99.1</v>
      </c>
      <c r="O18" s="39">
        <f t="shared" si="1"/>
        <v>40.4</v>
      </c>
      <c r="P18" s="39">
        <f t="shared" si="2"/>
        <v>98</v>
      </c>
      <c r="Q18" s="39">
        <f>IF(J18=0,0,ROUND(M18/(I18-J18)*100,1))</f>
        <v>98</v>
      </c>
      <c r="R18" s="40">
        <v>98</v>
      </c>
      <c r="S18" s="33">
        <v>0</v>
      </c>
    </row>
    <row r="19" spans="1:19" s="4" customFormat="1" ht="15.95" customHeight="1">
      <c r="A19" s="34"/>
      <c r="B19" s="35"/>
      <c r="C19" s="35"/>
      <c r="D19" s="35"/>
      <c r="E19" s="35" t="s">
        <v>81</v>
      </c>
      <c r="F19" s="45" t="s">
        <v>24</v>
      </c>
      <c r="G19" s="38">
        <v>197743328</v>
      </c>
      <c r="H19" s="38">
        <v>3746631</v>
      </c>
      <c r="I19" s="38">
        <v>201489959</v>
      </c>
      <c r="J19" s="38">
        <v>37648</v>
      </c>
      <c r="K19" s="38">
        <v>196026985</v>
      </c>
      <c r="L19" s="38">
        <v>1537326</v>
      </c>
      <c r="M19" s="38">
        <v>197564311</v>
      </c>
      <c r="N19" s="39">
        <f t="shared" si="0"/>
        <v>99.1</v>
      </c>
      <c r="O19" s="39">
        <f t="shared" si="1"/>
        <v>41</v>
      </c>
      <c r="P19" s="39">
        <f t="shared" si="2"/>
        <v>98.1</v>
      </c>
      <c r="Q19" s="39">
        <f>IF(J19=0,0,ROUND(M19/(I19-J19)*100,1))</f>
        <v>98.1</v>
      </c>
      <c r="R19" s="40">
        <v>98</v>
      </c>
      <c r="S19" s="33">
        <v>0</v>
      </c>
    </row>
    <row r="20" spans="1:19" s="4" customFormat="1" ht="15.95" customHeight="1">
      <c r="A20" s="34"/>
      <c r="B20" s="35"/>
      <c r="C20" s="35"/>
      <c r="D20" s="35"/>
      <c r="E20" s="35" t="s">
        <v>82</v>
      </c>
      <c r="F20" s="45" t="s">
        <v>25</v>
      </c>
      <c r="G20" s="38">
        <v>202774452</v>
      </c>
      <c r="H20" s="38">
        <v>3920528</v>
      </c>
      <c r="I20" s="38">
        <v>206694980</v>
      </c>
      <c r="J20" s="42"/>
      <c r="K20" s="38">
        <v>200938793</v>
      </c>
      <c r="L20" s="38">
        <v>1579570</v>
      </c>
      <c r="M20" s="38">
        <v>202518363</v>
      </c>
      <c r="N20" s="39">
        <f t="shared" si="0"/>
        <v>99.1</v>
      </c>
      <c r="O20" s="39">
        <f t="shared" si="1"/>
        <v>40.299999999999997</v>
      </c>
      <c r="P20" s="39">
        <f t="shared" si="2"/>
        <v>98</v>
      </c>
      <c r="Q20" s="39"/>
      <c r="R20" s="40">
        <v>97.9</v>
      </c>
      <c r="S20" s="33"/>
    </row>
    <row r="21" spans="1:19" s="4" customFormat="1" ht="15.75" customHeight="1">
      <c r="A21" s="34"/>
      <c r="B21" s="35"/>
      <c r="C21" s="35"/>
      <c r="D21" s="35"/>
      <c r="E21" s="35" t="s">
        <v>83</v>
      </c>
      <c r="F21" s="45" t="s">
        <v>26</v>
      </c>
      <c r="G21" s="38">
        <v>66071085</v>
      </c>
      <c r="H21" s="38">
        <v>1078215</v>
      </c>
      <c r="I21" s="38">
        <v>67149300</v>
      </c>
      <c r="J21" s="42"/>
      <c r="K21" s="38">
        <v>65401622</v>
      </c>
      <c r="L21" s="38">
        <v>414386</v>
      </c>
      <c r="M21" s="38">
        <v>65816008</v>
      </c>
      <c r="N21" s="39">
        <f t="shared" si="0"/>
        <v>99</v>
      </c>
      <c r="O21" s="39">
        <f t="shared" si="1"/>
        <v>38.4</v>
      </c>
      <c r="P21" s="39">
        <f t="shared" si="2"/>
        <v>98</v>
      </c>
      <c r="Q21" s="39"/>
      <c r="R21" s="40">
        <v>98.2</v>
      </c>
      <c r="S21" s="33"/>
    </row>
    <row r="22" spans="1:19" s="4" customFormat="1" ht="15.75" customHeight="1">
      <c r="A22" s="34"/>
      <c r="B22" s="35"/>
      <c r="C22" s="35"/>
      <c r="D22" s="35" t="s">
        <v>77</v>
      </c>
      <c r="E22" s="36" t="s">
        <v>27</v>
      </c>
      <c r="F22" s="37"/>
      <c r="G22" s="38">
        <v>3118409</v>
      </c>
      <c r="H22" s="42"/>
      <c r="I22" s="38">
        <v>3118409</v>
      </c>
      <c r="J22" s="42"/>
      <c r="K22" s="38">
        <v>3118409</v>
      </c>
      <c r="L22" s="42"/>
      <c r="M22" s="38">
        <v>3118409</v>
      </c>
      <c r="N22" s="39">
        <f t="shared" ref="N22:N29" si="3">IF(ISERROR(K22/G22),"-",ROUND(K22/G22*100,1))</f>
        <v>100</v>
      </c>
      <c r="O22" s="39" t="str">
        <f t="shared" ref="O22:O29" si="4">IF(ISERROR(L22/H22),"-",ROUND(L22/H22*100,1))</f>
        <v>-</v>
      </c>
      <c r="P22" s="39">
        <f t="shared" ref="P22:P29" si="5">IF(ISERROR(M22/I22),"-",ROUND(M22/I22*100,1))</f>
        <v>100</v>
      </c>
      <c r="Q22" s="39"/>
      <c r="R22" s="40">
        <v>100</v>
      </c>
      <c r="S22" s="33"/>
    </row>
    <row r="23" spans="1:19" s="4" customFormat="1" ht="15.95" customHeight="1">
      <c r="A23" s="34"/>
      <c r="B23" s="35"/>
      <c r="C23" s="41" t="s">
        <v>84</v>
      </c>
      <c r="D23" s="66" t="s">
        <v>28</v>
      </c>
      <c r="E23" s="66"/>
      <c r="F23" s="67"/>
      <c r="G23" s="38">
        <v>12425351</v>
      </c>
      <c r="H23" s="38">
        <v>590272</v>
      </c>
      <c r="I23" s="38">
        <v>13481373</v>
      </c>
      <c r="J23" s="42"/>
      <c r="K23" s="38">
        <v>12251249</v>
      </c>
      <c r="L23" s="38">
        <v>156899</v>
      </c>
      <c r="M23" s="38">
        <v>12873898</v>
      </c>
      <c r="N23" s="39">
        <f t="shared" si="3"/>
        <v>98.6</v>
      </c>
      <c r="O23" s="39">
        <f t="shared" si="4"/>
        <v>26.6</v>
      </c>
      <c r="P23" s="39">
        <f t="shared" si="5"/>
        <v>95.5</v>
      </c>
      <c r="Q23" s="39"/>
      <c r="R23" s="40">
        <v>94.7</v>
      </c>
      <c r="S23" s="33"/>
    </row>
    <row r="24" spans="1:19" s="4" customFormat="1" ht="15.95" customHeight="1">
      <c r="A24" s="34"/>
      <c r="B24" s="35"/>
      <c r="C24" s="41" t="s">
        <v>85</v>
      </c>
      <c r="D24" s="36" t="s">
        <v>29</v>
      </c>
      <c r="E24" s="36"/>
      <c r="F24" s="37"/>
      <c r="G24" s="38">
        <v>45298039</v>
      </c>
      <c r="H24" s="38">
        <v>2</v>
      </c>
      <c r="I24" s="38">
        <v>45298041</v>
      </c>
      <c r="J24" s="42"/>
      <c r="K24" s="38">
        <v>45297913</v>
      </c>
      <c r="L24" s="38">
        <v>1</v>
      </c>
      <c r="M24" s="38">
        <v>45297914</v>
      </c>
      <c r="N24" s="39">
        <f t="shared" si="3"/>
        <v>100</v>
      </c>
      <c r="O24" s="39">
        <f t="shared" si="4"/>
        <v>50</v>
      </c>
      <c r="P24" s="39">
        <f t="shared" si="5"/>
        <v>100</v>
      </c>
      <c r="Q24" s="39"/>
      <c r="R24" s="40">
        <v>100</v>
      </c>
      <c r="S24" s="33"/>
    </row>
    <row r="25" spans="1:19" s="4" customFormat="1" ht="15.95" customHeight="1">
      <c r="A25" s="34"/>
      <c r="B25" s="35"/>
      <c r="C25" s="41" t="s">
        <v>86</v>
      </c>
      <c r="D25" s="36" t="s">
        <v>30</v>
      </c>
      <c r="E25" s="36"/>
      <c r="F25" s="37"/>
      <c r="G25" s="38">
        <v>29027</v>
      </c>
      <c r="H25" s="38">
        <v>0</v>
      </c>
      <c r="I25" s="38">
        <v>29027</v>
      </c>
      <c r="J25" s="42"/>
      <c r="K25" s="38">
        <v>29026</v>
      </c>
      <c r="L25" s="38">
        <v>0</v>
      </c>
      <c r="M25" s="38">
        <v>29026</v>
      </c>
      <c r="N25" s="39">
        <f t="shared" si="3"/>
        <v>100</v>
      </c>
      <c r="O25" s="39" t="str">
        <f t="shared" si="4"/>
        <v>-</v>
      </c>
      <c r="P25" s="39">
        <f t="shared" si="5"/>
        <v>100</v>
      </c>
      <c r="Q25" s="39"/>
      <c r="R25" s="40">
        <v>100</v>
      </c>
      <c r="S25" s="33"/>
    </row>
    <row r="26" spans="1:19" s="4" customFormat="1" ht="15.95" customHeight="1">
      <c r="A26" s="34"/>
      <c r="B26" s="35"/>
      <c r="C26" s="41" t="s">
        <v>87</v>
      </c>
      <c r="D26" s="36" t="s">
        <v>31</v>
      </c>
      <c r="E26" s="36"/>
      <c r="F26" s="37"/>
      <c r="G26" s="38">
        <v>0</v>
      </c>
      <c r="H26" s="38">
        <v>3854</v>
      </c>
      <c r="I26" s="38">
        <v>3854</v>
      </c>
      <c r="J26" s="38">
        <v>3854</v>
      </c>
      <c r="K26" s="38">
        <v>0</v>
      </c>
      <c r="L26" s="38">
        <v>0</v>
      </c>
      <c r="M26" s="38">
        <v>0</v>
      </c>
      <c r="N26" s="39" t="str">
        <f t="shared" si="3"/>
        <v>-</v>
      </c>
      <c r="O26" s="39">
        <f t="shared" si="4"/>
        <v>0</v>
      </c>
      <c r="P26" s="39">
        <f t="shared" si="5"/>
        <v>0</v>
      </c>
      <c r="Q26" s="39" t="e">
        <f>IF(J26=0,0,ROUND(M26/(I26-J26)*100,1))</f>
        <v>#DIV/0!</v>
      </c>
      <c r="R26" s="40">
        <v>12.8</v>
      </c>
      <c r="S26" s="33">
        <v>22.4</v>
      </c>
    </row>
    <row r="27" spans="1:19" s="4" customFormat="1" ht="15.95" customHeight="1">
      <c r="A27" s="34"/>
      <c r="B27" s="35"/>
      <c r="C27" s="41"/>
      <c r="D27" s="35" t="s">
        <v>76</v>
      </c>
      <c r="E27" s="36" t="s">
        <v>32</v>
      </c>
      <c r="F27" s="37"/>
      <c r="G27" s="38">
        <v>0</v>
      </c>
      <c r="H27" s="38">
        <v>958</v>
      </c>
      <c r="I27" s="38">
        <v>958</v>
      </c>
      <c r="J27" s="38">
        <v>958</v>
      </c>
      <c r="K27" s="38">
        <v>0</v>
      </c>
      <c r="L27" s="38">
        <v>0</v>
      </c>
      <c r="M27" s="38">
        <v>0</v>
      </c>
      <c r="N27" s="39" t="str">
        <f t="shared" si="3"/>
        <v>-</v>
      </c>
      <c r="O27" s="39">
        <f t="shared" si="4"/>
        <v>0</v>
      </c>
      <c r="P27" s="39">
        <f t="shared" si="5"/>
        <v>0</v>
      </c>
      <c r="Q27" s="39" t="e">
        <f>IF(J27=0,0,ROUND(M27/(I27-J27)*100,1))</f>
        <v>#DIV/0!</v>
      </c>
      <c r="R27" s="40">
        <v>37.200000000000003</v>
      </c>
      <c r="S27" s="33">
        <v>17.5</v>
      </c>
    </row>
    <row r="28" spans="1:19" s="4" customFormat="1" ht="15.95" customHeight="1">
      <c r="A28" s="34"/>
      <c r="B28" s="35"/>
      <c r="C28" s="35"/>
      <c r="D28" s="35" t="s">
        <v>77</v>
      </c>
      <c r="E28" s="36" t="s">
        <v>33</v>
      </c>
      <c r="F28" s="37"/>
      <c r="G28" s="38">
        <v>0</v>
      </c>
      <c r="H28" s="38">
        <v>2896</v>
      </c>
      <c r="I28" s="38">
        <v>2896</v>
      </c>
      <c r="J28" s="38">
        <v>2896</v>
      </c>
      <c r="K28" s="38">
        <v>0</v>
      </c>
      <c r="L28" s="38">
        <v>0</v>
      </c>
      <c r="M28" s="38">
        <v>0</v>
      </c>
      <c r="N28" s="39" t="str">
        <f t="shared" si="3"/>
        <v>-</v>
      </c>
      <c r="O28" s="39">
        <f t="shared" si="4"/>
        <v>0</v>
      </c>
      <c r="P28" s="39">
        <f t="shared" si="5"/>
        <v>0</v>
      </c>
      <c r="Q28" s="39" t="e">
        <f>IF(J28=0,0,ROUND(M28/(I28-J28)*100,1))</f>
        <v>#DIV/0!</v>
      </c>
      <c r="R28" s="40">
        <v>0</v>
      </c>
      <c r="S28" s="33">
        <v>56.7</v>
      </c>
    </row>
    <row r="29" spans="1:19" s="4" customFormat="1" ht="15.95" customHeight="1">
      <c r="A29" s="34"/>
      <c r="B29" s="35"/>
      <c r="C29" s="35"/>
      <c r="D29" s="35" t="s">
        <v>78</v>
      </c>
      <c r="E29" s="36" t="s">
        <v>34</v>
      </c>
      <c r="F29" s="37"/>
      <c r="G29" s="38">
        <v>0</v>
      </c>
      <c r="H29" s="38">
        <v>0</v>
      </c>
      <c r="I29" s="38">
        <v>0</v>
      </c>
      <c r="J29" s="42"/>
      <c r="K29" s="38">
        <v>0</v>
      </c>
      <c r="L29" s="38">
        <v>0</v>
      </c>
      <c r="M29" s="38">
        <v>0</v>
      </c>
      <c r="N29" s="39" t="str">
        <f t="shared" si="3"/>
        <v>-</v>
      </c>
      <c r="O29" s="39" t="str">
        <f t="shared" si="4"/>
        <v>-</v>
      </c>
      <c r="P29" s="39" t="str">
        <f t="shared" si="5"/>
        <v>-</v>
      </c>
      <c r="Q29" s="39"/>
      <c r="R29" s="40" t="s">
        <v>102</v>
      </c>
      <c r="S29" s="33"/>
    </row>
    <row r="30" spans="1:19" s="4" customFormat="1" ht="15.95" customHeight="1">
      <c r="A30" s="34"/>
      <c r="B30" s="35" t="s">
        <v>88</v>
      </c>
      <c r="C30" s="36" t="s">
        <v>35</v>
      </c>
      <c r="D30" s="36"/>
      <c r="E30" s="36"/>
      <c r="F30" s="37"/>
      <c r="G30" s="42"/>
      <c r="H30" s="42"/>
      <c r="I30" s="42"/>
      <c r="J30" s="42"/>
      <c r="K30" s="42"/>
      <c r="L30" s="42"/>
      <c r="M30" s="42"/>
      <c r="N30" s="46"/>
      <c r="O30" s="46"/>
      <c r="P30" s="46"/>
      <c r="Q30" s="46"/>
      <c r="R30" s="47"/>
      <c r="S30" s="33"/>
    </row>
    <row r="31" spans="1:19" s="4" customFormat="1" ht="15.75" customHeight="1">
      <c r="A31" s="34" t="s">
        <v>36</v>
      </c>
      <c r="B31" s="36" t="s">
        <v>37</v>
      </c>
      <c r="C31" s="36"/>
      <c r="D31" s="36"/>
      <c r="E31" s="36"/>
      <c r="F31" s="37"/>
      <c r="G31" s="38">
        <v>81395651</v>
      </c>
      <c r="H31" s="38">
        <v>1334088</v>
      </c>
      <c r="I31" s="38">
        <v>82729739</v>
      </c>
      <c r="J31" s="38">
        <v>333</v>
      </c>
      <c r="K31" s="38">
        <v>80554613</v>
      </c>
      <c r="L31" s="38">
        <v>577604</v>
      </c>
      <c r="M31" s="38">
        <v>81132217</v>
      </c>
      <c r="N31" s="39">
        <f t="shared" ref="N31:P37" si="6">IF(ISERROR(K31/G31),"-",ROUND(K31/G31*100,1))</f>
        <v>99</v>
      </c>
      <c r="O31" s="39">
        <f t="shared" si="6"/>
        <v>43.3</v>
      </c>
      <c r="P31" s="39">
        <f t="shared" si="6"/>
        <v>98.1</v>
      </c>
      <c r="Q31" s="39">
        <f>IF(J31=0,0,ROUND(M31/(I31-J31)*100,1))</f>
        <v>98.1</v>
      </c>
      <c r="R31" s="40">
        <v>98.2</v>
      </c>
      <c r="S31" s="33">
        <v>0</v>
      </c>
    </row>
    <row r="32" spans="1:19" s="4" customFormat="1" ht="15.95" customHeight="1">
      <c r="A32" s="34"/>
      <c r="B32" s="35" t="s">
        <v>74</v>
      </c>
      <c r="C32" s="36" t="s">
        <v>38</v>
      </c>
      <c r="D32" s="36"/>
      <c r="E32" s="36"/>
      <c r="F32" s="37"/>
      <c r="G32" s="38">
        <v>81395651</v>
      </c>
      <c r="H32" s="38">
        <v>1334088</v>
      </c>
      <c r="I32" s="38">
        <v>82729739</v>
      </c>
      <c r="J32" s="38">
        <v>333</v>
      </c>
      <c r="K32" s="38">
        <v>80554613</v>
      </c>
      <c r="L32" s="38">
        <v>577604</v>
      </c>
      <c r="M32" s="38">
        <v>81132217</v>
      </c>
      <c r="N32" s="39">
        <f t="shared" si="6"/>
        <v>99</v>
      </c>
      <c r="O32" s="39">
        <f t="shared" si="6"/>
        <v>43.3</v>
      </c>
      <c r="P32" s="39">
        <f t="shared" si="6"/>
        <v>98.1</v>
      </c>
      <c r="Q32" s="39">
        <f>IF(J32=0,0,ROUND(M32/(I32-J32)*100,1))</f>
        <v>98.1</v>
      </c>
      <c r="R32" s="40">
        <v>98.2</v>
      </c>
      <c r="S32" s="33">
        <v>0</v>
      </c>
    </row>
    <row r="33" spans="1:19" s="4" customFormat="1" ht="15.95" customHeight="1">
      <c r="A33" s="34"/>
      <c r="B33" s="35"/>
      <c r="C33" s="41" t="s">
        <v>75</v>
      </c>
      <c r="D33" s="36" t="s">
        <v>39</v>
      </c>
      <c r="E33" s="36"/>
      <c r="F33" s="37"/>
      <c r="G33" s="38">
        <v>36381</v>
      </c>
      <c r="H33" s="38">
        <v>426</v>
      </c>
      <c r="I33" s="38">
        <v>36807</v>
      </c>
      <c r="J33" s="42"/>
      <c r="K33" s="38">
        <v>36381</v>
      </c>
      <c r="L33" s="38">
        <v>189</v>
      </c>
      <c r="M33" s="38">
        <v>36570</v>
      </c>
      <c r="N33" s="39">
        <f t="shared" si="6"/>
        <v>100</v>
      </c>
      <c r="O33" s="39">
        <f t="shared" si="6"/>
        <v>44.4</v>
      </c>
      <c r="P33" s="39">
        <f t="shared" si="6"/>
        <v>99.4</v>
      </c>
      <c r="Q33" s="39"/>
      <c r="R33" s="40">
        <v>99.2</v>
      </c>
      <c r="S33" s="33"/>
    </row>
    <row r="34" spans="1:19" s="4" customFormat="1" ht="15.95" customHeight="1">
      <c r="A34" s="34"/>
      <c r="B34" s="35"/>
      <c r="C34" s="41" t="s">
        <v>80</v>
      </c>
      <c r="D34" s="36" t="s">
        <v>40</v>
      </c>
      <c r="E34" s="36"/>
      <c r="F34" s="37"/>
      <c r="G34" s="38">
        <v>9424388</v>
      </c>
      <c r="H34" s="38">
        <v>27213</v>
      </c>
      <c r="I34" s="38">
        <v>9451601</v>
      </c>
      <c r="J34" s="42"/>
      <c r="K34" s="38">
        <v>9193880</v>
      </c>
      <c r="L34" s="38">
        <v>19159</v>
      </c>
      <c r="M34" s="38">
        <v>9213039</v>
      </c>
      <c r="N34" s="39">
        <f t="shared" si="6"/>
        <v>97.6</v>
      </c>
      <c r="O34" s="39">
        <f t="shared" si="6"/>
        <v>70.400000000000006</v>
      </c>
      <c r="P34" s="39">
        <f t="shared" si="6"/>
        <v>97.5</v>
      </c>
      <c r="Q34" s="39"/>
      <c r="R34" s="40">
        <v>99.6</v>
      </c>
      <c r="S34" s="33"/>
    </row>
    <row r="35" spans="1:19" s="4" customFormat="1" ht="15.95" customHeight="1">
      <c r="A35" s="34"/>
      <c r="B35" s="35"/>
      <c r="C35" s="41" t="s">
        <v>84</v>
      </c>
      <c r="D35" s="36" t="s">
        <v>41</v>
      </c>
      <c r="E35" s="36"/>
      <c r="F35" s="37"/>
      <c r="G35" s="38">
        <v>71934882</v>
      </c>
      <c r="H35" s="38">
        <v>1306449</v>
      </c>
      <c r="I35" s="38">
        <v>73241331</v>
      </c>
      <c r="J35" s="38">
        <v>333</v>
      </c>
      <c r="K35" s="38">
        <v>71324352</v>
      </c>
      <c r="L35" s="38">
        <v>558256</v>
      </c>
      <c r="M35" s="38">
        <v>71882608</v>
      </c>
      <c r="N35" s="39">
        <f t="shared" si="6"/>
        <v>99.2</v>
      </c>
      <c r="O35" s="39">
        <f t="shared" si="6"/>
        <v>42.7</v>
      </c>
      <c r="P35" s="39">
        <f t="shared" si="6"/>
        <v>98.1</v>
      </c>
      <c r="Q35" s="39">
        <f>IF(J35=0,0,ROUND(M35/(I35-J35)*100,1))</f>
        <v>98.1</v>
      </c>
      <c r="R35" s="40">
        <v>98.1</v>
      </c>
      <c r="S35" s="33">
        <v>0</v>
      </c>
    </row>
    <row r="36" spans="1:19" s="4" customFormat="1" ht="15.95" customHeight="1">
      <c r="A36" s="34"/>
      <c r="B36" s="35"/>
      <c r="C36" s="41"/>
      <c r="D36" s="35" t="s">
        <v>76</v>
      </c>
      <c r="E36" s="36" t="s">
        <v>24</v>
      </c>
      <c r="F36" s="37"/>
      <c r="G36" s="38">
        <v>41688334</v>
      </c>
      <c r="H36" s="38">
        <v>755564</v>
      </c>
      <c r="I36" s="38">
        <v>42443898</v>
      </c>
      <c r="J36" s="38">
        <v>333</v>
      </c>
      <c r="K36" s="38">
        <v>41338363</v>
      </c>
      <c r="L36" s="38">
        <v>323587</v>
      </c>
      <c r="M36" s="38">
        <v>41661950</v>
      </c>
      <c r="N36" s="39">
        <f t="shared" si="6"/>
        <v>99.2</v>
      </c>
      <c r="O36" s="39">
        <f t="shared" si="6"/>
        <v>42.8</v>
      </c>
      <c r="P36" s="39">
        <f t="shared" si="6"/>
        <v>98.2</v>
      </c>
      <c r="Q36" s="39">
        <f>IF(J36=0,0,ROUND(M36/(I36-J36)*100,1))</f>
        <v>98.2</v>
      </c>
      <c r="R36" s="40">
        <v>98.1</v>
      </c>
      <c r="S36" s="33">
        <v>0</v>
      </c>
    </row>
    <row r="37" spans="1:19" s="4" customFormat="1" ht="15.95" customHeight="1">
      <c r="A37" s="34"/>
      <c r="B37" s="35"/>
      <c r="C37" s="35"/>
      <c r="D37" s="35" t="s">
        <v>77</v>
      </c>
      <c r="E37" s="36" t="s">
        <v>25</v>
      </c>
      <c r="F37" s="37"/>
      <c r="G37" s="38">
        <v>30226548</v>
      </c>
      <c r="H37" s="38">
        <v>550885</v>
      </c>
      <c r="I37" s="38">
        <v>30797433</v>
      </c>
      <c r="J37" s="42"/>
      <c r="K37" s="38">
        <v>29985989</v>
      </c>
      <c r="L37" s="38">
        <v>234669</v>
      </c>
      <c r="M37" s="38">
        <v>30220658</v>
      </c>
      <c r="N37" s="39">
        <f t="shared" si="6"/>
        <v>99.2</v>
      </c>
      <c r="O37" s="39">
        <f t="shared" si="6"/>
        <v>42.6</v>
      </c>
      <c r="P37" s="39">
        <f t="shared" si="6"/>
        <v>98.1</v>
      </c>
      <c r="Q37" s="39"/>
      <c r="R37" s="40">
        <v>98</v>
      </c>
      <c r="S37" s="33"/>
    </row>
    <row r="38" spans="1:19" s="4" customFormat="1" ht="15.95" customHeight="1">
      <c r="A38" s="34"/>
      <c r="B38" s="35"/>
      <c r="C38" s="41" t="s">
        <v>85</v>
      </c>
      <c r="D38" s="36" t="s">
        <v>42</v>
      </c>
      <c r="E38" s="36"/>
      <c r="F38" s="37"/>
      <c r="G38" s="42"/>
      <c r="H38" s="42"/>
      <c r="I38" s="42"/>
      <c r="J38" s="42"/>
      <c r="K38" s="42"/>
      <c r="L38" s="42"/>
      <c r="M38" s="42"/>
      <c r="N38" s="46"/>
      <c r="O38" s="46"/>
      <c r="P38" s="46"/>
      <c r="Q38" s="46"/>
      <c r="R38" s="47"/>
      <c r="S38" s="33"/>
    </row>
    <row r="39" spans="1:19" s="4" customFormat="1" ht="15.95" customHeight="1">
      <c r="A39" s="34"/>
      <c r="B39" s="35"/>
      <c r="C39" s="41" t="s">
        <v>86</v>
      </c>
      <c r="D39" s="36" t="s">
        <v>43</v>
      </c>
      <c r="E39" s="36"/>
      <c r="F39" s="37"/>
      <c r="G39" s="42"/>
      <c r="H39" s="42"/>
      <c r="I39" s="42"/>
      <c r="J39" s="42"/>
      <c r="K39" s="42"/>
      <c r="L39" s="42"/>
      <c r="M39" s="42"/>
      <c r="N39" s="46"/>
      <c r="O39" s="46"/>
      <c r="P39" s="46"/>
      <c r="Q39" s="46"/>
      <c r="R39" s="47"/>
      <c r="S39" s="33"/>
    </row>
    <row r="40" spans="1:19" s="4" customFormat="1" ht="15.95" customHeight="1">
      <c r="A40" s="34"/>
      <c r="B40" s="35"/>
      <c r="C40" s="41" t="s">
        <v>87</v>
      </c>
      <c r="D40" s="36" t="s">
        <v>44</v>
      </c>
      <c r="E40" s="36"/>
      <c r="F40" s="37"/>
      <c r="G40" s="42"/>
      <c r="H40" s="42"/>
      <c r="I40" s="42"/>
      <c r="J40" s="42"/>
      <c r="K40" s="42"/>
      <c r="L40" s="42"/>
      <c r="M40" s="42"/>
      <c r="N40" s="46"/>
      <c r="O40" s="46"/>
      <c r="P40" s="46"/>
      <c r="Q40" s="46"/>
      <c r="R40" s="47"/>
      <c r="S40" s="33"/>
    </row>
    <row r="41" spans="1:19" s="4" customFormat="1" ht="15.95" customHeight="1">
      <c r="A41" s="34"/>
      <c r="B41" s="35" t="s">
        <v>88</v>
      </c>
      <c r="C41" s="36" t="s">
        <v>45</v>
      </c>
      <c r="D41" s="36"/>
      <c r="E41" s="36"/>
      <c r="F41" s="37"/>
      <c r="G41" s="42"/>
      <c r="H41" s="42"/>
      <c r="I41" s="42"/>
      <c r="J41" s="42"/>
      <c r="K41" s="42"/>
      <c r="L41" s="42"/>
      <c r="M41" s="42"/>
      <c r="N41" s="46"/>
      <c r="O41" s="46"/>
      <c r="P41" s="46"/>
      <c r="Q41" s="46"/>
      <c r="R41" s="47"/>
      <c r="S41" s="33"/>
    </row>
    <row r="42" spans="1:19" s="4" customFormat="1" ht="15.95" customHeight="1" thickBot="1">
      <c r="A42" s="48" t="s">
        <v>46</v>
      </c>
      <c r="B42" s="49" t="s">
        <v>47</v>
      </c>
      <c r="C42" s="49"/>
      <c r="D42" s="49"/>
      <c r="E42" s="49"/>
      <c r="F42" s="50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33"/>
    </row>
    <row r="43" spans="1:19" s="4" customFormat="1" ht="15.95" customHeight="1" thickTop="1">
      <c r="A43" s="54"/>
      <c r="B43" s="55" t="s">
        <v>48</v>
      </c>
      <c r="C43" s="55"/>
      <c r="D43" s="55"/>
      <c r="E43" s="55"/>
      <c r="F43" s="56"/>
      <c r="G43" s="57">
        <v>1184004649</v>
      </c>
      <c r="H43" s="57">
        <v>25855181</v>
      </c>
      <c r="I43" s="57">
        <v>1210325580</v>
      </c>
      <c r="J43" s="57">
        <v>41835</v>
      </c>
      <c r="K43" s="57">
        <v>1172338166</v>
      </c>
      <c r="L43" s="57">
        <v>9711000</v>
      </c>
      <c r="M43" s="57">
        <v>1182514916</v>
      </c>
      <c r="N43" s="58">
        <f t="shared" ref="N43:P44" si="7">IF(ISERROR(K43/G43),"-",ROUND(K43/G43*100,1))</f>
        <v>99</v>
      </c>
      <c r="O43" s="58">
        <f t="shared" si="7"/>
        <v>37.6</v>
      </c>
      <c r="P43" s="58">
        <f t="shared" si="7"/>
        <v>97.7</v>
      </c>
      <c r="Q43" s="58">
        <f>IF(J43=0,0,ROUND(M43/(I43-J43)*100,1))</f>
        <v>97.7</v>
      </c>
      <c r="R43" s="59">
        <v>97.6</v>
      </c>
      <c r="S43" s="33">
        <v>91.7</v>
      </c>
    </row>
    <row r="44" spans="1:19" s="4" customFormat="1" ht="15.95" customHeight="1">
      <c r="A44" s="34"/>
      <c r="B44" s="36" t="s">
        <v>49</v>
      </c>
      <c r="C44" s="36"/>
      <c r="D44" s="36"/>
      <c r="E44" s="36"/>
      <c r="F44" s="37"/>
      <c r="G44" s="38">
        <v>148427723</v>
      </c>
      <c r="H44" s="38">
        <v>38464166</v>
      </c>
      <c r="I44" s="38">
        <v>186891889</v>
      </c>
      <c r="J44" s="42"/>
      <c r="K44" s="38">
        <v>138040733</v>
      </c>
      <c r="L44" s="38">
        <v>10037345</v>
      </c>
      <c r="M44" s="38">
        <v>148078078</v>
      </c>
      <c r="N44" s="39">
        <f t="shared" si="7"/>
        <v>93</v>
      </c>
      <c r="O44" s="39">
        <f t="shared" si="7"/>
        <v>26.1</v>
      </c>
      <c r="P44" s="39">
        <f t="shared" si="7"/>
        <v>79.2</v>
      </c>
      <c r="Q44" s="39"/>
      <c r="R44" s="40">
        <v>76.900000000000006</v>
      </c>
      <c r="S44" s="33"/>
    </row>
    <row r="45" spans="1:19" s="4" customFormat="1" ht="15.95" customHeight="1" thickBot="1">
      <c r="A45" s="60"/>
      <c r="B45" s="61" t="s">
        <v>50</v>
      </c>
      <c r="C45" s="61"/>
      <c r="D45" s="61"/>
      <c r="E45" s="61"/>
      <c r="F45" s="62"/>
      <c r="G45" s="63"/>
      <c r="H45" s="63"/>
      <c r="I45" s="63"/>
      <c r="J45" s="63"/>
      <c r="K45" s="63"/>
      <c r="L45" s="63"/>
      <c r="M45" s="63"/>
      <c r="N45" s="64"/>
      <c r="O45" s="64"/>
      <c r="P45" s="64"/>
      <c r="Q45" s="64"/>
      <c r="R45" s="65"/>
      <c r="S45" s="33"/>
    </row>
    <row r="46" spans="1:19" s="4" customFormat="1" ht="15.95" customHeight="1">
      <c r="A46" s="4" t="s">
        <v>103</v>
      </c>
    </row>
  </sheetData>
  <mergeCells count="45"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C41:F41"/>
    <mergeCell ref="B42:F42"/>
    <mergeCell ref="B43:F43"/>
    <mergeCell ref="B44:F44"/>
    <mergeCell ref="B45:F45"/>
  </mergeCells>
  <phoneticPr fontId="2"/>
  <pageMargins left="0.78740157480314965" right="0.78740157480314965" top="0.98425196850393704" bottom="0.98425196850393704" header="0.51181102362204722" footer="0.51181102362204722"/>
  <pageSetup paperSize="9" firstPageNumber="84" fitToWidth="2" orientation="portrait" useFirstPageNumber="1" r:id="rId1"/>
  <headerFooter alignWithMargins="0">
    <oddFooter>&amp;C&amp;"ＭＳ ゴシック,標準"&amp;P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"/>
  <sheetViews>
    <sheetView workbookViewId="0"/>
  </sheetViews>
  <sheetFormatPr defaultRowHeight="13.5"/>
  <cols>
    <col min="1" max="5" width="2.5" style="1" customWidth="1"/>
    <col min="6" max="6" width="16.25" style="1" customWidth="1"/>
    <col min="7" max="13" width="13.625" style="1" customWidth="1"/>
    <col min="14" max="16" width="7.75" style="1" customWidth="1"/>
    <col min="17" max="17" width="7.75" style="1" hidden="1" customWidth="1"/>
    <col min="18" max="18" width="7.75" style="1" customWidth="1"/>
    <col min="19" max="19" width="7.375" style="1" hidden="1" customWidth="1"/>
    <col min="20" max="16384" width="9" style="1"/>
  </cols>
  <sheetData>
    <row r="1" spans="1:19" ht="21">
      <c r="A1" s="2"/>
      <c r="B1" s="3"/>
      <c r="C1" s="3"/>
      <c r="D1" s="3"/>
      <c r="E1" s="3"/>
      <c r="F1" s="3"/>
    </row>
    <row r="2" spans="1:19" ht="21">
      <c r="A2" s="1" t="s">
        <v>104</v>
      </c>
      <c r="B2" s="3"/>
      <c r="C2" s="3"/>
      <c r="D2" s="3"/>
      <c r="E2" s="3"/>
      <c r="F2" s="3"/>
    </row>
    <row r="3" spans="1:19" s="4" customFormat="1" ht="15.95" customHeight="1">
      <c r="S3" s="5" t="s">
        <v>1</v>
      </c>
    </row>
    <row r="4" spans="1:19" s="4" customFormat="1" ht="15.95" customHeight="1" thickBot="1">
      <c r="A4" s="4" t="s">
        <v>51</v>
      </c>
      <c r="P4" s="4" t="s">
        <v>100</v>
      </c>
      <c r="S4" s="5"/>
    </row>
    <row r="5" spans="1:19" s="4" customFormat="1" ht="15.95" customHeight="1">
      <c r="A5" s="6"/>
      <c r="B5" s="7"/>
      <c r="C5" s="7"/>
      <c r="D5" s="7"/>
      <c r="E5" s="7"/>
      <c r="F5" s="7"/>
      <c r="G5" s="8" t="s">
        <v>2</v>
      </c>
      <c r="H5" s="8"/>
      <c r="I5" s="8"/>
      <c r="J5" s="8"/>
      <c r="K5" s="8" t="s">
        <v>3</v>
      </c>
      <c r="L5" s="8"/>
      <c r="M5" s="8"/>
      <c r="N5" s="7" t="s">
        <v>4</v>
      </c>
      <c r="O5" s="7"/>
      <c r="P5" s="7"/>
      <c r="Q5" s="7"/>
      <c r="R5" s="9"/>
      <c r="S5" s="10"/>
    </row>
    <row r="6" spans="1:19" s="4" customFormat="1" ht="15.95" customHeight="1">
      <c r="A6" s="11"/>
      <c r="B6" s="12"/>
      <c r="C6" s="12"/>
      <c r="D6" s="12"/>
      <c r="E6" s="12"/>
      <c r="F6" s="12"/>
      <c r="G6" s="13" t="s">
        <v>5</v>
      </c>
      <c r="H6" s="13" t="s">
        <v>6</v>
      </c>
      <c r="I6" s="13" t="s">
        <v>7</v>
      </c>
      <c r="J6" s="14" t="s">
        <v>8</v>
      </c>
      <c r="K6" s="13" t="s">
        <v>5</v>
      </c>
      <c r="L6" s="13" t="s">
        <v>6</v>
      </c>
      <c r="M6" s="13" t="s">
        <v>7</v>
      </c>
      <c r="N6" s="12" t="s">
        <v>105</v>
      </c>
      <c r="O6" s="12"/>
      <c r="P6" s="12"/>
      <c r="Q6" s="15"/>
      <c r="R6" s="16" t="s">
        <v>108</v>
      </c>
      <c r="S6" s="10"/>
    </row>
    <row r="7" spans="1:19" s="4" customFormat="1" ht="15.95" customHeight="1">
      <c r="A7" s="11"/>
      <c r="B7" s="12"/>
      <c r="C7" s="12"/>
      <c r="D7" s="12"/>
      <c r="E7" s="12"/>
      <c r="F7" s="12"/>
      <c r="G7" s="17"/>
      <c r="H7" s="17"/>
      <c r="I7" s="17"/>
      <c r="J7" s="18" t="s">
        <v>9</v>
      </c>
      <c r="K7" s="17"/>
      <c r="L7" s="17"/>
      <c r="M7" s="17"/>
      <c r="N7" s="19" t="s">
        <v>10</v>
      </c>
      <c r="O7" s="19" t="s">
        <v>11</v>
      </c>
      <c r="P7" s="19" t="s">
        <v>7</v>
      </c>
      <c r="Q7" s="19" t="s">
        <v>12</v>
      </c>
      <c r="R7" s="20" t="s">
        <v>7</v>
      </c>
      <c r="S7" s="21" t="s">
        <v>12</v>
      </c>
    </row>
    <row r="8" spans="1:19" s="4" customFormat="1" ht="15.95" customHeight="1" thickBot="1">
      <c r="A8" s="22"/>
      <c r="B8" s="23"/>
      <c r="C8" s="23"/>
      <c r="D8" s="23"/>
      <c r="E8" s="23"/>
      <c r="F8" s="23"/>
      <c r="G8" s="24" t="s">
        <v>63</v>
      </c>
      <c r="H8" s="24" t="s">
        <v>64</v>
      </c>
      <c r="I8" s="24" t="s">
        <v>65</v>
      </c>
      <c r="J8" s="24" t="s">
        <v>66</v>
      </c>
      <c r="K8" s="24" t="s">
        <v>67</v>
      </c>
      <c r="L8" s="24" t="s">
        <v>68</v>
      </c>
      <c r="M8" s="24" t="s">
        <v>69</v>
      </c>
      <c r="N8" s="24" t="s">
        <v>70</v>
      </c>
      <c r="O8" s="24" t="s">
        <v>71</v>
      </c>
      <c r="P8" s="24" t="s">
        <v>72</v>
      </c>
      <c r="Q8" s="24" t="s">
        <v>73</v>
      </c>
      <c r="R8" s="25"/>
      <c r="S8" s="26"/>
    </row>
    <row r="9" spans="1:19" s="4" customFormat="1" ht="15.95" customHeight="1">
      <c r="A9" s="27" t="s">
        <v>13</v>
      </c>
      <c r="B9" s="28" t="s">
        <v>14</v>
      </c>
      <c r="C9" s="28"/>
      <c r="D9" s="28"/>
      <c r="E9" s="28"/>
      <c r="F9" s="29"/>
      <c r="G9" s="30">
        <v>1036070329</v>
      </c>
      <c r="H9" s="30">
        <v>23108567</v>
      </c>
      <c r="I9" s="30">
        <v>1059590421</v>
      </c>
      <c r="J9" s="30">
        <v>9899</v>
      </c>
      <c r="K9" s="30">
        <v>1025969882</v>
      </c>
      <c r="L9" s="30">
        <v>8645029</v>
      </c>
      <c r="M9" s="30">
        <v>1035026436</v>
      </c>
      <c r="N9" s="31">
        <f t="shared" ref="N9:N21" si="0">IF(ISERROR(K9/G9),"-",ROUND(K9/G9*100,1))</f>
        <v>99</v>
      </c>
      <c r="O9" s="31">
        <f t="shared" ref="O9:O21" si="1">IF(ISERROR(L9/H9),"-",ROUND(L9/H9*100,1))</f>
        <v>37.4</v>
      </c>
      <c r="P9" s="31">
        <f t="shared" ref="P9:P21" si="2">IF(ISERROR(M9/I9),"-",ROUND(M9/I9*100,1))</f>
        <v>97.7</v>
      </c>
      <c r="Q9" s="31">
        <f>IF(J9=0,"-",ROUND(M9/(I9-J9)*100,1))</f>
        <v>97.7</v>
      </c>
      <c r="R9" s="32">
        <v>97.6</v>
      </c>
      <c r="S9" s="33">
        <v>91.7</v>
      </c>
    </row>
    <row r="10" spans="1:19" s="4" customFormat="1" ht="15.95" customHeight="1">
      <c r="A10" s="34"/>
      <c r="B10" s="35" t="s">
        <v>74</v>
      </c>
      <c r="C10" s="36" t="s">
        <v>15</v>
      </c>
      <c r="D10" s="36"/>
      <c r="E10" s="36"/>
      <c r="F10" s="37"/>
      <c r="G10" s="38">
        <v>1036070329</v>
      </c>
      <c r="H10" s="38">
        <v>23108567</v>
      </c>
      <c r="I10" s="38">
        <v>1059590421</v>
      </c>
      <c r="J10" s="38">
        <v>9899</v>
      </c>
      <c r="K10" s="38">
        <v>1025969882</v>
      </c>
      <c r="L10" s="38">
        <v>8645029</v>
      </c>
      <c r="M10" s="38">
        <v>1035026436</v>
      </c>
      <c r="N10" s="39">
        <f t="shared" si="0"/>
        <v>99</v>
      </c>
      <c r="O10" s="39">
        <f t="shared" si="1"/>
        <v>37.4</v>
      </c>
      <c r="P10" s="39">
        <f t="shared" si="2"/>
        <v>97.7</v>
      </c>
      <c r="Q10" s="39">
        <f>IF(J10=0,"-",ROUND(M10/(I10-J10)*100,1))</f>
        <v>97.7</v>
      </c>
      <c r="R10" s="40">
        <v>97.6</v>
      </c>
      <c r="S10" s="33">
        <v>91.7</v>
      </c>
    </row>
    <row r="11" spans="1:19" s="4" customFormat="1" ht="15.95" customHeight="1">
      <c r="A11" s="34"/>
      <c r="B11" s="35"/>
      <c r="C11" s="41" t="s">
        <v>75</v>
      </c>
      <c r="D11" s="36" t="s">
        <v>16</v>
      </c>
      <c r="E11" s="36"/>
      <c r="F11" s="37"/>
      <c r="G11" s="38">
        <v>546055331</v>
      </c>
      <c r="H11" s="38">
        <v>14592353</v>
      </c>
      <c r="I11" s="38">
        <v>560647684</v>
      </c>
      <c r="J11" s="42"/>
      <c r="K11" s="38">
        <v>539861212</v>
      </c>
      <c r="L11" s="38">
        <v>5190804</v>
      </c>
      <c r="M11" s="38">
        <v>545052016</v>
      </c>
      <c r="N11" s="39">
        <f t="shared" si="0"/>
        <v>98.9</v>
      </c>
      <c r="O11" s="39">
        <f t="shared" si="1"/>
        <v>35.6</v>
      </c>
      <c r="P11" s="39">
        <f t="shared" si="2"/>
        <v>97.2</v>
      </c>
      <c r="Q11" s="39"/>
      <c r="R11" s="40">
        <v>97.1</v>
      </c>
      <c r="S11" s="33"/>
    </row>
    <row r="12" spans="1:19" s="4" customFormat="1" ht="15.95" customHeight="1">
      <c r="A12" s="34"/>
      <c r="B12" s="35"/>
      <c r="C12" s="35"/>
      <c r="D12" s="35" t="s">
        <v>76</v>
      </c>
      <c r="E12" s="36" t="s">
        <v>17</v>
      </c>
      <c r="F12" s="37"/>
      <c r="G12" s="38">
        <v>12667114</v>
      </c>
      <c r="H12" s="38">
        <v>374114</v>
      </c>
      <c r="I12" s="38">
        <v>13041228</v>
      </c>
      <c r="J12" s="42"/>
      <c r="K12" s="38">
        <v>12524341</v>
      </c>
      <c r="L12" s="38">
        <v>136561</v>
      </c>
      <c r="M12" s="38">
        <v>12660902</v>
      </c>
      <c r="N12" s="39">
        <f t="shared" si="0"/>
        <v>98.9</v>
      </c>
      <c r="O12" s="39">
        <f t="shared" si="1"/>
        <v>36.5</v>
      </c>
      <c r="P12" s="39">
        <f t="shared" si="2"/>
        <v>97.1</v>
      </c>
      <c r="Q12" s="39"/>
      <c r="R12" s="40">
        <v>96.7</v>
      </c>
      <c r="S12" s="33"/>
    </row>
    <row r="13" spans="1:19" s="4" customFormat="1" ht="15.95" customHeight="1">
      <c r="A13" s="34"/>
      <c r="B13" s="35"/>
      <c r="C13" s="35"/>
      <c r="D13" s="35" t="s">
        <v>77</v>
      </c>
      <c r="E13" s="36" t="s">
        <v>18</v>
      </c>
      <c r="F13" s="37"/>
      <c r="G13" s="38">
        <v>470110385</v>
      </c>
      <c r="H13" s="38">
        <v>13705553</v>
      </c>
      <c r="I13" s="38">
        <v>483815938</v>
      </c>
      <c r="J13" s="42"/>
      <c r="K13" s="38">
        <v>464960730</v>
      </c>
      <c r="L13" s="38">
        <v>4880661</v>
      </c>
      <c r="M13" s="38">
        <v>469841391</v>
      </c>
      <c r="N13" s="39">
        <f t="shared" si="0"/>
        <v>98.9</v>
      </c>
      <c r="O13" s="39">
        <f t="shared" si="1"/>
        <v>35.6</v>
      </c>
      <c r="P13" s="39">
        <f t="shared" si="2"/>
        <v>97.1</v>
      </c>
      <c r="Q13" s="39"/>
      <c r="R13" s="40">
        <v>96.8</v>
      </c>
      <c r="S13" s="33"/>
    </row>
    <row r="14" spans="1:19" s="4" customFormat="1" ht="15.95" customHeight="1">
      <c r="A14" s="34"/>
      <c r="B14" s="35"/>
      <c r="C14" s="35"/>
      <c r="D14" s="35"/>
      <c r="E14" s="43" t="s">
        <v>19</v>
      </c>
      <c r="F14" s="44"/>
      <c r="G14" s="38">
        <v>3607797</v>
      </c>
      <c r="H14" s="38">
        <v>0</v>
      </c>
      <c r="I14" s="38">
        <v>3607797</v>
      </c>
      <c r="J14" s="42"/>
      <c r="K14" s="38">
        <v>3607797</v>
      </c>
      <c r="L14" s="38">
        <v>0</v>
      </c>
      <c r="M14" s="38">
        <v>3607797</v>
      </c>
      <c r="N14" s="39">
        <f t="shared" si="0"/>
        <v>100</v>
      </c>
      <c r="O14" s="39" t="str">
        <f t="shared" si="1"/>
        <v>-</v>
      </c>
      <c r="P14" s="39">
        <f t="shared" si="2"/>
        <v>100</v>
      </c>
      <c r="Q14" s="39"/>
      <c r="R14" s="40">
        <v>99.9</v>
      </c>
      <c r="S14" s="33"/>
    </row>
    <row r="15" spans="1:19" s="4" customFormat="1" ht="15.95" customHeight="1">
      <c r="A15" s="34"/>
      <c r="B15" s="35"/>
      <c r="C15" s="35"/>
      <c r="D15" s="35" t="s">
        <v>78</v>
      </c>
      <c r="E15" s="36" t="s">
        <v>20</v>
      </c>
      <c r="F15" s="37"/>
      <c r="G15" s="38">
        <v>19365958</v>
      </c>
      <c r="H15" s="38">
        <v>188764</v>
      </c>
      <c r="I15" s="38">
        <v>19554722</v>
      </c>
      <c r="J15" s="42"/>
      <c r="K15" s="38">
        <v>19054994</v>
      </c>
      <c r="L15" s="38">
        <v>63410</v>
      </c>
      <c r="M15" s="38">
        <v>19118404</v>
      </c>
      <c r="N15" s="39">
        <f t="shared" si="0"/>
        <v>98.4</v>
      </c>
      <c r="O15" s="39">
        <f t="shared" si="1"/>
        <v>33.6</v>
      </c>
      <c r="P15" s="39">
        <f t="shared" si="2"/>
        <v>97.8</v>
      </c>
      <c r="Q15" s="39"/>
      <c r="R15" s="40">
        <v>99</v>
      </c>
      <c r="S15" s="33"/>
    </row>
    <row r="16" spans="1:19" s="4" customFormat="1" ht="15.95" customHeight="1">
      <c r="A16" s="34"/>
      <c r="B16" s="35"/>
      <c r="C16" s="35"/>
      <c r="D16" s="35" t="s">
        <v>79</v>
      </c>
      <c r="E16" s="36" t="s">
        <v>21</v>
      </c>
      <c r="F16" s="37"/>
      <c r="G16" s="38">
        <v>43911874</v>
      </c>
      <c r="H16" s="38">
        <v>323922</v>
      </c>
      <c r="I16" s="38">
        <v>44235796</v>
      </c>
      <c r="J16" s="42"/>
      <c r="K16" s="38">
        <v>43321147</v>
      </c>
      <c r="L16" s="38">
        <v>110172</v>
      </c>
      <c r="M16" s="38">
        <v>43431319</v>
      </c>
      <c r="N16" s="39">
        <f t="shared" si="0"/>
        <v>98.7</v>
      </c>
      <c r="O16" s="39">
        <f t="shared" si="1"/>
        <v>34</v>
      </c>
      <c r="P16" s="39">
        <f t="shared" si="2"/>
        <v>98.2</v>
      </c>
      <c r="Q16" s="39"/>
      <c r="R16" s="40">
        <v>99.3</v>
      </c>
      <c r="S16" s="33"/>
    </row>
    <row r="17" spans="1:19" s="4" customFormat="1" ht="15.95" customHeight="1">
      <c r="A17" s="34"/>
      <c r="B17" s="35"/>
      <c r="C17" s="41" t="s">
        <v>80</v>
      </c>
      <c r="D17" s="36" t="s">
        <v>22</v>
      </c>
      <c r="E17" s="36"/>
      <c r="F17" s="37"/>
      <c r="G17" s="38">
        <v>436765116</v>
      </c>
      <c r="H17" s="38">
        <v>7976399</v>
      </c>
      <c r="I17" s="38">
        <v>444741515</v>
      </c>
      <c r="J17" s="38">
        <v>6045</v>
      </c>
      <c r="K17" s="38">
        <v>433017930</v>
      </c>
      <c r="L17" s="38">
        <v>3312153</v>
      </c>
      <c r="M17" s="38">
        <v>436330083</v>
      </c>
      <c r="N17" s="39">
        <f t="shared" si="0"/>
        <v>99.1</v>
      </c>
      <c r="O17" s="39">
        <f t="shared" si="1"/>
        <v>41.5</v>
      </c>
      <c r="P17" s="39">
        <f t="shared" si="2"/>
        <v>98.1</v>
      </c>
      <c r="Q17" s="39">
        <f>IF(J17=0,"-",ROUND(M17/(I17-J17)*100,1))</f>
        <v>98.1</v>
      </c>
      <c r="R17" s="40">
        <v>98</v>
      </c>
      <c r="S17" s="33">
        <v>0</v>
      </c>
    </row>
    <row r="18" spans="1:19" s="4" customFormat="1" ht="15.95" customHeight="1">
      <c r="A18" s="34"/>
      <c r="B18" s="35"/>
      <c r="C18" s="35"/>
      <c r="D18" s="35" t="s">
        <v>76</v>
      </c>
      <c r="E18" s="36" t="s">
        <v>23</v>
      </c>
      <c r="F18" s="37"/>
      <c r="G18" s="38">
        <v>433759207</v>
      </c>
      <c r="H18" s="38">
        <v>7976399</v>
      </c>
      <c r="I18" s="38">
        <v>441735606</v>
      </c>
      <c r="J18" s="38">
        <v>6045</v>
      </c>
      <c r="K18" s="38">
        <v>430012021</v>
      </c>
      <c r="L18" s="38">
        <v>3312153</v>
      </c>
      <c r="M18" s="38">
        <v>433324174</v>
      </c>
      <c r="N18" s="39">
        <f t="shared" si="0"/>
        <v>99.1</v>
      </c>
      <c r="O18" s="39">
        <f t="shared" si="1"/>
        <v>41.5</v>
      </c>
      <c r="P18" s="39">
        <f t="shared" si="2"/>
        <v>98.1</v>
      </c>
      <c r="Q18" s="39">
        <f>IF(J18=0,"-",ROUND(M18/(I18-J18)*100,1))</f>
        <v>98.1</v>
      </c>
      <c r="R18" s="40">
        <v>98</v>
      </c>
      <c r="S18" s="33">
        <v>0</v>
      </c>
    </row>
    <row r="19" spans="1:19" s="4" customFormat="1" ht="15.95" customHeight="1">
      <c r="A19" s="34"/>
      <c r="B19" s="35"/>
      <c r="C19" s="35"/>
      <c r="D19" s="35"/>
      <c r="E19" s="35" t="s">
        <v>81</v>
      </c>
      <c r="F19" s="45" t="s">
        <v>24</v>
      </c>
      <c r="G19" s="38">
        <v>186891820</v>
      </c>
      <c r="H19" s="38">
        <v>3483435</v>
      </c>
      <c r="I19" s="38">
        <v>190375255</v>
      </c>
      <c r="J19" s="38">
        <v>6045</v>
      </c>
      <c r="K19" s="38">
        <v>185337192</v>
      </c>
      <c r="L19" s="38">
        <v>1463374</v>
      </c>
      <c r="M19" s="38">
        <v>186800566</v>
      </c>
      <c r="N19" s="39">
        <f t="shared" si="0"/>
        <v>99.2</v>
      </c>
      <c r="O19" s="39">
        <f t="shared" si="1"/>
        <v>42</v>
      </c>
      <c r="P19" s="39">
        <f t="shared" si="2"/>
        <v>98.1</v>
      </c>
      <c r="Q19" s="39">
        <f>IF(J19=0,"-",ROUND(M19/(I19-J19)*100,1))</f>
        <v>98.1</v>
      </c>
      <c r="R19" s="40">
        <v>98</v>
      </c>
      <c r="S19" s="33">
        <v>0</v>
      </c>
    </row>
    <row r="20" spans="1:19" s="4" customFormat="1" ht="15.95" customHeight="1">
      <c r="A20" s="34"/>
      <c r="B20" s="35"/>
      <c r="C20" s="35"/>
      <c r="D20" s="35"/>
      <c r="E20" s="35" t="s">
        <v>82</v>
      </c>
      <c r="F20" s="45" t="s">
        <v>25</v>
      </c>
      <c r="G20" s="38">
        <v>188172843</v>
      </c>
      <c r="H20" s="38">
        <v>3561732</v>
      </c>
      <c r="I20" s="38">
        <v>191734575</v>
      </c>
      <c r="J20" s="42"/>
      <c r="K20" s="38">
        <v>186549148</v>
      </c>
      <c r="L20" s="38">
        <v>1478272</v>
      </c>
      <c r="M20" s="38">
        <v>188027420</v>
      </c>
      <c r="N20" s="39">
        <f t="shared" si="0"/>
        <v>99.1</v>
      </c>
      <c r="O20" s="39">
        <f t="shared" si="1"/>
        <v>41.5</v>
      </c>
      <c r="P20" s="39">
        <f t="shared" si="2"/>
        <v>98.1</v>
      </c>
      <c r="Q20" s="39"/>
      <c r="R20" s="40">
        <v>98</v>
      </c>
      <c r="S20" s="33"/>
    </row>
    <row r="21" spans="1:19" s="4" customFormat="1" ht="15.95" customHeight="1">
      <c r="A21" s="34"/>
      <c r="B21" s="35"/>
      <c r="C21" s="35"/>
      <c r="D21" s="35"/>
      <c r="E21" s="35" t="s">
        <v>83</v>
      </c>
      <c r="F21" s="45" t="s">
        <v>26</v>
      </c>
      <c r="G21" s="38">
        <v>58694544</v>
      </c>
      <c r="H21" s="38">
        <v>931232</v>
      </c>
      <c r="I21" s="38">
        <v>59625776</v>
      </c>
      <c r="J21" s="42"/>
      <c r="K21" s="38">
        <v>58125681</v>
      </c>
      <c r="L21" s="38">
        <v>370507</v>
      </c>
      <c r="M21" s="38">
        <v>58496188</v>
      </c>
      <c r="N21" s="39">
        <f t="shared" si="0"/>
        <v>99</v>
      </c>
      <c r="O21" s="39">
        <f t="shared" si="1"/>
        <v>39.799999999999997</v>
      </c>
      <c r="P21" s="39">
        <f t="shared" si="2"/>
        <v>98.1</v>
      </c>
      <c r="Q21" s="39"/>
      <c r="R21" s="40">
        <v>98.2</v>
      </c>
      <c r="S21" s="33"/>
    </row>
    <row r="22" spans="1:19" s="4" customFormat="1" ht="14.25" customHeight="1">
      <c r="A22" s="34"/>
      <c r="B22" s="35"/>
      <c r="C22" s="35"/>
      <c r="D22" s="35" t="s">
        <v>77</v>
      </c>
      <c r="E22" s="36" t="s">
        <v>89</v>
      </c>
      <c r="F22" s="37"/>
      <c r="G22" s="38">
        <v>3005909</v>
      </c>
      <c r="H22" s="42"/>
      <c r="I22" s="38">
        <v>3005909</v>
      </c>
      <c r="J22" s="42"/>
      <c r="K22" s="38">
        <v>3005909</v>
      </c>
      <c r="L22" s="42"/>
      <c r="M22" s="38">
        <v>3005909</v>
      </c>
      <c r="N22" s="39">
        <f>IF(ISERROR(K22/G22),"-",ROUND(K22/G22*100,1))</f>
        <v>100</v>
      </c>
      <c r="O22" s="39" t="str">
        <f t="shared" ref="O22:O29" si="3">IF(ISERROR(L22/H22),"-",ROUND(L22/H22*100,1))</f>
        <v>-</v>
      </c>
      <c r="P22" s="39">
        <f>IF(ISERROR(M22/I22),"-",ROUND(M22/I22*100,1))</f>
        <v>100</v>
      </c>
      <c r="Q22" s="39"/>
      <c r="R22" s="40">
        <v>100</v>
      </c>
      <c r="S22" s="33"/>
    </row>
    <row r="23" spans="1:19" s="4" customFormat="1" ht="15.95" customHeight="1">
      <c r="A23" s="34"/>
      <c r="B23" s="35"/>
      <c r="C23" s="41" t="s">
        <v>84</v>
      </c>
      <c r="D23" s="66" t="s">
        <v>28</v>
      </c>
      <c r="E23" s="66"/>
      <c r="F23" s="67"/>
      <c r="G23" s="38">
        <v>10980311</v>
      </c>
      <c r="H23" s="38">
        <v>535959</v>
      </c>
      <c r="I23" s="38">
        <v>11927795</v>
      </c>
      <c r="J23" s="42"/>
      <c r="K23" s="38">
        <v>10821296</v>
      </c>
      <c r="L23" s="38">
        <v>142071</v>
      </c>
      <c r="M23" s="38">
        <v>11374892</v>
      </c>
      <c r="N23" s="39">
        <f t="shared" ref="N23:N29" si="4">IF(ISERROR(K23/G23),"-",ROUND(K23/G23*100,1))</f>
        <v>98.6</v>
      </c>
      <c r="O23" s="39">
        <f t="shared" si="3"/>
        <v>26.5</v>
      </c>
      <c r="P23" s="39">
        <f t="shared" ref="P23:P29" si="5">IF(ISERROR(M23/I23),"-",ROUND(M23/I23*100,1))</f>
        <v>95.4</v>
      </c>
      <c r="Q23" s="39"/>
      <c r="R23" s="40">
        <v>94.6</v>
      </c>
      <c r="S23" s="33"/>
    </row>
    <row r="24" spans="1:19" s="4" customFormat="1" ht="15.95" customHeight="1">
      <c r="A24" s="34"/>
      <c r="B24" s="35"/>
      <c r="C24" s="41" t="s">
        <v>85</v>
      </c>
      <c r="D24" s="36" t="s">
        <v>29</v>
      </c>
      <c r="E24" s="36"/>
      <c r="F24" s="37"/>
      <c r="G24" s="38">
        <v>42263294</v>
      </c>
      <c r="H24" s="38">
        <v>2</v>
      </c>
      <c r="I24" s="38">
        <v>42263296</v>
      </c>
      <c r="J24" s="42"/>
      <c r="K24" s="38">
        <v>42263168</v>
      </c>
      <c r="L24" s="38">
        <v>1</v>
      </c>
      <c r="M24" s="38">
        <v>42263169</v>
      </c>
      <c r="N24" s="39">
        <f t="shared" si="4"/>
        <v>100</v>
      </c>
      <c r="O24" s="39">
        <f t="shared" si="3"/>
        <v>50</v>
      </c>
      <c r="P24" s="39">
        <f t="shared" si="5"/>
        <v>100</v>
      </c>
      <c r="Q24" s="39"/>
      <c r="R24" s="40">
        <v>100</v>
      </c>
      <c r="S24" s="33"/>
    </row>
    <row r="25" spans="1:19" s="4" customFormat="1" ht="15.95" customHeight="1">
      <c r="A25" s="34"/>
      <c r="B25" s="35"/>
      <c r="C25" s="41" t="s">
        <v>86</v>
      </c>
      <c r="D25" s="36" t="s">
        <v>30</v>
      </c>
      <c r="E25" s="36"/>
      <c r="F25" s="37"/>
      <c r="G25" s="38">
        <v>6277</v>
      </c>
      <c r="H25" s="38">
        <v>0</v>
      </c>
      <c r="I25" s="38">
        <v>6277</v>
      </c>
      <c r="J25" s="42"/>
      <c r="K25" s="38">
        <v>6276</v>
      </c>
      <c r="L25" s="38">
        <v>0</v>
      </c>
      <c r="M25" s="38">
        <v>6276</v>
      </c>
      <c r="N25" s="39">
        <f t="shared" si="4"/>
        <v>100</v>
      </c>
      <c r="O25" s="39" t="str">
        <f t="shared" si="3"/>
        <v>-</v>
      </c>
      <c r="P25" s="39">
        <f t="shared" si="5"/>
        <v>100</v>
      </c>
      <c r="Q25" s="39"/>
      <c r="R25" s="40">
        <v>100</v>
      </c>
      <c r="S25" s="33"/>
    </row>
    <row r="26" spans="1:19" s="4" customFormat="1" ht="15.95" customHeight="1">
      <c r="A26" s="34"/>
      <c r="B26" s="35"/>
      <c r="C26" s="41" t="s">
        <v>87</v>
      </c>
      <c r="D26" s="36" t="s">
        <v>31</v>
      </c>
      <c r="E26" s="36"/>
      <c r="F26" s="37"/>
      <c r="G26" s="38">
        <v>0</v>
      </c>
      <c r="H26" s="38">
        <v>3854</v>
      </c>
      <c r="I26" s="38">
        <v>3854</v>
      </c>
      <c r="J26" s="38">
        <v>3854</v>
      </c>
      <c r="K26" s="38">
        <v>0</v>
      </c>
      <c r="L26" s="38">
        <v>0</v>
      </c>
      <c r="M26" s="38">
        <v>0</v>
      </c>
      <c r="N26" s="39" t="str">
        <f t="shared" si="4"/>
        <v>-</v>
      </c>
      <c r="O26" s="39">
        <f t="shared" si="3"/>
        <v>0</v>
      </c>
      <c r="P26" s="39">
        <f t="shared" si="5"/>
        <v>0</v>
      </c>
      <c r="Q26" s="39" t="e">
        <f>IF(J26=0,"-",ROUND(M26/(I26-J26)*100,1))</f>
        <v>#DIV/0!</v>
      </c>
      <c r="R26" s="40">
        <v>12.8</v>
      </c>
      <c r="S26" s="33">
        <v>0.9</v>
      </c>
    </row>
    <row r="27" spans="1:19" s="4" customFormat="1" ht="15.95" customHeight="1">
      <c r="A27" s="34"/>
      <c r="B27" s="35"/>
      <c r="C27" s="41"/>
      <c r="D27" s="35" t="s">
        <v>76</v>
      </c>
      <c r="E27" s="36" t="s">
        <v>32</v>
      </c>
      <c r="F27" s="37"/>
      <c r="G27" s="38">
        <v>0</v>
      </c>
      <c r="H27" s="38">
        <v>958</v>
      </c>
      <c r="I27" s="38">
        <v>958</v>
      </c>
      <c r="J27" s="38">
        <v>958</v>
      </c>
      <c r="K27" s="38">
        <v>0</v>
      </c>
      <c r="L27" s="38">
        <v>0</v>
      </c>
      <c r="M27" s="38">
        <v>0</v>
      </c>
      <c r="N27" s="39" t="str">
        <f t="shared" si="4"/>
        <v>-</v>
      </c>
      <c r="O27" s="39">
        <f t="shared" si="3"/>
        <v>0</v>
      </c>
      <c r="P27" s="39">
        <f t="shared" si="5"/>
        <v>0</v>
      </c>
      <c r="Q27" s="39" t="e">
        <f>IF(J27=0,"-",ROUND(M27/(I27-J27)*100,1))</f>
        <v>#DIV/0!</v>
      </c>
      <c r="R27" s="40">
        <v>37.200000000000003</v>
      </c>
      <c r="S27" s="33">
        <v>0.9</v>
      </c>
    </row>
    <row r="28" spans="1:19" s="4" customFormat="1" ht="15.95" customHeight="1">
      <c r="A28" s="34"/>
      <c r="B28" s="35"/>
      <c r="C28" s="35"/>
      <c r="D28" s="35" t="s">
        <v>77</v>
      </c>
      <c r="E28" s="36" t="s">
        <v>33</v>
      </c>
      <c r="F28" s="37"/>
      <c r="G28" s="38">
        <v>0</v>
      </c>
      <c r="H28" s="38">
        <v>2896</v>
      </c>
      <c r="I28" s="38">
        <v>2896</v>
      </c>
      <c r="J28" s="38">
        <v>2896</v>
      </c>
      <c r="K28" s="38">
        <v>0</v>
      </c>
      <c r="L28" s="38">
        <v>0</v>
      </c>
      <c r="M28" s="38">
        <v>0</v>
      </c>
      <c r="N28" s="39" t="str">
        <f t="shared" si="4"/>
        <v>-</v>
      </c>
      <c r="O28" s="39">
        <f t="shared" si="3"/>
        <v>0</v>
      </c>
      <c r="P28" s="39">
        <f t="shared" si="5"/>
        <v>0</v>
      </c>
      <c r="Q28" s="39" t="e">
        <f>IF(J28=0,"-",ROUND(M28/(I28-J28)*100,1))</f>
        <v>#DIV/0!</v>
      </c>
      <c r="R28" s="40">
        <v>0</v>
      </c>
      <c r="S28" s="33">
        <v>0.4</v>
      </c>
    </row>
    <row r="29" spans="1:19" s="4" customFormat="1" ht="15.95" customHeight="1">
      <c r="A29" s="34"/>
      <c r="B29" s="35"/>
      <c r="C29" s="35"/>
      <c r="D29" s="35" t="s">
        <v>78</v>
      </c>
      <c r="E29" s="36" t="s">
        <v>34</v>
      </c>
      <c r="F29" s="37"/>
      <c r="G29" s="38">
        <v>0</v>
      </c>
      <c r="H29" s="38">
        <v>0</v>
      </c>
      <c r="I29" s="38">
        <v>0</v>
      </c>
      <c r="J29" s="42"/>
      <c r="K29" s="38">
        <v>0</v>
      </c>
      <c r="L29" s="38">
        <v>0</v>
      </c>
      <c r="M29" s="38">
        <v>0</v>
      </c>
      <c r="N29" s="39" t="str">
        <f t="shared" si="4"/>
        <v>-</v>
      </c>
      <c r="O29" s="39" t="str">
        <f t="shared" si="3"/>
        <v>-</v>
      </c>
      <c r="P29" s="39" t="str">
        <f t="shared" si="5"/>
        <v>-</v>
      </c>
      <c r="Q29" s="39"/>
      <c r="R29" s="40" t="s">
        <v>102</v>
      </c>
      <c r="S29" s="33"/>
    </row>
    <row r="30" spans="1:19" s="4" customFormat="1" ht="15.95" customHeight="1">
      <c r="A30" s="34"/>
      <c r="B30" s="35" t="s">
        <v>88</v>
      </c>
      <c r="C30" s="36" t="s">
        <v>35</v>
      </c>
      <c r="D30" s="36"/>
      <c r="E30" s="36"/>
      <c r="F30" s="37"/>
      <c r="G30" s="42"/>
      <c r="H30" s="42"/>
      <c r="I30" s="42"/>
      <c r="J30" s="42"/>
      <c r="K30" s="42"/>
      <c r="L30" s="42"/>
      <c r="M30" s="42"/>
      <c r="N30" s="46"/>
      <c r="O30" s="46"/>
      <c r="P30" s="46"/>
      <c r="Q30" s="46"/>
      <c r="R30" s="47"/>
      <c r="S30" s="33"/>
    </row>
    <row r="31" spans="1:19" s="4" customFormat="1" ht="15.95" customHeight="1">
      <c r="A31" s="34" t="s">
        <v>36</v>
      </c>
      <c r="B31" s="36" t="s">
        <v>37</v>
      </c>
      <c r="C31" s="36"/>
      <c r="D31" s="36"/>
      <c r="E31" s="36"/>
      <c r="F31" s="37"/>
      <c r="G31" s="38">
        <v>80542304</v>
      </c>
      <c r="H31" s="38">
        <v>1317582</v>
      </c>
      <c r="I31" s="38">
        <v>81859886</v>
      </c>
      <c r="J31" s="38">
        <v>333</v>
      </c>
      <c r="K31" s="38">
        <v>79714311</v>
      </c>
      <c r="L31" s="38">
        <v>571705</v>
      </c>
      <c r="M31" s="38">
        <v>80286016</v>
      </c>
      <c r="N31" s="39">
        <f t="shared" ref="N31:P37" si="6">IF(ISERROR(K31/G31),"-",ROUND(K31/G31*100,1))</f>
        <v>99</v>
      </c>
      <c r="O31" s="39">
        <f t="shared" si="6"/>
        <v>43.4</v>
      </c>
      <c r="P31" s="39">
        <f t="shared" si="6"/>
        <v>98.1</v>
      </c>
      <c r="Q31" s="39">
        <f>IF(J31=0,"-",ROUND(M31/(I31-J31)*100,1))</f>
        <v>98.1</v>
      </c>
      <c r="R31" s="40">
        <v>98.2</v>
      </c>
      <c r="S31" s="33">
        <v>0</v>
      </c>
    </row>
    <row r="32" spans="1:19" s="4" customFormat="1" ht="15.95" customHeight="1">
      <c r="A32" s="34"/>
      <c r="B32" s="35" t="s">
        <v>74</v>
      </c>
      <c r="C32" s="36" t="s">
        <v>38</v>
      </c>
      <c r="D32" s="36"/>
      <c r="E32" s="36"/>
      <c r="F32" s="37"/>
      <c r="G32" s="38">
        <v>80542304</v>
      </c>
      <c r="H32" s="38">
        <v>1317582</v>
      </c>
      <c r="I32" s="38">
        <v>81859886</v>
      </c>
      <c r="J32" s="38">
        <v>333</v>
      </c>
      <c r="K32" s="38">
        <v>79714311</v>
      </c>
      <c r="L32" s="38">
        <v>571705</v>
      </c>
      <c r="M32" s="38">
        <v>80286016</v>
      </c>
      <c r="N32" s="39">
        <f t="shared" si="6"/>
        <v>99</v>
      </c>
      <c r="O32" s="39">
        <f t="shared" si="6"/>
        <v>43.4</v>
      </c>
      <c r="P32" s="39">
        <f t="shared" si="6"/>
        <v>98.1</v>
      </c>
      <c r="Q32" s="39">
        <f>IF(J32=0,"-",ROUND(M32/(I32-J32)*100,1))</f>
        <v>98.1</v>
      </c>
      <c r="R32" s="40">
        <v>98.2</v>
      </c>
      <c r="S32" s="33">
        <v>0</v>
      </c>
    </row>
    <row r="33" spans="1:19" s="4" customFormat="1" ht="15.95" customHeight="1">
      <c r="A33" s="34"/>
      <c r="B33" s="35"/>
      <c r="C33" s="41" t="s">
        <v>75</v>
      </c>
      <c r="D33" s="36" t="s">
        <v>39</v>
      </c>
      <c r="E33" s="36"/>
      <c r="F33" s="37"/>
      <c r="G33" s="38">
        <v>30540</v>
      </c>
      <c r="H33" s="38">
        <v>426</v>
      </c>
      <c r="I33" s="38">
        <v>30966</v>
      </c>
      <c r="J33" s="42"/>
      <c r="K33" s="38">
        <v>30540</v>
      </c>
      <c r="L33" s="38">
        <v>189</v>
      </c>
      <c r="M33" s="38">
        <v>30729</v>
      </c>
      <c r="N33" s="39">
        <f t="shared" si="6"/>
        <v>100</v>
      </c>
      <c r="O33" s="39">
        <f t="shared" si="6"/>
        <v>44.4</v>
      </c>
      <c r="P33" s="39">
        <f t="shared" si="6"/>
        <v>99.2</v>
      </c>
      <c r="Q33" s="39"/>
      <c r="R33" s="40">
        <v>99</v>
      </c>
      <c r="S33" s="33"/>
    </row>
    <row r="34" spans="1:19" s="4" customFormat="1" ht="15.95" customHeight="1">
      <c r="A34" s="34"/>
      <c r="B34" s="35"/>
      <c r="C34" s="41" t="s">
        <v>80</v>
      </c>
      <c r="D34" s="36" t="s">
        <v>40</v>
      </c>
      <c r="E34" s="36"/>
      <c r="F34" s="37"/>
      <c r="G34" s="38">
        <v>9424388</v>
      </c>
      <c r="H34" s="38">
        <v>27213</v>
      </c>
      <c r="I34" s="38">
        <v>9451601</v>
      </c>
      <c r="J34" s="42"/>
      <c r="K34" s="38">
        <v>9193880</v>
      </c>
      <c r="L34" s="38">
        <v>19159</v>
      </c>
      <c r="M34" s="38">
        <v>9213039</v>
      </c>
      <c r="N34" s="39">
        <f t="shared" si="6"/>
        <v>97.6</v>
      </c>
      <c r="O34" s="39">
        <f t="shared" si="6"/>
        <v>70.400000000000006</v>
      </c>
      <c r="P34" s="39">
        <f t="shared" si="6"/>
        <v>97.5</v>
      </c>
      <c r="Q34" s="39"/>
      <c r="R34" s="40">
        <v>99.6</v>
      </c>
      <c r="S34" s="33"/>
    </row>
    <row r="35" spans="1:19" s="4" customFormat="1" ht="15.95" customHeight="1">
      <c r="A35" s="34"/>
      <c r="B35" s="35"/>
      <c r="C35" s="41" t="s">
        <v>84</v>
      </c>
      <c r="D35" s="36" t="s">
        <v>41</v>
      </c>
      <c r="E35" s="36"/>
      <c r="F35" s="37"/>
      <c r="G35" s="38">
        <v>71087376</v>
      </c>
      <c r="H35" s="38">
        <v>1289943</v>
      </c>
      <c r="I35" s="38">
        <v>72377319</v>
      </c>
      <c r="J35" s="38">
        <v>333</v>
      </c>
      <c r="K35" s="38">
        <v>70489891</v>
      </c>
      <c r="L35" s="38">
        <v>552357</v>
      </c>
      <c r="M35" s="38">
        <v>71042248</v>
      </c>
      <c r="N35" s="39">
        <f t="shared" si="6"/>
        <v>99.2</v>
      </c>
      <c r="O35" s="39">
        <f t="shared" si="6"/>
        <v>42.8</v>
      </c>
      <c r="P35" s="39">
        <f t="shared" si="6"/>
        <v>98.2</v>
      </c>
      <c r="Q35" s="39">
        <f>IF(J35=0,"-",ROUND(M35/(I35-J35)*100,1))</f>
        <v>98.2</v>
      </c>
      <c r="R35" s="40">
        <v>98.1</v>
      </c>
      <c r="S35" s="33">
        <v>0</v>
      </c>
    </row>
    <row r="36" spans="1:19" s="4" customFormat="1" ht="15.95" customHeight="1">
      <c r="A36" s="34"/>
      <c r="B36" s="35"/>
      <c r="C36" s="41"/>
      <c r="D36" s="35" t="s">
        <v>76</v>
      </c>
      <c r="E36" s="36" t="s">
        <v>24</v>
      </c>
      <c r="F36" s="37"/>
      <c r="G36" s="38">
        <v>41259360</v>
      </c>
      <c r="H36" s="38">
        <v>747712</v>
      </c>
      <c r="I36" s="38">
        <v>42007072</v>
      </c>
      <c r="J36" s="38">
        <v>333</v>
      </c>
      <c r="K36" s="38">
        <v>40915537</v>
      </c>
      <c r="L36" s="38">
        <v>320747</v>
      </c>
      <c r="M36" s="38">
        <v>41236284</v>
      </c>
      <c r="N36" s="39">
        <f t="shared" si="6"/>
        <v>99.2</v>
      </c>
      <c r="O36" s="39">
        <f t="shared" si="6"/>
        <v>42.9</v>
      </c>
      <c r="P36" s="39">
        <f t="shared" si="6"/>
        <v>98.2</v>
      </c>
      <c r="Q36" s="39">
        <f>IF(J36=0,"-",ROUND(M36/(I36-J36)*100,1))</f>
        <v>98.2</v>
      </c>
      <c r="R36" s="40">
        <v>98.1</v>
      </c>
      <c r="S36" s="33">
        <v>0</v>
      </c>
    </row>
    <row r="37" spans="1:19" s="4" customFormat="1" ht="15.95" customHeight="1">
      <c r="A37" s="34"/>
      <c r="B37" s="35"/>
      <c r="C37" s="35"/>
      <c r="D37" s="35" t="s">
        <v>77</v>
      </c>
      <c r="E37" s="36" t="s">
        <v>25</v>
      </c>
      <c r="F37" s="37"/>
      <c r="G37" s="38">
        <v>29808016</v>
      </c>
      <c r="H37" s="38">
        <v>542231</v>
      </c>
      <c r="I37" s="38">
        <v>30370247</v>
      </c>
      <c r="J37" s="42"/>
      <c r="K37" s="38">
        <v>29574354</v>
      </c>
      <c r="L37" s="38">
        <v>231610</v>
      </c>
      <c r="M37" s="38">
        <v>29805964</v>
      </c>
      <c r="N37" s="39">
        <f t="shared" si="6"/>
        <v>99.2</v>
      </c>
      <c r="O37" s="39">
        <f t="shared" si="6"/>
        <v>42.7</v>
      </c>
      <c r="P37" s="39">
        <f t="shared" si="6"/>
        <v>98.1</v>
      </c>
      <c r="Q37" s="39"/>
      <c r="R37" s="40">
        <v>98</v>
      </c>
      <c r="S37" s="33"/>
    </row>
    <row r="38" spans="1:19" s="4" customFormat="1" ht="15.95" customHeight="1">
      <c r="A38" s="34"/>
      <c r="B38" s="35"/>
      <c r="C38" s="41" t="s">
        <v>85</v>
      </c>
      <c r="D38" s="36" t="s">
        <v>42</v>
      </c>
      <c r="E38" s="36"/>
      <c r="F38" s="37"/>
      <c r="G38" s="42"/>
      <c r="H38" s="42"/>
      <c r="I38" s="42"/>
      <c r="J38" s="42"/>
      <c r="K38" s="42"/>
      <c r="L38" s="42"/>
      <c r="M38" s="42"/>
      <c r="N38" s="46"/>
      <c r="O38" s="46"/>
      <c r="P38" s="46"/>
      <c r="Q38" s="46"/>
      <c r="R38" s="47"/>
      <c r="S38" s="33"/>
    </row>
    <row r="39" spans="1:19" s="4" customFormat="1" ht="15.95" customHeight="1">
      <c r="A39" s="34"/>
      <c r="B39" s="35"/>
      <c r="C39" s="41" t="s">
        <v>86</v>
      </c>
      <c r="D39" s="36" t="s">
        <v>43</v>
      </c>
      <c r="E39" s="36"/>
      <c r="F39" s="37"/>
      <c r="G39" s="42"/>
      <c r="H39" s="42"/>
      <c r="I39" s="42"/>
      <c r="J39" s="42"/>
      <c r="K39" s="42"/>
      <c r="L39" s="42"/>
      <c r="M39" s="42"/>
      <c r="N39" s="46"/>
      <c r="O39" s="46"/>
      <c r="P39" s="46"/>
      <c r="Q39" s="46"/>
      <c r="R39" s="47"/>
      <c r="S39" s="33"/>
    </row>
    <row r="40" spans="1:19" s="4" customFormat="1" ht="15.95" customHeight="1">
      <c r="A40" s="34"/>
      <c r="B40" s="35"/>
      <c r="C40" s="41" t="s">
        <v>87</v>
      </c>
      <c r="D40" s="36" t="s">
        <v>44</v>
      </c>
      <c r="E40" s="36"/>
      <c r="F40" s="37"/>
      <c r="G40" s="42"/>
      <c r="H40" s="42"/>
      <c r="I40" s="42"/>
      <c r="J40" s="42"/>
      <c r="K40" s="42"/>
      <c r="L40" s="42"/>
      <c r="M40" s="42"/>
      <c r="N40" s="46"/>
      <c r="O40" s="46"/>
      <c r="P40" s="46"/>
      <c r="Q40" s="46"/>
      <c r="R40" s="47"/>
      <c r="S40" s="33"/>
    </row>
    <row r="41" spans="1:19" s="4" customFormat="1" ht="15.95" customHeight="1">
      <c r="A41" s="34"/>
      <c r="B41" s="35" t="s">
        <v>88</v>
      </c>
      <c r="C41" s="36" t="s">
        <v>45</v>
      </c>
      <c r="D41" s="36"/>
      <c r="E41" s="36"/>
      <c r="F41" s="37"/>
      <c r="G41" s="42"/>
      <c r="H41" s="42"/>
      <c r="I41" s="42"/>
      <c r="J41" s="42"/>
      <c r="K41" s="42"/>
      <c r="L41" s="42"/>
      <c r="M41" s="42"/>
      <c r="N41" s="46"/>
      <c r="O41" s="46"/>
      <c r="P41" s="46"/>
      <c r="Q41" s="46"/>
      <c r="R41" s="47"/>
      <c r="S41" s="33"/>
    </row>
    <row r="42" spans="1:19" s="4" customFormat="1" ht="15.95" customHeight="1" thickBot="1">
      <c r="A42" s="48" t="s">
        <v>46</v>
      </c>
      <c r="B42" s="49" t="s">
        <v>47</v>
      </c>
      <c r="C42" s="49"/>
      <c r="D42" s="49"/>
      <c r="E42" s="49"/>
      <c r="F42" s="50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33"/>
    </row>
    <row r="43" spans="1:19" s="4" customFormat="1" ht="15.95" customHeight="1" thickTop="1">
      <c r="A43" s="54"/>
      <c r="B43" s="55" t="s">
        <v>48</v>
      </c>
      <c r="C43" s="55"/>
      <c r="D43" s="55"/>
      <c r="E43" s="55"/>
      <c r="F43" s="56"/>
      <c r="G43" s="57">
        <v>1116612633</v>
      </c>
      <c r="H43" s="57">
        <v>24426149</v>
      </c>
      <c r="I43" s="57">
        <v>1141450307</v>
      </c>
      <c r="J43" s="57">
        <v>10232</v>
      </c>
      <c r="K43" s="57">
        <v>1105684193</v>
      </c>
      <c r="L43" s="57">
        <v>9216734</v>
      </c>
      <c r="M43" s="57">
        <v>1115312452</v>
      </c>
      <c r="N43" s="58">
        <f t="shared" ref="N43:P44" si="7">IF(ISERROR(K43/G43),"-",ROUND(K43/G43*100,1))</f>
        <v>99</v>
      </c>
      <c r="O43" s="58">
        <f t="shared" si="7"/>
        <v>37.700000000000003</v>
      </c>
      <c r="P43" s="58">
        <f t="shared" si="7"/>
        <v>97.7</v>
      </c>
      <c r="Q43" s="58">
        <f>IF(J43=0,"-",ROUND(M43/(I43-J43)*100,1))</f>
        <v>97.7</v>
      </c>
      <c r="R43" s="59">
        <v>97.6</v>
      </c>
      <c r="S43" s="33">
        <v>91.7</v>
      </c>
    </row>
    <row r="44" spans="1:19" s="4" customFormat="1" ht="15.95" customHeight="1">
      <c r="A44" s="34"/>
      <c r="B44" s="36" t="s">
        <v>49</v>
      </c>
      <c r="C44" s="36"/>
      <c r="D44" s="36"/>
      <c r="E44" s="36"/>
      <c r="F44" s="37"/>
      <c r="G44" s="38">
        <v>138199195</v>
      </c>
      <c r="H44" s="38">
        <v>36923127</v>
      </c>
      <c r="I44" s="38">
        <v>175122322</v>
      </c>
      <c r="J44" s="42"/>
      <c r="K44" s="38">
        <v>128237474</v>
      </c>
      <c r="L44" s="38">
        <v>9587238</v>
      </c>
      <c r="M44" s="38">
        <v>137824712</v>
      </c>
      <c r="N44" s="39">
        <f t="shared" si="7"/>
        <v>92.8</v>
      </c>
      <c r="O44" s="39">
        <f t="shared" si="7"/>
        <v>26</v>
      </c>
      <c r="P44" s="39">
        <f t="shared" si="7"/>
        <v>78.7</v>
      </c>
      <c r="Q44" s="39"/>
      <c r="R44" s="40">
        <v>76.400000000000006</v>
      </c>
      <c r="S44" s="33"/>
    </row>
    <row r="45" spans="1:19" s="4" customFormat="1" ht="15.95" customHeight="1" thickBot="1">
      <c r="A45" s="60"/>
      <c r="B45" s="61" t="s">
        <v>50</v>
      </c>
      <c r="C45" s="61"/>
      <c r="D45" s="61"/>
      <c r="E45" s="61"/>
      <c r="F45" s="62"/>
      <c r="G45" s="63"/>
      <c r="H45" s="63"/>
      <c r="I45" s="63"/>
      <c r="J45" s="63"/>
      <c r="K45" s="63"/>
      <c r="L45" s="63"/>
      <c r="M45" s="63"/>
      <c r="N45" s="64"/>
      <c r="O45" s="64"/>
      <c r="P45" s="64"/>
      <c r="Q45" s="64"/>
      <c r="R45" s="65"/>
      <c r="S45" s="33"/>
    </row>
    <row r="46" spans="1:19" s="4" customFormat="1" ht="15.95" customHeight="1">
      <c r="A46" s="4" t="s">
        <v>103</v>
      </c>
    </row>
  </sheetData>
  <mergeCells count="45"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C41:F41"/>
    <mergeCell ref="B42:F42"/>
    <mergeCell ref="B43:F43"/>
    <mergeCell ref="B44:F44"/>
    <mergeCell ref="B45:F45"/>
  </mergeCells>
  <phoneticPr fontId="2"/>
  <pageMargins left="0.78740157480314965" right="0.78740157480314965" top="0.98425196850393704" bottom="0.98425196850393704" header="0.51181102362204722" footer="0.51181102362204722"/>
  <pageSetup paperSize="9" firstPageNumber="86" orientation="portrait" useFirstPageNumber="1" r:id="rId1"/>
  <headerFooter alignWithMargins="0">
    <oddFooter>&amp;C&amp;"ＭＳ ゴシック,標準"&amp;P</oddFooter>
  </headerFooter>
  <colBreaks count="1" manualBreakCount="1">
    <brk id="10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6"/>
  <sheetViews>
    <sheetView workbookViewId="0"/>
  </sheetViews>
  <sheetFormatPr defaultRowHeight="12"/>
  <cols>
    <col min="1" max="5" width="2.5" style="4" customWidth="1"/>
    <col min="6" max="6" width="16.25" style="4" customWidth="1"/>
    <col min="7" max="13" width="13.625" style="4" customWidth="1"/>
    <col min="14" max="16" width="7.75" style="4" customWidth="1"/>
    <col min="17" max="17" width="7.75" style="4" hidden="1" customWidth="1"/>
    <col min="18" max="18" width="7.75" style="4" customWidth="1"/>
    <col min="19" max="19" width="7.375" style="4" hidden="1" customWidth="1"/>
    <col min="20" max="16384" width="9" style="4"/>
  </cols>
  <sheetData>
    <row r="1" spans="1:19" s="1" customFormat="1" ht="21">
      <c r="A1" s="2"/>
      <c r="B1" s="3"/>
      <c r="C1" s="3"/>
      <c r="D1" s="3"/>
      <c r="E1" s="3"/>
      <c r="F1" s="3"/>
    </row>
    <row r="2" spans="1:19" s="1" customFormat="1" ht="21">
      <c r="A2" s="1" t="s">
        <v>104</v>
      </c>
      <c r="B2" s="3"/>
      <c r="C2" s="3"/>
      <c r="D2" s="3"/>
      <c r="E2" s="3"/>
      <c r="F2" s="3"/>
    </row>
    <row r="3" spans="1:19" ht="15.95" customHeight="1">
      <c r="S3" s="5" t="s">
        <v>1</v>
      </c>
    </row>
    <row r="4" spans="1:19" ht="15.95" customHeight="1" thickBot="1">
      <c r="A4" s="4" t="s">
        <v>52</v>
      </c>
      <c r="P4" s="4" t="s">
        <v>100</v>
      </c>
      <c r="S4" s="5"/>
    </row>
    <row r="5" spans="1:19" ht="15.95" customHeight="1">
      <c r="A5" s="6"/>
      <c r="B5" s="7"/>
      <c r="C5" s="7"/>
      <c r="D5" s="7"/>
      <c r="E5" s="7"/>
      <c r="F5" s="7"/>
      <c r="G5" s="8" t="s">
        <v>90</v>
      </c>
      <c r="H5" s="8"/>
      <c r="I5" s="8"/>
      <c r="J5" s="8"/>
      <c r="K5" s="8" t="s">
        <v>91</v>
      </c>
      <c r="L5" s="8"/>
      <c r="M5" s="8"/>
      <c r="N5" s="7" t="s">
        <v>92</v>
      </c>
      <c r="O5" s="7"/>
      <c r="P5" s="7"/>
      <c r="Q5" s="7"/>
      <c r="R5" s="9"/>
      <c r="S5" s="10"/>
    </row>
    <row r="6" spans="1:19" ht="15.95" customHeight="1">
      <c r="A6" s="11"/>
      <c r="B6" s="12"/>
      <c r="C6" s="12"/>
      <c r="D6" s="12"/>
      <c r="E6" s="12"/>
      <c r="F6" s="12"/>
      <c r="G6" s="13" t="s">
        <v>93</v>
      </c>
      <c r="H6" s="13" t="s">
        <v>94</v>
      </c>
      <c r="I6" s="13" t="s">
        <v>95</v>
      </c>
      <c r="J6" s="14" t="s">
        <v>96</v>
      </c>
      <c r="K6" s="13" t="s">
        <v>93</v>
      </c>
      <c r="L6" s="13" t="s">
        <v>94</v>
      </c>
      <c r="M6" s="13" t="s">
        <v>95</v>
      </c>
      <c r="N6" s="12" t="s">
        <v>106</v>
      </c>
      <c r="O6" s="12"/>
      <c r="P6" s="12"/>
      <c r="Q6" s="15"/>
      <c r="R6" s="16" t="s">
        <v>107</v>
      </c>
      <c r="S6" s="10"/>
    </row>
    <row r="7" spans="1:19" ht="15.95" customHeight="1">
      <c r="A7" s="11"/>
      <c r="B7" s="12"/>
      <c r="C7" s="12"/>
      <c r="D7" s="12"/>
      <c r="E7" s="12"/>
      <c r="F7" s="12"/>
      <c r="G7" s="17"/>
      <c r="H7" s="17"/>
      <c r="I7" s="17"/>
      <c r="J7" s="18" t="s">
        <v>90</v>
      </c>
      <c r="K7" s="17"/>
      <c r="L7" s="17"/>
      <c r="M7" s="17"/>
      <c r="N7" s="19" t="s">
        <v>97</v>
      </c>
      <c r="O7" s="19" t="s">
        <v>98</v>
      </c>
      <c r="P7" s="19" t="s">
        <v>95</v>
      </c>
      <c r="Q7" s="19" t="s">
        <v>99</v>
      </c>
      <c r="R7" s="20" t="s">
        <v>95</v>
      </c>
      <c r="S7" s="21" t="s">
        <v>99</v>
      </c>
    </row>
    <row r="8" spans="1:19" ht="15.95" customHeight="1" thickBot="1">
      <c r="A8" s="22"/>
      <c r="B8" s="23"/>
      <c r="C8" s="23"/>
      <c r="D8" s="23"/>
      <c r="E8" s="23"/>
      <c r="F8" s="23"/>
      <c r="G8" s="24" t="s">
        <v>63</v>
      </c>
      <c r="H8" s="24" t="s">
        <v>64</v>
      </c>
      <c r="I8" s="24" t="s">
        <v>65</v>
      </c>
      <c r="J8" s="24" t="s">
        <v>66</v>
      </c>
      <c r="K8" s="24" t="s">
        <v>67</v>
      </c>
      <c r="L8" s="24" t="s">
        <v>68</v>
      </c>
      <c r="M8" s="24" t="s">
        <v>69</v>
      </c>
      <c r="N8" s="24" t="s">
        <v>70</v>
      </c>
      <c r="O8" s="24" t="s">
        <v>71</v>
      </c>
      <c r="P8" s="24" t="s">
        <v>72</v>
      </c>
      <c r="Q8" s="24" t="s">
        <v>73</v>
      </c>
      <c r="R8" s="25"/>
      <c r="S8" s="26"/>
    </row>
    <row r="9" spans="1:19" ht="15.95" customHeight="1">
      <c r="A9" s="27" t="s">
        <v>13</v>
      </c>
      <c r="B9" s="28" t="s">
        <v>14</v>
      </c>
      <c r="C9" s="28"/>
      <c r="D9" s="28"/>
      <c r="E9" s="28"/>
      <c r="F9" s="29"/>
      <c r="G9" s="30">
        <v>66538669</v>
      </c>
      <c r="H9" s="30">
        <v>1412526</v>
      </c>
      <c r="I9" s="30">
        <v>68005420</v>
      </c>
      <c r="J9" s="30">
        <v>31603</v>
      </c>
      <c r="K9" s="30">
        <v>65813671</v>
      </c>
      <c r="L9" s="30">
        <v>488367</v>
      </c>
      <c r="M9" s="30">
        <v>66356263</v>
      </c>
      <c r="N9" s="31">
        <f t="shared" ref="N9:N21" si="0">IF(ISERROR(K9/G9),"-",ROUND(K9/G9*100,1))</f>
        <v>98.9</v>
      </c>
      <c r="O9" s="31">
        <f t="shared" ref="O9:O21" si="1">IF(ISERROR(L9/H9),"-",ROUND(L9/H9*100,1))</f>
        <v>34.6</v>
      </c>
      <c r="P9" s="31">
        <f t="shared" ref="P9:P21" si="2">IF(ISERROR(M9/I9),"-",ROUND(M9/I9*100,1))</f>
        <v>97.6</v>
      </c>
      <c r="Q9" s="31">
        <f>IF(J9=0,"-",ROUND(M9/(I9-J9)*100,1))</f>
        <v>97.6</v>
      </c>
      <c r="R9" s="32">
        <v>97.6</v>
      </c>
      <c r="S9" s="33">
        <v>0</v>
      </c>
    </row>
    <row r="10" spans="1:19" ht="15.95" customHeight="1">
      <c r="A10" s="34"/>
      <c r="B10" s="35" t="s">
        <v>74</v>
      </c>
      <c r="C10" s="36" t="s">
        <v>15</v>
      </c>
      <c r="D10" s="36"/>
      <c r="E10" s="36"/>
      <c r="F10" s="37"/>
      <c r="G10" s="38">
        <v>66538669</v>
      </c>
      <c r="H10" s="38">
        <v>1412526</v>
      </c>
      <c r="I10" s="38">
        <v>68005420</v>
      </c>
      <c r="J10" s="38">
        <v>31603</v>
      </c>
      <c r="K10" s="38">
        <v>65813671</v>
      </c>
      <c r="L10" s="38">
        <v>488367</v>
      </c>
      <c r="M10" s="38">
        <v>66356263</v>
      </c>
      <c r="N10" s="39">
        <f t="shared" si="0"/>
        <v>98.9</v>
      </c>
      <c r="O10" s="39">
        <f t="shared" si="1"/>
        <v>34.6</v>
      </c>
      <c r="P10" s="39">
        <f t="shared" si="2"/>
        <v>97.6</v>
      </c>
      <c r="Q10" s="39">
        <f>IF(J10=0,"-",ROUND(M10/(I10-J10)*100,1))</f>
        <v>97.6</v>
      </c>
      <c r="R10" s="40">
        <v>97.6</v>
      </c>
      <c r="S10" s="33">
        <v>0</v>
      </c>
    </row>
    <row r="11" spans="1:19" ht="15.95" customHeight="1">
      <c r="A11" s="34"/>
      <c r="B11" s="35"/>
      <c r="C11" s="41" t="s">
        <v>75</v>
      </c>
      <c r="D11" s="36" t="s">
        <v>16</v>
      </c>
      <c r="E11" s="36"/>
      <c r="F11" s="37"/>
      <c r="G11" s="38">
        <v>29093976</v>
      </c>
      <c r="H11" s="38">
        <v>589238</v>
      </c>
      <c r="I11" s="38">
        <v>29683214</v>
      </c>
      <c r="J11" s="42"/>
      <c r="K11" s="38">
        <v>28858344</v>
      </c>
      <c r="L11" s="38">
        <v>254410</v>
      </c>
      <c r="M11" s="38">
        <v>29112754</v>
      </c>
      <c r="N11" s="39">
        <f t="shared" si="0"/>
        <v>99.2</v>
      </c>
      <c r="O11" s="39">
        <f t="shared" si="1"/>
        <v>43.2</v>
      </c>
      <c r="P11" s="39">
        <f t="shared" si="2"/>
        <v>98.1</v>
      </c>
      <c r="Q11" s="39"/>
      <c r="R11" s="40">
        <v>97.8</v>
      </c>
      <c r="S11" s="33"/>
    </row>
    <row r="12" spans="1:19" ht="15.95" customHeight="1">
      <c r="A12" s="34"/>
      <c r="B12" s="35"/>
      <c r="C12" s="35"/>
      <c r="D12" s="35" t="s">
        <v>76</v>
      </c>
      <c r="E12" s="36" t="s">
        <v>17</v>
      </c>
      <c r="F12" s="37"/>
      <c r="G12" s="38">
        <v>896458</v>
      </c>
      <c r="H12" s="38">
        <v>18765</v>
      </c>
      <c r="I12" s="38">
        <v>915223</v>
      </c>
      <c r="J12" s="42"/>
      <c r="K12" s="38">
        <v>888582</v>
      </c>
      <c r="L12" s="38">
        <v>7402</v>
      </c>
      <c r="M12" s="38">
        <v>895984</v>
      </c>
      <c r="N12" s="39">
        <f t="shared" si="0"/>
        <v>99.1</v>
      </c>
      <c r="O12" s="39">
        <f t="shared" si="1"/>
        <v>39.4</v>
      </c>
      <c r="P12" s="39">
        <f t="shared" si="2"/>
        <v>97.9</v>
      </c>
      <c r="Q12" s="39"/>
      <c r="R12" s="40">
        <v>97.6</v>
      </c>
      <c r="S12" s="33"/>
    </row>
    <row r="13" spans="1:19" ht="15.95" customHeight="1">
      <c r="A13" s="34"/>
      <c r="B13" s="35"/>
      <c r="C13" s="35"/>
      <c r="D13" s="35" t="s">
        <v>77</v>
      </c>
      <c r="E13" s="36" t="s">
        <v>18</v>
      </c>
      <c r="F13" s="37"/>
      <c r="G13" s="38">
        <v>24120738</v>
      </c>
      <c r="H13" s="38">
        <v>501300</v>
      </c>
      <c r="I13" s="38">
        <v>24622038</v>
      </c>
      <c r="J13" s="42"/>
      <c r="K13" s="38">
        <v>23918756</v>
      </c>
      <c r="L13" s="38">
        <v>198783</v>
      </c>
      <c r="M13" s="38">
        <v>24117539</v>
      </c>
      <c r="N13" s="39">
        <f t="shared" si="0"/>
        <v>99.2</v>
      </c>
      <c r="O13" s="39">
        <f t="shared" si="1"/>
        <v>39.700000000000003</v>
      </c>
      <c r="P13" s="39">
        <f t="shared" si="2"/>
        <v>98</v>
      </c>
      <c r="Q13" s="39"/>
      <c r="R13" s="40">
        <v>97.6</v>
      </c>
      <c r="S13" s="33"/>
    </row>
    <row r="14" spans="1:19" ht="15.95" customHeight="1">
      <c r="A14" s="34"/>
      <c r="B14" s="35"/>
      <c r="C14" s="35"/>
      <c r="D14" s="35"/>
      <c r="E14" s="43" t="s">
        <v>19</v>
      </c>
      <c r="F14" s="44"/>
      <c r="G14" s="38">
        <v>169600</v>
      </c>
      <c r="H14" s="38">
        <v>0</v>
      </c>
      <c r="I14" s="38">
        <v>169600</v>
      </c>
      <c r="J14" s="42"/>
      <c r="K14" s="38">
        <v>169600</v>
      </c>
      <c r="L14" s="38">
        <v>0</v>
      </c>
      <c r="M14" s="38">
        <v>169600</v>
      </c>
      <c r="N14" s="39">
        <f t="shared" si="0"/>
        <v>100</v>
      </c>
      <c r="O14" s="39" t="str">
        <f t="shared" si="1"/>
        <v>-</v>
      </c>
      <c r="P14" s="39">
        <f t="shared" si="2"/>
        <v>100</v>
      </c>
      <c r="Q14" s="39"/>
      <c r="R14" s="40">
        <v>100</v>
      </c>
      <c r="S14" s="33"/>
    </row>
    <row r="15" spans="1:19" ht="15.95" customHeight="1">
      <c r="A15" s="34"/>
      <c r="B15" s="35"/>
      <c r="C15" s="35"/>
      <c r="D15" s="35" t="s">
        <v>78</v>
      </c>
      <c r="E15" s="36" t="s">
        <v>20</v>
      </c>
      <c r="F15" s="37"/>
      <c r="G15" s="38">
        <v>1386068</v>
      </c>
      <c r="H15" s="38">
        <v>31548</v>
      </c>
      <c r="I15" s="38">
        <v>1417616</v>
      </c>
      <c r="J15" s="42"/>
      <c r="K15" s="38">
        <v>1371788</v>
      </c>
      <c r="L15" s="38">
        <v>18396</v>
      </c>
      <c r="M15" s="38">
        <v>1390184</v>
      </c>
      <c r="N15" s="39">
        <f t="shared" si="0"/>
        <v>99</v>
      </c>
      <c r="O15" s="39">
        <f t="shared" si="1"/>
        <v>58.3</v>
      </c>
      <c r="P15" s="39">
        <f t="shared" si="2"/>
        <v>98.1</v>
      </c>
      <c r="Q15" s="39"/>
      <c r="R15" s="40">
        <v>97.5</v>
      </c>
      <c r="S15" s="33"/>
    </row>
    <row r="16" spans="1:19" ht="15.95" customHeight="1">
      <c r="A16" s="34"/>
      <c r="B16" s="35"/>
      <c r="C16" s="35"/>
      <c r="D16" s="35" t="s">
        <v>79</v>
      </c>
      <c r="E16" s="36" t="s">
        <v>21</v>
      </c>
      <c r="F16" s="37"/>
      <c r="G16" s="38">
        <v>2690712</v>
      </c>
      <c r="H16" s="38">
        <v>37625</v>
      </c>
      <c r="I16" s="38">
        <v>2728337</v>
      </c>
      <c r="J16" s="42"/>
      <c r="K16" s="38">
        <v>2679218</v>
      </c>
      <c r="L16" s="38">
        <v>29829</v>
      </c>
      <c r="M16" s="38">
        <v>2709047</v>
      </c>
      <c r="N16" s="39">
        <f t="shared" si="0"/>
        <v>99.6</v>
      </c>
      <c r="O16" s="39">
        <f t="shared" si="1"/>
        <v>79.3</v>
      </c>
      <c r="P16" s="39">
        <f t="shared" si="2"/>
        <v>99.3</v>
      </c>
      <c r="Q16" s="39"/>
      <c r="R16" s="40">
        <v>98.8</v>
      </c>
      <c r="S16" s="33"/>
    </row>
    <row r="17" spans="1:19" ht="15.95" customHeight="1">
      <c r="A17" s="34"/>
      <c r="B17" s="35"/>
      <c r="C17" s="41" t="s">
        <v>80</v>
      </c>
      <c r="D17" s="36" t="s">
        <v>22</v>
      </c>
      <c r="E17" s="36"/>
      <c r="F17" s="37"/>
      <c r="G17" s="38">
        <v>32942158</v>
      </c>
      <c r="H17" s="38">
        <v>768975</v>
      </c>
      <c r="I17" s="38">
        <v>33711133</v>
      </c>
      <c r="J17" s="38">
        <v>31603</v>
      </c>
      <c r="K17" s="38">
        <v>32467879</v>
      </c>
      <c r="L17" s="38">
        <v>219129</v>
      </c>
      <c r="M17" s="38">
        <v>32687008</v>
      </c>
      <c r="N17" s="39">
        <f t="shared" si="0"/>
        <v>98.6</v>
      </c>
      <c r="O17" s="39">
        <f t="shared" si="1"/>
        <v>28.5</v>
      </c>
      <c r="P17" s="39">
        <f t="shared" si="2"/>
        <v>97</v>
      </c>
      <c r="Q17" s="39">
        <f>IF(J17=0,"-",ROUND(M17/(I17-J17)*100,1))</f>
        <v>97.1</v>
      </c>
      <c r="R17" s="40">
        <v>97.3</v>
      </c>
      <c r="S17" s="33">
        <v>0</v>
      </c>
    </row>
    <row r="18" spans="1:19" ht="15.95" customHeight="1">
      <c r="A18" s="34"/>
      <c r="B18" s="35"/>
      <c r="C18" s="35"/>
      <c r="D18" s="35" t="s">
        <v>76</v>
      </c>
      <c r="E18" s="36" t="s">
        <v>23</v>
      </c>
      <c r="F18" s="37"/>
      <c r="G18" s="38">
        <v>32829658</v>
      </c>
      <c r="H18" s="38">
        <v>768975</v>
      </c>
      <c r="I18" s="38">
        <v>33598633</v>
      </c>
      <c r="J18" s="38">
        <v>31603</v>
      </c>
      <c r="K18" s="38">
        <v>32355379</v>
      </c>
      <c r="L18" s="38">
        <v>219129</v>
      </c>
      <c r="M18" s="38">
        <v>32574508</v>
      </c>
      <c r="N18" s="39">
        <f t="shared" si="0"/>
        <v>98.6</v>
      </c>
      <c r="O18" s="39">
        <f t="shared" si="1"/>
        <v>28.5</v>
      </c>
      <c r="P18" s="39">
        <f t="shared" si="2"/>
        <v>97</v>
      </c>
      <c r="Q18" s="39">
        <f>IF(J18=0,"-",ROUND(M18/(I18-J18)*100,1))</f>
        <v>97</v>
      </c>
      <c r="R18" s="40">
        <v>97.3</v>
      </c>
      <c r="S18" s="33">
        <v>0</v>
      </c>
    </row>
    <row r="19" spans="1:19" ht="15.95" customHeight="1">
      <c r="A19" s="34"/>
      <c r="B19" s="35"/>
      <c r="C19" s="35"/>
      <c r="D19" s="35"/>
      <c r="E19" s="35" t="s">
        <v>81</v>
      </c>
      <c r="F19" s="45" t="s">
        <v>24</v>
      </c>
      <c r="G19" s="38">
        <v>10851508</v>
      </c>
      <c r="H19" s="38">
        <v>263196</v>
      </c>
      <c r="I19" s="38">
        <v>11114704</v>
      </c>
      <c r="J19" s="38">
        <v>31603</v>
      </c>
      <c r="K19" s="38">
        <v>10689793</v>
      </c>
      <c r="L19" s="38">
        <v>73952</v>
      </c>
      <c r="M19" s="38">
        <v>10763745</v>
      </c>
      <c r="N19" s="39">
        <f t="shared" si="0"/>
        <v>98.5</v>
      </c>
      <c r="O19" s="39">
        <f t="shared" si="1"/>
        <v>28.1</v>
      </c>
      <c r="P19" s="39">
        <f t="shared" si="2"/>
        <v>96.8</v>
      </c>
      <c r="Q19" s="39">
        <f>IF(J19=0,"-",ROUND(M19/(I19-J19)*100,1))</f>
        <v>97.1</v>
      </c>
      <c r="R19" s="40">
        <v>97.3</v>
      </c>
      <c r="S19" s="33">
        <v>0</v>
      </c>
    </row>
    <row r="20" spans="1:19" ht="15.95" customHeight="1">
      <c r="A20" s="34"/>
      <c r="B20" s="35"/>
      <c r="C20" s="35"/>
      <c r="D20" s="35"/>
      <c r="E20" s="35" t="s">
        <v>82</v>
      </c>
      <c r="F20" s="45" t="s">
        <v>25</v>
      </c>
      <c r="G20" s="38">
        <v>14601609</v>
      </c>
      <c r="H20" s="38">
        <v>358796</v>
      </c>
      <c r="I20" s="38">
        <v>14960405</v>
      </c>
      <c r="J20" s="42"/>
      <c r="K20" s="38">
        <v>14389645</v>
      </c>
      <c r="L20" s="38">
        <v>101298</v>
      </c>
      <c r="M20" s="38">
        <v>14490943</v>
      </c>
      <c r="N20" s="39">
        <f t="shared" si="0"/>
        <v>98.5</v>
      </c>
      <c r="O20" s="39">
        <f t="shared" si="1"/>
        <v>28.2</v>
      </c>
      <c r="P20" s="39">
        <f t="shared" si="2"/>
        <v>96.9</v>
      </c>
      <c r="Q20" s="39"/>
      <c r="R20" s="40">
        <v>97.2</v>
      </c>
      <c r="S20" s="33"/>
    </row>
    <row r="21" spans="1:19" ht="15.95" customHeight="1">
      <c r="A21" s="34"/>
      <c r="B21" s="35"/>
      <c r="C21" s="35"/>
      <c r="D21" s="35"/>
      <c r="E21" s="35" t="s">
        <v>83</v>
      </c>
      <c r="F21" s="45" t="s">
        <v>26</v>
      </c>
      <c r="G21" s="38">
        <v>7376541</v>
      </c>
      <c r="H21" s="38">
        <v>146983</v>
      </c>
      <c r="I21" s="38">
        <v>7523524</v>
      </c>
      <c r="J21" s="42"/>
      <c r="K21" s="38">
        <v>7275941</v>
      </c>
      <c r="L21" s="38">
        <v>43879</v>
      </c>
      <c r="M21" s="38">
        <v>7319820</v>
      </c>
      <c r="N21" s="39">
        <f t="shared" si="0"/>
        <v>98.6</v>
      </c>
      <c r="O21" s="39">
        <f t="shared" si="1"/>
        <v>29.9</v>
      </c>
      <c r="P21" s="39">
        <f t="shared" si="2"/>
        <v>97.3</v>
      </c>
      <c r="Q21" s="39"/>
      <c r="R21" s="40">
        <v>97.6</v>
      </c>
      <c r="S21" s="33"/>
    </row>
    <row r="22" spans="1:19" ht="15.75" customHeight="1">
      <c r="A22" s="34"/>
      <c r="B22" s="35"/>
      <c r="C22" s="35"/>
      <c r="D22" s="35" t="s">
        <v>77</v>
      </c>
      <c r="E22" s="36" t="s">
        <v>89</v>
      </c>
      <c r="F22" s="37"/>
      <c r="G22" s="38">
        <v>112500</v>
      </c>
      <c r="H22" s="42"/>
      <c r="I22" s="38">
        <v>112500</v>
      </c>
      <c r="J22" s="42"/>
      <c r="K22" s="38">
        <v>112500</v>
      </c>
      <c r="L22" s="42"/>
      <c r="M22" s="38">
        <v>112500</v>
      </c>
      <c r="N22" s="39">
        <f>IF(ISERROR(K22/G22),"-",ROUND(K22/G22*100,1))</f>
        <v>100</v>
      </c>
      <c r="O22" s="39" t="str">
        <f t="shared" ref="O22:O29" si="3">IF(ISERROR(L22/H22),"-",ROUND(L22/H22*100,1))</f>
        <v>-</v>
      </c>
      <c r="P22" s="39">
        <f>IF(ISERROR(M22/I22),"-",ROUND(M22/I22*100,1))</f>
        <v>100</v>
      </c>
      <c r="Q22" s="39"/>
      <c r="R22" s="40">
        <v>100</v>
      </c>
      <c r="S22" s="33"/>
    </row>
    <row r="23" spans="1:19" ht="15.95" customHeight="1">
      <c r="A23" s="34"/>
      <c r="B23" s="35"/>
      <c r="C23" s="41" t="s">
        <v>84</v>
      </c>
      <c r="D23" s="66" t="s">
        <v>28</v>
      </c>
      <c r="E23" s="66"/>
      <c r="F23" s="67"/>
      <c r="G23" s="38">
        <v>1445040</v>
      </c>
      <c r="H23" s="38">
        <v>54313</v>
      </c>
      <c r="I23" s="38">
        <v>1553578</v>
      </c>
      <c r="J23" s="42"/>
      <c r="K23" s="38">
        <v>1429953</v>
      </c>
      <c r="L23" s="38">
        <v>14828</v>
      </c>
      <c r="M23" s="38">
        <v>1499006</v>
      </c>
      <c r="N23" s="39">
        <f t="shared" ref="N23:N29" si="4">IF(ISERROR(K23/G23),"-",ROUND(K23/G23*100,1))</f>
        <v>99</v>
      </c>
      <c r="O23" s="39">
        <f t="shared" si="3"/>
        <v>27.3</v>
      </c>
      <c r="P23" s="39">
        <f t="shared" ref="P23:P29" si="5">IF(ISERROR(M23/I23),"-",ROUND(M23/I23*100,1))</f>
        <v>96.5</v>
      </c>
      <c r="Q23" s="39"/>
      <c r="R23" s="40">
        <v>95.6</v>
      </c>
      <c r="S23" s="33"/>
    </row>
    <row r="24" spans="1:19" ht="15.95" customHeight="1">
      <c r="A24" s="34"/>
      <c r="B24" s="35"/>
      <c r="C24" s="41" t="s">
        <v>85</v>
      </c>
      <c r="D24" s="36" t="s">
        <v>29</v>
      </c>
      <c r="E24" s="36"/>
      <c r="F24" s="37"/>
      <c r="G24" s="38">
        <v>3034745</v>
      </c>
      <c r="H24" s="38">
        <v>0</v>
      </c>
      <c r="I24" s="38">
        <v>3034745</v>
      </c>
      <c r="J24" s="42"/>
      <c r="K24" s="38">
        <v>3034745</v>
      </c>
      <c r="L24" s="38">
        <v>0</v>
      </c>
      <c r="M24" s="38">
        <v>3034745</v>
      </c>
      <c r="N24" s="39">
        <f t="shared" si="4"/>
        <v>100</v>
      </c>
      <c r="O24" s="39" t="str">
        <f t="shared" si="3"/>
        <v>-</v>
      </c>
      <c r="P24" s="39">
        <f t="shared" si="5"/>
        <v>100</v>
      </c>
      <c r="Q24" s="39"/>
      <c r="R24" s="40">
        <v>100</v>
      </c>
      <c r="S24" s="33"/>
    </row>
    <row r="25" spans="1:19" ht="15.95" customHeight="1">
      <c r="A25" s="34"/>
      <c r="B25" s="35"/>
      <c r="C25" s="41" t="s">
        <v>86</v>
      </c>
      <c r="D25" s="36" t="s">
        <v>30</v>
      </c>
      <c r="E25" s="36"/>
      <c r="F25" s="37"/>
      <c r="G25" s="38">
        <v>22750</v>
      </c>
      <c r="H25" s="38">
        <v>0</v>
      </c>
      <c r="I25" s="38">
        <v>22750</v>
      </c>
      <c r="J25" s="42"/>
      <c r="K25" s="38">
        <v>22750</v>
      </c>
      <c r="L25" s="38">
        <v>0</v>
      </c>
      <c r="M25" s="38">
        <v>22750</v>
      </c>
      <c r="N25" s="39">
        <f t="shared" si="4"/>
        <v>100</v>
      </c>
      <c r="O25" s="39" t="str">
        <f t="shared" si="3"/>
        <v>-</v>
      </c>
      <c r="P25" s="39">
        <f t="shared" si="5"/>
        <v>100</v>
      </c>
      <c r="Q25" s="39"/>
      <c r="R25" s="40">
        <v>100</v>
      </c>
      <c r="S25" s="33"/>
    </row>
    <row r="26" spans="1:19" ht="15.95" customHeight="1">
      <c r="A26" s="34"/>
      <c r="B26" s="35"/>
      <c r="C26" s="41" t="s">
        <v>87</v>
      </c>
      <c r="D26" s="36" t="s">
        <v>31</v>
      </c>
      <c r="E26" s="36"/>
      <c r="F26" s="37"/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9" t="str">
        <f t="shared" si="4"/>
        <v>-</v>
      </c>
      <c r="O26" s="39" t="str">
        <f t="shared" si="3"/>
        <v>-</v>
      </c>
      <c r="P26" s="39" t="str">
        <f t="shared" si="5"/>
        <v>-</v>
      </c>
      <c r="Q26" s="39" t="str">
        <f>IF(J26=0,"-",ROUND(M26/(I26-J26)*100,1))</f>
        <v>-</v>
      </c>
      <c r="R26" s="40" t="s">
        <v>102</v>
      </c>
      <c r="S26" s="33">
        <v>0</v>
      </c>
    </row>
    <row r="27" spans="1:19" ht="15.95" customHeight="1">
      <c r="A27" s="34"/>
      <c r="B27" s="35"/>
      <c r="C27" s="41"/>
      <c r="D27" s="35" t="s">
        <v>76</v>
      </c>
      <c r="E27" s="36" t="s">
        <v>32</v>
      </c>
      <c r="F27" s="37"/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9" t="str">
        <f t="shared" si="4"/>
        <v>-</v>
      </c>
      <c r="O27" s="39" t="str">
        <f t="shared" si="3"/>
        <v>-</v>
      </c>
      <c r="P27" s="39" t="str">
        <f t="shared" si="5"/>
        <v>-</v>
      </c>
      <c r="Q27" s="39" t="str">
        <f>IF(J27=0,"-",ROUND(M27/(I27-J27)*100,1))</f>
        <v>-</v>
      </c>
      <c r="R27" s="40" t="s">
        <v>102</v>
      </c>
      <c r="S27" s="33">
        <v>0</v>
      </c>
    </row>
    <row r="28" spans="1:19" ht="15.95" customHeight="1">
      <c r="A28" s="34"/>
      <c r="B28" s="35"/>
      <c r="C28" s="35"/>
      <c r="D28" s="35" t="s">
        <v>77</v>
      </c>
      <c r="E28" s="36" t="s">
        <v>33</v>
      </c>
      <c r="F28" s="37"/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9" t="str">
        <f t="shared" si="4"/>
        <v>-</v>
      </c>
      <c r="O28" s="39" t="str">
        <f t="shared" si="3"/>
        <v>-</v>
      </c>
      <c r="P28" s="39" t="str">
        <f t="shared" si="5"/>
        <v>-</v>
      </c>
      <c r="Q28" s="39" t="str">
        <f>IF(J28=0,"-",ROUND(M28/(I28-J28)*100,1))</f>
        <v>-</v>
      </c>
      <c r="R28" s="40" t="s">
        <v>102</v>
      </c>
      <c r="S28" s="33">
        <v>0</v>
      </c>
    </row>
    <row r="29" spans="1:19" ht="15.95" customHeight="1">
      <c r="A29" s="34"/>
      <c r="B29" s="35"/>
      <c r="C29" s="35"/>
      <c r="D29" s="35" t="s">
        <v>78</v>
      </c>
      <c r="E29" s="36" t="s">
        <v>34</v>
      </c>
      <c r="F29" s="37"/>
      <c r="G29" s="38">
        <v>0</v>
      </c>
      <c r="H29" s="38">
        <v>0</v>
      </c>
      <c r="I29" s="38">
        <v>0</v>
      </c>
      <c r="J29" s="42"/>
      <c r="K29" s="38">
        <v>0</v>
      </c>
      <c r="L29" s="38">
        <v>0</v>
      </c>
      <c r="M29" s="38">
        <v>0</v>
      </c>
      <c r="N29" s="39" t="str">
        <f t="shared" si="4"/>
        <v>-</v>
      </c>
      <c r="O29" s="39" t="str">
        <f t="shared" si="3"/>
        <v>-</v>
      </c>
      <c r="P29" s="39" t="str">
        <f t="shared" si="5"/>
        <v>-</v>
      </c>
      <c r="Q29" s="39"/>
      <c r="R29" s="40" t="s">
        <v>102</v>
      </c>
      <c r="S29" s="33"/>
    </row>
    <row r="30" spans="1:19" ht="15.95" customHeight="1">
      <c r="A30" s="34"/>
      <c r="B30" s="35" t="s">
        <v>88</v>
      </c>
      <c r="C30" s="36" t="s">
        <v>35</v>
      </c>
      <c r="D30" s="36"/>
      <c r="E30" s="36"/>
      <c r="F30" s="37"/>
      <c r="G30" s="42"/>
      <c r="H30" s="42"/>
      <c r="I30" s="42"/>
      <c r="J30" s="42"/>
      <c r="K30" s="42"/>
      <c r="L30" s="42"/>
      <c r="M30" s="42"/>
      <c r="N30" s="46"/>
      <c r="O30" s="46"/>
      <c r="P30" s="46"/>
      <c r="Q30" s="46"/>
      <c r="R30" s="47"/>
      <c r="S30" s="33"/>
    </row>
    <row r="31" spans="1:19" ht="15.95" customHeight="1">
      <c r="A31" s="34" t="s">
        <v>36</v>
      </c>
      <c r="B31" s="36" t="s">
        <v>37</v>
      </c>
      <c r="C31" s="36"/>
      <c r="D31" s="36"/>
      <c r="E31" s="36"/>
      <c r="F31" s="37"/>
      <c r="G31" s="38">
        <v>853347</v>
      </c>
      <c r="H31" s="38">
        <v>16506</v>
      </c>
      <c r="I31" s="38">
        <v>869853</v>
      </c>
      <c r="J31" s="38">
        <v>0</v>
      </c>
      <c r="K31" s="38">
        <v>840302</v>
      </c>
      <c r="L31" s="38">
        <v>5899</v>
      </c>
      <c r="M31" s="38">
        <v>846201</v>
      </c>
      <c r="N31" s="39">
        <f t="shared" ref="N31:P33" si="6">IF(ISERROR(K31/G31),"-",ROUND(K31/G31*100,1))</f>
        <v>98.5</v>
      </c>
      <c r="O31" s="39">
        <f t="shared" si="6"/>
        <v>35.700000000000003</v>
      </c>
      <c r="P31" s="39">
        <f t="shared" si="6"/>
        <v>97.3</v>
      </c>
      <c r="Q31" s="39" t="str">
        <f>IF(J31=0,"-",ROUND(M31/(I31-J31)*100,1))</f>
        <v>-</v>
      </c>
      <c r="R31" s="40">
        <v>97.7</v>
      </c>
      <c r="S31" s="33">
        <v>0</v>
      </c>
    </row>
    <row r="32" spans="1:19" ht="15.95" customHeight="1">
      <c r="A32" s="34"/>
      <c r="B32" s="35" t="s">
        <v>53</v>
      </c>
      <c r="C32" s="36" t="s">
        <v>38</v>
      </c>
      <c r="D32" s="36"/>
      <c r="E32" s="36"/>
      <c r="F32" s="37"/>
      <c r="G32" s="38">
        <v>853347</v>
      </c>
      <c r="H32" s="38">
        <v>16506</v>
      </c>
      <c r="I32" s="38">
        <v>869853</v>
      </c>
      <c r="J32" s="38">
        <v>0</v>
      </c>
      <c r="K32" s="38">
        <v>840302</v>
      </c>
      <c r="L32" s="38">
        <v>5899</v>
      </c>
      <c r="M32" s="38">
        <v>846201</v>
      </c>
      <c r="N32" s="39">
        <f t="shared" si="6"/>
        <v>98.5</v>
      </c>
      <c r="O32" s="39">
        <f t="shared" si="6"/>
        <v>35.700000000000003</v>
      </c>
      <c r="P32" s="39">
        <f t="shared" si="6"/>
        <v>97.3</v>
      </c>
      <c r="Q32" s="39" t="str">
        <f>IF(J32=0,"-",ROUND(M32/(I32-J32)*100,1))</f>
        <v>-</v>
      </c>
      <c r="R32" s="40">
        <v>97.7</v>
      </c>
      <c r="S32" s="33">
        <v>0</v>
      </c>
    </row>
    <row r="33" spans="1:19" ht="15.95" customHeight="1">
      <c r="A33" s="34"/>
      <c r="B33" s="35"/>
      <c r="C33" s="41" t="s">
        <v>54</v>
      </c>
      <c r="D33" s="36" t="s">
        <v>39</v>
      </c>
      <c r="E33" s="36"/>
      <c r="F33" s="37"/>
      <c r="G33" s="38">
        <v>5841</v>
      </c>
      <c r="H33" s="38">
        <v>0</v>
      </c>
      <c r="I33" s="38">
        <v>5841</v>
      </c>
      <c r="J33" s="42"/>
      <c r="K33" s="38">
        <v>5841</v>
      </c>
      <c r="L33" s="38">
        <v>0</v>
      </c>
      <c r="M33" s="38">
        <v>5841</v>
      </c>
      <c r="N33" s="39">
        <f t="shared" si="6"/>
        <v>100</v>
      </c>
      <c r="O33" s="39" t="str">
        <f t="shared" si="6"/>
        <v>-</v>
      </c>
      <c r="P33" s="39">
        <f t="shared" si="6"/>
        <v>100</v>
      </c>
      <c r="Q33" s="39"/>
      <c r="R33" s="40">
        <v>100</v>
      </c>
      <c r="S33" s="33"/>
    </row>
    <row r="34" spans="1:19" ht="15.95" customHeight="1">
      <c r="A34" s="34"/>
      <c r="B34" s="35"/>
      <c r="C34" s="41" t="s">
        <v>55</v>
      </c>
      <c r="D34" s="36" t="s">
        <v>40</v>
      </c>
      <c r="E34" s="36"/>
      <c r="F34" s="37"/>
      <c r="G34" s="42"/>
      <c r="H34" s="42"/>
      <c r="I34" s="42"/>
      <c r="J34" s="42"/>
      <c r="K34" s="42"/>
      <c r="L34" s="42"/>
      <c r="M34" s="42"/>
      <c r="N34" s="46"/>
      <c r="O34" s="46"/>
      <c r="P34" s="46"/>
      <c r="Q34" s="46"/>
      <c r="R34" s="47"/>
      <c r="S34" s="33"/>
    </row>
    <row r="35" spans="1:19" ht="15.95" customHeight="1">
      <c r="A35" s="34"/>
      <c r="B35" s="35"/>
      <c r="C35" s="41" t="s">
        <v>56</v>
      </c>
      <c r="D35" s="36" t="s">
        <v>41</v>
      </c>
      <c r="E35" s="36"/>
      <c r="F35" s="37"/>
      <c r="G35" s="38">
        <v>847506</v>
      </c>
      <c r="H35" s="38">
        <v>16506</v>
      </c>
      <c r="I35" s="38">
        <v>864012</v>
      </c>
      <c r="J35" s="38">
        <v>0</v>
      </c>
      <c r="K35" s="38">
        <v>834461</v>
      </c>
      <c r="L35" s="38">
        <v>5899</v>
      </c>
      <c r="M35" s="38">
        <v>840360</v>
      </c>
      <c r="N35" s="39">
        <f t="shared" ref="N35:P37" si="7">IF(ISERROR(K35/G35),"-",ROUND(K35/G35*100,1))</f>
        <v>98.5</v>
      </c>
      <c r="O35" s="39">
        <f t="shared" si="7"/>
        <v>35.700000000000003</v>
      </c>
      <c r="P35" s="39">
        <f t="shared" si="7"/>
        <v>97.3</v>
      </c>
      <c r="Q35" s="39" t="str">
        <f>IF(J35=0,"-",ROUND(M35/(I35-J35)*100,1))</f>
        <v>-</v>
      </c>
      <c r="R35" s="40">
        <v>97.7</v>
      </c>
      <c r="S35" s="33">
        <v>0</v>
      </c>
    </row>
    <row r="36" spans="1:19" ht="15.95" customHeight="1">
      <c r="A36" s="34"/>
      <c r="B36" s="35"/>
      <c r="C36" s="41"/>
      <c r="D36" s="35" t="s">
        <v>57</v>
      </c>
      <c r="E36" s="36" t="s">
        <v>24</v>
      </c>
      <c r="F36" s="37"/>
      <c r="G36" s="38">
        <v>428974</v>
      </c>
      <c r="H36" s="38">
        <v>7852</v>
      </c>
      <c r="I36" s="38">
        <v>436826</v>
      </c>
      <c r="J36" s="38">
        <v>0</v>
      </c>
      <c r="K36" s="38">
        <v>422826</v>
      </c>
      <c r="L36" s="38">
        <v>2840</v>
      </c>
      <c r="M36" s="38">
        <v>425666</v>
      </c>
      <c r="N36" s="39">
        <f t="shared" si="7"/>
        <v>98.6</v>
      </c>
      <c r="O36" s="39">
        <f t="shared" si="7"/>
        <v>36.200000000000003</v>
      </c>
      <c r="P36" s="39">
        <f t="shared" si="7"/>
        <v>97.4</v>
      </c>
      <c r="Q36" s="39" t="str">
        <f>IF(J36=0,"-",ROUND(M36/(I36-J36)*100,1))</f>
        <v>-</v>
      </c>
      <c r="R36" s="40">
        <v>97.8</v>
      </c>
      <c r="S36" s="33">
        <v>0</v>
      </c>
    </row>
    <row r="37" spans="1:19" ht="15.95" customHeight="1">
      <c r="A37" s="34"/>
      <c r="B37" s="35"/>
      <c r="C37" s="35"/>
      <c r="D37" s="35" t="s">
        <v>58</v>
      </c>
      <c r="E37" s="36" t="s">
        <v>25</v>
      </c>
      <c r="F37" s="37"/>
      <c r="G37" s="38">
        <v>418532</v>
      </c>
      <c r="H37" s="38">
        <v>8654</v>
      </c>
      <c r="I37" s="38">
        <v>427186</v>
      </c>
      <c r="J37" s="42"/>
      <c r="K37" s="38">
        <v>411635</v>
      </c>
      <c r="L37" s="38">
        <v>3059</v>
      </c>
      <c r="M37" s="38">
        <v>414694</v>
      </c>
      <c r="N37" s="39">
        <f t="shared" si="7"/>
        <v>98.4</v>
      </c>
      <c r="O37" s="39">
        <f t="shared" si="7"/>
        <v>35.299999999999997</v>
      </c>
      <c r="P37" s="39">
        <f t="shared" si="7"/>
        <v>97.1</v>
      </c>
      <c r="Q37" s="39"/>
      <c r="R37" s="40">
        <v>97.5</v>
      </c>
      <c r="S37" s="33"/>
    </row>
    <row r="38" spans="1:19" ht="15.95" customHeight="1">
      <c r="A38" s="34"/>
      <c r="B38" s="35"/>
      <c r="C38" s="41" t="s">
        <v>59</v>
      </c>
      <c r="D38" s="36" t="s">
        <v>42</v>
      </c>
      <c r="E38" s="36"/>
      <c r="F38" s="37"/>
      <c r="G38" s="42"/>
      <c r="H38" s="42"/>
      <c r="I38" s="42"/>
      <c r="J38" s="42"/>
      <c r="K38" s="42"/>
      <c r="L38" s="42"/>
      <c r="M38" s="42"/>
      <c r="N38" s="46"/>
      <c r="O38" s="46"/>
      <c r="P38" s="46"/>
      <c r="Q38" s="46"/>
      <c r="R38" s="47"/>
      <c r="S38" s="33"/>
    </row>
    <row r="39" spans="1:19" ht="15.95" customHeight="1">
      <c r="A39" s="34"/>
      <c r="B39" s="35"/>
      <c r="C39" s="41" t="s">
        <v>60</v>
      </c>
      <c r="D39" s="36" t="s">
        <v>43</v>
      </c>
      <c r="E39" s="36"/>
      <c r="F39" s="37"/>
      <c r="G39" s="42"/>
      <c r="H39" s="42"/>
      <c r="I39" s="42"/>
      <c r="J39" s="42"/>
      <c r="K39" s="42"/>
      <c r="L39" s="42"/>
      <c r="M39" s="42"/>
      <c r="N39" s="46"/>
      <c r="O39" s="46"/>
      <c r="P39" s="46"/>
      <c r="Q39" s="46"/>
      <c r="R39" s="47"/>
      <c r="S39" s="33"/>
    </row>
    <row r="40" spans="1:19" ht="15.95" customHeight="1">
      <c r="A40" s="34"/>
      <c r="B40" s="35"/>
      <c r="C40" s="41" t="s">
        <v>61</v>
      </c>
      <c r="D40" s="36" t="s">
        <v>44</v>
      </c>
      <c r="E40" s="36"/>
      <c r="F40" s="37"/>
      <c r="G40" s="42"/>
      <c r="H40" s="42"/>
      <c r="I40" s="42"/>
      <c r="J40" s="42"/>
      <c r="K40" s="42"/>
      <c r="L40" s="42"/>
      <c r="M40" s="42"/>
      <c r="N40" s="46"/>
      <c r="O40" s="46"/>
      <c r="P40" s="46"/>
      <c r="Q40" s="46"/>
      <c r="R40" s="47"/>
      <c r="S40" s="33"/>
    </row>
    <row r="41" spans="1:19" ht="15.95" customHeight="1">
      <c r="A41" s="34"/>
      <c r="B41" s="35" t="s">
        <v>62</v>
      </c>
      <c r="C41" s="36" t="s">
        <v>45</v>
      </c>
      <c r="D41" s="36"/>
      <c r="E41" s="36"/>
      <c r="F41" s="37"/>
      <c r="G41" s="42"/>
      <c r="H41" s="42"/>
      <c r="I41" s="42"/>
      <c r="J41" s="42"/>
      <c r="K41" s="42"/>
      <c r="L41" s="42"/>
      <c r="M41" s="42"/>
      <c r="N41" s="46"/>
      <c r="O41" s="46"/>
      <c r="P41" s="46"/>
      <c r="Q41" s="46"/>
      <c r="R41" s="47"/>
      <c r="S41" s="33"/>
    </row>
    <row r="42" spans="1:19" ht="15.95" customHeight="1" thickBot="1">
      <c r="A42" s="48" t="s">
        <v>46</v>
      </c>
      <c r="B42" s="49" t="s">
        <v>47</v>
      </c>
      <c r="C42" s="49"/>
      <c r="D42" s="49"/>
      <c r="E42" s="49"/>
      <c r="F42" s="50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33"/>
    </row>
    <row r="43" spans="1:19" ht="15.95" customHeight="1" thickTop="1">
      <c r="A43" s="54"/>
      <c r="B43" s="55" t="s">
        <v>48</v>
      </c>
      <c r="C43" s="55"/>
      <c r="D43" s="55"/>
      <c r="E43" s="55"/>
      <c r="F43" s="56"/>
      <c r="G43" s="57">
        <v>67392016</v>
      </c>
      <c r="H43" s="57">
        <v>1429032</v>
      </c>
      <c r="I43" s="57">
        <v>68875273</v>
      </c>
      <c r="J43" s="57">
        <v>31603</v>
      </c>
      <c r="K43" s="57">
        <v>66653973</v>
      </c>
      <c r="L43" s="57">
        <v>494266</v>
      </c>
      <c r="M43" s="57">
        <v>67202464</v>
      </c>
      <c r="N43" s="58">
        <f t="shared" ref="N43:P44" si="8">IF(ISERROR(K43/G43),"-",ROUND(K43/G43*100,1))</f>
        <v>98.9</v>
      </c>
      <c r="O43" s="58">
        <f t="shared" si="8"/>
        <v>34.6</v>
      </c>
      <c r="P43" s="58">
        <f t="shared" si="8"/>
        <v>97.6</v>
      </c>
      <c r="Q43" s="58">
        <f>IF(J43=0,"-",ROUND(M43/(I43-J43)*100,1))</f>
        <v>97.6</v>
      </c>
      <c r="R43" s="59">
        <v>97.6</v>
      </c>
      <c r="S43" s="33">
        <v>0</v>
      </c>
    </row>
    <row r="44" spans="1:19" ht="15.95" customHeight="1">
      <c r="A44" s="34"/>
      <c r="B44" s="36" t="s">
        <v>49</v>
      </c>
      <c r="C44" s="36"/>
      <c r="D44" s="36"/>
      <c r="E44" s="36"/>
      <c r="F44" s="37"/>
      <c r="G44" s="38">
        <v>10228528</v>
      </c>
      <c r="H44" s="38">
        <v>1541039</v>
      </c>
      <c r="I44" s="38">
        <v>11769567</v>
      </c>
      <c r="J44" s="42"/>
      <c r="K44" s="38">
        <v>9803259</v>
      </c>
      <c r="L44" s="38">
        <v>450107</v>
      </c>
      <c r="M44" s="38">
        <v>10253366</v>
      </c>
      <c r="N44" s="39">
        <f t="shared" si="8"/>
        <v>95.8</v>
      </c>
      <c r="O44" s="39">
        <f t="shared" si="8"/>
        <v>29.2</v>
      </c>
      <c r="P44" s="39">
        <f t="shared" si="8"/>
        <v>87.1</v>
      </c>
      <c r="Q44" s="39"/>
      <c r="R44" s="40">
        <v>85.2</v>
      </c>
      <c r="S44" s="33"/>
    </row>
    <row r="45" spans="1:19" ht="15.95" customHeight="1" thickBot="1">
      <c r="A45" s="60"/>
      <c r="B45" s="61" t="s">
        <v>50</v>
      </c>
      <c r="C45" s="61"/>
      <c r="D45" s="61"/>
      <c r="E45" s="61"/>
      <c r="F45" s="62"/>
      <c r="G45" s="63"/>
      <c r="H45" s="63"/>
      <c r="I45" s="63"/>
      <c r="J45" s="63"/>
      <c r="K45" s="63"/>
      <c r="L45" s="63"/>
      <c r="M45" s="63"/>
      <c r="N45" s="64"/>
      <c r="O45" s="64"/>
      <c r="P45" s="64"/>
      <c r="Q45" s="64"/>
      <c r="R45" s="65"/>
      <c r="S45" s="33"/>
    </row>
    <row r="46" spans="1:19" ht="15.95" customHeight="1">
      <c r="A46" s="4" t="s">
        <v>103</v>
      </c>
    </row>
  </sheetData>
  <mergeCells count="45">
    <mergeCell ref="E13:F13"/>
    <mergeCell ref="A5:F8"/>
    <mergeCell ref="G5:J5"/>
    <mergeCell ref="K5:M5"/>
    <mergeCell ref="N5:R5"/>
    <mergeCell ref="G6:G7"/>
    <mergeCell ref="H6:H7"/>
    <mergeCell ref="I6:I7"/>
    <mergeCell ref="K6:K7"/>
    <mergeCell ref="L6:L7"/>
    <mergeCell ref="M6:M7"/>
    <mergeCell ref="N6:P6"/>
    <mergeCell ref="B9:F9"/>
    <mergeCell ref="C10:F10"/>
    <mergeCell ref="D11:F11"/>
    <mergeCell ref="E12:F12"/>
    <mergeCell ref="E28:F28"/>
    <mergeCell ref="E14:F14"/>
    <mergeCell ref="E15:F15"/>
    <mergeCell ref="E16:F16"/>
    <mergeCell ref="D17:F17"/>
    <mergeCell ref="E18:F18"/>
    <mergeCell ref="E22:F22"/>
    <mergeCell ref="D23:F23"/>
    <mergeCell ref="D24:F24"/>
    <mergeCell ref="D25:F25"/>
    <mergeCell ref="D26:F26"/>
    <mergeCell ref="E27:F27"/>
    <mergeCell ref="D40:F40"/>
    <mergeCell ref="E29:F29"/>
    <mergeCell ref="C30:F30"/>
    <mergeCell ref="B31:F31"/>
    <mergeCell ref="C32:F32"/>
    <mergeCell ref="D33:F33"/>
    <mergeCell ref="D34:F34"/>
    <mergeCell ref="D35:F35"/>
    <mergeCell ref="E36:F36"/>
    <mergeCell ref="E37:F37"/>
    <mergeCell ref="D38:F38"/>
    <mergeCell ref="D39:F39"/>
    <mergeCell ref="C41:F41"/>
    <mergeCell ref="B42:F42"/>
    <mergeCell ref="B43:F43"/>
    <mergeCell ref="B44:F44"/>
    <mergeCell ref="B45:F45"/>
  </mergeCells>
  <phoneticPr fontId="2"/>
  <pageMargins left="0.78740157480314965" right="0.78740157480314965" top="0.98425196850393704" bottom="0.98425196850393704" header="0.51181102362204722" footer="0.51181102362204722"/>
  <pageSetup paperSize="9" firstPageNumber="88" orientation="portrait" useFirstPageNumber="1" r:id="rId1"/>
  <headerFooter alignWithMargins="0">
    <oddFooter>&amp;C&amp;"ＭＳ ゴシック,標準"&amp;P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県計</vt:lpstr>
      <vt:lpstr>市計</vt:lpstr>
      <vt:lpstr>町村計</vt:lpstr>
      <vt:lpstr>市計!Print_Area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2022-03-02T00:13:17Z</cp:lastPrinted>
  <dcterms:created xsi:type="dcterms:W3CDTF">2010-03-17T01:38:07Z</dcterms:created>
  <dcterms:modified xsi:type="dcterms:W3CDTF">2022-03-02T00:13:48Z</dcterms:modified>
</cp:coreProperties>
</file>