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320" windowHeight="8250" tabRatio="931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<sst xmlns="http://schemas.openxmlformats.org/spreadsheetml/2006/main" count="473" uniqueCount="180">
  <si>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</si>
  <si>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</si>
  <si>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</si>
  <si>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</si>
  <si>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</si>
  <si>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</si>
  <si>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</si>
  <si>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</si>
  <si>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</si>
  <si>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</si>
  <si>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</si>
  <si>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</si>
  <si>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</si>
  <si>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</si>
  <si>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</si>
  <si>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</si>
  <si>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</si>
  <si>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</si>
  <si>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</si>
  <si>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</si>
  <si>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</si>
  <si>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</si>
  <si>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</si>
  <si>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</si>
  <si>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</si>
  <si>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</si>
  <si>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</si>
  <si>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</si>
  <si>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</si>
  <si>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</si>
  <si>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</si>
  <si>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</si>
  <si>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</si>
  <si>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</si>
  <si>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</si>
  <si>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</si>
  <si>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</si>
  <si>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</si>
  <si>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</si>
  <si>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</si>
  <si>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</si>
  <si>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</si>
  <si>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</si>
  <si>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</si>
  <si>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</si>
  <si>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</si>
  <si>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</si>
  <si>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</si>
  <si>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</si>
  <si>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</si>
  <si>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</si>
  <si>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</si>
  <si>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</si>
  <si>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</si>
  <si>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</si>
  <si>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</si>
  <si>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</si>
  <si>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</si>
  <si>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</si>
  <si>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</si>
  <si>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</si>
  <si>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</si>
  <si>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</si>
  <si>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</si>
  <si>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</si>
  <si>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</si>
  <si>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</si>
  <si>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</si>
  <si>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</si>
  <si>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</si>
  <si>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</si>
  <si>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</si>
  <si>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</si>
  <si>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</si>
  <si>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</si>
  <si>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</si>
  <si>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</si>
  <si>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</si>
  <si>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</si>
  <si>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</si>
  <si>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</si>
  <si>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</si>
  <si>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</si>
  <si>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</si>
  <si>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</si>
  <si>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</si>
  <si>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</si>
  <si>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</si>
  <si>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</si>
  <si>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</si>
  <si>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</si>
  <si>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</si>
  <si>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</si>
  <si>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</si>
  <si>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</si>
  <si>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</si>
  <si>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</si>
  <si>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</si>
  <si>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</si>
  <si>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</si>
  <si>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</si>
  <si>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</si>
  <si>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</si>
  <si>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</si>
  <si>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</si>
  <si>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</si>
  <si>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</si>
  <si>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</si>
  <si>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</si>
  <si>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</si>
  <si>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</si>
  <si>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</si>
  <si>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</si>
  <si>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</si>
  <si>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</si>
  <si>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</si>
  <si>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</si>
  <si>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</si>
  <si>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</si>
  <si>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</si>
  <si>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</si>
  <si>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</si>
  <si>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</si>
  <si>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</si>
  <si>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</si>
  <si>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</si>
  <si>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</si>
  <si>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</si>
  <si>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</si>
  <si>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</si>
  <si>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</si>
  <si>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</si>
  <si>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</si>
  <si>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</si>
  <si>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</si>
  <si>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</si>
  <si>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</si>
  <si>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</si>
  <si>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</si>
  <si>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</si>
  <si>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</si>
  <si>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</si>
  <si>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</si>
  <si>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</si>
  <si>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</si>
  <si>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</si>
  <si>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</si>
  <si>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</si>
  <si>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</si>
  <si>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</si>
  <si>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</si>
  <si>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</si>
  <si>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</si>
  <si>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</si>
  <si>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</si>
  <si>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</si>
  <si>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</si>
  <si>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</si>
  <si>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</si>
  <si>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</si>
  <si>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</si>
  <si>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</si>
  <si>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</si>
  <si>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</si>
  <si>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</si>
  <si>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</si>
  <si>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</si>
  <si>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</si>
  <si>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</si>
  <si>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</si>
  <si>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</si>
  <si>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</si>
  <si>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</si>
  <si>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</si>
  <si>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</si>
  <si>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</si>
  <si>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</si>
  <si>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</si>
  <si>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</si>
  <si>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起債同意額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</si>
</sst>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4" xfId="60" applyFill="1" applyBorder="1" applyAlignment="1">
      <alignment horizontal="center" vertical="center"/>
      <protection/>
    </xf>
    <xf numFmtId="176" fontId="3" fillId="0" borderId="14" xfId="60" applyNumberFormat="1" applyBorder="1" applyAlignment="1">
      <alignment/>
      <protection/>
    </xf>
    <xf numFmtId="0" fontId="3" fillId="33" borderId="14" xfId="60" applyFill="1" applyBorder="1" applyAlignment="1">
      <alignment horizontal="center" vertical="center" wrapText="1"/>
      <protection/>
    </xf>
    <xf numFmtId="0" fontId="3" fillId="0" borderId="14" xfId="60" applyBorder="1" applyAlignment="1">
      <alignment shrinkToFit="1"/>
      <protection/>
    </xf>
    <xf numFmtId="0" fontId="3" fillId="34" borderId="14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4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4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2" fillId="0" borderId="0" xfId="0" applyFont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4" xfId="60" applyNumberFormat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4" xfId="0" applyNumberFormat="1" applyFont="1" applyBorder="1" applyAlignment="1">
      <alignment vertical="center"/>
    </xf>
    <xf numFmtId="184" fontId="9" fillId="0" borderId="14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4" xfId="0" applyNumberFormat="1" applyFont="1" applyBorder="1" applyAlignment="1">
      <alignment vertical="center"/>
    </xf>
    <xf numFmtId="184" fontId="7" fillId="0" borderId="14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4" xfId="60" applyFont="1" applyFill="1" applyBorder="1" applyAlignment="1">
      <alignment horizontal="center" vertical="center" wrapText="1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0" fontId="16" fillId="33" borderId="14" xfId="60" applyFont="1" applyFill="1" applyBorder="1" applyAlignment="1">
      <alignment horizontal="center" vertical="center" wrapText="1"/>
      <protection/>
    </xf>
    <xf numFmtId="0" fontId="17" fillId="33" borderId="14" xfId="60" applyFont="1" applyFill="1" applyBorder="1" applyAlignment="1">
      <alignment horizontal="center" vertical="center" wrapText="1"/>
      <protection/>
    </xf>
    <xf numFmtId="0" fontId="15" fillId="33" borderId="14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3" fillId="0" borderId="14" xfId="61" applyNumberFormat="1" applyFont="1" applyFill="1" applyBorder="1" applyProtection="1">
      <alignment/>
      <protection/>
    </xf>
    <xf numFmtId="176" fontId="53" fillId="0" borderId="14" xfId="60" applyNumberFormat="1" applyFont="1" applyBorder="1" applyAlignment="1">
      <alignment/>
      <protection/>
    </xf>
    <xf numFmtId="184" fontId="13" fillId="0" borderId="25" xfId="0" applyNumberFormat="1" applyFont="1" applyBorder="1" applyAlignment="1">
      <alignment vertical="center"/>
    </xf>
    <xf numFmtId="184" fontId="9" fillId="0" borderId="25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3" fillId="33" borderId="14" xfId="60" applyFill="1" applyBorder="1" applyAlignment="1">
      <alignment horizontal="center" vertical="center" wrapText="1"/>
      <protection/>
    </xf>
    <xf numFmtId="0" fontId="3" fillId="33" borderId="14" xfId="60" applyFill="1" applyBorder="1" applyAlignment="1">
      <alignment horizontal="center" vertical="center"/>
      <protection/>
    </xf>
    <xf numFmtId="0" fontId="3" fillId="36" borderId="14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74" t="s">
        <v>179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2" t="s">
        <v>69</v>
      </c>
      <c r="E3" s="72" t="s">
        <v>70</v>
      </c>
      <c r="F3" s="73" t="s">
        <v>139</v>
      </c>
      <c r="G3" s="72" t="s">
        <v>71</v>
      </c>
      <c r="H3" s="6" t="s">
        <v>75</v>
      </c>
      <c r="I3" s="26" t="s">
        <v>135</v>
      </c>
      <c r="J3" t="s">
        <v>137</v>
      </c>
    </row>
    <row r="4" spans="1:9" ht="34.5" customHeight="1">
      <c r="A4" s="3" t="s">
        <v>0</v>
      </c>
      <c r="B4" s="48">
        <f>VLOOKUP(A4,'一般会計債の内訳'!$B$4:$C$113,2,FALSE)</f>
        <v>5221000</v>
      </c>
      <c r="C4" s="31">
        <f>VLOOKUP(A4,'公営企業債の内訳'!$B$5:$C$113,2,FALSE)</f>
        <v>1306600</v>
      </c>
      <c r="D4" s="71">
        <v>5086930</v>
      </c>
      <c r="E4" s="71">
        <v>0</v>
      </c>
      <c r="F4" s="71">
        <v>0</v>
      </c>
      <c r="G4" s="71">
        <v>0</v>
      </c>
      <c r="H4" s="32">
        <f aca="true" t="shared" si="0" ref="H4:H9">SUM(B4:G4)</f>
        <v>11614530</v>
      </c>
      <c r="I4" s="25" t="s">
        <v>137</v>
      </c>
    </row>
    <row r="5" spans="1:9" ht="34.5" customHeight="1">
      <c r="A5" s="4" t="s">
        <v>1</v>
      </c>
      <c r="B5" s="49">
        <f>VLOOKUP(A5,'一般会計債の内訳'!$B$4:$C$113,2,FALSE)</f>
        <v>1218800</v>
      </c>
      <c r="C5" s="33">
        <f>VLOOKUP(A5,'公営企業債の内訳'!$B$5:$C$113,2,FALSE)</f>
        <v>2307400</v>
      </c>
      <c r="D5" s="34">
        <v>4000000</v>
      </c>
      <c r="E5" s="34">
        <v>0</v>
      </c>
      <c r="F5" s="34">
        <v>0</v>
      </c>
      <c r="G5" s="34">
        <v>0</v>
      </c>
      <c r="H5" s="35">
        <f t="shared" si="0"/>
        <v>7526200</v>
      </c>
      <c r="I5" s="25" t="s">
        <v>136</v>
      </c>
    </row>
    <row r="6" spans="1:9" ht="34.5" customHeight="1">
      <c r="A6" s="4" t="s">
        <v>2</v>
      </c>
      <c r="B6" s="49">
        <f>VLOOKUP(A6,'一般会計債の内訳'!$B$4:$C$113,2,FALSE)</f>
        <v>13446300</v>
      </c>
      <c r="C6" s="33">
        <f>VLOOKUP(A6,'公営企業債の内訳'!$B$5:$C$113,2,FALSE)</f>
        <v>5076100</v>
      </c>
      <c r="D6" s="34">
        <v>7450629</v>
      </c>
      <c r="E6" s="34">
        <v>0</v>
      </c>
      <c r="F6" s="34">
        <v>0</v>
      </c>
      <c r="G6" s="34">
        <v>0</v>
      </c>
      <c r="H6" s="35">
        <f t="shared" si="0"/>
        <v>25973029</v>
      </c>
      <c r="I6" s="25" t="s">
        <v>136</v>
      </c>
    </row>
    <row r="7" spans="1:9" ht="34.5" customHeight="1">
      <c r="A7" s="4" t="s">
        <v>3</v>
      </c>
      <c r="B7" s="49">
        <f>VLOOKUP(A7,'一般会計債の内訳'!$B$4:$C$113,2,FALSE)</f>
        <v>627700</v>
      </c>
      <c r="C7" s="33">
        <f>VLOOKUP(A7,'公営企業債の内訳'!$B$5:$C$113,2,FALSE)</f>
        <v>829800</v>
      </c>
      <c r="D7" s="34">
        <v>1378703</v>
      </c>
      <c r="E7" s="34">
        <v>0</v>
      </c>
      <c r="F7" s="34">
        <v>0</v>
      </c>
      <c r="G7" s="34">
        <v>0</v>
      </c>
      <c r="H7" s="35">
        <f t="shared" si="0"/>
        <v>2836203</v>
      </c>
      <c r="I7" s="25" t="s">
        <v>136</v>
      </c>
    </row>
    <row r="8" spans="1:9" ht="34.5" customHeight="1">
      <c r="A8" s="4" t="s">
        <v>4</v>
      </c>
      <c r="B8" s="49">
        <f>VLOOKUP(A8,'一般会計債の内訳'!$B$4:$C$113,2,FALSE)</f>
        <v>1065200</v>
      </c>
      <c r="C8" s="33">
        <f>VLOOKUP(A8,'公営企業債の内訳'!$B$5:$C$113,2,FALSE)</f>
        <v>974100</v>
      </c>
      <c r="D8" s="34">
        <v>1086614</v>
      </c>
      <c r="E8" s="34">
        <v>0</v>
      </c>
      <c r="F8" s="34">
        <v>0</v>
      </c>
      <c r="G8" s="34">
        <v>0</v>
      </c>
      <c r="H8" s="35">
        <f t="shared" si="0"/>
        <v>3125914</v>
      </c>
      <c r="I8" s="25" t="s">
        <v>136</v>
      </c>
    </row>
    <row r="9" spans="1:9" ht="34.5" customHeight="1">
      <c r="A9" s="4" t="s">
        <v>5</v>
      </c>
      <c r="B9" s="49">
        <f>VLOOKUP(A9,'一般会計債の内訳'!$B$4:$C$113,2,FALSE)</f>
        <v>5353400</v>
      </c>
      <c r="C9" s="33">
        <f>VLOOKUP(A9,'公営企業債の内訳'!$B$5:$C$113,2,FALSE)</f>
        <v>3470900</v>
      </c>
      <c r="D9" s="34">
        <v>4254630</v>
      </c>
      <c r="E9" s="34">
        <v>0</v>
      </c>
      <c r="F9" s="34">
        <v>0</v>
      </c>
      <c r="G9" s="34">
        <v>0</v>
      </c>
      <c r="H9" s="35">
        <f t="shared" si="0"/>
        <v>13078930</v>
      </c>
      <c r="I9" s="25" t="s">
        <v>136</v>
      </c>
    </row>
    <row r="10" spans="1:9" ht="34.5" customHeight="1">
      <c r="A10" s="4" t="s">
        <v>6</v>
      </c>
      <c r="B10" s="49">
        <f>VLOOKUP(A10,'一般会計債の内訳'!$B$4:$C$113,2,FALSE)</f>
        <v>2322600</v>
      </c>
      <c r="C10" s="33">
        <f>VLOOKUP(A10,'公営企業債の内訳'!$B$5:$C$113,2,FALSE)</f>
        <v>790000</v>
      </c>
      <c r="D10" s="34">
        <v>1623937</v>
      </c>
      <c r="E10" s="34">
        <v>0</v>
      </c>
      <c r="F10" s="34">
        <v>0</v>
      </c>
      <c r="G10" s="34">
        <v>0</v>
      </c>
      <c r="H10" s="35">
        <f aca="true" t="shared" si="1" ref="H10:H35">SUM(B10:G10)</f>
        <v>4736537</v>
      </c>
      <c r="I10" s="25" t="s">
        <v>136</v>
      </c>
    </row>
    <row r="11" spans="1:9" ht="34.5" customHeight="1">
      <c r="A11" s="4" t="s">
        <v>7</v>
      </c>
      <c r="B11" s="49">
        <f>VLOOKUP(A11,'一般会計債の内訳'!$B$4:$C$113,2,FALSE)</f>
        <v>935200</v>
      </c>
      <c r="C11" s="33">
        <f>VLOOKUP(A11,'公営企業債の内訳'!$B$5:$C$113,2,FALSE)</f>
        <v>849200</v>
      </c>
      <c r="D11" s="34">
        <v>2044107</v>
      </c>
      <c r="E11" s="34">
        <v>0</v>
      </c>
      <c r="F11" s="34">
        <v>0</v>
      </c>
      <c r="G11" s="34">
        <v>0</v>
      </c>
      <c r="H11" s="35">
        <f t="shared" si="1"/>
        <v>3828507</v>
      </c>
      <c r="I11" s="25" t="s">
        <v>136</v>
      </c>
    </row>
    <row r="12" spans="1:9" ht="34.5" customHeight="1">
      <c r="A12" s="4" t="s">
        <v>8</v>
      </c>
      <c r="B12" s="49">
        <f>VLOOKUP(A12,'一般会計債の内訳'!$B$4:$C$113,2,FALSE)</f>
        <v>709500</v>
      </c>
      <c r="C12" s="33">
        <f>VLOOKUP(A12,'公営企業債の内訳'!$B$5:$C$113,2,FALSE)</f>
        <v>1052500</v>
      </c>
      <c r="D12" s="34">
        <v>1443563</v>
      </c>
      <c r="E12" s="34">
        <v>0</v>
      </c>
      <c r="F12" s="34">
        <v>0</v>
      </c>
      <c r="G12" s="34">
        <v>0</v>
      </c>
      <c r="H12" s="35">
        <f t="shared" si="1"/>
        <v>3205563</v>
      </c>
      <c r="I12" s="25" t="s">
        <v>136</v>
      </c>
    </row>
    <row r="13" spans="1:9" ht="34.5" customHeight="1">
      <c r="A13" s="4" t="s">
        <v>9</v>
      </c>
      <c r="B13" s="49">
        <f>VLOOKUP(A13,'一般会計債の内訳'!$B$4:$C$113,2,FALSE)</f>
        <v>832600</v>
      </c>
      <c r="C13" s="33">
        <f>VLOOKUP(A13,'公営企業債の内訳'!$B$5:$C$113,2,FALSE)</f>
        <v>983100</v>
      </c>
      <c r="D13" s="34">
        <v>1741393</v>
      </c>
      <c r="E13" s="34">
        <v>0</v>
      </c>
      <c r="F13" s="34">
        <v>0</v>
      </c>
      <c r="G13" s="34">
        <v>0</v>
      </c>
      <c r="H13" s="35">
        <f t="shared" si="1"/>
        <v>3557093</v>
      </c>
      <c r="I13" s="25" t="s">
        <v>136</v>
      </c>
    </row>
    <row r="14" spans="1:9" ht="34.5" customHeight="1">
      <c r="A14" s="4" t="s">
        <v>10</v>
      </c>
      <c r="B14" s="49">
        <f>VLOOKUP(A14,'一般会計債の内訳'!$B$4:$C$113,2,FALSE)</f>
        <v>8201900</v>
      </c>
      <c r="C14" s="33">
        <f>VLOOKUP(A14,'公営企業債の内訳'!$B$5:$C$113,2,FALSE)</f>
        <v>2141900</v>
      </c>
      <c r="D14" s="34">
        <v>4387111</v>
      </c>
      <c r="E14" s="34">
        <v>0</v>
      </c>
      <c r="F14" s="34">
        <v>0</v>
      </c>
      <c r="G14" s="34">
        <v>0</v>
      </c>
      <c r="H14" s="35">
        <f t="shared" si="1"/>
        <v>14730911</v>
      </c>
      <c r="I14" s="25" t="s">
        <v>136</v>
      </c>
    </row>
    <row r="15" spans="1:9" ht="34.5" customHeight="1">
      <c r="A15" s="4" t="s">
        <v>11</v>
      </c>
      <c r="B15" s="49">
        <f>VLOOKUP(A15,'一般会計債の内訳'!$B$4:$C$113,2,FALSE)</f>
        <v>1236100</v>
      </c>
      <c r="C15" s="33">
        <f>VLOOKUP(A15,'公営企業債の内訳'!$B$5:$C$113,2,FALSE)</f>
        <v>599600</v>
      </c>
      <c r="D15" s="34">
        <v>2613654</v>
      </c>
      <c r="E15" s="34">
        <v>0</v>
      </c>
      <c r="F15" s="34">
        <v>0</v>
      </c>
      <c r="G15" s="34">
        <v>0</v>
      </c>
      <c r="H15" s="35">
        <f t="shared" si="1"/>
        <v>4449354</v>
      </c>
      <c r="I15" s="25" t="s">
        <v>136</v>
      </c>
    </row>
    <row r="16" spans="1:9" ht="34.5" customHeight="1">
      <c r="A16" s="4" t="s">
        <v>12</v>
      </c>
      <c r="B16" s="49">
        <f>VLOOKUP(A16,'一般会計債の内訳'!$B$4:$C$113,2,FALSE)</f>
        <v>457200</v>
      </c>
      <c r="C16" s="33">
        <f>VLOOKUP(A16,'公営企業債の内訳'!$B$5:$C$113,2,FALSE)</f>
        <v>601500</v>
      </c>
      <c r="D16" s="34">
        <v>963319</v>
      </c>
      <c r="E16" s="34">
        <v>0</v>
      </c>
      <c r="F16" s="34">
        <v>0</v>
      </c>
      <c r="G16" s="34">
        <v>0</v>
      </c>
      <c r="H16" s="35">
        <f t="shared" si="1"/>
        <v>2022019</v>
      </c>
      <c r="I16" s="25" t="s">
        <v>136</v>
      </c>
    </row>
    <row r="17" spans="1:9" ht="34.5" customHeight="1">
      <c r="A17" s="4" t="s">
        <v>13</v>
      </c>
      <c r="B17" s="49">
        <f>VLOOKUP(A17,'一般会計債の内訳'!$B$4:$C$113,2,FALSE)</f>
        <v>1598600</v>
      </c>
      <c r="C17" s="33">
        <f>VLOOKUP(A17,'公営企業債の内訳'!$B$5:$C$113,2,FALSE)</f>
        <v>1532700</v>
      </c>
      <c r="D17" s="34">
        <v>1982494</v>
      </c>
      <c r="E17" s="34">
        <v>0</v>
      </c>
      <c r="F17" s="34">
        <v>0</v>
      </c>
      <c r="G17" s="34">
        <v>0</v>
      </c>
      <c r="H17" s="35">
        <f t="shared" si="1"/>
        <v>5113794</v>
      </c>
      <c r="I17" s="25" t="s">
        <v>136</v>
      </c>
    </row>
    <row r="18" spans="1:9" ht="34.5" customHeight="1">
      <c r="A18" s="4" t="s">
        <v>14</v>
      </c>
      <c r="B18" s="49">
        <f>VLOOKUP(A18,'一般会計債の内訳'!$B$4:$C$113,2,FALSE)</f>
        <v>2227800</v>
      </c>
      <c r="C18" s="33">
        <f>VLOOKUP(A18,'公営企業債の内訳'!$B$5:$C$113,2,FALSE)</f>
        <v>2642600</v>
      </c>
      <c r="D18" s="34">
        <v>2730000</v>
      </c>
      <c r="E18" s="34">
        <v>0</v>
      </c>
      <c r="F18" s="34">
        <v>0</v>
      </c>
      <c r="G18" s="34">
        <v>0</v>
      </c>
      <c r="H18" s="35">
        <f t="shared" si="1"/>
        <v>7600400</v>
      </c>
      <c r="I18" s="25" t="s">
        <v>136</v>
      </c>
    </row>
    <row r="19" spans="1:9" ht="34.5" customHeight="1">
      <c r="A19" s="4" t="s">
        <v>15</v>
      </c>
      <c r="B19" s="49">
        <f>VLOOKUP(A19,'一般会計債の内訳'!$B$4:$C$113,2,FALSE)</f>
        <v>3231000</v>
      </c>
      <c r="C19" s="33">
        <f>VLOOKUP(A19,'公営企業債の内訳'!$B$5:$C$113,2,FALSE)</f>
        <v>1537800</v>
      </c>
      <c r="D19" s="34">
        <v>3486500</v>
      </c>
      <c r="E19" s="34">
        <v>0</v>
      </c>
      <c r="F19" s="34">
        <v>0</v>
      </c>
      <c r="G19" s="34">
        <v>0</v>
      </c>
      <c r="H19" s="35">
        <f t="shared" si="1"/>
        <v>8255300</v>
      </c>
      <c r="I19" s="25" t="s">
        <v>136</v>
      </c>
    </row>
    <row r="20" spans="1:9" ht="34.5" customHeight="1">
      <c r="A20" s="4" t="s">
        <v>16</v>
      </c>
      <c r="B20" s="49">
        <f>VLOOKUP(A20,'一般会計債の内訳'!$B$4:$C$113,2,FALSE)</f>
        <v>9458000</v>
      </c>
      <c r="C20" s="33">
        <f>VLOOKUP(A20,'公営企業債の内訳'!$B$5:$C$113,2,FALSE)</f>
        <v>1255000</v>
      </c>
      <c r="D20" s="34">
        <v>4214100</v>
      </c>
      <c r="E20" s="34">
        <v>0</v>
      </c>
      <c r="F20" s="34">
        <v>0</v>
      </c>
      <c r="G20" s="34">
        <v>0</v>
      </c>
      <c r="H20" s="35">
        <f t="shared" si="1"/>
        <v>14927100</v>
      </c>
      <c r="I20" s="25" t="s">
        <v>136</v>
      </c>
    </row>
    <row r="21" spans="1:9" ht="34.5" customHeight="1">
      <c r="A21" s="4" t="s">
        <v>17</v>
      </c>
      <c r="B21" s="49">
        <f>VLOOKUP(A21,'一般会計債の内訳'!$B$4:$C$113,2,FALSE)</f>
        <v>3748400</v>
      </c>
      <c r="C21" s="33">
        <f>VLOOKUP(A21,'公営企業債の内訳'!$B$5:$C$113,2,FALSE)</f>
        <v>2614400</v>
      </c>
      <c r="D21" s="34">
        <v>6200900</v>
      </c>
      <c r="E21" s="34">
        <v>0</v>
      </c>
      <c r="F21" s="34">
        <v>30000</v>
      </c>
      <c r="G21" s="34">
        <v>0</v>
      </c>
      <c r="H21" s="35">
        <f t="shared" si="1"/>
        <v>12593700</v>
      </c>
      <c r="I21" s="25" t="s">
        <v>136</v>
      </c>
    </row>
    <row r="22" spans="1:9" ht="34.5" customHeight="1">
      <c r="A22" s="4" t="s">
        <v>18</v>
      </c>
      <c r="B22" s="49">
        <f>VLOOKUP(A22,'一般会計債の内訳'!$B$4:$C$113,2,FALSE)</f>
        <v>2734200</v>
      </c>
      <c r="C22" s="33">
        <f>VLOOKUP(A22,'公営企業債の内訳'!$B$5:$C$113,2,FALSE)</f>
        <v>350700</v>
      </c>
      <c r="D22" s="34">
        <v>1200000</v>
      </c>
      <c r="E22" s="34">
        <v>0</v>
      </c>
      <c r="F22" s="34">
        <v>0</v>
      </c>
      <c r="G22" s="34">
        <v>0</v>
      </c>
      <c r="H22" s="35">
        <f t="shared" si="1"/>
        <v>4284900</v>
      </c>
      <c r="I22" s="25" t="s">
        <v>136</v>
      </c>
    </row>
    <row r="23" spans="1:9" ht="34.5" customHeight="1">
      <c r="A23" s="4" t="s">
        <v>19</v>
      </c>
      <c r="B23" s="49">
        <f>VLOOKUP(A23,'一般会計債の内訳'!$B$4:$C$113,2,FALSE)</f>
        <v>3252100</v>
      </c>
      <c r="C23" s="33">
        <f>VLOOKUP(A23,'公営企業債の内訳'!$B$5:$C$113,2,FALSE)</f>
        <v>1848500</v>
      </c>
      <c r="D23" s="34">
        <v>0</v>
      </c>
      <c r="E23" s="34">
        <v>0</v>
      </c>
      <c r="F23" s="34">
        <v>0</v>
      </c>
      <c r="G23" s="34">
        <v>0</v>
      </c>
      <c r="H23" s="35">
        <f t="shared" si="1"/>
        <v>5100600</v>
      </c>
      <c r="I23" s="25" t="s">
        <v>136</v>
      </c>
    </row>
    <row r="24" spans="1:9" ht="34.5" customHeight="1">
      <c r="A24" s="4" t="s">
        <v>20</v>
      </c>
      <c r="B24" s="49">
        <f>VLOOKUP(A24,'一般会計債の内訳'!$B$4:$C$113,2,FALSE)</f>
        <v>1701000</v>
      </c>
      <c r="C24" s="33">
        <f>VLOOKUP(A24,'公営企業債の内訳'!$B$5:$C$113,2,FALSE)</f>
        <v>938500</v>
      </c>
      <c r="D24" s="34">
        <v>2360753</v>
      </c>
      <c r="E24" s="34">
        <v>0</v>
      </c>
      <c r="F24" s="34">
        <v>0</v>
      </c>
      <c r="G24" s="34">
        <v>0</v>
      </c>
      <c r="H24" s="35">
        <f t="shared" si="1"/>
        <v>5000253</v>
      </c>
      <c r="I24" s="25" t="s">
        <v>136</v>
      </c>
    </row>
    <row r="25" spans="1:9" ht="34.5" customHeight="1">
      <c r="A25" s="4" t="s">
        <v>21</v>
      </c>
      <c r="B25" s="49">
        <f>VLOOKUP(A25,'一般会計債の内訳'!$B$4:$C$113,2,FALSE)</f>
        <v>2047200</v>
      </c>
      <c r="C25" s="33">
        <f>VLOOKUP(A25,'公営企業債の内訳'!$B$5:$C$113,2,FALSE)</f>
        <v>942800</v>
      </c>
      <c r="D25" s="34">
        <v>1135173</v>
      </c>
      <c r="E25" s="34">
        <v>0</v>
      </c>
      <c r="F25" s="34">
        <v>0</v>
      </c>
      <c r="G25" s="34">
        <v>0</v>
      </c>
      <c r="H25" s="35">
        <f t="shared" si="1"/>
        <v>4125173</v>
      </c>
      <c r="I25" s="25" t="s">
        <v>136</v>
      </c>
    </row>
    <row r="26" spans="1:9" ht="34.5" customHeight="1">
      <c r="A26" s="4" t="s">
        <v>22</v>
      </c>
      <c r="B26" s="49">
        <f>VLOOKUP(A26,'一般会計債の内訳'!$B$4:$C$113,2,FALSE)</f>
        <v>4573700</v>
      </c>
      <c r="C26" s="33">
        <f>VLOOKUP(A26,'公営企業債の内訳'!$B$5:$C$113,2,FALSE)</f>
        <v>1038400</v>
      </c>
      <c r="D26" s="34">
        <v>1385551</v>
      </c>
      <c r="E26" s="34">
        <v>0</v>
      </c>
      <c r="F26" s="34">
        <v>0</v>
      </c>
      <c r="G26" s="34">
        <v>0</v>
      </c>
      <c r="H26" s="35">
        <f t="shared" si="1"/>
        <v>6997651</v>
      </c>
      <c r="I26" s="25" t="s">
        <v>136</v>
      </c>
    </row>
    <row r="27" spans="1:9" ht="34.5" customHeight="1">
      <c r="A27" s="4" t="s">
        <v>23</v>
      </c>
      <c r="B27" s="49">
        <f>VLOOKUP(A27,'一般会計債の内訳'!$B$4:$C$113,2,FALSE)</f>
        <v>1838600</v>
      </c>
      <c r="C27" s="33">
        <f>VLOOKUP(A27,'公営企業債の内訳'!$B$5:$C$113,2,FALSE)</f>
        <v>418700</v>
      </c>
      <c r="D27" s="34">
        <v>0</v>
      </c>
      <c r="E27" s="34">
        <v>0</v>
      </c>
      <c r="F27" s="34">
        <v>0</v>
      </c>
      <c r="G27" s="34">
        <v>0</v>
      </c>
      <c r="H27" s="35">
        <f t="shared" si="1"/>
        <v>2257300</v>
      </c>
      <c r="I27" s="25" t="s">
        <v>136</v>
      </c>
    </row>
    <row r="28" spans="1:9" ht="34.5" customHeight="1">
      <c r="A28" s="4" t="s">
        <v>24</v>
      </c>
      <c r="B28" s="49">
        <f>VLOOKUP(A28,'一般会計債の内訳'!$B$4:$C$113,2,FALSE)</f>
        <v>2039800</v>
      </c>
      <c r="C28" s="33">
        <f>VLOOKUP(A28,'公営企業債の内訳'!$B$5:$C$113,2,FALSE)</f>
        <v>954000</v>
      </c>
      <c r="D28" s="34">
        <v>2443200</v>
      </c>
      <c r="E28" s="34">
        <v>0</v>
      </c>
      <c r="F28" s="34">
        <v>0</v>
      </c>
      <c r="G28" s="34">
        <v>0</v>
      </c>
      <c r="H28" s="35">
        <f t="shared" si="1"/>
        <v>5437000</v>
      </c>
      <c r="I28" s="25" t="s">
        <v>136</v>
      </c>
    </row>
    <row r="29" spans="1:9" ht="34.5" customHeight="1">
      <c r="A29" s="4" t="s">
        <v>25</v>
      </c>
      <c r="B29" s="49">
        <f>VLOOKUP(A29,'一般会計債の内訳'!$B$4:$C$113,2,FALSE)</f>
        <v>713700</v>
      </c>
      <c r="C29" s="33">
        <f>VLOOKUP(A29,'公営企業債の内訳'!$B$5:$C$113,2,FALSE)</f>
        <v>301100</v>
      </c>
      <c r="D29" s="34">
        <v>1440666</v>
      </c>
      <c r="E29" s="34">
        <v>0</v>
      </c>
      <c r="F29" s="34">
        <v>0</v>
      </c>
      <c r="G29" s="34">
        <v>0</v>
      </c>
      <c r="H29" s="35">
        <f t="shared" si="1"/>
        <v>2455466</v>
      </c>
      <c r="I29" s="25" t="s">
        <v>136</v>
      </c>
    </row>
    <row r="30" spans="1:9" ht="34.5" customHeight="1">
      <c r="A30" s="4" t="s">
        <v>26</v>
      </c>
      <c r="B30" s="49">
        <f>VLOOKUP(A30,'一般会計債の内訳'!$B$4:$C$113,2,FALSE)</f>
        <v>2822000</v>
      </c>
      <c r="C30" s="33">
        <f>VLOOKUP(A30,'公営企業債の内訳'!$B$5:$C$113,2,FALSE)</f>
        <v>1415600</v>
      </c>
      <c r="D30" s="34">
        <v>2853420</v>
      </c>
      <c r="E30" s="34">
        <v>0</v>
      </c>
      <c r="F30" s="34">
        <v>0</v>
      </c>
      <c r="G30" s="34">
        <v>0</v>
      </c>
      <c r="H30" s="35">
        <f t="shared" si="1"/>
        <v>7091020</v>
      </c>
      <c r="I30" s="25" t="s">
        <v>136</v>
      </c>
    </row>
    <row r="31" spans="1:9" ht="34.5" customHeight="1">
      <c r="A31" s="4" t="s">
        <v>27</v>
      </c>
      <c r="B31" s="49">
        <f>VLOOKUP(A31,'一般会計債の内訳'!$B$4:$C$113,2,FALSE)</f>
        <v>439800</v>
      </c>
      <c r="C31" s="33">
        <f>VLOOKUP(A31,'公営企業債の内訳'!$B$5:$C$113,2,FALSE)</f>
        <v>269600</v>
      </c>
      <c r="D31" s="34">
        <v>1279300</v>
      </c>
      <c r="E31" s="34">
        <v>0</v>
      </c>
      <c r="F31" s="34">
        <v>0</v>
      </c>
      <c r="G31" s="34">
        <v>0</v>
      </c>
      <c r="H31" s="35">
        <f t="shared" si="1"/>
        <v>1988700</v>
      </c>
      <c r="I31" s="25" t="s">
        <v>136</v>
      </c>
    </row>
    <row r="32" spans="1:9" ht="34.5" customHeight="1">
      <c r="A32" s="4" t="s">
        <v>28</v>
      </c>
      <c r="B32" s="49">
        <f>VLOOKUP(A32,'一般会計債の内訳'!$B$4:$C$113,2,FALSE)</f>
        <v>3382600</v>
      </c>
      <c r="C32" s="33">
        <f>VLOOKUP(A32,'公営企業債の内訳'!$B$5:$C$113,2,FALSE)</f>
        <v>2612600</v>
      </c>
      <c r="D32" s="34">
        <v>541600</v>
      </c>
      <c r="E32" s="34">
        <v>0</v>
      </c>
      <c r="F32" s="34">
        <v>0</v>
      </c>
      <c r="G32" s="34">
        <v>0</v>
      </c>
      <c r="H32" s="35">
        <f t="shared" si="1"/>
        <v>6536800</v>
      </c>
      <c r="I32" s="25" t="s">
        <v>136</v>
      </c>
    </row>
    <row r="33" spans="1:9" ht="34.5" customHeight="1">
      <c r="A33" s="4" t="s">
        <v>29</v>
      </c>
      <c r="B33" s="49">
        <f>VLOOKUP(A33,'一般会計債の内訳'!$B$4:$C$113,2,FALSE)</f>
        <v>2252000</v>
      </c>
      <c r="C33" s="33">
        <f>VLOOKUP(A33,'公営企業債の内訳'!$B$5:$C$113,2,FALSE)</f>
        <v>481200</v>
      </c>
      <c r="D33" s="34">
        <v>1951816</v>
      </c>
      <c r="E33" s="34">
        <v>0</v>
      </c>
      <c r="F33" s="34">
        <v>0</v>
      </c>
      <c r="G33" s="34">
        <v>0</v>
      </c>
      <c r="H33" s="35">
        <f>SUM(B33:G33)</f>
        <v>4685016</v>
      </c>
      <c r="I33" s="25" t="s">
        <v>136</v>
      </c>
    </row>
    <row r="34" spans="1:9" ht="34.5" customHeight="1">
      <c r="A34" s="4" t="s">
        <v>30</v>
      </c>
      <c r="B34" s="49">
        <f>VLOOKUP(A34,'一般会計債の内訳'!$B$4:$C$113,2,FALSE)</f>
        <v>2890200</v>
      </c>
      <c r="C34" s="33">
        <f>VLOOKUP(A34,'公営企業債の内訳'!$B$5:$C$113,2,FALSE)</f>
        <v>1960900</v>
      </c>
      <c r="D34" s="34">
        <v>1955059</v>
      </c>
      <c r="E34" s="34">
        <v>0</v>
      </c>
      <c r="F34" s="34">
        <v>0</v>
      </c>
      <c r="G34" s="34">
        <v>0</v>
      </c>
      <c r="H34" s="35">
        <f t="shared" si="1"/>
        <v>6806159</v>
      </c>
      <c r="I34" s="25" t="s">
        <v>136</v>
      </c>
    </row>
    <row r="35" spans="1:9" ht="34.5" customHeight="1">
      <c r="A35" s="4" t="s">
        <v>31</v>
      </c>
      <c r="B35" s="49">
        <f>VLOOKUP(A35,'一般会計債の内訳'!$B$4:$C$113,2,FALSE)</f>
        <v>305500</v>
      </c>
      <c r="C35" s="33">
        <f>VLOOKUP(A35,'公営企業債の内訳'!$B$5:$C$113,2,FALSE)</f>
        <v>528800</v>
      </c>
      <c r="D35" s="34">
        <v>1168701</v>
      </c>
      <c r="E35" s="34">
        <v>0</v>
      </c>
      <c r="F35" s="34">
        <v>0</v>
      </c>
      <c r="G35" s="34">
        <v>0</v>
      </c>
      <c r="H35" s="35">
        <f t="shared" si="1"/>
        <v>2003001</v>
      </c>
      <c r="I35" s="25" t="s">
        <v>136</v>
      </c>
    </row>
    <row r="36" spans="1:9" ht="34.5" customHeight="1">
      <c r="A36" s="4" t="s">
        <v>32</v>
      </c>
      <c r="B36" s="49">
        <f>VLOOKUP(A36,'一般会計債の内訳'!$B$4:$C$113,2,FALSE)</f>
        <v>809200</v>
      </c>
      <c r="C36" s="33">
        <f>VLOOKUP(A36,'公営企業債の内訳'!$B$5:$C$113,2,FALSE)</f>
        <v>0</v>
      </c>
      <c r="D36" s="34">
        <v>1723534</v>
      </c>
      <c r="E36" s="34">
        <v>0</v>
      </c>
      <c r="F36" s="34">
        <v>0</v>
      </c>
      <c r="G36" s="34">
        <v>0</v>
      </c>
      <c r="H36" s="35">
        <f aca="true" t="shared" si="2" ref="H36:H67">SUM(B36:G36)</f>
        <v>2532734</v>
      </c>
      <c r="I36" s="25" t="s">
        <v>136</v>
      </c>
    </row>
    <row r="37" spans="1:9" ht="34.5" customHeight="1">
      <c r="A37" s="4" t="s">
        <v>33</v>
      </c>
      <c r="B37" s="49">
        <f>VLOOKUP(A37,'一般会計債の内訳'!$B$4:$C$113,2,FALSE)</f>
        <v>123300</v>
      </c>
      <c r="C37" s="33">
        <f>VLOOKUP(A37,'公営企業債の内訳'!$B$5:$C$113,2,FALSE)</f>
        <v>162400</v>
      </c>
      <c r="D37" s="34">
        <v>866500</v>
      </c>
      <c r="E37" s="34">
        <v>0</v>
      </c>
      <c r="F37" s="34">
        <v>0</v>
      </c>
      <c r="G37" s="34">
        <v>0</v>
      </c>
      <c r="H37" s="35">
        <f t="shared" si="2"/>
        <v>1152200</v>
      </c>
      <c r="I37" s="25" t="s">
        <v>136</v>
      </c>
    </row>
    <row r="38" spans="1:9" ht="34.5" customHeight="1">
      <c r="A38" s="4" t="s">
        <v>34</v>
      </c>
      <c r="B38" s="49">
        <f>VLOOKUP(A38,'一般会計債の内訳'!$B$4:$C$113,2,FALSE)</f>
        <v>496300</v>
      </c>
      <c r="C38" s="33">
        <f>VLOOKUP(A38,'公営企業債の内訳'!$B$5:$C$113,2,FALSE)</f>
        <v>0</v>
      </c>
      <c r="D38" s="34">
        <v>1229353</v>
      </c>
      <c r="E38" s="34">
        <v>0</v>
      </c>
      <c r="F38" s="34">
        <v>0</v>
      </c>
      <c r="G38" s="34">
        <v>0</v>
      </c>
      <c r="H38" s="35">
        <f t="shared" si="2"/>
        <v>1725653</v>
      </c>
      <c r="I38" s="25" t="s">
        <v>136</v>
      </c>
    </row>
    <row r="39" spans="1:9" ht="34.5" customHeight="1">
      <c r="A39" s="4" t="s">
        <v>35</v>
      </c>
      <c r="B39" s="49">
        <f>VLOOKUP(A39,'一般会計債の内訳'!$B$4:$C$113,2,FALSE)</f>
        <v>1082600</v>
      </c>
      <c r="C39" s="33">
        <f>VLOOKUP(A39,'公営企業債の内訳'!$B$5:$C$113,2,FALSE)</f>
        <v>1045600</v>
      </c>
      <c r="D39" s="34">
        <v>1070640</v>
      </c>
      <c r="E39" s="34">
        <v>0</v>
      </c>
      <c r="F39" s="34">
        <v>0</v>
      </c>
      <c r="G39" s="34">
        <v>0</v>
      </c>
      <c r="H39" s="35">
        <f t="shared" si="2"/>
        <v>3198840</v>
      </c>
      <c r="I39" s="25" t="s">
        <v>136</v>
      </c>
    </row>
    <row r="40" spans="1:9" ht="34.5" customHeight="1">
      <c r="A40" s="4" t="s">
        <v>36</v>
      </c>
      <c r="B40" s="49">
        <f>VLOOKUP(A40,'一般会計債の内訳'!$B$4:$C$113,2,FALSE)</f>
        <v>821400</v>
      </c>
      <c r="C40" s="33">
        <f>VLOOKUP(A40,'公営企業債の内訳'!$B$5:$C$113,2,FALSE)</f>
        <v>3637300</v>
      </c>
      <c r="D40" s="34">
        <v>1300124</v>
      </c>
      <c r="E40" s="34">
        <v>0</v>
      </c>
      <c r="F40" s="34">
        <v>0</v>
      </c>
      <c r="G40" s="34">
        <v>0</v>
      </c>
      <c r="H40" s="35">
        <f t="shared" si="2"/>
        <v>5758824</v>
      </c>
      <c r="I40" s="25" t="s">
        <v>136</v>
      </c>
    </row>
    <row r="41" spans="1:9" ht="34.5" customHeight="1">
      <c r="A41" s="4" t="s">
        <v>81</v>
      </c>
      <c r="B41" s="49">
        <f>VLOOKUP(A41,'一般会計債の内訳'!$B$4:$C$113,2,FALSE)</f>
        <v>1532600</v>
      </c>
      <c r="C41" s="33">
        <f>VLOOKUP(A41,'公営企業債の内訳'!$B$5:$C$113,2,FALSE)</f>
        <v>195300</v>
      </c>
      <c r="D41" s="34">
        <v>2038233</v>
      </c>
      <c r="E41" s="34">
        <v>0</v>
      </c>
      <c r="F41" s="34">
        <v>0</v>
      </c>
      <c r="G41" s="34">
        <v>0</v>
      </c>
      <c r="H41" s="35">
        <f t="shared" si="2"/>
        <v>3766133</v>
      </c>
      <c r="I41" s="25" t="s">
        <v>136</v>
      </c>
    </row>
    <row r="42" spans="1:9" ht="34.5" customHeight="1">
      <c r="A42" s="4" t="s">
        <v>154</v>
      </c>
      <c r="B42" s="49">
        <f>VLOOKUP(A42,'一般会計債の内訳'!$B$4:$C$113,2,FALSE)</f>
        <v>682100</v>
      </c>
      <c r="C42" s="33">
        <f>VLOOKUP(A42,'公営企業債の内訳'!$B$5:$C$113,2,FALSE)</f>
        <v>466400</v>
      </c>
      <c r="D42" s="34">
        <v>574514</v>
      </c>
      <c r="E42" s="34">
        <v>0</v>
      </c>
      <c r="F42" s="34">
        <v>0</v>
      </c>
      <c r="G42" s="34">
        <v>0</v>
      </c>
      <c r="H42" s="35">
        <f>SUM(B42:G42)</f>
        <v>1723014</v>
      </c>
      <c r="I42" s="25" t="s">
        <v>136</v>
      </c>
    </row>
    <row r="43" spans="1:9" ht="34.5" customHeight="1">
      <c r="A43" s="4" t="s">
        <v>37</v>
      </c>
      <c r="B43" s="49">
        <f>VLOOKUP(A43,'一般会計債の内訳'!$B$4:$C$113,2,FALSE)</f>
        <v>112000</v>
      </c>
      <c r="C43" s="33">
        <f>VLOOKUP(A43,'公営企業債の内訳'!$B$5:$C$113,2,FALSE)</f>
        <v>400300</v>
      </c>
      <c r="D43" s="34">
        <v>819066</v>
      </c>
      <c r="E43" s="34">
        <v>0</v>
      </c>
      <c r="F43" s="34">
        <v>0</v>
      </c>
      <c r="G43" s="34">
        <v>0</v>
      </c>
      <c r="H43" s="35">
        <f t="shared" si="2"/>
        <v>1331366</v>
      </c>
      <c r="I43" s="25" t="s">
        <v>136</v>
      </c>
    </row>
    <row r="44" spans="1:9" ht="34.5" customHeight="1">
      <c r="A44" s="4" t="s">
        <v>38</v>
      </c>
      <c r="B44" s="49">
        <f>VLOOKUP(A44,'一般会計債の内訳'!$B$4:$C$113,2,FALSE)</f>
        <v>572500</v>
      </c>
      <c r="C44" s="33">
        <f>VLOOKUP(A44,'公営企業債の内訳'!$B$5:$C$113,2,FALSE)</f>
        <v>190500</v>
      </c>
      <c r="D44" s="34">
        <v>21792</v>
      </c>
      <c r="E44" s="34">
        <v>0</v>
      </c>
      <c r="F44" s="34">
        <v>0</v>
      </c>
      <c r="G44" s="34">
        <v>0</v>
      </c>
      <c r="H44" s="35">
        <f t="shared" si="2"/>
        <v>784792</v>
      </c>
      <c r="I44" s="25" t="s">
        <v>136</v>
      </c>
    </row>
    <row r="45" spans="1:9" ht="34.5" customHeight="1">
      <c r="A45" s="4" t="s">
        <v>39</v>
      </c>
      <c r="B45" s="49">
        <f>VLOOKUP(A45,'一般会計債の内訳'!$B$4:$C$113,2,FALSE)</f>
        <v>42200</v>
      </c>
      <c r="C45" s="33">
        <f>VLOOKUP(A45,'公営企業債の内訳'!$B$5:$C$113,2,FALSE)</f>
        <v>150000</v>
      </c>
      <c r="D45" s="34">
        <v>511945</v>
      </c>
      <c r="E45" s="34">
        <v>0</v>
      </c>
      <c r="F45" s="34">
        <v>0</v>
      </c>
      <c r="G45" s="34">
        <v>0</v>
      </c>
      <c r="H45" s="35">
        <f t="shared" si="2"/>
        <v>704145</v>
      </c>
      <c r="I45" s="25" t="s">
        <v>136</v>
      </c>
    </row>
    <row r="46" spans="1:9" ht="34.5" customHeight="1">
      <c r="A46" s="4" t="s">
        <v>40</v>
      </c>
      <c r="B46" s="49">
        <f>VLOOKUP(A46,'一般会計債の内訳'!$B$4:$C$113,2,FALSE)</f>
        <v>15500</v>
      </c>
      <c r="C46" s="33">
        <f>VLOOKUP(A46,'公営企業債の内訳'!$B$5:$C$113,2,FALSE)</f>
        <v>0</v>
      </c>
      <c r="D46" s="34">
        <v>203655</v>
      </c>
      <c r="E46" s="34">
        <v>0</v>
      </c>
      <c r="F46" s="34">
        <v>0</v>
      </c>
      <c r="G46" s="34">
        <v>0</v>
      </c>
      <c r="H46" s="35">
        <f t="shared" si="2"/>
        <v>219155</v>
      </c>
      <c r="I46" s="25" t="s">
        <v>136</v>
      </c>
    </row>
    <row r="47" spans="1:9" ht="34.5" customHeight="1">
      <c r="A47" s="4" t="s">
        <v>41</v>
      </c>
      <c r="B47" s="49">
        <f>VLOOKUP(A47,'一般会計債の内訳'!$B$4:$C$113,2,FALSE)</f>
        <v>94900</v>
      </c>
      <c r="C47" s="33">
        <f>VLOOKUP(A47,'公営企業債の内訳'!$B$5:$C$113,2,FALSE)</f>
        <v>44800</v>
      </c>
      <c r="D47" s="34">
        <v>554449</v>
      </c>
      <c r="E47" s="34">
        <v>0</v>
      </c>
      <c r="F47" s="34">
        <v>0</v>
      </c>
      <c r="G47" s="34">
        <v>0</v>
      </c>
      <c r="H47" s="35">
        <f t="shared" si="2"/>
        <v>694149</v>
      </c>
      <c r="I47" s="25" t="s">
        <v>136</v>
      </c>
    </row>
    <row r="48" spans="1:9" ht="34.5" customHeight="1">
      <c r="A48" s="4" t="s">
        <v>42</v>
      </c>
      <c r="B48" s="49">
        <f>VLOOKUP(A48,'一般会計債の内訳'!$B$4:$C$113,2,FALSE)</f>
        <v>204200</v>
      </c>
      <c r="C48" s="33">
        <f>VLOOKUP(A48,'公営企業債の内訳'!$B$5:$C$113,2,FALSE)</f>
        <v>75100</v>
      </c>
      <c r="D48" s="34">
        <v>440503</v>
      </c>
      <c r="E48" s="34">
        <v>0</v>
      </c>
      <c r="F48" s="34">
        <v>0</v>
      </c>
      <c r="G48" s="34">
        <v>0</v>
      </c>
      <c r="H48" s="35">
        <f t="shared" si="2"/>
        <v>719803</v>
      </c>
      <c r="I48" s="25" t="s">
        <v>136</v>
      </c>
    </row>
    <row r="49" spans="1:9" ht="34.5" customHeight="1">
      <c r="A49" s="4" t="s">
        <v>43</v>
      </c>
      <c r="B49" s="49">
        <f>VLOOKUP(A49,'一般会計債の内訳'!$B$4:$C$113,2,FALSE)</f>
        <v>237900</v>
      </c>
      <c r="C49" s="33">
        <f>VLOOKUP(A49,'公営企業債の内訳'!$B$5:$C$113,2,FALSE)</f>
        <v>375100</v>
      </c>
      <c r="D49" s="34">
        <v>538087</v>
      </c>
      <c r="E49" s="34">
        <v>0</v>
      </c>
      <c r="F49" s="34">
        <v>0</v>
      </c>
      <c r="G49" s="34">
        <v>0</v>
      </c>
      <c r="H49" s="35">
        <f>SUM(B49:G49)</f>
        <v>1151087</v>
      </c>
      <c r="I49" s="25" t="s">
        <v>136</v>
      </c>
    </row>
    <row r="50" spans="1:9" ht="34.5" customHeight="1">
      <c r="A50" s="4" t="s">
        <v>44</v>
      </c>
      <c r="B50" s="49">
        <f>VLOOKUP(A50,'一般会計債の内訳'!$B$4:$C$113,2,FALSE)</f>
        <v>70400</v>
      </c>
      <c r="C50" s="33">
        <f>VLOOKUP(A50,'公営企業債の内訳'!$B$5:$C$113,2,FALSE)</f>
        <v>287300</v>
      </c>
      <c r="D50" s="34">
        <v>468694</v>
      </c>
      <c r="E50" s="34">
        <v>0</v>
      </c>
      <c r="F50" s="34">
        <v>0</v>
      </c>
      <c r="G50" s="34">
        <v>0</v>
      </c>
      <c r="H50" s="35">
        <f t="shared" si="2"/>
        <v>826394</v>
      </c>
      <c r="I50" s="25" t="s">
        <v>136</v>
      </c>
    </row>
    <row r="51" spans="1:9" ht="34.5" customHeight="1">
      <c r="A51" s="4" t="s">
        <v>45</v>
      </c>
      <c r="B51" s="49">
        <f>VLOOKUP(A51,'一般会計債の内訳'!$B$4:$C$113,2,FALSE)</f>
        <v>201200</v>
      </c>
      <c r="C51" s="33">
        <f>VLOOKUP(A51,'公営企業債の内訳'!$B$5:$C$113,2,FALSE)</f>
        <v>174800</v>
      </c>
      <c r="D51" s="34">
        <v>445328</v>
      </c>
      <c r="E51" s="34">
        <v>0</v>
      </c>
      <c r="F51" s="34">
        <v>0</v>
      </c>
      <c r="G51" s="34">
        <v>0</v>
      </c>
      <c r="H51" s="35">
        <f t="shared" si="2"/>
        <v>821328</v>
      </c>
      <c r="I51" s="25" t="s">
        <v>136</v>
      </c>
    </row>
    <row r="52" spans="1:9" ht="34.5" customHeight="1">
      <c r="A52" s="4" t="s">
        <v>46</v>
      </c>
      <c r="B52" s="49">
        <f>VLOOKUP(A52,'一般会計債の内訳'!$B$4:$C$113,2,FALSE)</f>
        <v>20000</v>
      </c>
      <c r="C52" s="33">
        <f>VLOOKUP(A52,'公営企業債の内訳'!$B$5:$C$113,2,FALSE)</f>
        <v>11800</v>
      </c>
      <c r="D52" s="34">
        <v>281957</v>
      </c>
      <c r="E52" s="34">
        <v>0</v>
      </c>
      <c r="F52" s="34">
        <v>0</v>
      </c>
      <c r="G52" s="34">
        <v>0</v>
      </c>
      <c r="H52" s="35">
        <f t="shared" si="2"/>
        <v>313757</v>
      </c>
      <c r="I52" s="25" t="s">
        <v>136</v>
      </c>
    </row>
    <row r="53" spans="1:9" ht="34.5" customHeight="1">
      <c r="A53" s="4" t="s">
        <v>82</v>
      </c>
      <c r="B53" s="49">
        <f>VLOOKUP(A53,'一般会計債の内訳'!$B$4:$C$113,2,FALSE)</f>
        <v>31200</v>
      </c>
      <c r="C53" s="33">
        <f>VLOOKUP(A53,'公営企業債の内訳'!$B$5:$C$113,2,FALSE)</f>
        <v>123900</v>
      </c>
      <c r="D53" s="34">
        <v>209889</v>
      </c>
      <c r="E53" s="34">
        <v>0</v>
      </c>
      <c r="F53" s="34">
        <v>0</v>
      </c>
      <c r="G53" s="34">
        <v>0</v>
      </c>
      <c r="H53" s="35">
        <f t="shared" si="2"/>
        <v>364989</v>
      </c>
      <c r="I53" s="25" t="s">
        <v>136</v>
      </c>
    </row>
    <row r="54" spans="1:9" ht="34.5" customHeight="1">
      <c r="A54" s="4" t="s">
        <v>47</v>
      </c>
      <c r="B54" s="49">
        <f>VLOOKUP(A54,'一般会計債の内訳'!$B$4:$C$113,2,FALSE)</f>
        <v>739500</v>
      </c>
      <c r="C54" s="33">
        <f>VLOOKUP(A54,'公営企業債の内訳'!$B$5:$C$113,2,FALSE)</f>
        <v>182500</v>
      </c>
      <c r="D54" s="34">
        <v>159907</v>
      </c>
      <c r="E54" s="34">
        <v>0</v>
      </c>
      <c r="F54" s="34">
        <v>0</v>
      </c>
      <c r="G54" s="34">
        <v>0</v>
      </c>
      <c r="H54" s="35">
        <f t="shared" si="2"/>
        <v>1081907</v>
      </c>
      <c r="I54" s="25" t="s">
        <v>136</v>
      </c>
    </row>
    <row r="55" spans="1:9" ht="34.5" customHeight="1">
      <c r="A55" s="4" t="s">
        <v>48</v>
      </c>
      <c r="B55" s="49">
        <f>VLOOKUP(A55,'一般会計債の内訳'!$B$4:$C$113,2,FALSE)</f>
        <v>2500</v>
      </c>
      <c r="C55" s="33">
        <f>VLOOKUP(A55,'公営企業債の内訳'!$B$5:$C$113,2,FALSE)</f>
        <v>90700</v>
      </c>
      <c r="D55" s="34">
        <v>152500</v>
      </c>
      <c r="E55" s="34">
        <v>0</v>
      </c>
      <c r="F55" s="34">
        <v>0</v>
      </c>
      <c r="G55" s="34">
        <v>0</v>
      </c>
      <c r="H55" s="35">
        <f t="shared" si="2"/>
        <v>245700</v>
      </c>
      <c r="I55" s="25" t="s">
        <v>136</v>
      </c>
    </row>
    <row r="56" spans="1:9" ht="34.5" customHeight="1">
      <c r="A56" s="4" t="s">
        <v>49</v>
      </c>
      <c r="B56" s="49">
        <f>VLOOKUP(A56,'一般会計債の内訳'!$B$4:$C$113,2,FALSE)</f>
        <v>66300</v>
      </c>
      <c r="C56" s="33">
        <f>VLOOKUP(A56,'公営企業債の内訳'!$B$5:$C$113,2,FALSE)</f>
        <v>61900</v>
      </c>
      <c r="D56" s="34">
        <v>120986</v>
      </c>
      <c r="E56" s="34">
        <v>0</v>
      </c>
      <c r="F56" s="34">
        <v>0</v>
      </c>
      <c r="G56" s="34">
        <v>0</v>
      </c>
      <c r="H56" s="35">
        <f t="shared" si="2"/>
        <v>249186</v>
      </c>
      <c r="I56" s="25" t="s">
        <v>136</v>
      </c>
    </row>
    <row r="57" spans="1:9" ht="34.5" customHeight="1">
      <c r="A57" s="4" t="s">
        <v>50</v>
      </c>
      <c r="B57" s="49">
        <f>VLOOKUP(A57,'一般会計債の内訳'!$B$4:$C$113,2,FALSE)</f>
        <v>578300</v>
      </c>
      <c r="C57" s="33">
        <f>VLOOKUP(A57,'公営企業債の内訳'!$B$5:$C$113,2,FALSE)</f>
        <v>186800</v>
      </c>
      <c r="D57" s="34">
        <v>194842</v>
      </c>
      <c r="E57" s="34">
        <v>0</v>
      </c>
      <c r="F57" s="34">
        <v>0</v>
      </c>
      <c r="G57" s="34">
        <v>0</v>
      </c>
      <c r="H57" s="35">
        <f t="shared" si="2"/>
        <v>959942</v>
      </c>
      <c r="I57" s="25" t="s">
        <v>136</v>
      </c>
    </row>
    <row r="58" spans="1:9" ht="34.5" customHeight="1">
      <c r="A58" s="4" t="s">
        <v>51</v>
      </c>
      <c r="B58" s="49">
        <f>VLOOKUP(A58,'一般会計債の内訳'!$B$4:$C$113,2,FALSE)</f>
        <v>105000</v>
      </c>
      <c r="C58" s="33">
        <f>VLOOKUP(A58,'公営企業債の内訳'!$B$5:$C$113,2,FALSE)</f>
        <v>0</v>
      </c>
      <c r="D58" s="34">
        <v>54300</v>
      </c>
      <c r="E58" s="34">
        <v>0</v>
      </c>
      <c r="F58" s="34">
        <v>0</v>
      </c>
      <c r="G58" s="34">
        <v>0</v>
      </c>
      <c r="H58" s="35">
        <f t="shared" si="2"/>
        <v>159300</v>
      </c>
      <c r="I58" s="25" t="s">
        <v>136</v>
      </c>
    </row>
    <row r="59" spans="1:9" ht="34.5" customHeight="1">
      <c r="A59" s="4" t="s">
        <v>52</v>
      </c>
      <c r="B59" s="49">
        <f>VLOOKUP(A59,'一般会計債の内訳'!$B$4:$C$113,2,FALSE)</f>
        <v>50900</v>
      </c>
      <c r="C59" s="33">
        <f>VLOOKUP(A59,'公営企業債の内訳'!$B$5:$C$113,2,FALSE)</f>
        <v>144100</v>
      </c>
      <c r="D59" s="34">
        <v>283292</v>
      </c>
      <c r="E59" s="34">
        <v>0</v>
      </c>
      <c r="F59" s="34">
        <v>0</v>
      </c>
      <c r="G59" s="34">
        <v>0</v>
      </c>
      <c r="H59" s="35">
        <f t="shared" si="2"/>
        <v>478292</v>
      </c>
      <c r="I59" s="25" t="s">
        <v>136</v>
      </c>
    </row>
    <row r="60" spans="1:9" ht="34.5" customHeight="1">
      <c r="A60" s="4" t="s">
        <v>53</v>
      </c>
      <c r="B60" s="49">
        <f>VLOOKUP(A60,'一般会計債の内訳'!$B$4:$C$113,2,FALSE)</f>
        <v>588400</v>
      </c>
      <c r="C60" s="33">
        <f>VLOOKUP(A60,'公営企業債の内訳'!$B$5:$C$113,2,FALSE)</f>
        <v>15300</v>
      </c>
      <c r="D60" s="34">
        <v>264423</v>
      </c>
      <c r="E60" s="34">
        <v>0</v>
      </c>
      <c r="F60" s="34">
        <v>0</v>
      </c>
      <c r="G60" s="34">
        <v>0</v>
      </c>
      <c r="H60" s="35">
        <f t="shared" si="2"/>
        <v>868123</v>
      </c>
      <c r="I60" s="25" t="s">
        <v>136</v>
      </c>
    </row>
    <row r="61" spans="1:9" ht="34.5" customHeight="1">
      <c r="A61" s="4" t="s">
        <v>54</v>
      </c>
      <c r="B61" s="49">
        <f>VLOOKUP(A61,'一般会計債の内訳'!$B$4:$C$113,2,FALSE)</f>
        <v>392800</v>
      </c>
      <c r="C61" s="33">
        <f>VLOOKUP(A61,'公営企業債の内訳'!$B$5:$C$113,2,FALSE)</f>
        <v>311600</v>
      </c>
      <c r="D61" s="34">
        <v>593830</v>
      </c>
      <c r="E61" s="34">
        <v>0</v>
      </c>
      <c r="F61" s="34">
        <v>0</v>
      </c>
      <c r="G61" s="34">
        <v>0</v>
      </c>
      <c r="H61" s="35">
        <f t="shared" si="2"/>
        <v>1298230</v>
      </c>
      <c r="I61" s="25" t="s">
        <v>136</v>
      </c>
    </row>
    <row r="62" spans="1:9" ht="34.5" customHeight="1">
      <c r="A62" s="4" t="s">
        <v>55</v>
      </c>
      <c r="B62" s="49">
        <f>VLOOKUP(A62,'一般会計債の内訳'!$B$4:$C$113,2,FALSE)</f>
        <v>158900</v>
      </c>
      <c r="C62" s="33">
        <f>VLOOKUP(A62,'公営企業債の内訳'!$B$5:$C$113,2,FALSE)</f>
        <v>138200</v>
      </c>
      <c r="D62" s="34">
        <v>704443</v>
      </c>
      <c r="E62" s="34">
        <v>0</v>
      </c>
      <c r="F62" s="34">
        <v>0</v>
      </c>
      <c r="G62" s="34">
        <v>0</v>
      </c>
      <c r="H62" s="35">
        <f t="shared" si="2"/>
        <v>1001543</v>
      </c>
      <c r="I62" s="25" t="s">
        <v>136</v>
      </c>
    </row>
    <row r="63" spans="1:9" ht="34.5" customHeight="1">
      <c r="A63" s="4" t="s">
        <v>56</v>
      </c>
      <c r="B63" s="49">
        <f>VLOOKUP(A63,'一般会計債の内訳'!$B$4:$C$113,2,FALSE)</f>
        <v>107600</v>
      </c>
      <c r="C63" s="33">
        <f>VLOOKUP(A63,'公営企業債の内訳'!$B$5:$C$113,2,FALSE)</f>
        <v>431200</v>
      </c>
      <c r="D63" s="34">
        <v>521100</v>
      </c>
      <c r="E63" s="34">
        <v>0</v>
      </c>
      <c r="F63" s="34">
        <v>0</v>
      </c>
      <c r="G63" s="34">
        <v>6000</v>
      </c>
      <c r="H63" s="35">
        <f t="shared" si="2"/>
        <v>1065900</v>
      </c>
      <c r="I63" s="25" t="s">
        <v>136</v>
      </c>
    </row>
    <row r="64" spans="1:9" ht="34.5" customHeight="1">
      <c r="A64" s="4" t="s">
        <v>57</v>
      </c>
      <c r="B64" s="49">
        <f>VLOOKUP(A64,'一般会計債の内訳'!$B$4:$C$113,2,FALSE)</f>
        <v>459400</v>
      </c>
      <c r="C64" s="33">
        <f>VLOOKUP(A64,'公営企業債の内訳'!$B$5:$C$113,2,FALSE)</f>
        <v>317700</v>
      </c>
      <c r="D64" s="34">
        <v>710000</v>
      </c>
      <c r="E64" s="34">
        <v>0</v>
      </c>
      <c r="F64" s="34">
        <v>0</v>
      </c>
      <c r="G64" s="34">
        <v>0</v>
      </c>
      <c r="H64" s="35">
        <f t="shared" si="2"/>
        <v>1487100</v>
      </c>
      <c r="I64" s="25" t="s">
        <v>136</v>
      </c>
    </row>
    <row r="65" spans="1:9" ht="34.5" customHeight="1">
      <c r="A65" s="4" t="s">
        <v>58</v>
      </c>
      <c r="B65" s="49">
        <f>VLOOKUP(A65,'一般会計債の内訳'!$B$4:$C$113,2,FALSE)</f>
        <v>434500</v>
      </c>
      <c r="C65" s="33">
        <f>VLOOKUP(A65,'公営企業債の内訳'!$B$5:$C$113,2,FALSE)</f>
        <v>21800</v>
      </c>
      <c r="D65" s="34">
        <v>426395</v>
      </c>
      <c r="E65" s="34">
        <v>0</v>
      </c>
      <c r="F65" s="34">
        <v>0</v>
      </c>
      <c r="G65" s="34">
        <v>0</v>
      </c>
      <c r="H65" s="35">
        <f t="shared" si="2"/>
        <v>882695</v>
      </c>
      <c r="I65" s="25" t="s">
        <v>136</v>
      </c>
    </row>
    <row r="66" spans="1:9" ht="34.5" customHeight="1">
      <c r="A66" s="4" t="s">
        <v>155</v>
      </c>
      <c r="B66" s="49">
        <f>VLOOKUP(A66,'一般会計債の内訳'!$B$4:$C$113,2,FALSE)</f>
        <v>0</v>
      </c>
      <c r="C66" s="33">
        <f>VLOOKUP(A66,'公営企業債の内訳'!$B$5:$C$113,2,FALSE)</f>
        <v>0</v>
      </c>
      <c r="D66" s="34">
        <v>0</v>
      </c>
      <c r="E66" s="34">
        <v>0</v>
      </c>
      <c r="F66" s="34">
        <v>0</v>
      </c>
      <c r="G66" s="34">
        <v>0</v>
      </c>
      <c r="H66" s="35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156</v>
      </c>
      <c r="B67" s="49">
        <f>VLOOKUP(A67,'一般会計債の内訳'!$B$4:$C$113,2,FALSE)</f>
        <v>15300</v>
      </c>
      <c r="C67" s="33">
        <f>VLOOKUP(A67,'公営企業債の内訳'!$B$5:$C$113,2,FALSE)</f>
        <v>0</v>
      </c>
      <c r="D67" s="34">
        <v>0</v>
      </c>
      <c r="E67" s="34">
        <v>0</v>
      </c>
      <c r="F67" s="34">
        <v>0</v>
      </c>
      <c r="G67" s="34">
        <v>0</v>
      </c>
      <c r="H67" s="35">
        <f t="shared" si="2"/>
        <v>15300</v>
      </c>
      <c r="I67" s="25" t="str">
        <f t="shared" si="3"/>
        <v>○</v>
      </c>
    </row>
    <row r="68" spans="1:9" ht="34.5" customHeight="1">
      <c r="A68" s="4" t="s">
        <v>157</v>
      </c>
      <c r="B68" s="49">
        <f>VLOOKUP(A68,'一般会計債の内訳'!$B$4:$C$113,2,FALSE)</f>
        <v>352000</v>
      </c>
      <c r="C68" s="33">
        <f>VLOOKUP(A68,'公営企業債の内訳'!$B$5:$C$113,2,FALSE)</f>
        <v>0</v>
      </c>
      <c r="D68" s="34">
        <v>0</v>
      </c>
      <c r="E68" s="34">
        <v>0</v>
      </c>
      <c r="F68" s="34">
        <v>0</v>
      </c>
      <c r="G68" s="34">
        <v>0</v>
      </c>
      <c r="H68" s="35">
        <f aca="true" t="shared" si="4" ref="H68:H98">SUM(B68:G68)</f>
        <v>352000</v>
      </c>
      <c r="I68" s="25" t="str">
        <f t="shared" si="3"/>
        <v>○</v>
      </c>
    </row>
    <row r="69" spans="1:9" ht="34.5" customHeight="1">
      <c r="A69" s="4" t="s">
        <v>158</v>
      </c>
      <c r="B69" s="49">
        <f>VLOOKUP(A69,'一般会計債の内訳'!$B$4:$C$113,2,FALSE)</f>
        <v>215300</v>
      </c>
      <c r="C69" s="33">
        <f>VLOOKUP(A69,'公営企業債の内訳'!$B$5:$C$113,2,FALSE)</f>
        <v>0</v>
      </c>
      <c r="D69" s="34">
        <v>0</v>
      </c>
      <c r="E69" s="34">
        <v>0</v>
      </c>
      <c r="F69" s="34">
        <v>0</v>
      </c>
      <c r="G69" s="34">
        <v>0</v>
      </c>
      <c r="H69" s="35">
        <f>SUM(B69:G69)</f>
        <v>215300</v>
      </c>
      <c r="I69" s="25" t="str">
        <f t="shared" si="3"/>
        <v>○</v>
      </c>
    </row>
    <row r="70" spans="1:9" ht="34.5" customHeight="1">
      <c r="A70" s="4" t="s">
        <v>159</v>
      </c>
      <c r="B70" s="49">
        <f>VLOOKUP(A70,'一般会計債の内訳'!$B$4:$C$113,2,FALSE)</f>
        <v>0</v>
      </c>
      <c r="C70" s="33">
        <f>VLOOKUP(A70,'公営企業債の内訳'!$B$5:$C$113,2,FALSE)</f>
        <v>0</v>
      </c>
      <c r="D70" s="34">
        <v>0</v>
      </c>
      <c r="E70" s="34">
        <v>0</v>
      </c>
      <c r="F70" s="34">
        <v>0</v>
      </c>
      <c r="G70" s="34">
        <v>0</v>
      </c>
      <c r="H70" s="35">
        <f t="shared" si="4"/>
        <v>0</v>
      </c>
      <c r="I70" s="25">
        <f t="shared" si="3"/>
      </c>
    </row>
    <row r="71" spans="1:9" ht="34.5" customHeight="1">
      <c r="A71" s="4" t="s">
        <v>160</v>
      </c>
      <c r="B71" s="49">
        <f>VLOOKUP(A71,'一般会計債の内訳'!$B$4:$C$113,2,FALSE)</f>
        <v>1222000</v>
      </c>
      <c r="C71" s="33">
        <f>VLOOKUP(A71,'公営企業債の内訳'!$B$5:$C$113,2,FALSE)</f>
        <v>0</v>
      </c>
      <c r="D71" s="34">
        <v>0</v>
      </c>
      <c r="E71" s="34">
        <v>0</v>
      </c>
      <c r="F71" s="34">
        <v>0</v>
      </c>
      <c r="G71" s="34">
        <v>0</v>
      </c>
      <c r="H71" s="35">
        <f t="shared" si="4"/>
        <v>1222000</v>
      </c>
      <c r="I71" s="25" t="str">
        <f t="shared" si="3"/>
        <v>○</v>
      </c>
    </row>
    <row r="72" spans="1:9" ht="34.5" customHeight="1">
      <c r="A72" s="4" t="s">
        <v>109</v>
      </c>
      <c r="B72" s="49">
        <f>VLOOKUP(A72,'一般会計債の内訳'!$B$4:$C$113,2,FALSE)</f>
        <v>0</v>
      </c>
      <c r="C72" s="33">
        <f>VLOOKUP(A72,'公営企業債の内訳'!$B$5:$C$113,2,FALSE)</f>
        <v>0</v>
      </c>
      <c r="D72" s="34">
        <v>0</v>
      </c>
      <c r="E72" s="34">
        <v>0</v>
      </c>
      <c r="F72" s="34">
        <v>0</v>
      </c>
      <c r="G72" s="34">
        <v>0</v>
      </c>
      <c r="H72" s="35">
        <f t="shared" si="4"/>
        <v>0</v>
      </c>
      <c r="I72" s="25">
        <f t="shared" si="3"/>
      </c>
    </row>
    <row r="73" spans="1:9" ht="34.5" customHeight="1">
      <c r="A73" s="4" t="s">
        <v>110</v>
      </c>
      <c r="B73" s="49">
        <f>VLOOKUP(A73,'一般会計債の内訳'!$B$4:$C$113,2,FALSE)</f>
        <v>0</v>
      </c>
      <c r="C73" s="33">
        <f>VLOOKUP(A73,'公営企業債の内訳'!$B$5:$C$113,2,FALSE)</f>
        <v>0</v>
      </c>
      <c r="D73" s="34">
        <v>0</v>
      </c>
      <c r="E73" s="34">
        <v>0</v>
      </c>
      <c r="F73" s="34">
        <v>0</v>
      </c>
      <c r="G73" s="34">
        <v>0</v>
      </c>
      <c r="H73" s="35">
        <f t="shared" si="4"/>
        <v>0</v>
      </c>
      <c r="I73" s="25">
        <f t="shared" si="3"/>
      </c>
    </row>
    <row r="74" spans="1:9" ht="34.5" customHeight="1">
      <c r="A74" s="4" t="s">
        <v>111</v>
      </c>
      <c r="B74" s="49">
        <f>VLOOKUP(A74,'一般会計債の内訳'!$B$4:$C$113,2,FALSE)</f>
        <v>0</v>
      </c>
      <c r="C74" s="33">
        <f>VLOOKUP(A74,'公営企業債の内訳'!$B$5:$C$113,2,FALSE)</f>
        <v>0</v>
      </c>
      <c r="D74" s="34">
        <v>0</v>
      </c>
      <c r="E74" s="34">
        <v>0</v>
      </c>
      <c r="F74" s="34">
        <v>0</v>
      </c>
      <c r="G74" s="34">
        <v>0</v>
      </c>
      <c r="H74" s="35">
        <f t="shared" si="4"/>
        <v>0</v>
      </c>
      <c r="I74" s="25">
        <f t="shared" si="3"/>
      </c>
    </row>
    <row r="75" spans="1:9" ht="34.5" customHeight="1">
      <c r="A75" s="4" t="s">
        <v>112</v>
      </c>
      <c r="B75" s="49">
        <f>VLOOKUP(A75,'一般会計債の内訳'!$B$4:$C$113,2,FALSE)</f>
        <v>0</v>
      </c>
      <c r="C75" s="33">
        <f>VLOOKUP(A75,'公営企業債の内訳'!$B$5:$C$113,2,FALSE)</f>
        <v>0</v>
      </c>
      <c r="D75" s="34">
        <v>0</v>
      </c>
      <c r="E75" s="34">
        <v>0</v>
      </c>
      <c r="F75" s="34">
        <v>0</v>
      </c>
      <c r="G75" s="34">
        <v>0</v>
      </c>
      <c r="H75" s="35">
        <f t="shared" si="4"/>
        <v>0</v>
      </c>
      <c r="I75" s="25">
        <f t="shared" si="3"/>
      </c>
    </row>
    <row r="76" spans="1:9" ht="34.5" customHeight="1">
      <c r="A76" s="4" t="s">
        <v>59</v>
      </c>
      <c r="B76" s="49">
        <f>VLOOKUP(A76,'一般会計債の内訳'!$B$4:$C$113,2,FALSE)</f>
        <v>262300</v>
      </c>
      <c r="C76" s="33">
        <f>VLOOKUP(A76,'公営企業債の内訳'!$B$5:$C$113,2,FALSE)</f>
        <v>0</v>
      </c>
      <c r="D76" s="34">
        <v>0</v>
      </c>
      <c r="E76" s="34">
        <v>0</v>
      </c>
      <c r="F76" s="34">
        <v>0</v>
      </c>
      <c r="G76" s="34">
        <v>0</v>
      </c>
      <c r="H76" s="35">
        <f t="shared" si="4"/>
        <v>262300</v>
      </c>
      <c r="I76" s="25" t="str">
        <f t="shared" si="3"/>
        <v>○</v>
      </c>
    </row>
    <row r="77" spans="1:9" ht="34.5" customHeight="1">
      <c r="A77" s="4" t="s">
        <v>113</v>
      </c>
      <c r="B77" s="49">
        <f>VLOOKUP(A77,'一般会計債の内訳'!$B$4:$C$113,2,FALSE)</f>
        <v>576000</v>
      </c>
      <c r="C77" s="33">
        <f>VLOOKUP(A77,'公営企業債の内訳'!$B$5:$C$113,2,FALSE)</f>
        <v>0</v>
      </c>
      <c r="D77" s="34">
        <v>0</v>
      </c>
      <c r="E77" s="34">
        <v>0</v>
      </c>
      <c r="F77" s="34">
        <v>0</v>
      </c>
      <c r="G77" s="34">
        <v>0</v>
      </c>
      <c r="H77" s="35">
        <f t="shared" si="4"/>
        <v>576000</v>
      </c>
      <c r="I77" s="25" t="str">
        <f t="shared" si="3"/>
        <v>○</v>
      </c>
    </row>
    <row r="78" spans="1:9" ht="34.5" customHeight="1">
      <c r="A78" s="4" t="s">
        <v>114</v>
      </c>
      <c r="B78" s="49">
        <f>VLOOKUP(A78,'一般会計債の内訳'!$B$4:$C$113,2,FALSE)</f>
        <v>0</v>
      </c>
      <c r="C78" s="33">
        <f>VLOOKUP(A78,'公営企業債の内訳'!$B$5:$C$113,2,FALSE)</f>
        <v>0</v>
      </c>
      <c r="D78" s="34">
        <v>0</v>
      </c>
      <c r="E78" s="34">
        <v>0</v>
      </c>
      <c r="F78" s="34">
        <v>0</v>
      </c>
      <c r="G78" s="34">
        <v>0</v>
      </c>
      <c r="H78" s="35">
        <f t="shared" si="4"/>
        <v>0</v>
      </c>
      <c r="I78" s="25">
        <f t="shared" si="3"/>
      </c>
    </row>
    <row r="79" spans="1:9" ht="34.5" customHeight="1">
      <c r="A79" s="4" t="s">
        <v>76</v>
      </c>
      <c r="B79" s="49">
        <f>VLOOKUP(A79,'一般会計債の内訳'!$B$4:$C$113,2,FALSE)</f>
        <v>0</v>
      </c>
      <c r="C79" s="33">
        <f>VLOOKUP(A79,'公営企業債の内訳'!$B$5:$C$113,2,FALSE)</f>
        <v>400000</v>
      </c>
      <c r="D79" s="34">
        <v>0</v>
      </c>
      <c r="E79" s="34">
        <v>0</v>
      </c>
      <c r="F79" s="34">
        <v>0</v>
      </c>
      <c r="G79" s="34">
        <v>0</v>
      </c>
      <c r="H79" s="35">
        <f t="shared" si="4"/>
        <v>400000</v>
      </c>
      <c r="I79" s="25" t="str">
        <f t="shared" si="3"/>
        <v>○</v>
      </c>
    </row>
    <row r="80" spans="1:9" ht="34.5" customHeight="1">
      <c r="A80" s="4" t="s">
        <v>122</v>
      </c>
      <c r="B80" s="49">
        <f>VLOOKUP(A80,'一般会計債の内訳'!$B$4:$C$113,2,FALSE)</f>
        <v>0</v>
      </c>
      <c r="C80" s="33">
        <f>VLOOKUP(A80,'公営企業債の内訳'!$B$5:$C$113,2,FALSE)</f>
        <v>0</v>
      </c>
      <c r="D80" s="34">
        <v>0</v>
      </c>
      <c r="E80" s="34">
        <v>0</v>
      </c>
      <c r="F80" s="34">
        <v>0</v>
      </c>
      <c r="G80" s="34">
        <v>0</v>
      </c>
      <c r="H80" s="35">
        <f t="shared" si="4"/>
        <v>0</v>
      </c>
      <c r="I80" s="25">
        <f t="shared" si="3"/>
      </c>
    </row>
    <row r="81" spans="1:9" ht="34.5" customHeight="1">
      <c r="A81" s="4" t="s">
        <v>123</v>
      </c>
      <c r="B81" s="49">
        <f>VLOOKUP(A81,'一般会計債の内訳'!$B$4:$C$113,2,FALSE)</f>
        <v>0</v>
      </c>
      <c r="C81" s="33">
        <f>VLOOKUP(A81,'公営企業債の内訳'!$B$5:$C$113,2,FALSE)</f>
        <v>0</v>
      </c>
      <c r="D81" s="34">
        <v>0</v>
      </c>
      <c r="E81" s="34">
        <v>0</v>
      </c>
      <c r="F81" s="34">
        <v>0</v>
      </c>
      <c r="G81" s="34">
        <v>0</v>
      </c>
      <c r="H81" s="35">
        <f t="shared" si="4"/>
        <v>0</v>
      </c>
      <c r="I81" s="25">
        <f t="shared" si="3"/>
      </c>
    </row>
    <row r="82" spans="1:9" ht="34.5" customHeight="1">
      <c r="A82" s="4" t="s">
        <v>124</v>
      </c>
      <c r="B82" s="49">
        <f>VLOOKUP(A82,'一般会計債の内訳'!$B$4:$C$113,2,FALSE)</f>
        <v>0</v>
      </c>
      <c r="C82" s="33">
        <f>VLOOKUP(A82,'公営企業債の内訳'!$B$5:$C$113,2,FALSE)</f>
        <v>0</v>
      </c>
      <c r="D82" s="34">
        <v>0</v>
      </c>
      <c r="E82" s="34">
        <v>0</v>
      </c>
      <c r="F82" s="34">
        <v>0</v>
      </c>
      <c r="G82" s="34">
        <v>0</v>
      </c>
      <c r="H82" s="35">
        <f t="shared" si="4"/>
        <v>0</v>
      </c>
      <c r="I82" s="25">
        <f t="shared" si="3"/>
      </c>
    </row>
    <row r="83" spans="1:9" ht="34.5" customHeight="1">
      <c r="A83" s="4" t="s">
        <v>125</v>
      </c>
      <c r="B83" s="49">
        <f>VLOOKUP(A83,'一般会計債の内訳'!$B$4:$C$113,2,FALSE)</f>
        <v>0</v>
      </c>
      <c r="C83" s="33">
        <f>VLOOKUP(A83,'公営企業債の内訳'!$B$5:$C$113,2,FALSE)</f>
        <v>0</v>
      </c>
      <c r="D83" s="34">
        <v>0</v>
      </c>
      <c r="E83" s="34">
        <v>0</v>
      </c>
      <c r="F83" s="34">
        <v>0</v>
      </c>
      <c r="G83" s="34">
        <v>0</v>
      </c>
      <c r="H83" s="35">
        <f t="shared" si="4"/>
        <v>0</v>
      </c>
      <c r="I83" s="25">
        <f t="shared" si="3"/>
      </c>
    </row>
    <row r="84" spans="1:9" ht="34.5" customHeight="1">
      <c r="A84" s="4" t="s">
        <v>126</v>
      </c>
      <c r="B84" s="49">
        <f>VLOOKUP(A84,'一般会計債の内訳'!$B$4:$C$113,2,FALSE)</f>
        <v>0</v>
      </c>
      <c r="C84" s="33">
        <f>VLOOKUP(A84,'公営企業債の内訳'!$B$5:$C$113,2,FALSE)</f>
        <v>0</v>
      </c>
      <c r="D84" s="34">
        <v>0</v>
      </c>
      <c r="E84" s="34">
        <v>0</v>
      </c>
      <c r="F84" s="34">
        <v>0</v>
      </c>
      <c r="G84" s="34">
        <v>0</v>
      </c>
      <c r="H84" s="35">
        <f t="shared" si="4"/>
        <v>0</v>
      </c>
      <c r="I84" s="25">
        <f t="shared" si="3"/>
      </c>
    </row>
    <row r="85" spans="1:9" ht="34.5" customHeight="1">
      <c r="A85" s="4" t="s">
        <v>161</v>
      </c>
      <c r="B85" s="49">
        <f>VLOOKUP(A85,'一般会計債の内訳'!$B$4:$C$113,2,FALSE)</f>
        <v>0</v>
      </c>
      <c r="C85" s="33">
        <f>VLOOKUP(A85,'公営企業債の内訳'!$B$5:$C$113,2,FALSE)</f>
        <v>0</v>
      </c>
      <c r="D85" s="34">
        <v>0</v>
      </c>
      <c r="E85" s="34">
        <v>0</v>
      </c>
      <c r="F85" s="34">
        <v>0</v>
      </c>
      <c r="G85" s="34">
        <v>0</v>
      </c>
      <c r="H85" s="35">
        <f t="shared" si="4"/>
        <v>0</v>
      </c>
      <c r="I85" s="25">
        <f t="shared" si="3"/>
      </c>
    </row>
    <row r="86" spans="1:9" ht="34.5" customHeight="1">
      <c r="A86" s="4" t="s">
        <v>127</v>
      </c>
      <c r="B86" s="49">
        <f>VLOOKUP(A86,'一般会計債の内訳'!$B$4:$C$113,2,FALSE)</f>
        <v>0</v>
      </c>
      <c r="C86" s="33">
        <f>VLOOKUP(A86,'公営企業債の内訳'!$B$5:$C$113,2,FALSE)</f>
        <v>0</v>
      </c>
      <c r="D86" s="34">
        <v>0</v>
      </c>
      <c r="E86" s="34">
        <v>0</v>
      </c>
      <c r="F86" s="34">
        <v>0</v>
      </c>
      <c r="G86" s="34">
        <v>0</v>
      </c>
      <c r="H86" s="35">
        <f t="shared" si="4"/>
        <v>0</v>
      </c>
      <c r="I86" s="25">
        <f t="shared" si="3"/>
      </c>
    </row>
    <row r="87" spans="1:9" ht="34.5" customHeight="1">
      <c r="A87" s="4" t="s">
        <v>128</v>
      </c>
      <c r="B87" s="49">
        <f>VLOOKUP(A87,'一般会計債の内訳'!$B$4:$C$113,2,FALSE)</f>
        <v>0</v>
      </c>
      <c r="C87" s="33">
        <f>VLOOKUP(A87,'公営企業債の内訳'!$B$5:$C$113,2,FALSE)</f>
        <v>0</v>
      </c>
      <c r="D87" s="34">
        <v>0</v>
      </c>
      <c r="E87" s="34">
        <v>0</v>
      </c>
      <c r="F87" s="34">
        <v>0</v>
      </c>
      <c r="G87" s="34">
        <v>0</v>
      </c>
      <c r="H87" s="35">
        <f t="shared" si="4"/>
        <v>0</v>
      </c>
      <c r="I87" s="25">
        <f t="shared" si="3"/>
      </c>
    </row>
    <row r="88" spans="1:9" ht="34.5" customHeight="1">
      <c r="A88" s="4" t="s">
        <v>129</v>
      </c>
      <c r="B88" s="49">
        <f>VLOOKUP(A88,'一般会計債の内訳'!$B$4:$C$113,2,FALSE)</f>
        <v>0</v>
      </c>
      <c r="C88" s="33">
        <f>VLOOKUP(A88,'公営企業債の内訳'!$B$5:$C$113,2,FALSE)</f>
        <v>0</v>
      </c>
      <c r="D88" s="34">
        <v>0</v>
      </c>
      <c r="E88" s="34">
        <v>0</v>
      </c>
      <c r="F88" s="34">
        <v>0</v>
      </c>
      <c r="G88" s="34">
        <v>0</v>
      </c>
      <c r="H88" s="35">
        <f t="shared" si="4"/>
        <v>0</v>
      </c>
      <c r="I88" s="25">
        <f t="shared" si="3"/>
      </c>
    </row>
    <row r="89" spans="1:9" ht="34.5" customHeight="1">
      <c r="A89" s="4" t="s">
        <v>106</v>
      </c>
      <c r="B89" s="49">
        <f>VLOOKUP(A89,'一般会計債の内訳'!$B$4:$C$113,2,FALSE)</f>
        <v>0</v>
      </c>
      <c r="C89" s="33">
        <f>VLOOKUP(A89,'公営企業債の内訳'!$B$5:$C$113,2,FALSE)</f>
        <v>1326000</v>
      </c>
      <c r="D89" s="34">
        <v>0</v>
      </c>
      <c r="E89" s="34">
        <v>0</v>
      </c>
      <c r="F89" s="34">
        <v>0</v>
      </c>
      <c r="G89" s="34">
        <v>0</v>
      </c>
      <c r="H89" s="35">
        <f t="shared" si="4"/>
        <v>1326000</v>
      </c>
      <c r="I89" s="25" t="str">
        <f t="shared" si="3"/>
        <v>○</v>
      </c>
    </row>
    <row r="90" spans="1:9" ht="34.5" customHeight="1">
      <c r="A90" s="4" t="s">
        <v>169</v>
      </c>
      <c r="B90" s="49">
        <f>VLOOKUP(A90,'一般会計債の内訳'!$B$4:$C$113,2,FALSE)</f>
        <v>0</v>
      </c>
      <c r="C90" s="33">
        <f>VLOOKUP(A90,'公営企業債の内訳'!$B$5:$C$113,2,FALSE)</f>
        <v>452200</v>
      </c>
      <c r="D90" s="34">
        <v>0</v>
      </c>
      <c r="E90" s="34">
        <v>0</v>
      </c>
      <c r="F90" s="34">
        <v>0</v>
      </c>
      <c r="G90" s="34">
        <v>0</v>
      </c>
      <c r="H90" s="35">
        <f t="shared" si="4"/>
        <v>452200</v>
      </c>
      <c r="I90" s="25" t="str">
        <f t="shared" si="3"/>
        <v>○</v>
      </c>
    </row>
    <row r="91" spans="1:9" ht="34.5" customHeight="1">
      <c r="A91" s="4" t="s">
        <v>104</v>
      </c>
      <c r="B91" s="49">
        <f>VLOOKUP(A91,'一般会計債の内訳'!$B$4:$C$113,2,FALSE)</f>
        <v>76200</v>
      </c>
      <c r="C91" s="33">
        <f>VLOOKUP(A91,'公営企業債の内訳'!$B$5:$C$113,2,FALSE)</f>
        <v>0</v>
      </c>
      <c r="D91" s="34">
        <v>0</v>
      </c>
      <c r="E91" s="34">
        <v>0</v>
      </c>
      <c r="F91" s="34">
        <v>0</v>
      </c>
      <c r="G91" s="34">
        <v>0</v>
      </c>
      <c r="H91" s="35">
        <f t="shared" si="4"/>
        <v>76200</v>
      </c>
      <c r="I91" s="25" t="str">
        <f t="shared" si="3"/>
        <v>○</v>
      </c>
    </row>
    <row r="92" spans="1:9" ht="34.5" customHeight="1">
      <c r="A92" s="4" t="s">
        <v>166</v>
      </c>
      <c r="B92" s="49">
        <f>VLOOKUP(A92,'一般会計債の内訳'!$B$4:$C$113,2,FALSE)</f>
        <v>58700</v>
      </c>
      <c r="C92" s="33">
        <f>VLOOKUP(A92,'公営企業債の内訳'!$B$5:$C$113,2,FALSE)</f>
        <v>0</v>
      </c>
      <c r="D92" s="34">
        <v>0</v>
      </c>
      <c r="E92" s="34">
        <v>0</v>
      </c>
      <c r="F92" s="34">
        <v>0</v>
      </c>
      <c r="G92" s="34">
        <v>0</v>
      </c>
      <c r="H92" s="35">
        <f t="shared" si="4"/>
        <v>58700</v>
      </c>
      <c r="I92" s="25" t="str">
        <f>IF(H92&gt;0,"○","")</f>
        <v>○</v>
      </c>
    </row>
    <row r="93" spans="1:9" ht="34.5" customHeight="1">
      <c r="A93" s="4" t="s">
        <v>105</v>
      </c>
      <c r="B93" s="49">
        <f>VLOOKUP(A93,'一般会計債の内訳'!$B$4:$C$113,2,FALSE)</f>
        <v>82400</v>
      </c>
      <c r="C93" s="33">
        <f>VLOOKUP(A93,'公営企業債の内訳'!$B$5:$C$113,2,FALSE)</f>
        <v>0</v>
      </c>
      <c r="D93" s="34">
        <v>0</v>
      </c>
      <c r="E93" s="34">
        <v>0</v>
      </c>
      <c r="F93" s="34">
        <v>0</v>
      </c>
      <c r="G93" s="34">
        <v>0</v>
      </c>
      <c r="H93" s="35">
        <f t="shared" si="4"/>
        <v>82400</v>
      </c>
      <c r="I93" s="25" t="str">
        <f aca="true" t="shared" si="5" ref="I93:I112">IF(H93&gt;0,"○","")</f>
        <v>○</v>
      </c>
    </row>
    <row r="94" spans="1:9" ht="34.5" customHeight="1">
      <c r="A94" s="4" t="s">
        <v>60</v>
      </c>
      <c r="B94" s="49">
        <f>VLOOKUP(A94,'一般会計債の内訳'!$B$4:$C$113,2,FALSE)</f>
        <v>107100</v>
      </c>
      <c r="C94" s="33">
        <f>VLOOKUP(A94,'公営企業債の内訳'!$B$5:$C$113,2,FALSE)</f>
        <v>0</v>
      </c>
      <c r="D94" s="34">
        <v>0</v>
      </c>
      <c r="E94" s="34">
        <v>0</v>
      </c>
      <c r="F94" s="34">
        <v>0</v>
      </c>
      <c r="G94" s="34">
        <v>0</v>
      </c>
      <c r="H94" s="35">
        <f t="shared" si="4"/>
        <v>107100</v>
      </c>
      <c r="I94" s="25" t="str">
        <f t="shared" si="5"/>
        <v>○</v>
      </c>
    </row>
    <row r="95" spans="1:9" ht="34.5" customHeight="1">
      <c r="A95" s="4" t="s">
        <v>115</v>
      </c>
      <c r="B95" s="49">
        <f>VLOOKUP(A95,'一般会計債の内訳'!$B$4:$C$113,2,FALSE)</f>
        <v>2485200</v>
      </c>
      <c r="C95" s="33">
        <f>VLOOKUP(A95,'公営企業債の内訳'!$B$5:$C$113,2,FALSE)</f>
        <v>0</v>
      </c>
      <c r="D95" s="34">
        <v>0</v>
      </c>
      <c r="E95" s="34">
        <v>0</v>
      </c>
      <c r="F95" s="34">
        <v>0</v>
      </c>
      <c r="G95" s="34">
        <v>0</v>
      </c>
      <c r="H95" s="35">
        <f t="shared" si="4"/>
        <v>2485200</v>
      </c>
      <c r="I95" s="25" t="str">
        <f t="shared" si="5"/>
        <v>○</v>
      </c>
    </row>
    <row r="96" spans="1:9" ht="34.5" customHeight="1">
      <c r="A96" s="4" t="s">
        <v>61</v>
      </c>
      <c r="B96" s="49">
        <f>VLOOKUP(A96,'一般会計債の内訳'!$B$4:$C$113,2,FALSE)</f>
        <v>131400</v>
      </c>
      <c r="C96" s="33">
        <f>VLOOKUP(A96,'公営企業債の内訳'!$B$5:$C$113,2,FALSE)</f>
        <v>0</v>
      </c>
      <c r="D96" s="34">
        <v>0</v>
      </c>
      <c r="E96" s="34">
        <v>0</v>
      </c>
      <c r="F96" s="34">
        <v>0</v>
      </c>
      <c r="G96" s="34">
        <v>0</v>
      </c>
      <c r="H96" s="35">
        <f t="shared" si="4"/>
        <v>131400</v>
      </c>
      <c r="I96" s="25" t="str">
        <f t="shared" si="5"/>
        <v>○</v>
      </c>
    </row>
    <row r="97" spans="1:9" ht="34.5" customHeight="1">
      <c r="A97" s="4" t="s">
        <v>62</v>
      </c>
      <c r="B97" s="49">
        <f>VLOOKUP(A97,'一般会計債の内訳'!$B$4:$C$113,2,FALSE)</f>
        <v>218000</v>
      </c>
      <c r="C97" s="33">
        <f>VLOOKUP(A97,'公営企業債の内訳'!$B$5:$C$113,2,FALSE)</f>
        <v>0</v>
      </c>
      <c r="D97" s="34">
        <v>0</v>
      </c>
      <c r="E97" s="34">
        <v>0</v>
      </c>
      <c r="F97" s="34">
        <v>0</v>
      </c>
      <c r="G97" s="34">
        <v>0</v>
      </c>
      <c r="H97" s="35">
        <f t="shared" si="4"/>
        <v>218000</v>
      </c>
      <c r="I97" s="25" t="str">
        <f t="shared" si="5"/>
        <v>○</v>
      </c>
    </row>
    <row r="98" spans="1:9" ht="34.5" customHeight="1">
      <c r="A98" s="4" t="s">
        <v>63</v>
      </c>
      <c r="B98" s="49">
        <f>VLOOKUP(A98,'一般会計債の内訳'!$B$4:$C$113,2,FALSE)</f>
        <v>310400</v>
      </c>
      <c r="C98" s="33">
        <f>VLOOKUP(A98,'公営企業債の内訳'!$B$5:$C$113,2,FALSE)</f>
        <v>0</v>
      </c>
      <c r="D98" s="34">
        <v>0</v>
      </c>
      <c r="E98" s="34">
        <v>0</v>
      </c>
      <c r="F98" s="34">
        <v>0</v>
      </c>
      <c r="G98" s="34">
        <v>0</v>
      </c>
      <c r="H98" s="35">
        <f t="shared" si="4"/>
        <v>310400</v>
      </c>
      <c r="I98" s="25" t="str">
        <f t="shared" si="5"/>
        <v>○</v>
      </c>
    </row>
    <row r="99" spans="1:9" ht="34.5" customHeight="1">
      <c r="A99" s="4" t="s">
        <v>64</v>
      </c>
      <c r="B99" s="49">
        <f>VLOOKUP(A99,'一般会計債の内訳'!$B$4:$C$113,2,FALSE)</f>
        <v>47200</v>
      </c>
      <c r="C99" s="33">
        <f>VLOOKUP(A99,'公営企業債の内訳'!$B$5:$C$113,2,FALSE)</f>
        <v>0</v>
      </c>
      <c r="D99" s="34">
        <v>0</v>
      </c>
      <c r="E99" s="34">
        <v>0</v>
      </c>
      <c r="F99" s="34">
        <v>0</v>
      </c>
      <c r="G99" s="34">
        <v>0</v>
      </c>
      <c r="H99" s="35">
        <f aca="true" t="shared" si="6" ref="H99:H112">SUM(B99:G99)</f>
        <v>47200</v>
      </c>
      <c r="I99" s="25" t="str">
        <f t="shared" si="5"/>
        <v>○</v>
      </c>
    </row>
    <row r="100" spans="1:9" ht="34.5" customHeight="1">
      <c r="A100" s="4" t="s">
        <v>65</v>
      </c>
      <c r="B100" s="49">
        <f>VLOOKUP(A100,'一般会計債の内訳'!$B$4:$C$113,2,FALSE)</f>
        <v>0</v>
      </c>
      <c r="C100" s="33">
        <f>VLOOKUP(A100,'公営企業債の内訳'!$B$5:$C$113,2,FALSE)</f>
        <v>0</v>
      </c>
      <c r="D100" s="34">
        <v>0</v>
      </c>
      <c r="E100" s="34">
        <v>0</v>
      </c>
      <c r="F100" s="34">
        <v>0</v>
      </c>
      <c r="G100" s="34">
        <v>0</v>
      </c>
      <c r="H100" s="35">
        <f t="shared" si="6"/>
        <v>0</v>
      </c>
      <c r="I100" s="25">
        <f t="shared" si="5"/>
      </c>
    </row>
    <row r="101" spans="1:9" ht="34.5" customHeight="1">
      <c r="A101" s="4" t="s">
        <v>116</v>
      </c>
      <c r="B101" s="49">
        <f>VLOOKUP(A101,'一般会計債の内訳'!$B$4:$C$113,2,FALSE)</f>
        <v>0</v>
      </c>
      <c r="C101" s="33">
        <f>VLOOKUP(A101,'公営企業債の内訳'!$B$5:$C$113,2,FALSE)</f>
        <v>0</v>
      </c>
      <c r="D101" s="34">
        <v>0</v>
      </c>
      <c r="E101" s="34">
        <v>0</v>
      </c>
      <c r="F101" s="34">
        <v>0</v>
      </c>
      <c r="G101" s="34">
        <v>0</v>
      </c>
      <c r="H101" s="35">
        <f t="shared" si="6"/>
        <v>0</v>
      </c>
      <c r="I101" s="25">
        <f t="shared" si="5"/>
      </c>
    </row>
    <row r="102" spans="1:9" ht="34.5" customHeight="1">
      <c r="A102" s="4" t="s">
        <v>130</v>
      </c>
      <c r="B102" s="49">
        <f>VLOOKUP(A102,'一般会計債の内訳'!$B$4:$C$113,2,FALSE)</f>
        <v>0</v>
      </c>
      <c r="C102" s="33">
        <f>VLOOKUP(A102,'公営企業債の内訳'!$B$5:$C$113,2,FALSE)</f>
        <v>0</v>
      </c>
      <c r="D102" s="34">
        <v>0</v>
      </c>
      <c r="E102" s="34">
        <v>0</v>
      </c>
      <c r="F102" s="34">
        <v>0</v>
      </c>
      <c r="G102" s="34">
        <v>0</v>
      </c>
      <c r="H102" s="35">
        <f t="shared" si="6"/>
        <v>0</v>
      </c>
      <c r="I102" s="25">
        <f t="shared" si="5"/>
      </c>
    </row>
    <row r="103" spans="1:8" ht="34.5" customHeight="1">
      <c r="A103" s="4" t="s">
        <v>162</v>
      </c>
      <c r="B103" s="49">
        <f>VLOOKUP(A103,'一般会計債の内訳'!$B$4:$C$113,2,FALSE)</f>
        <v>0</v>
      </c>
      <c r="C103" s="33">
        <f>VLOOKUP(A103,'公営企業債の内訳'!$B$5:$C$113,2,FALSE)</f>
        <v>243500</v>
      </c>
      <c r="D103" s="34">
        <v>0</v>
      </c>
      <c r="E103" s="34">
        <v>0</v>
      </c>
      <c r="F103" s="34">
        <v>0</v>
      </c>
      <c r="G103" s="34">
        <v>0</v>
      </c>
      <c r="H103" s="35">
        <f t="shared" si="6"/>
        <v>243500</v>
      </c>
    </row>
    <row r="104" spans="1:9" ht="34.5" customHeight="1">
      <c r="A104" s="4" t="s">
        <v>117</v>
      </c>
      <c r="B104" s="49">
        <f>VLOOKUP(A104,'一般会計債の内訳'!$B$4:$C$113,2,FALSE)</f>
        <v>0</v>
      </c>
      <c r="C104" s="33">
        <f>VLOOKUP(A104,'公営企業債の内訳'!$B$5:$C$113,2,FALSE)</f>
        <v>0</v>
      </c>
      <c r="D104" s="34">
        <v>0</v>
      </c>
      <c r="E104" s="34">
        <v>0</v>
      </c>
      <c r="F104" s="34">
        <v>0</v>
      </c>
      <c r="G104" s="34">
        <v>0</v>
      </c>
      <c r="H104" s="35">
        <f t="shared" si="6"/>
        <v>0</v>
      </c>
      <c r="I104" s="25">
        <f t="shared" si="5"/>
      </c>
    </row>
    <row r="105" spans="1:9" ht="34.5" customHeight="1">
      <c r="A105" s="4" t="s">
        <v>118</v>
      </c>
      <c r="B105" s="49">
        <f>VLOOKUP(A105,'一般会計債の内訳'!$B$4:$C$113,2,FALSE)</f>
        <v>0</v>
      </c>
      <c r="C105" s="33">
        <f>VLOOKUP(A105,'公営企業債の内訳'!$B$5:$C$113,2,FALSE)</f>
        <v>0</v>
      </c>
      <c r="D105" s="34">
        <v>0</v>
      </c>
      <c r="E105" s="34">
        <v>0</v>
      </c>
      <c r="F105" s="34">
        <v>0</v>
      </c>
      <c r="G105" s="34">
        <v>0</v>
      </c>
      <c r="H105" s="35">
        <f>SUM(B105:G105)</f>
        <v>0</v>
      </c>
      <c r="I105" s="25">
        <f t="shared" si="5"/>
      </c>
    </row>
    <row r="106" spans="1:9" ht="34.5" customHeight="1">
      <c r="A106" s="4" t="s">
        <v>131</v>
      </c>
      <c r="B106" s="49">
        <f>VLOOKUP(A106,'一般会計債の内訳'!$B$4:$C$113,2,FALSE)</f>
        <v>0</v>
      </c>
      <c r="C106" s="33">
        <f>VLOOKUP(A106,'公営企業債の内訳'!$B$5:$C$113,2,FALSE)</f>
        <v>0</v>
      </c>
      <c r="D106" s="34">
        <v>0</v>
      </c>
      <c r="E106" s="34">
        <v>0</v>
      </c>
      <c r="F106" s="34">
        <v>0</v>
      </c>
      <c r="G106" s="34">
        <v>0</v>
      </c>
      <c r="H106" s="35">
        <f t="shared" si="6"/>
        <v>0</v>
      </c>
      <c r="I106" s="25">
        <f t="shared" si="5"/>
      </c>
    </row>
    <row r="107" spans="1:9" ht="34.5" customHeight="1">
      <c r="A107" s="4" t="s">
        <v>132</v>
      </c>
      <c r="B107" s="49">
        <f>VLOOKUP(A107,'一般会計債の内訳'!$B$4:$C$113,2,FALSE)</f>
        <v>0</v>
      </c>
      <c r="C107" s="33">
        <f>VLOOKUP(A107,'公営企業債の内訳'!$B$5:$C$113,2,FALSE)</f>
        <v>0</v>
      </c>
      <c r="D107" s="34">
        <v>0</v>
      </c>
      <c r="E107" s="34">
        <v>0</v>
      </c>
      <c r="F107" s="34">
        <v>0</v>
      </c>
      <c r="G107" s="34">
        <v>0</v>
      </c>
      <c r="H107" s="35">
        <f t="shared" si="6"/>
        <v>0</v>
      </c>
      <c r="I107" s="25">
        <f t="shared" si="5"/>
      </c>
    </row>
    <row r="108" spans="1:9" ht="34.5" customHeight="1">
      <c r="A108" s="4" t="s">
        <v>163</v>
      </c>
      <c r="B108" s="49">
        <f>VLOOKUP(A108,'一般会計債の内訳'!$B$4:$C$113,2,FALSE)</f>
        <v>0</v>
      </c>
      <c r="C108" s="33">
        <f>VLOOKUP(A108,'公営企業債の内訳'!$B$5:$C$113,2,FALSE)</f>
        <v>91400</v>
      </c>
      <c r="D108" s="34">
        <v>0</v>
      </c>
      <c r="E108" s="34">
        <v>0</v>
      </c>
      <c r="F108" s="34">
        <v>0</v>
      </c>
      <c r="G108" s="34">
        <v>0</v>
      </c>
      <c r="H108" s="35">
        <f t="shared" si="6"/>
        <v>91400</v>
      </c>
      <c r="I108" s="25" t="str">
        <f t="shared" si="5"/>
        <v>○</v>
      </c>
    </row>
    <row r="109" spans="1:9" ht="34.5" customHeight="1">
      <c r="A109" s="4" t="s">
        <v>119</v>
      </c>
      <c r="B109" s="49">
        <f>VLOOKUP(A109,'一般会計債の内訳'!$B$4:$C$113,2,FALSE)</f>
        <v>0</v>
      </c>
      <c r="C109" s="33">
        <f>VLOOKUP(A109,'公営企業債の内訳'!$B$5:$C$113,2,FALSE)</f>
        <v>0</v>
      </c>
      <c r="D109" s="34">
        <v>0</v>
      </c>
      <c r="E109" s="34">
        <v>0</v>
      </c>
      <c r="F109" s="34">
        <v>0</v>
      </c>
      <c r="G109" s="34">
        <v>0</v>
      </c>
      <c r="H109" s="35">
        <f t="shared" si="6"/>
        <v>0</v>
      </c>
      <c r="I109" s="25">
        <f t="shared" si="5"/>
      </c>
    </row>
    <row r="110" spans="1:9" ht="34.5" customHeight="1">
      <c r="A110" s="4" t="s">
        <v>133</v>
      </c>
      <c r="B110" s="49">
        <f>VLOOKUP(A110,'一般会計債の内訳'!$B$4:$C$113,2,FALSE)</f>
        <v>0</v>
      </c>
      <c r="C110" s="33">
        <f>VLOOKUP(A110,'公営企業債の内訳'!$B$5:$C$113,2,FALSE)</f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f t="shared" si="6"/>
        <v>0</v>
      </c>
      <c r="I110" s="25">
        <f t="shared" si="5"/>
      </c>
    </row>
    <row r="111" spans="1:9" ht="34.5" customHeight="1">
      <c r="A111" s="4" t="s">
        <v>120</v>
      </c>
      <c r="B111" s="49">
        <f>VLOOKUP(A111,'一般会計債の内訳'!$B$4:$C$113,2,FALSE)</f>
        <v>257900</v>
      </c>
      <c r="C111" s="33">
        <f>VLOOKUP(A111,'公営企業債の内訳'!$B$5:$C$113,2,FALSE)</f>
        <v>0</v>
      </c>
      <c r="D111" s="34">
        <v>0</v>
      </c>
      <c r="E111" s="34">
        <v>0</v>
      </c>
      <c r="F111" s="34">
        <v>0</v>
      </c>
      <c r="G111" s="34">
        <v>0</v>
      </c>
      <c r="H111" s="35">
        <f t="shared" si="6"/>
        <v>257900</v>
      </c>
      <c r="I111" s="25" t="str">
        <f t="shared" si="5"/>
        <v>○</v>
      </c>
    </row>
    <row r="112" spans="1:9" ht="34.5" customHeight="1">
      <c r="A112" s="27" t="s">
        <v>121</v>
      </c>
      <c r="B112" s="49">
        <f>VLOOKUP(A112,'一般会計債の内訳'!$B$4:$C$113,2,FALSE)</f>
        <v>0</v>
      </c>
      <c r="C112" s="33">
        <f>VLOOKUP(A112,'公営企業債の内訳'!$B$5:$C$113,2,FALSE)</f>
        <v>0</v>
      </c>
      <c r="D112" s="34">
        <v>0</v>
      </c>
      <c r="E112" s="34">
        <v>0</v>
      </c>
      <c r="F112" s="34">
        <v>0</v>
      </c>
      <c r="G112" s="34">
        <v>0</v>
      </c>
      <c r="H112" s="35">
        <f t="shared" si="6"/>
        <v>0</v>
      </c>
      <c r="I112" s="25">
        <f t="shared" si="5"/>
      </c>
    </row>
    <row r="113" spans="1:8" ht="34.5" customHeight="1">
      <c r="A113" s="27" t="s">
        <v>151</v>
      </c>
      <c r="B113" s="49">
        <f>VLOOKUP(A113,'一般会計債の内訳'!$B$4:$C$113,2,FALSE)</f>
        <v>341200</v>
      </c>
      <c r="C113" s="33">
        <f>VLOOKUP(A113,'公営企業債の内訳'!$B$5:$C$114,2,FALSE)</f>
        <v>0</v>
      </c>
      <c r="D113" s="34">
        <v>0</v>
      </c>
      <c r="E113" s="34">
        <v>0</v>
      </c>
      <c r="F113" s="34">
        <v>0</v>
      </c>
      <c r="G113" s="34">
        <v>0</v>
      </c>
      <c r="H113" s="35">
        <f>SUM(B113:G113)</f>
        <v>341200</v>
      </c>
    </row>
    <row r="114" spans="1:8" ht="34.5" customHeight="1" thickBot="1">
      <c r="A114" s="27" t="s">
        <v>175</v>
      </c>
      <c r="B114" s="60">
        <f>VLOOKUP(A114,'一般会計債の内訳'!$B$4:$C$114,2,FALSE)</f>
        <v>534800</v>
      </c>
      <c r="C114" s="69">
        <f>VLOOKUP(A114,'公営企業債の内訳'!$B$5:$C$115,2,FALSE)</f>
        <v>0</v>
      </c>
      <c r="D114" s="70">
        <v>0</v>
      </c>
      <c r="E114" s="70">
        <v>0</v>
      </c>
      <c r="F114" s="70">
        <v>0</v>
      </c>
      <c r="G114" s="70">
        <v>0</v>
      </c>
      <c r="H114" s="61">
        <f>SUM(B114:G114)</f>
        <v>534800</v>
      </c>
    </row>
    <row r="115" spans="1:8" ht="12" customHeight="1" thickBot="1" thickTop="1">
      <c r="A115" s="28"/>
      <c r="B115" s="46"/>
      <c r="C115" s="46"/>
      <c r="D115" s="47"/>
      <c r="E115" s="36"/>
      <c r="F115" s="36"/>
      <c r="G115" s="47"/>
      <c r="H115" s="47"/>
    </row>
    <row r="116" spans="1:9" ht="34.5" customHeight="1" thickTop="1">
      <c r="A116" s="53" t="s">
        <v>72</v>
      </c>
      <c r="B116" s="50">
        <f aca="true" t="shared" si="7" ref="B116:H116">SUM(B4:B42)</f>
        <v>98431200</v>
      </c>
      <c r="C116" s="37">
        <f t="shared" si="7"/>
        <v>50133600</v>
      </c>
      <c r="D116" s="38">
        <f t="shared" si="7"/>
        <v>85206721</v>
      </c>
      <c r="E116" s="38">
        <f t="shared" si="7"/>
        <v>0</v>
      </c>
      <c r="F116" s="38">
        <f t="shared" si="7"/>
        <v>30000</v>
      </c>
      <c r="G116" s="38">
        <f t="shared" si="7"/>
        <v>0</v>
      </c>
      <c r="H116" s="39">
        <f t="shared" si="7"/>
        <v>233801521</v>
      </c>
      <c r="I116" s="25" t="s">
        <v>136</v>
      </c>
    </row>
    <row r="117" spans="1:9" ht="34.5" customHeight="1">
      <c r="A117" s="4" t="s">
        <v>73</v>
      </c>
      <c r="B117" s="51">
        <f aca="true" t="shared" si="8" ref="B117:H117">SUM(B43:B65)</f>
        <v>5286100</v>
      </c>
      <c r="C117" s="40">
        <f t="shared" si="8"/>
        <v>3735400</v>
      </c>
      <c r="D117" s="41">
        <f t="shared" si="8"/>
        <v>8681383</v>
      </c>
      <c r="E117" s="41">
        <f t="shared" si="8"/>
        <v>0</v>
      </c>
      <c r="F117" s="41">
        <f t="shared" si="8"/>
        <v>0</v>
      </c>
      <c r="G117" s="41">
        <f t="shared" si="8"/>
        <v>6000</v>
      </c>
      <c r="H117" s="42">
        <f t="shared" si="8"/>
        <v>17708883</v>
      </c>
      <c r="I117" s="25" t="s">
        <v>136</v>
      </c>
    </row>
    <row r="118" spans="1:9" ht="34.5" customHeight="1">
      <c r="A118" s="4" t="s">
        <v>74</v>
      </c>
      <c r="B118" s="51">
        <f aca="true" t="shared" si="9" ref="B118:H118">SUM(B66:B114)</f>
        <v>7293400</v>
      </c>
      <c r="C118" s="40">
        <f t="shared" si="9"/>
        <v>2513100</v>
      </c>
      <c r="D118" s="40">
        <f t="shared" si="9"/>
        <v>0</v>
      </c>
      <c r="E118" s="40">
        <f t="shared" si="9"/>
        <v>0</v>
      </c>
      <c r="F118" s="40">
        <f t="shared" si="9"/>
        <v>0</v>
      </c>
      <c r="G118" s="40">
        <f t="shared" si="9"/>
        <v>0</v>
      </c>
      <c r="H118" s="57">
        <f t="shared" si="9"/>
        <v>9806500</v>
      </c>
      <c r="I118" s="25" t="s">
        <v>136</v>
      </c>
    </row>
    <row r="119" spans="1:9" ht="34.5" customHeight="1" thickBot="1">
      <c r="A119" s="54" t="s">
        <v>75</v>
      </c>
      <c r="B119" s="52">
        <f>SUM(B116:B118)</f>
        <v>111010700</v>
      </c>
      <c r="C119" s="43">
        <f aca="true" t="shared" si="10" ref="C119:H119">SUM(C116:C118)</f>
        <v>56382100</v>
      </c>
      <c r="D119" s="44">
        <f t="shared" si="10"/>
        <v>93888104</v>
      </c>
      <c r="E119" s="44">
        <f t="shared" si="10"/>
        <v>0</v>
      </c>
      <c r="F119" s="44">
        <f t="shared" si="10"/>
        <v>30000</v>
      </c>
      <c r="G119" s="44">
        <f t="shared" si="10"/>
        <v>6000</v>
      </c>
      <c r="H119" s="45">
        <f t="shared" si="10"/>
        <v>261316904</v>
      </c>
      <c r="I119" s="25" t="s">
        <v>136</v>
      </c>
    </row>
    <row r="120" spans="1:9" ht="22.5" customHeight="1" thickTop="1">
      <c r="A120" s="7" t="s">
        <v>77</v>
      </c>
      <c r="I120" s="25" t="s">
        <v>136</v>
      </c>
    </row>
  </sheetData>
  <sheetProtection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"/>
  <sheetViews>
    <sheetView showZeros="0" view="pageBreakPreview" zoomScale="90" zoomScaleNormal="55" zoomScaleSheetLayoutView="90" zoomScalePageLayoutView="0" workbookViewId="0" topLeftCell="A1">
      <pane xSplit="3" ySplit="3" topLeftCell="D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5"/>
  <cols>
    <col min="1" max="1" width="4.57421875" style="10" customWidth="1"/>
    <col min="2" max="2" width="25.57421875" style="10" customWidth="1"/>
    <col min="3" max="7" width="12.57421875" style="10" customWidth="1"/>
    <col min="8" max="8" width="12.57421875" style="10" hidden="1" customWidth="1"/>
    <col min="9" max="25" width="12.57421875" style="10" customWidth="1"/>
    <col min="26" max="26" width="9.00390625" style="10" customWidth="1"/>
    <col min="27" max="27" width="9.28125" style="10" bestFit="1" customWidth="1"/>
    <col min="28" max="16384" width="9.00390625" style="10" customWidth="1"/>
  </cols>
  <sheetData>
    <row r="1" s="9" customFormat="1" ht="30" customHeight="1">
      <c r="A1" s="8" t="s">
        <v>88</v>
      </c>
    </row>
    <row r="2" spans="17:25" ht="13.5">
      <c r="Q2" s="11"/>
      <c r="R2" s="11"/>
      <c r="T2" s="11"/>
      <c r="U2" s="11"/>
      <c r="V2" s="11"/>
      <c r="W2" s="11"/>
      <c r="X2" s="11"/>
      <c r="Y2" s="11" t="s">
        <v>78</v>
      </c>
    </row>
    <row r="3" spans="2:26" ht="33" customHeight="1">
      <c r="B3" s="12" t="s">
        <v>79</v>
      </c>
      <c r="C3" s="12" t="s">
        <v>80</v>
      </c>
      <c r="D3" s="14" t="s">
        <v>102</v>
      </c>
      <c r="E3" s="64" t="s">
        <v>171</v>
      </c>
      <c r="F3" s="14" t="s">
        <v>83</v>
      </c>
      <c r="G3" s="14" t="s">
        <v>84</v>
      </c>
      <c r="H3" s="14" t="s">
        <v>140</v>
      </c>
      <c r="I3" s="63" t="s">
        <v>142</v>
      </c>
      <c r="J3" s="63" t="s">
        <v>143</v>
      </c>
      <c r="K3" s="14" t="s">
        <v>144</v>
      </c>
      <c r="L3" s="55" t="s">
        <v>145</v>
      </c>
      <c r="M3" s="55" t="s">
        <v>141</v>
      </c>
      <c r="N3" s="14" t="s">
        <v>103</v>
      </c>
      <c r="O3" s="14" t="s">
        <v>146</v>
      </c>
      <c r="P3" s="14" t="s">
        <v>147</v>
      </c>
      <c r="Q3" s="14" t="s">
        <v>148</v>
      </c>
      <c r="R3" s="56" t="s">
        <v>149</v>
      </c>
      <c r="S3" s="14" t="s">
        <v>108</v>
      </c>
      <c r="T3" s="55" t="s">
        <v>153</v>
      </c>
      <c r="U3" s="14" t="s">
        <v>173</v>
      </c>
      <c r="V3" s="65" t="s">
        <v>172</v>
      </c>
      <c r="W3" s="14" t="s">
        <v>85</v>
      </c>
      <c r="X3" s="14" t="s">
        <v>86</v>
      </c>
      <c r="Y3" s="14" t="s">
        <v>87</v>
      </c>
      <c r="Z3" s="10" t="s">
        <v>134</v>
      </c>
    </row>
    <row r="4" spans="2:27" ht="17.25" customHeight="1">
      <c r="B4" s="15" t="s">
        <v>0</v>
      </c>
      <c r="C4" s="29">
        <v>5221000</v>
      </c>
      <c r="D4" s="29">
        <v>358000</v>
      </c>
      <c r="E4" s="29">
        <v>613600</v>
      </c>
      <c r="F4" s="29">
        <v>31300</v>
      </c>
      <c r="G4" s="29">
        <v>0</v>
      </c>
      <c r="H4" s="29">
        <v>0</v>
      </c>
      <c r="I4" s="29">
        <v>298000</v>
      </c>
      <c r="J4" s="29">
        <v>18900</v>
      </c>
      <c r="K4" s="29">
        <v>1419100</v>
      </c>
      <c r="L4" s="29">
        <v>314100</v>
      </c>
      <c r="M4" s="29">
        <v>0</v>
      </c>
      <c r="N4" s="29">
        <v>371100</v>
      </c>
      <c r="O4" s="29">
        <v>786200</v>
      </c>
      <c r="P4" s="29">
        <v>0</v>
      </c>
      <c r="Q4" s="29">
        <v>531700</v>
      </c>
      <c r="R4" s="29">
        <v>0</v>
      </c>
      <c r="S4" s="29">
        <v>5900</v>
      </c>
      <c r="T4" s="29">
        <v>299300</v>
      </c>
      <c r="U4" s="29">
        <v>162300</v>
      </c>
      <c r="V4" s="29">
        <v>11500</v>
      </c>
      <c r="W4" s="29">
        <v>0</v>
      </c>
      <c r="X4" s="29">
        <v>0</v>
      </c>
      <c r="Y4" s="29">
        <v>0</v>
      </c>
      <c r="AA4" s="30">
        <f>IF(SUM(D4:Y4)=C4,1,2)</f>
        <v>1</v>
      </c>
    </row>
    <row r="5" spans="2:27" s="19" customFormat="1" ht="17.25" customHeight="1">
      <c r="B5" s="18" t="s">
        <v>1</v>
      </c>
      <c r="C5" s="29">
        <v>1218800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1192800</v>
      </c>
      <c r="S5" s="29">
        <v>0</v>
      </c>
      <c r="T5" s="29">
        <v>0</v>
      </c>
      <c r="U5" s="29">
        <v>0</v>
      </c>
      <c r="V5" s="29">
        <v>26000</v>
      </c>
      <c r="W5" s="29">
        <v>0</v>
      </c>
      <c r="X5" s="29">
        <v>0</v>
      </c>
      <c r="Y5" s="29">
        <v>0</v>
      </c>
      <c r="AA5" s="30">
        <f aca="true" t="shared" si="0" ref="AA5:AA68">IF(SUM(D5:Y5)=C5,1,2)</f>
        <v>1</v>
      </c>
    </row>
    <row r="6" spans="2:27" s="19" customFormat="1" ht="17.25" customHeight="1">
      <c r="B6" s="18" t="s">
        <v>2</v>
      </c>
      <c r="C6" s="29">
        <v>13446300</v>
      </c>
      <c r="D6" s="29">
        <v>1959100</v>
      </c>
      <c r="E6" s="29">
        <v>577600</v>
      </c>
      <c r="F6" s="29">
        <v>0</v>
      </c>
      <c r="G6" s="29">
        <v>0</v>
      </c>
      <c r="H6" s="29">
        <v>0</v>
      </c>
      <c r="I6" s="29">
        <v>50900</v>
      </c>
      <c r="J6" s="29">
        <v>122500</v>
      </c>
      <c r="K6" s="29">
        <v>126600</v>
      </c>
      <c r="L6" s="29">
        <v>246200</v>
      </c>
      <c r="M6" s="29">
        <v>208600</v>
      </c>
      <c r="N6" s="29">
        <v>1822100</v>
      </c>
      <c r="O6" s="29">
        <v>2133500</v>
      </c>
      <c r="P6" s="29">
        <v>22600</v>
      </c>
      <c r="Q6" s="29">
        <v>985000</v>
      </c>
      <c r="R6" s="29">
        <v>0</v>
      </c>
      <c r="S6" s="29">
        <v>1165500</v>
      </c>
      <c r="T6" s="29">
        <v>3459200</v>
      </c>
      <c r="U6" s="29">
        <v>370600</v>
      </c>
      <c r="V6" s="29">
        <v>196300</v>
      </c>
      <c r="W6" s="29">
        <v>0</v>
      </c>
      <c r="X6" s="29">
        <v>0</v>
      </c>
      <c r="Y6" s="29">
        <v>0</v>
      </c>
      <c r="AA6" s="30">
        <f t="shared" si="0"/>
        <v>1</v>
      </c>
    </row>
    <row r="7" spans="2:27" s="19" customFormat="1" ht="17.25" customHeight="1">
      <c r="B7" s="18" t="s">
        <v>3</v>
      </c>
      <c r="C7" s="29">
        <v>627700</v>
      </c>
      <c r="D7" s="29">
        <v>6400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8800</v>
      </c>
      <c r="N7" s="29">
        <v>16100</v>
      </c>
      <c r="O7" s="29">
        <v>32500</v>
      </c>
      <c r="P7" s="29">
        <v>0</v>
      </c>
      <c r="Q7" s="29">
        <v>0</v>
      </c>
      <c r="R7" s="29">
        <v>374900</v>
      </c>
      <c r="S7" s="29">
        <v>0</v>
      </c>
      <c r="T7" s="29">
        <v>9000</v>
      </c>
      <c r="U7" s="29">
        <v>180000</v>
      </c>
      <c r="V7" s="29">
        <v>0</v>
      </c>
      <c r="W7" s="29">
        <v>0</v>
      </c>
      <c r="X7" s="29">
        <v>0</v>
      </c>
      <c r="Y7" s="29">
        <v>0</v>
      </c>
      <c r="AA7" s="30">
        <f t="shared" si="0"/>
        <v>1</v>
      </c>
    </row>
    <row r="8" spans="2:27" s="19" customFormat="1" ht="17.25" customHeight="1">
      <c r="B8" s="18" t="s">
        <v>4</v>
      </c>
      <c r="C8" s="29">
        <v>1065200</v>
      </c>
      <c r="D8" s="29">
        <v>78900</v>
      </c>
      <c r="E8" s="29">
        <v>0</v>
      </c>
      <c r="F8" s="29">
        <v>0</v>
      </c>
      <c r="G8" s="29">
        <v>119600</v>
      </c>
      <c r="H8" s="29">
        <v>0</v>
      </c>
      <c r="I8" s="29">
        <v>574100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38200</v>
      </c>
      <c r="Q8" s="29">
        <v>0</v>
      </c>
      <c r="R8" s="29">
        <v>0</v>
      </c>
      <c r="S8" s="29">
        <v>0</v>
      </c>
      <c r="T8" s="29">
        <v>51300</v>
      </c>
      <c r="U8" s="29">
        <v>0</v>
      </c>
      <c r="V8" s="29">
        <v>0</v>
      </c>
      <c r="W8" s="29">
        <v>38100</v>
      </c>
      <c r="X8" s="29">
        <v>165000</v>
      </c>
      <c r="Y8" s="29">
        <v>0</v>
      </c>
      <c r="AA8" s="30">
        <f t="shared" si="0"/>
        <v>1</v>
      </c>
    </row>
    <row r="9" spans="2:27" s="19" customFormat="1" ht="17.25" customHeight="1">
      <c r="B9" s="18" t="s">
        <v>5</v>
      </c>
      <c r="C9" s="29">
        <v>5353400</v>
      </c>
      <c r="D9" s="29">
        <v>334400</v>
      </c>
      <c r="E9" s="29">
        <v>349200</v>
      </c>
      <c r="F9" s="29">
        <v>0</v>
      </c>
      <c r="G9" s="29">
        <v>0</v>
      </c>
      <c r="H9" s="29">
        <v>0</v>
      </c>
      <c r="I9" s="29">
        <v>803300</v>
      </c>
      <c r="J9" s="29">
        <v>12600</v>
      </c>
      <c r="K9" s="29">
        <v>25400</v>
      </c>
      <c r="L9" s="29">
        <v>0</v>
      </c>
      <c r="M9" s="29">
        <v>0</v>
      </c>
      <c r="N9" s="29">
        <v>1063700</v>
      </c>
      <c r="O9" s="29">
        <v>1009800</v>
      </c>
      <c r="P9" s="29">
        <v>31400</v>
      </c>
      <c r="Q9" s="29">
        <v>1492800</v>
      </c>
      <c r="R9" s="29">
        <v>0</v>
      </c>
      <c r="S9" s="29">
        <v>79000</v>
      </c>
      <c r="T9" s="29">
        <v>7500</v>
      </c>
      <c r="U9" s="29">
        <v>0</v>
      </c>
      <c r="V9" s="29">
        <v>0</v>
      </c>
      <c r="W9" s="29">
        <v>0</v>
      </c>
      <c r="X9" s="29">
        <v>0</v>
      </c>
      <c r="Y9" s="29">
        <v>144300</v>
      </c>
      <c r="AA9" s="30">
        <f t="shared" si="0"/>
        <v>1</v>
      </c>
    </row>
    <row r="10" spans="2:27" s="19" customFormat="1" ht="17.25" customHeight="1">
      <c r="B10" s="18" t="s">
        <v>6</v>
      </c>
      <c r="C10" s="29">
        <v>2322600</v>
      </c>
      <c r="D10" s="29">
        <v>778400</v>
      </c>
      <c r="E10" s="29">
        <v>72300</v>
      </c>
      <c r="F10" s="29">
        <v>0</v>
      </c>
      <c r="G10" s="29">
        <v>22000</v>
      </c>
      <c r="H10" s="29">
        <v>0</v>
      </c>
      <c r="I10" s="29">
        <v>360900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16000</v>
      </c>
      <c r="T10" s="29">
        <v>0</v>
      </c>
      <c r="U10" s="29">
        <v>40000</v>
      </c>
      <c r="V10" s="29">
        <v>0</v>
      </c>
      <c r="W10" s="29">
        <v>0</v>
      </c>
      <c r="X10" s="29">
        <v>0</v>
      </c>
      <c r="Y10" s="29">
        <v>1033000</v>
      </c>
      <c r="AA10" s="30">
        <f t="shared" si="0"/>
        <v>1</v>
      </c>
    </row>
    <row r="11" spans="2:27" s="19" customFormat="1" ht="17.25" customHeight="1">
      <c r="B11" s="18" t="s">
        <v>7</v>
      </c>
      <c r="C11" s="29">
        <v>935200</v>
      </c>
      <c r="D11" s="29">
        <v>11100</v>
      </c>
      <c r="E11" s="29">
        <v>47700</v>
      </c>
      <c r="F11" s="29">
        <v>0</v>
      </c>
      <c r="G11" s="29">
        <v>0</v>
      </c>
      <c r="H11" s="29">
        <v>0</v>
      </c>
      <c r="I11" s="29">
        <v>450900</v>
      </c>
      <c r="J11" s="29">
        <v>0</v>
      </c>
      <c r="K11" s="29">
        <v>0</v>
      </c>
      <c r="L11" s="29">
        <v>6600</v>
      </c>
      <c r="M11" s="29">
        <v>0</v>
      </c>
      <c r="N11" s="29">
        <v>0</v>
      </c>
      <c r="O11" s="29">
        <v>10500</v>
      </c>
      <c r="P11" s="29">
        <v>3300</v>
      </c>
      <c r="Q11" s="29">
        <v>0</v>
      </c>
      <c r="R11" s="29">
        <v>0</v>
      </c>
      <c r="S11" s="29">
        <v>280100</v>
      </c>
      <c r="T11" s="29">
        <v>0</v>
      </c>
      <c r="U11" s="29">
        <v>0</v>
      </c>
      <c r="V11" s="29">
        <v>125000</v>
      </c>
      <c r="W11" s="29">
        <v>0</v>
      </c>
      <c r="X11" s="29">
        <v>0</v>
      </c>
      <c r="Y11" s="29">
        <v>0</v>
      </c>
      <c r="AA11" s="30">
        <f t="shared" si="0"/>
        <v>1</v>
      </c>
    </row>
    <row r="12" spans="2:27" s="19" customFormat="1" ht="17.25" customHeight="1">
      <c r="B12" s="18" t="s">
        <v>8</v>
      </c>
      <c r="C12" s="29">
        <v>709500</v>
      </c>
      <c r="D12" s="29">
        <v>63800</v>
      </c>
      <c r="E12" s="29">
        <v>25000</v>
      </c>
      <c r="F12" s="29">
        <v>0</v>
      </c>
      <c r="G12" s="29">
        <v>0</v>
      </c>
      <c r="H12" s="29">
        <v>0</v>
      </c>
      <c r="I12" s="29">
        <v>20200</v>
      </c>
      <c r="J12" s="29">
        <v>0</v>
      </c>
      <c r="K12" s="29">
        <v>0</v>
      </c>
      <c r="L12" s="29">
        <v>0</v>
      </c>
      <c r="M12" s="29">
        <v>24600</v>
      </c>
      <c r="N12" s="29">
        <v>0</v>
      </c>
      <c r="O12" s="29">
        <v>89300</v>
      </c>
      <c r="P12" s="29">
        <v>0</v>
      </c>
      <c r="Q12" s="29">
        <v>0</v>
      </c>
      <c r="R12" s="29">
        <v>318900</v>
      </c>
      <c r="S12" s="29">
        <v>40500</v>
      </c>
      <c r="T12" s="29">
        <v>127200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AA12" s="30">
        <f t="shared" si="0"/>
        <v>1</v>
      </c>
    </row>
    <row r="13" spans="2:27" s="19" customFormat="1" ht="17.25" customHeight="1">
      <c r="B13" s="18" t="s">
        <v>9</v>
      </c>
      <c r="C13" s="29">
        <v>832600</v>
      </c>
      <c r="D13" s="29">
        <v>294700</v>
      </c>
      <c r="E13" s="29">
        <v>30000</v>
      </c>
      <c r="F13" s="29">
        <v>0</v>
      </c>
      <c r="G13" s="29">
        <v>0</v>
      </c>
      <c r="H13" s="29">
        <v>0</v>
      </c>
      <c r="I13" s="29">
        <v>67900</v>
      </c>
      <c r="J13" s="29">
        <v>0</v>
      </c>
      <c r="K13" s="29">
        <v>90000</v>
      </c>
      <c r="L13" s="29">
        <v>0</v>
      </c>
      <c r="M13" s="29">
        <v>0</v>
      </c>
      <c r="N13" s="29">
        <v>169800</v>
      </c>
      <c r="O13" s="29">
        <v>76400</v>
      </c>
      <c r="P13" s="29">
        <v>0</v>
      </c>
      <c r="Q13" s="29">
        <v>0</v>
      </c>
      <c r="R13" s="29">
        <v>0</v>
      </c>
      <c r="S13" s="29">
        <v>69300</v>
      </c>
      <c r="T13" s="29">
        <v>28800</v>
      </c>
      <c r="U13" s="29">
        <v>0</v>
      </c>
      <c r="V13" s="29">
        <v>5700</v>
      </c>
      <c r="W13" s="29">
        <v>0</v>
      </c>
      <c r="X13" s="29">
        <v>0</v>
      </c>
      <c r="Y13" s="29">
        <v>0</v>
      </c>
      <c r="AA13" s="30">
        <f t="shared" si="0"/>
        <v>1</v>
      </c>
    </row>
    <row r="14" spans="2:27" s="19" customFormat="1" ht="17.25" customHeight="1">
      <c r="B14" s="18" t="s">
        <v>10</v>
      </c>
      <c r="C14" s="29">
        <v>8201900</v>
      </c>
      <c r="D14" s="29">
        <v>781200</v>
      </c>
      <c r="E14" s="29">
        <v>88900</v>
      </c>
      <c r="F14" s="29">
        <v>0</v>
      </c>
      <c r="G14" s="29">
        <v>0</v>
      </c>
      <c r="H14" s="29">
        <v>0</v>
      </c>
      <c r="I14" s="29">
        <v>474400</v>
      </c>
      <c r="J14" s="29">
        <v>37500</v>
      </c>
      <c r="K14" s="29">
        <v>14000</v>
      </c>
      <c r="L14" s="29">
        <v>0</v>
      </c>
      <c r="M14" s="29">
        <v>7300</v>
      </c>
      <c r="N14" s="29">
        <v>106500</v>
      </c>
      <c r="O14" s="29">
        <v>0</v>
      </c>
      <c r="P14" s="29">
        <v>0</v>
      </c>
      <c r="Q14" s="29">
        <v>95900</v>
      </c>
      <c r="R14" s="29">
        <v>0</v>
      </c>
      <c r="S14" s="29">
        <v>61800</v>
      </c>
      <c r="T14" s="29">
        <v>6185100</v>
      </c>
      <c r="U14" s="29">
        <v>242800</v>
      </c>
      <c r="V14" s="29">
        <v>106500</v>
      </c>
      <c r="W14" s="29">
        <v>0</v>
      </c>
      <c r="X14" s="29">
        <v>0</v>
      </c>
      <c r="Y14" s="29">
        <v>0</v>
      </c>
      <c r="AA14" s="30">
        <f t="shared" si="0"/>
        <v>1</v>
      </c>
    </row>
    <row r="15" spans="2:27" s="19" customFormat="1" ht="17.25" customHeight="1">
      <c r="B15" s="18" t="s">
        <v>11</v>
      </c>
      <c r="C15" s="29">
        <v>1236100</v>
      </c>
      <c r="D15" s="29">
        <v>71100</v>
      </c>
      <c r="E15" s="29">
        <v>144100</v>
      </c>
      <c r="F15" s="29">
        <v>0</v>
      </c>
      <c r="G15" s="29">
        <v>0</v>
      </c>
      <c r="H15" s="29">
        <v>0</v>
      </c>
      <c r="I15" s="29">
        <v>178500</v>
      </c>
      <c r="J15" s="29">
        <v>0</v>
      </c>
      <c r="K15" s="29">
        <v>0</v>
      </c>
      <c r="L15" s="29">
        <v>0</v>
      </c>
      <c r="M15" s="29">
        <v>0</v>
      </c>
      <c r="N15" s="29">
        <v>30000</v>
      </c>
      <c r="O15" s="29">
        <v>0</v>
      </c>
      <c r="P15" s="29">
        <v>0</v>
      </c>
      <c r="Q15" s="29">
        <v>749000</v>
      </c>
      <c r="R15" s="29">
        <v>0</v>
      </c>
      <c r="S15" s="29">
        <v>26800</v>
      </c>
      <c r="T15" s="29">
        <v>36600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AA15" s="30">
        <f t="shared" si="0"/>
        <v>1</v>
      </c>
    </row>
    <row r="16" spans="2:27" s="19" customFormat="1" ht="17.25" customHeight="1">
      <c r="B16" s="18" t="s">
        <v>12</v>
      </c>
      <c r="C16" s="29">
        <v>457200</v>
      </c>
      <c r="D16" s="29">
        <v>51100</v>
      </c>
      <c r="E16" s="29">
        <v>109600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79100</v>
      </c>
      <c r="L16" s="29">
        <v>0</v>
      </c>
      <c r="M16" s="29">
        <v>0</v>
      </c>
      <c r="N16" s="29">
        <v>81500</v>
      </c>
      <c r="O16" s="29">
        <v>25800</v>
      </c>
      <c r="P16" s="29">
        <v>32700</v>
      </c>
      <c r="Q16" s="29">
        <v>53400</v>
      </c>
      <c r="R16" s="29">
        <v>0</v>
      </c>
      <c r="S16" s="29">
        <v>24000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AA16" s="30">
        <f t="shared" si="0"/>
        <v>1</v>
      </c>
    </row>
    <row r="17" spans="2:27" s="19" customFormat="1" ht="17.25" customHeight="1">
      <c r="B17" s="18" t="s">
        <v>13</v>
      </c>
      <c r="C17" s="29">
        <v>1598600</v>
      </c>
      <c r="D17" s="29">
        <v>371500</v>
      </c>
      <c r="E17" s="29">
        <v>81700</v>
      </c>
      <c r="F17" s="29">
        <v>0</v>
      </c>
      <c r="G17" s="29">
        <v>0</v>
      </c>
      <c r="H17" s="29">
        <v>0</v>
      </c>
      <c r="I17" s="29">
        <v>252900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247700</v>
      </c>
      <c r="P17" s="29">
        <v>0</v>
      </c>
      <c r="Q17" s="29">
        <v>12900</v>
      </c>
      <c r="R17" s="29">
        <v>0</v>
      </c>
      <c r="S17" s="29">
        <v>9300</v>
      </c>
      <c r="T17" s="29">
        <v>622600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AA17" s="30">
        <f t="shared" si="0"/>
        <v>1</v>
      </c>
    </row>
    <row r="18" spans="2:27" s="19" customFormat="1" ht="17.25" customHeight="1">
      <c r="B18" s="18" t="s">
        <v>14</v>
      </c>
      <c r="C18" s="29">
        <v>2227800</v>
      </c>
      <c r="D18" s="29">
        <v>151200</v>
      </c>
      <c r="E18" s="29">
        <v>0</v>
      </c>
      <c r="F18" s="29">
        <v>0</v>
      </c>
      <c r="G18" s="29">
        <v>0</v>
      </c>
      <c r="H18" s="29">
        <v>0</v>
      </c>
      <c r="I18" s="29">
        <v>73300</v>
      </c>
      <c r="J18" s="29">
        <v>0</v>
      </c>
      <c r="K18" s="29">
        <v>0</v>
      </c>
      <c r="L18" s="29">
        <v>38600</v>
      </c>
      <c r="M18" s="29">
        <v>0</v>
      </c>
      <c r="N18" s="29">
        <v>0</v>
      </c>
      <c r="O18" s="29">
        <v>9000</v>
      </c>
      <c r="P18" s="29">
        <v>49200</v>
      </c>
      <c r="Q18" s="29">
        <v>372000</v>
      </c>
      <c r="R18" s="29">
        <v>1198800</v>
      </c>
      <c r="S18" s="29">
        <v>86800</v>
      </c>
      <c r="T18" s="29">
        <v>234700</v>
      </c>
      <c r="U18" s="29">
        <v>0</v>
      </c>
      <c r="V18" s="29">
        <v>14200</v>
      </c>
      <c r="W18" s="29">
        <v>0</v>
      </c>
      <c r="X18" s="29">
        <v>0</v>
      </c>
      <c r="Y18" s="29">
        <v>0</v>
      </c>
      <c r="AA18" s="30">
        <f t="shared" si="0"/>
        <v>1</v>
      </c>
    </row>
    <row r="19" spans="2:27" s="19" customFormat="1" ht="17.25" customHeight="1">
      <c r="B19" s="18" t="s">
        <v>15</v>
      </c>
      <c r="C19" s="29">
        <v>3231000</v>
      </c>
      <c r="D19" s="29">
        <v>130100</v>
      </c>
      <c r="E19" s="29">
        <v>71000</v>
      </c>
      <c r="F19" s="29">
        <v>0</v>
      </c>
      <c r="G19" s="29">
        <v>0</v>
      </c>
      <c r="H19" s="29">
        <v>0</v>
      </c>
      <c r="I19" s="29">
        <v>123700</v>
      </c>
      <c r="J19" s="29">
        <v>119000</v>
      </c>
      <c r="K19" s="29">
        <v>109800</v>
      </c>
      <c r="L19" s="29">
        <v>22400</v>
      </c>
      <c r="M19" s="29">
        <v>8800</v>
      </c>
      <c r="N19" s="29">
        <v>424000</v>
      </c>
      <c r="O19" s="29">
        <v>3800</v>
      </c>
      <c r="P19" s="29">
        <v>108300</v>
      </c>
      <c r="Q19" s="29">
        <v>131000</v>
      </c>
      <c r="R19" s="29">
        <v>0</v>
      </c>
      <c r="S19" s="29">
        <v>668600</v>
      </c>
      <c r="T19" s="29">
        <v>1302500</v>
      </c>
      <c r="U19" s="29">
        <v>0</v>
      </c>
      <c r="V19" s="29">
        <v>8000</v>
      </c>
      <c r="W19" s="29">
        <v>0</v>
      </c>
      <c r="X19" s="29">
        <v>0</v>
      </c>
      <c r="Y19" s="29">
        <v>0</v>
      </c>
      <c r="AA19" s="30">
        <f t="shared" si="0"/>
        <v>1</v>
      </c>
    </row>
    <row r="20" spans="2:27" ht="17.25" customHeight="1">
      <c r="B20" s="15" t="s">
        <v>16</v>
      </c>
      <c r="C20" s="29">
        <v>9458000</v>
      </c>
      <c r="D20" s="29">
        <v>885600</v>
      </c>
      <c r="E20" s="29">
        <v>0</v>
      </c>
      <c r="F20" s="29">
        <v>0</v>
      </c>
      <c r="G20" s="29">
        <v>96700</v>
      </c>
      <c r="H20" s="29">
        <v>0</v>
      </c>
      <c r="I20" s="29">
        <v>391500</v>
      </c>
      <c r="J20" s="29">
        <v>402900</v>
      </c>
      <c r="K20" s="29">
        <v>0</v>
      </c>
      <c r="L20" s="29">
        <v>0</v>
      </c>
      <c r="M20" s="29">
        <v>503500</v>
      </c>
      <c r="N20" s="29">
        <v>1477100</v>
      </c>
      <c r="O20" s="29">
        <v>308400</v>
      </c>
      <c r="P20" s="29">
        <v>0</v>
      </c>
      <c r="Q20" s="29">
        <v>2304400</v>
      </c>
      <c r="R20" s="29">
        <v>0</v>
      </c>
      <c r="S20" s="29">
        <v>1253300</v>
      </c>
      <c r="T20" s="29">
        <v>1834600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19"/>
      <c r="AA20" s="30">
        <f t="shared" si="0"/>
        <v>1</v>
      </c>
    </row>
    <row r="21" spans="2:27" s="19" customFormat="1" ht="17.25" customHeight="1">
      <c r="B21" s="18" t="s">
        <v>17</v>
      </c>
      <c r="C21" s="29">
        <v>3748400</v>
      </c>
      <c r="D21" s="29">
        <v>699500</v>
      </c>
      <c r="E21" s="29">
        <v>240500</v>
      </c>
      <c r="F21" s="29">
        <v>0</v>
      </c>
      <c r="G21" s="29">
        <v>0</v>
      </c>
      <c r="H21" s="29">
        <v>0</v>
      </c>
      <c r="I21" s="29">
        <v>184200</v>
      </c>
      <c r="J21" s="29">
        <v>53600</v>
      </c>
      <c r="K21" s="29">
        <v>0</v>
      </c>
      <c r="L21" s="29">
        <v>0</v>
      </c>
      <c r="M21" s="29">
        <v>32000</v>
      </c>
      <c r="N21" s="29">
        <v>986300</v>
      </c>
      <c r="O21" s="29">
        <v>95100</v>
      </c>
      <c r="P21" s="29">
        <v>0</v>
      </c>
      <c r="Q21" s="29">
        <v>259200</v>
      </c>
      <c r="R21" s="29">
        <v>0</v>
      </c>
      <c r="S21" s="29">
        <v>92600</v>
      </c>
      <c r="T21" s="29">
        <v>985200</v>
      </c>
      <c r="U21" s="29">
        <v>20000</v>
      </c>
      <c r="V21" s="29">
        <v>0</v>
      </c>
      <c r="W21" s="29">
        <v>0</v>
      </c>
      <c r="X21" s="29">
        <v>0</v>
      </c>
      <c r="Y21" s="29">
        <v>100200</v>
      </c>
      <c r="AA21" s="30">
        <f t="shared" si="0"/>
        <v>1</v>
      </c>
    </row>
    <row r="22" spans="2:27" ht="17.25" customHeight="1">
      <c r="B22" s="15" t="s">
        <v>18</v>
      </c>
      <c r="C22" s="29">
        <v>2734200</v>
      </c>
      <c r="D22" s="29">
        <v>186200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942100</v>
      </c>
      <c r="O22" s="29">
        <v>0</v>
      </c>
      <c r="P22" s="29">
        <v>0</v>
      </c>
      <c r="Q22" s="29">
        <v>0</v>
      </c>
      <c r="R22" s="29">
        <v>0</v>
      </c>
      <c r="S22" s="29">
        <v>8000</v>
      </c>
      <c r="T22" s="29">
        <v>1597900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19"/>
      <c r="AA22" s="30">
        <f t="shared" si="0"/>
        <v>1</v>
      </c>
    </row>
    <row r="23" spans="2:27" s="21" customFormat="1" ht="17.25" customHeight="1">
      <c r="B23" s="20" t="s">
        <v>19</v>
      </c>
      <c r="C23" s="29">
        <v>3252100</v>
      </c>
      <c r="D23" s="29">
        <v>192500</v>
      </c>
      <c r="E23" s="29">
        <v>428400</v>
      </c>
      <c r="F23" s="29">
        <v>0</v>
      </c>
      <c r="G23" s="29">
        <v>0</v>
      </c>
      <c r="H23" s="29">
        <v>0</v>
      </c>
      <c r="I23" s="29">
        <v>1127600</v>
      </c>
      <c r="J23" s="29">
        <v>0</v>
      </c>
      <c r="K23" s="29">
        <v>0</v>
      </c>
      <c r="L23" s="29">
        <v>0</v>
      </c>
      <c r="M23" s="29">
        <v>0</v>
      </c>
      <c r="N23" s="29">
        <v>1006200</v>
      </c>
      <c r="O23" s="29">
        <v>0</v>
      </c>
      <c r="P23" s="29">
        <v>0</v>
      </c>
      <c r="Q23" s="29">
        <v>497400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19"/>
      <c r="AA23" s="30">
        <f t="shared" si="0"/>
        <v>1</v>
      </c>
    </row>
    <row r="24" spans="2:27" s="19" customFormat="1" ht="17.25" customHeight="1">
      <c r="B24" s="18" t="s">
        <v>20</v>
      </c>
      <c r="C24" s="29">
        <v>1701000</v>
      </c>
      <c r="D24" s="29">
        <v>82300</v>
      </c>
      <c r="E24" s="29">
        <v>163800</v>
      </c>
      <c r="F24" s="29">
        <v>71100</v>
      </c>
      <c r="G24" s="29">
        <v>0</v>
      </c>
      <c r="H24" s="29">
        <v>0</v>
      </c>
      <c r="I24" s="29">
        <v>213000</v>
      </c>
      <c r="J24" s="29">
        <v>24400</v>
      </c>
      <c r="K24" s="29">
        <v>0</v>
      </c>
      <c r="L24" s="29">
        <v>0</v>
      </c>
      <c r="M24" s="29">
        <v>0</v>
      </c>
      <c r="N24" s="29">
        <v>15600</v>
      </c>
      <c r="O24" s="29">
        <v>8900</v>
      </c>
      <c r="P24" s="29">
        <v>8300</v>
      </c>
      <c r="Q24" s="29">
        <v>487200</v>
      </c>
      <c r="R24" s="29">
        <v>0</v>
      </c>
      <c r="S24" s="29">
        <v>209500</v>
      </c>
      <c r="T24" s="29">
        <v>416900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AA24" s="30">
        <f t="shared" si="0"/>
        <v>1</v>
      </c>
    </row>
    <row r="25" spans="2:27" ht="17.25" customHeight="1">
      <c r="B25" s="18" t="s">
        <v>21</v>
      </c>
      <c r="C25" s="29">
        <v>2047200</v>
      </c>
      <c r="D25" s="29">
        <v>164100</v>
      </c>
      <c r="E25" s="29">
        <v>15700</v>
      </c>
      <c r="F25" s="29">
        <v>0</v>
      </c>
      <c r="G25" s="29">
        <v>0</v>
      </c>
      <c r="H25" s="29">
        <v>0</v>
      </c>
      <c r="I25" s="29">
        <v>75000</v>
      </c>
      <c r="J25" s="29">
        <v>0</v>
      </c>
      <c r="K25" s="29">
        <v>171100</v>
      </c>
      <c r="L25" s="29">
        <v>0</v>
      </c>
      <c r="M25" s="29">
        <v>0</v>
      </c>
      <c r="N25" s="29">
        <v>25200</v>
      </c>
      <c r="O25" s="29">
        <v>0</v>
      </c>
      <c r="P25" s="29">
        <v>2900</v>
      </c>
      <c r="Q25" s="29">
        <v>253300</v>
      </c>
      <c r="R25" s="29">
        <v>0</v>
      </c>
      <c r="S25" s="29">
        <v>612700</v>
      </c>
      <c r="T25" s="29">
        <v>705200</v>
      </c>
      <c r="U25" s="29">
        <v>22000</v>
      </c>
      <c r="V25" s="29">
        <v>0</v>
      </c>
      <c r="W25" s="29">
        <v>0</v>
      </c>
      <c r="X25" s="29">
        <v>0</v>
      </c>
      <c r="Y25" s="29">
        <v>0</v>
      </c>
      <c r="Z25" s="19"/>
      <c r="AA25" s="30">
        <f t="shared" si="0"/>
        <v>1</v>
      </c>
    </row>
    <row r="26" spans="2:27" s="19" customFormat="1" ht="17.25" customHeight="1">
      <c r="B26" s="15" t="s">
        <v>22</v>
      </c>
      <c r="C26" s="29">
        <v>4573700</v>
      </c>
      <c r="D26" s="29">
        <v>62200</v>
      </c>
      <c r="E26" s="29">
        <v>0</v>
      </c>
      <c r="F26" s="29">
        <v>0</v>
      </c>
      <c r="G26" s="29">
        <v>0</v>
      </c>
      <c r="H26" s="29">
        <v>0</v>
      </c>
      <c r="I26" s="29">
        <v>362400</v>
      </c>
      <c r="J26" s="29">
        <v>33800</v>
      </c>
      <c r="K26" s="29">
        <v>0</v>
      </c>
      <c r="L26" s="29">
        <v>0</v>
      </c>
      <c r="M26" s="29">
        <v>0</v>
      </c>
      <c r="N26" s="29">
        <v>13800</v>
      </c>
      <c r="O26" s="29">
        <v>139300</v>
      </c>
      <c r="P26" s="29">
        <v>32300</v>
      </c>
      <c r="Q26" s="29">
        <v>156700</v>
      </c>
      <c r="R26" s="29">
        <v>0</v>
      </c>
      <c r="S26" s="29">
        <v>87300</v>
      </c>
      <c r="T26" s="29">
        <v>3638000</v>
      </c>
      <c r="U26" s="29">
        <v>47900</v>
      </c>
      <c r="V26" s="29">
        <v>0</v>
      </c>
      <c r="W26" s="29">
        <v>0</v>
      </c>
      <c r="X26" s="29">
        <v>0</v>
      </c>
      <c r="Y26" s="29">
        <v>0</v>
      </c>
      <c r="AA26" s="30">
        <f t="shared" si="0"/>
        <v>1</v>
      </c>
    </row>
    <row r="27" spans="2:27" ht="17.25" customHeight="1">
      <c r="B27" s="18" t="s">
        <v>23</v>
      </c>
      <c r="C27" s="29">
        <v>1838600</v>
      </c>
      <c r="D27" s="29">
        <v>96600</v>
      </c>
      <c r="E27" s="29">
        <v>0</v>
      </c>
      <c r="F27" s="29">
        <v>0</v>
      </c>
      <c r="G27" s="29">
        <v>0</v>
      </c>
      <c r="H27" s="29">
        <v>0</v>
      </c>
      <c r="I27" s="29">
        <v>721600</v>
      </c>
      <c r="J27" s="29">
        <v>403500</v>
      </c>
      <c r="K27" s="29">
        <v>30000</v>
      </c>
      <c r="L27" s="29">
        <v>13300</v>
      </c>
      <c r="M27" s="29">
        <v>0</v>
      </c>
      <c r="N27" s="29">
        <v>37200</v>
      </c>
      <c r="O27" s="29">
        <v>48100</v>
      </c>
      <c r="P27" s="29">
        <v>0</v>
      </c>
      <c r="Q27" s="29">
        <v>421100</v>
      </c>
      <c r="R27" s="29">
        <v>0</v>
      </c>
      <c r="S27" s="29">
        <v>16200</v>
      </c>
      <c r="T27" s="29">
        <v>51000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19"/>
      <c r="AA27" s="30">
        <f t="shared" si="0"/>
        <v>1</v>
      </c>
    </row>
    <row r="28" spans="2:27" s="19" customFormat="1" ht="17.25" customHeight="1">
      <c r="B28" s="18" t="s">
        <v>24</v>
      </c>
      <c r="C28" s="29">
        <v>2039800</v>
      </c>
      <c r="D28" s="29">
        <v>164900</v>
      </c>
      <c r="E28" s="29">
        <v>31600</v>
      </c>
      <c r="F28" s="29">
        <v>0</v>
      </c>
      <c r="G28" s="29">
        <v>0</v>
      </c>
      <c r="H28" s="29">
        <v>0</v>
      </c>
      <c r="I28" s="29">
        <v>304500</v>
      </c>
      <c r="J28" s="29">
        <v>180500</v>
      </c>
      <c r="K28" s="29">
        <v>0</v>
      </c>
      <c r="L28" s="29">
        <v>0</v>
      </c>
      <c r="M28" s="29">
        <v>0</v>
      </c>
      <c r="N28" s="29">
        <v>5800</v>
      </c>
      <c r="O28" s="29">
        <v>0</v>
      </c>
      <c r="P28" s="29">
        <v>0</v>
      </c>
      <c r="Q28" s="29">
        <v>401700</v>
      </c>
      <c r="R28" s="29">
        <v>0</v>
      </c>
      <c r="S28" s="29">
        <v>0</v>
      </c>
      <c r="T28" s="29">
        <v>950800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AA28" s="30">
        <f t="shared" si="0"/>
        <v>1</v>
      </c>
    </row>
    <row r="29" spans="2:27" s="19" customFormat="1" ht="17.25" customHeight="1">
      <c r="B29" s="18" t="s">
        <v>25</v>
      </c>
      <c r="C29" s="29">
        <v>713700</v>
      </c>
      <c r="D29" s="29">
        <v>115700</v>
      </c>
      <c r="E29" s="29">
        <v>12500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135000</v>
      </c>
      <c r="O29" s="29">
        <v>10800</v>
      </c>
      <c r="P29" s="29">
        <v>0</v>
      </c>
      <c r="Q29" s="29">
        <v>209300</v>
      </c>
      <c r="R29" s="29">
        <v>0</v>
      </c>
      <c r="S29" s="29">
        <v>0</v>
      </c>
      <c r="T29" s="29">
        <v>225400</v>
      </c>
      <c r="U29" s="29">
        <v>0</v>
      </c>
      <c r="V29" s="29">
        <v>5000</v>
      </c>
      <c r="W29" s="29">
        <v>0</v>
      </c>
      <c r="X29" s="29">
        <v>0</v>
      </c>
      <c r="Y29" s="29">
        <v>0</v>
      </c>
      <c r="AA29" s="30">
        <f t="shared" si="0"/>
        <v>1</v>
      </c>
    </row>
    <row r="30" spans="2:27" s="19" customFormat="1" ht="17.25" customHeight="1">
      <c r="B30" s="15" t="s">
        <v>26</v>
      </c>
      <c r="C30" s="29">
        <v>2822000</v>
      </c>
      <c r="D30" s="29">
        <v>68300</v>
      </c>
      <c r="E30" s="29">
        <v>100700</v>
      </c>
      <c r="F30" s="29">
        <v>0</v>
      </c>
      <c r="G30" s="29">
        <v>0</v>
      </c>
      <c r="H30" s="29">
        <v>0</v>
      </c>
      <c r="I30" s="29">
        <v>337100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104000</v>
      </c>
      <c r="Q30" s="29">
        <v>335300</v>
      </c>
      <c r="R30" s="29">
        <v>1788900</v>
      </c>
      <c r="S30" s="29">
        <v>22300</v>
      </c>
      <c r="T30" s="29">
        <v>51900</v>
      </c>
      <c r="U30" s="29">
        <v>0</v>
      </c>
      <c r="V30" s="29">
        <v>13500</v>
      </c>
      <c r="W30" s="29">
        <v>0</v>
      </c>
      <c r="X30" s="29">
        <v>0</v>
      </c>
      <c r="Y30" s="29">
        <v>0</v>
      </c>
      <c r="AA30" s="30">
        <f t="shared" si="0"/>
        <v>1</v>
      </c>
    </row>
    <row r="31" spans="2:27" ht="17.25" customHeight="1">
      <c r="B31" s="15" t="s">
        <v>27</v>
      </c>
      <c r="C31" s="29">
        <v>439800</v>
      </c>
      <c r="D31" s="29">
        <v>92800</v>
      </c>
      <c r="E31" s="29">
        <v>4500</v>
      </c>
      <c r="F31" s="29">
        <v>0</v>
      </c>
      <c r="G31" s="29">
        <v>0</v>
      </c>
      <c r="H31" s="29">
        <v>0</v>
      </c>
      <c r="I31" s="29">
        <v>12800</v>
      </c>
      <c r="J31" s="29">
        <v>10900</v>
      </c>
      <c r="K31" s="29">
        <v>0</v>
      </c>
      <c r="L31" s="29">
        <v>0</v>
      </c>
      <c r="M31" s="29">
        <v>37500</v>
      </c>
      <c r="N31" s="29">
        <v>21200</v>
      </c>
      <c r="O31" s="29">
        <v>10400</v>
      </c>
      <c r="P31" s="29">
        <v>19100</v>
      </c>
      <c r="Q31" s="29">
        <v>202600</v>
      </c>
      <c r="R31" s="29">
        <v>0</v>
      </c>
      <c r="S31" s="29">
        <v>0</v>
      </c>
      <c r="T31" s="29">
        <v>28000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19"/>
      <c r="AA31" s="30">
        <f t="shared" si="0"/>
        <v>1</v>
      </c>
    </row>
    <row r="32" spans="2:27" ht="17.25" customHeight="1">
      <c r="B32" s="18" t="s">
        <v>28</v>
      </c>
      <c r="C32" s="29">
        <v>3382600</v>
      </c>
      <c r="D32" s="29">
        <v>734700</v>
      </c>
      <c r="E32" s="29">
        <v>47300</v>
      </c>
      <c r="F32" s="29">
        <v>0</v>
      </c>
      <c r="G32" s="29">
        <v>0</v>
      </c>
      <c r="H32" s="29">
        <v>0</v>
      </c>
      <c r="I32" s="29">
        <v>71100</v>
      </c>
      <c r="J32" s="29">
        <v>0</v>
      </c>
      <c r="K32" s="29">
        <v>0</v>
      </c>
      <c r="L32" s="29">
        <v>0</v>
      </c>
      <c r="M32" s="29">
        <v>0</v>
      </c>
      <c r="N32" s="29">
        <v>424700</v>
      </c>
      <c r="O32" s="29">
        <v>17900</v>
      </c>
      <c r="P32" s="29">
        <v>0</v>
      </c>
      <c r="Q32" s="29">
        <v>229900</v>
      </c>
      <c r="R32" s="29">
        <v>0</v>
      </c>
      <c r="S32" s="29">
        <v>34900</v>
      </c>
      <c r="T32" s="29">
        <v>1822100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19"/>
      <c r="AA32" s="30">
        <f t="shared" si="0"/>
        <v>1</v>
      </c>
    </row>
    <row r="33" spans="2:27" s="19" customFormat="1" ht="17.25" customHeight="1">
      <c r="B33" s="18" t="s">
        <v>29</v>
      </c>
      <c r="C33" s="29">
        <v>2252000</v>
      </c>
      <c r="D33" s="29">
        <v>146900</v>
      </c>
      <c r="E33" s="29">
        <v>162200</v>
      </c>
      <c r="F33" s="29">
        <v>0</v>
      </c>
      <c r="G33" s="29">
        <v>0</v>
      </c>
      <c r="H33" s="29">
        <v>0</v>
      </c>
      <c r="I33" s="29">
        <v>778900</v>
      </c>
      <c r="J33" s="29">
        <v>0</v>
      </c>
      <c r="K33" s="29">
        <v>0</v>
      </c>
      <c r="L33" s="29">
        <v>0</v>
      </c>
      <c r="M33" s="29">
        <v>0</v>
      </c>
      <c r="N33" s="29">
        <v>408700</v>
      </c>
      <c r="O33" s="29">
        <v>634900</v>
      </c>
      <c r="P33" s="29">
        <v>0</v>
      </c>
      <c r="Q33" s="29">
        <v>120400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AA33" s="30">
        <f t="shared" si="0"/>
        <v>1</v>
      </c>
    </row>
    <row r="34" spans="2:27" s="19" customFormat="1" ht="17.25" customHeight="1">
      <c r="B34" s="18" t="s">
        <v>30</v>
      </c>
      <c r="C34" s="29">
        <v>2890200</v>
      </c>
      <c r="D34" s="29">
        <v>426600</v>
      </c>
      <c r="E34" s="29">
        <v>210100</v>
      </c>
      <c r="F34" s="29">
        <v>0</v>
      </c>
      <c r="G34" s="29">
        <v>0</v>
      </c>
      <c r="H34" s="29">
        <v>0</v>
      </c>
      <c r="I34" s="29">
        <v>416200</v>
      </c>
      <c r="J34" s="29">
        <v>0</v>
      </c>
      <c r="K34" s="29">
        <v>27500</v>
      </c>
      <c r="L34" s="29">
        <v>900</v>
      </c>
      <c r="M34" s="29">
        <v>0</v>
      </c>
      <c r="N34" s="29">
        <v>821100</v>
      </c>
      <c r="O34" s="29">
        <v>68200</v>
      </c>
      <c r="P34" s="29">
        <v>19300</v>
      </c>
      <c r="Q34" s="29">
        <v>546300</v>
      </c>
      <c r="R34" s="29">
        <v>0</v>
      </c>
      <c r="S34" s="29">
        <v>92400</v>
      </c>
      <c r="T34" s="29">
        <v>239400</v>
      </c>
      <c r="U34" s="29">
        <v>0</v>
      </c>
      <c r="V34" s="29">
        <v>22200</v>
      </c>
      <c r="W34" s="29">
        <v>0</v>
      </c>
      <c r="X34" s="29">
        <v>0</v>
      </c>
      <c r="Y34" s="29">
        <v>0</v>
      </c>
      <c r="AA34" s="30">
        <f t="shared" si="0"/>
        <v>1</v>
      </c>
    </row>
    <row r="35" spans="2:27" s="19" customFormat="1" ht="17.25" customHeight="1">
      <c r="B35" s="18" t="s">
        <v>31</v>
      </c>
      <c r="C35" s="29">
        <v>305500</v>
      </c>
      <c r="D35" s="29">
        <v>63100</v>
      </c>
      <c r="E35" s="29">
        <v>51200</v>
      </c>
      <c r="F35" s="29">
        <v>0</v>
      </c>
      <c r="G35" s="29">
        <v>0</v>
      </c>
      <c r="H35" s="29">
        <v>0</v>
      </c>
      <c r="I35" s="29">
        <v>116000</v>
      </c>
      <c r="J35" s="29">
        <v>0</v>
      </c>
      <c r="K35" s="29">
        <v>0</v>
      </c>
      <c r="L35" s="29">
        <v>11700</v>
      </c>
      <c r="M35" s="29">
        <v>0</v>
      </c>
      <c r="N35" s="29">
        <v>0</v>
      </c>
      <c r="O35" s="29">
        <v>53400</v>
      </c>
      <c r="P35" s="29">
        <v>0</v>
      </c>
      <c r="Q35" s="29">
        <v>0</v>
      </c>
      <c r="R35" s="29">
        <v>0</v>
      </c>
      <c r="S35" s="29">
        <v>10100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AA35" s="30">
        <f t="shared" si="0"/>
        <v>1</v>
      </c>
    </row>
    <row r="36" spans="2:27" s="19" customFormat="1" ht="17.25" customHeight="1">
      <c r="B36" s="15" t="s">
        <v>32</v>
      </c>
      <c r="C36" s="29">
        <v>809200</v>
      </c>
      <c r="D36" s="29">
        <v>215700</v>
      </c>
      <c r="E36" s="29">
        <v>108700</v>
      </c>
      <c r="F36" s="29">
        <v>0</v>
      </c>
      <c r="G36" s="29">
        <v>0</v>
      </c>
      <c r="H36" s="29">
        <v>0</v>
      </c>
      <c r="I36" s="29">
        <v>168200</v>
      </c>
      <c r="J36" s="29">
        <v>0</v>
      </c>
      <c r="K36" s="29">
        <v>54800</v>
      </c>
      <c r="L36" s="29">
        <v>1300</v>
      </c>
      <c r="M36" s="29">
        <v>0</v>
      </c>
      <c r="N36" s="29">
        <v>16000</v>
      </c>
      <c r="O36" s="29">
        <v>16100</v>
      </c>
      <c r="P36" s="29">
        <v>0</v>
      </c>
      <c r="Q36" s="29">
        <v>207500</v>
      </c>
      <c r="R36" s="29">
        <v>0</v>
      </c>
      <c r="S36" s="29">
        <v>0</v>
      </c>
      <c r="T36" s="29">
        <v>13000</v>
      </c>
      <c r="U36" s="29">
        <v>0</v>
      </c>
      <c r="V36" s="29">
        <v>7900</v>
      </c>
      <c r="W36" s="29">
        <v>0</v>
      </c>
      <c r="X36" s="29">
        <v>0</v>
      </c>
      <c r="Y36" s="29">
        <v>0</v>
      </c>
      <c r="AA36" s="30">
        <f t="shared" si="0"/>
        <v>1</v>
      </c>
    </row>
    <row r="37" spans="2:27" ht="17.25" customHeight="1">
      <c r="B37" s="18" t="s">
        <v>33</v>
      </c>
      <c r="C37" s="29">
        <v>123300</v>
      </c>
      <c r="D37" s="29">
        <v>107600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9300</v>
      </c>
      <c r="U37" s="29">
        <v>0</v>
      </c>
      <c r="V37" s="29">
        <v>6400</v>
      </c>
      <c r="W37" s="29">
        <v>0</v>
      </c>
      <c r="X37" s="29">
        <v>0</v>
      </c>
      <c r="Y37" s="29">
        <v>0</v>
      </c>
      <c r="Z37" s="19"/>
      <c r="AA37" s="30">
        <f t="shared" si="0"/>
        <v>1</v>
      </c>
    </row>
    <row r="38" spans="2:27" s="19" customFormat="1" ht="17.25" customHeight="1">
      <c r="B38" s="18" t="s">
        <v>34</v>
      </c>
      <c r="C38" s="29">
        <v>496300</v>
      </c>
      <c r="D38" s="29">
        <v>0</v>
      </c>
      <c r="E38" s="29">
        <v>230700</v>
      </c>
      <c r="F38" s="29">
        <v>0</v>
      </c>
      <c r="G38" s="29">
        <v>0</v>
      </c>
      <c r="H38" s="29">
        <v>0</v>
      </c>
      <c r="I38" s="29">
        <v>67900</v>
      </c>
      <c r="J38" s="29">
        <v>9500</v>
      </c>
      <c r="K38" s="29">
        <v>0</v>
      </c>
      <c r="L38" s="29">
        <v>0</v>
      </c>
      <c r="M38" s="29">
        <v>0</v>
      </c>
      <c r="N38" s="29">
        <v>0</v>
      </c>
      <c r="O38" s="29">
        <v>56100</v>
      </c>
      <c r="P38" s="29">
        <v>0</v>
      </c>
      <c r="Q38" s="29">
        <v>101500</v>
      </c>
      <c r="R38" s="29">
        <v>0</v>
      </c>
      <c r="S38" s="29">
        <v>1500</v>
      </c>
      <c r="T38" s="29">
        <v>29100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AA38" s="30">
        <f t="shared" si="0"/>
        <v>1</v>
      </c>
    </row>
    <row r="39" spans="2:27" s="19" customFormat="1" ht="17.25" customHeight="1">
      <c r="B39" s="18" t="s">
        <v>35</v>
      </c>
      <c r="C39" s="29">
        <v>1082600</v>
      </c>
      <c r="D39" s="29">
        <v>144000</v>
      </c>
      <c r="E39" s="29">
        <v>15000</v>
      </c>
      <c r="F39" s="29">
        <v>0</v>
      </c>
      <c r="G39" s="29">
        <v>124700</v>
      </c>
      <c r="H39" s="29">
        <v>0</v>
      </c>
      <c r="I39" s="29">
        <v>192600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606300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AA39" s="30">
        <f t="shared" si="0"/>
        <v>1</v>
      </c>
    </row>
    <row r="40" spans="2:27" s="19" customFormat="1" ht="17.25" customHeight="1">
      <c r="B40" s="15" t="s">
        <v>36</v>
      </c>
      <c r="C40" s="29">
        <v>821400</v>
      </c>
      <c r="D40" s="29">
        <v>196400</v>
      </c>
      <c r="E40" s="29">
        <v>3800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13000</v>
      </c>
      <c r="L40" s="29">
        <v>0</v>
      </c>
      <c r="M40" s="29">
        <v>0</v>
      </c>
      <c r="N40" s="29">
        <v>0</v>
      </c>
      <c r="O40" s="29">
        <v>14000</v>
      </c>
      <c r="P40" s="29">
        <v>0</v>
      </c>
      <c r="Q40" s="29">
        <v>306200</v>
      </c>
      <c r="R40" s="29">
        <v>0</v>
      </c>
      <c r="S40" s="29">
        <v>0</v>
      </c>
      <c r="T40" s="29">
        <v>0</v>
      </c>
      <c r="U40" s="29">
        <v>288000</v>
      </c>
      <c r="V40" s="29">
        <v>0</v>
      </c>
      <c r="W40" s="29">
        <v>0</v>
      </c>
      <c r="X40" s="29">
        <v>0</v>
      </c>
      <c r="Y40" s="29">
        <v>0</v>
      </c>
      <c r="AA40" s="30">
        <f t="shared" si="0"/>
        <v>1</v>
      </c>
    </row>
    <row r="41" spans="2:27" ht="17.25" customHeight="1">
      <c r="B41" s="15" t="s">
        <v>81</v>
      </c>
      <c r="C41" s="29">
        <v>1532600</v>
      </c>
      <c r="D41" s="29">
        <v>69600</v>
      </c>
      <c r="E41" s="29">
        <v>0</v>
      </c>
      <c r="F41" s="29">
        <v>0</v>
      </c>
      <c r="G41" s="29">
        <v>0</v>
      </c>
      <c r="H41" s="29">
        <v>0</v>
      </c>
      <c r="I41" s="29">
        <v>397200</v>
      </c>
      <c r="J41" s="29">
        <v>0</v>
      </c>
      <c r="K41" s="29">
        <v>0</v>
      </c>
      <c r="L41" s="29">
        <v>0</v>
      </c>
      <c r="M41" s="29">
        <v>0</v>
      </c>
      <c r="N41" s="29">
        <v>362300</v>
      </c>
      <c r="O41" s="29">
        <v>181400</v>
      </c>
      <c r="P41" s="29">
        <v>16400</v>
      </c>
      <c r="Q41" s="29">
        <v>0</v>
      </c>
      <c r="R41" s="29">
        <v>480500</v>
      </c>
      <c r="S41" s="29">
        <v>0</v>
      </c>
      <c r="T41" s="29">
        <v>25200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19"/>
      <c r="AA41" s="30">
        <f t="shared" si="0"/>
        <v>1</v>
      </c>
    </row>
    <row r="42" spans="2:27" ht="17.25" customHeight="1">
      <c r="B42" s="15" t="s">
        <v>154</v>
      </c>
      <c r="C42" s="29">
        <v>682100</v>
      </c>
      <c r="D42" s="29">
        <v>346000</v>
      </c>
      <c r="E42" s="29">
        <v>10500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43300</v>
      </c>
      <c r="P42" s="29">
        <v>0</v>
      </c>
      <c r="Q42" s="29">
        <v>0</v>
      </c>
      <c r="R42" s="29">
        <v>0</v>
      </c>
      <c r="S42" s="29">
        <v>0</v>
      </c>
      <c r="T42" s="29">
        <v>150200</v>
      </c>
      <c r="U42" s="29">
        <v>0</v>
      </c>
      <c r="V42" s="29">
        <v>132100</v>
      </c>
      <c r="W42" s="29">
        <v>0</v>
      </c>
      <c r="X42" s="29">
        <v>0</v>
      </c>
      <c r="Y42" s="29">
        <v>0</v>
      </c>
      <c r="Z42" s="19"/>
      <c r="AA42" s="30">
        <f t="shared" si="0"/>
        <v>1</v>
      </c>
    </row>
    <row r="43" spans="2:27" ht="17.25" customHeight="1">
      <c r="B43" s="18" t="s">
        <v>37</v>
      </c>
      <c r="C43" s="29">
        <v>112000</v>
      </c>
      <c r="D43" s="29">
        <v>0</v>
      </c>
      <c r="E43" s="29">
        <v>20400</v>
      </c>
      <c r="F43" s="29">
        <v>0</v>
      </c>
      <c r="G43" s="29">
        <v>0</v>
      </c>
      <c r="H43" s="29">
        <v>0</v>
      </c>
      <c r="I43" s="29">
        <v>39100</v>
      </c>
      <c r="J43" s="29">
        <v>0</v>
      </c>
      <c r="K43" s="29">
        <v>0</v>
      </c>
      <c r="L43" s="29">
        <v>0</v>
      </c>
      <c r="M43" s="29">
        <v>0</v>
      </c>
      <c r="N43" s="29">
        <v>4000</v>
      </c>
      <c r="O43" s="29">
        <v>2900</v>
      </c>
      <c r="P43" s="29">
        <v>42100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3500</v>
      </c>
      <c r="W43" s="29">
        <v>0</v>
      </c>
      <c r="X43" s="29">
        <v>0</v>
      </c>
      <c r="Y43" s="29">
        <v>0</v>
      </c>
      <c r="Z43" s="19"/>
      <c r="AA43" s="30">
        <f t="shared" si="0"/>
        <v>1</v>
      </c>
    </row>
    <row r="44" spans="2:27" s="19" customFormat="1" ht="17.25" customHeight="1">
      <c r="B44" s="18" t="s">
        <v>38</v>
      </c>
      <c r="C44" s="29">
        <v>572500</v>
      </c>
      <c r="D44" s="29">
        <v>121600</v>
      </c>
      <c r="E44" s="29">
        <v>46000</v>
      </c>
      <c r="F44" s="29">
        <v>0</v>
      </c>
      <c r="G44" s="29">
        <v>0</v>
      </c>
      <c r="H44" s="29">
        <v>0</v>
      </c>
      <c r="I44" s="29">
        <v>10400</v>
      </c>
      <c r="J44" s="29">
        <v>0</v>
      </c>
      <c r="K44" s="29">
        <v>0</v>
      </c>
      <c r="L44" s="29">
        <v>21600</v>
      </c>
      <c r="M44" s="29">
        <v>0</v>
      </c>
      <c r="N44" s="29">
        <v>53400</v>
      </c>
      <c r="O44" s="29">
        <v>36800</v>
      </c>
      <c r="P44" s="29">
        <v>0</v>
      </c>
      <c r="Q44" s="29">
        <v>282700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AA44" s="30">
        <f t="shared" si="0"/>
        <v>1</v>
      </c>
    </row>
    <row r="45" spans="2:27" s="19" customFormat="1" ht="17.25" customHeight="1">
      <c r="B45" s="18" t="s">
        <v>39</v>
      </c>
      <c r="C45" s="29">
        <v>42200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42200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AA45" s="30">
        <f t="shared" si="0"/>
        <v>1</v>
      </c>
    </row>
    <row r="46" spans="2:27" s="19" customFormat="1" ht="17.25" customHeight="1">
      <c r="B46" s="15" t="s">
        <v>40</v>
      </c>
      <c r="C46" s="29">
        <v>15500</v>
      </c>
      <c r="D46" s="29">
        <v>15500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AA46" s="30">
        <f t="shared" si="0"/>
        <v>1</v>
      </c>
    </row>
    <row r="47" spans="2:27" ht="17.25" customHeight="1">
      <c r="B47" s="15" t="s">
        <v>41</v>
      </c>
      <c r="C47" s="29">
        <v>94900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2600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18000</v>
      </c>
      <c r="R47" s="29">
        <v>0</v>
      </c>
      <c r="S47" s="29">
        <v>0</v>
      </c>
      <c r="T47" s="29">
        <v>74300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19"/>
      <c r="AA47" s="30">
        <f t="shared" si="0"/>
        <v>1</v>
      </c>
    </row>
    <row r="48" spans="2:27" ht="17.25" customHeight="1">
      <c r="B48" s="18" t="s">
        <v>42</v>
      </c>
      <c r="C48" s="29">
        <v>204200</v>
      </c>
      <c r="D48" s="29">
        <v>172800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6400</v>
      </c>
      <c r="P48" s="29">
        <v>0</v>
      </c>
      <c r="Q48" s="29">
        <v>0</v>
      </c>
      <c r="R48" s="29">
        <v>0</v>
      </c>
      <c r="S48" s="29">
        <v>0</v>
      </c>
      <c r="T48" s="29">
        <v>18000</v>
      </c>
      <c r="U48" s="29">
        <v>0</v>
      </c>
      <c r="V48" s="29">
        <v>7000</v>
      </c>
      <c r="W48" s="29">
        <v>0</v>
      </c>
      <c r="X48" s="29">
        <v>0</v>
      </c>
      <c r="Y48" s="29">
        <v>0</v>
      </c>
      <c r="Z48" s="19"/>
      <c r="AA48" s="30">
        <f t="shared" si="0"/>
        <v>1</v>
      </c>
    </row>
    <row r="49" spans="2:27" s="19" customFormat="1" ht="17.25" customHeight="1">
      <c r="B49" s="15" t="s">
        <v>43</v>
      </c>
      <c r="C49" s="29">
        <v>237900</v>
      </c>
      <c r="D49" s="29">
        <v>28300</v>
      </c>
      <c r="E49" s="29">
        <v>0</v>
      </c>
      <c r="F49" s="29">
        <v>0</v>
      </c>
      <c r="G49" s="29">
        <v>0</v>
      </c>
      <c r="H49" s="29">
        <v>0</v>
      </c>
      <c r="I49" s="29">
        <v>82900</v>
      </c>
      <c r="J49" s="29">
        <v>0</v>
      </c>
      <c r="K49" s="29">
        <v>0</v>
      </c>
      <c r="L49" s="29">
        <v>0</v>
      </c>
      <c r="M49" s="29">
        <v>0</v>
      </c>
      <c r="N49" s="29">
        <v>74800</v>
      </c>
      <c r="O49" s="29">
        <v>0</v>
      </c>
      <c r="P49" s="29">
        <v>0</v>
      </c>
      <c r="Q49" s="29">
        <v>15200</v>
      </c>
      <c r="R49" s="29">
        <v>0</v>
      </c>
      <c r="S49" s="29">
        <v>0</v>
      </c>
      <c r="T49" s="29">
        <v>34900</v>
      </c>
      <c r="U49" s="29">
        <v>1800</v>
      </c>
      <c r="V49" s="29">
        <v>0</v>
      </c>
      <c r="W49" s="29">
        <v>0</v>
      </c>
      <c r="X49" s="29">
        <v>0</v>
      </c>
      <c r="Y49" s="29">
        <v>0</v>
      </c>
      <c r="AA49" s="30">
        <f t="shared" si="0"/>
        <v>1</v>
      </c>
    </row>
    <row r="50" spans="2:27" ht="17.25" customHeight="1">
      <c r="B50" s="15" t="s">
        <v>44</v>
      </c>
      <c r="C50" s="29">
        <v>70400</v>
      </c>
      <c r="D50" s="29">
        <v>19400</v>
      </c>
      <c r="E50" s="29">
        <v>13000</v>
      </c>
      <c r="F50" s="29">
        <v>0</v>
      </c>
      <c r="G50" s="29">
        <v>0</v>
      </c>
      <c r="H50" s="29">
        <v>0</v>
      </c>
      <c r="I50" s="29">
        <v>38000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19"/>
      <c r="AA50" s="30">
        <f t="shared" si="0"/>
        <v>1</v>
      </c>
    </row>
    <row r="51" spans="2:27" ht="17.25" customHeight="1">
      <c r="B51" s="15" t="s">
        <v>45</v>
      </c>
      <c r="C51" s="29">
        <v>201200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147900</v>
      </c>
      <c r="T51" s="29">
        <v>0</v>
      </c>
      <c r="U51" s="29">
        <v>44500</v>
      </c>
      <c r="V51" s="29">
        <v>8800</v>
      </c>
      <c r="W51" s="29">
        <v>0</v>
      </c>
      <c r="X51" s="29">
        <v>0</v>
      </c>
      <c r="Y51" s="29">
        <v>0</v>
      </c>
      <c r="Z51" s="19"/>
      <c r="AA51" s="30">
        <f t="shared" si="0"/>
        <v>1</v>
      </c>
    </row>
    <row r="52" spans="2:27" ht="17.25" customHeight="1">
      <c r="B52" s="15" t="s">
        <v>46</v>
      </c>
      <c r="C52" s="29">
        <v>20000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20000</v>
      </c>
      <c r="W52" s="29">
        <v>0</v>
      </c>
      <c r="X52" s="29">
        <v>0</v>
      </c>
      <c r="Y52" s="29">
        <v>0</v>
      </c>
      <c r="Z52" s="19"/>
      <c r="AA52" s="30">
        <f t="shared" si="0"/>
        <v>1</v>
      </c>
    </row>
    <row r="53" spans="2:27" ht="17.25" customHeight="1">
      <c r="B53" s="15" t="s">
        <v>82</v>
      </c>
      <c r="C53" s="29">
        <v>31200</v>
      </c>
      <c r="D53" s="29">
        <v>22700</v>
      </c>
      <c r="E53" s="29">
        <v>0</v>
      </c>
      <c r="F53" s="29">
        <v>0</v>
      </c>
      <c r="G53" s="29">
        <v>2500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6000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19"/>
      <c r="AA53" s="30">
        <f t="shared" si="0"/>
        <v>1</v>
      </c>
    </row>
    <row r="54" spans="2:27" ht="17.25" customHeight="1">
      <c r="B54" s="15" t="s">
        <v>47</v>
      </c>
      <c r="C54" s="29">
        <v>739500</v>
      </c>
      <c r="D54" s="29">
        <v>53100</v>
      </c>
      <c r="E54" s="29">
        <v>328400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358000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19"/>
      <c r="AA54" s="30">
        <f t="shared" si="0"/>
        <v>1</v>
      </c>
    </row>
    <row r="55" spans="2:27" ht="17.25" customHeight="1">
      <c r="B55" s="15" t="s">
        <v>48</v>
      </c>
      <c r="C55" s="29">
        <v>2500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2500</v>
      </c>
      <c r="W55" s="29">
        <v>0</v>
      </c>
      <c r="X55" s="29">
        <v>0</v>
      </c>
      <c r="Y55" s="29">
        <v>0</v>
      </c>
      <c r="Z55" s="19"/>
      <c r="AA55" s="30">
        <f t="shared" si="0"/>
        <v>1</v>
      </c>
    </row>
    <row r="56" spans="2:27" ht="17.25" customHeight="1">
      <c r="B56" s="15" t="s">
        <v>49</v>
      </c>
      <c r="C56" s="29">
        <v>66300</v>
      </c>
      <c r="D56" s="29">
        <v>15200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48900</v>
      </c>
      <c r="U56" s="29">
        <v>2200</v>
      </c>
      <c r="V56" s="29">
        <v>0</v>
      </c>
      <c r="W56" s="29">
        <v>0</v>
      </c>
      <c r="X56" s="29">
        <v>0</v>
      </c>
      <c r="Y56" s="29">
        <v>0</v>
      </c>
      <c r="Z56" s="19"/>
      <c r="AA56" s="30">
        <f t="shared" si="0"/>
        <v>1</v>
      </c>
    </row>
    <row r="57" spans="2:27" ht="17.25" customHeight="1">
      <c r="B57" s="15" t="s">
        <v>50</v>
      </c>
      <c r="C57" s="29">
        <v>578300</v>
      </c>
      <c r="D57" s="29">
        <v>0</v>
      </c>
      <c r="E57" s="29">
        <v>0</v>
      </c>
      <c r="F57" s="29">
        <v>0</v>
      </c>
      <c r="G57" s="29">
        <v>61500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11100</v>
      </c>
      <c r="Q57" s="29">
        <v>0</v>
      </c>
      <c r="R57" s="29">
        <v>352600</v>
      </c>
      <c r="S57" s="29">
        <v>6000</v>
      </c>
      <c r="T57" s="29">
        <v>48400</v>
      </c>
      <c r="U57" s="29">
        <v>0</v>
      </c>
      <c r="V57" s="29">
        <v>0</v>
      </c>
      <c r="W57" s="29">
        <v>0</v>
      </c>
      <c r="X57" s="29">
        <v>98700</v>
      </c>
      <c r="Y57" s="29">
        <v>0</v>
      </c>
      <c r="Z57" s="19"/>
      <c r="AA57" s="30">
        <f t="shared" si="0"/>
        <v>1</v>
      </c>
    </row>
    <row r="58" spans="2:27" ht="17.25" customHeight="1">
      <c r="B58" s="15" t="s">
        <v>51</v>
      </c>
      <c r="C58" s="29">
        <v>105000</v>
      </c>
      <c r="D58" s="29">
        <v>0</v>
      </c>
      <c r="E58" s="29">
        <v>0</v>
      </c>
      <c r="F58" s="29">
        <v>0</v>
      </c>
      <c r="G58" s="29">
        <v>71000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34000</v>
      </c>
      <c r="Y58" s="29">
        <v>0</v>
      </c>
      <c r="Z58" s="19"/>
      <c r="AA58" s="30">
        <f t="shared" si="0"/>
        <v>1</v>
      </c>
    </row>
    <row r="59" spans="2:27" ht="17.25" customHeight="1">
      <c r="B59" s="18" t="s">
        <v>52</v>
      </c>
      <c r="C59" s="29">
        <v>50900</v>
      </c>
      <c r="D59" s="29">
        <v>17700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26000</v>
      </c>
      <c r="V59" s="29">
        <v>7200</v>
      </c>
      <c r="W59" s="29">
        <v>0</v>
      </c>
      <c r="X59" s="29">
        <v>0</v>
      </c>
      <c r="Y59" s="29">
        <v>0</v>
      </c>
      <c r="Z59" s="19"/>
      <c r="AA59" s="30">
        <f t="shared" si="0"/>
        <v>1</v>
      </c>
    </row>
    <row r="60" spans="2:27" s="19" customFormat="1" ht="17.25" customHeight="1">
      <c r="B60" s="15" t="s">
        <v>53</v>
      </c>
      <c r="C60" s="29">
        <v>588400</v>
      </c>
      <c r="D60" s="29">
        <v>12300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236700</v>
      </c>
      <c r="N60" s="29">
        <v>0</v>
      </c>
      <c r="O60" s="29">
        <v>0</v>
      </c>
      <c r="P60" s="29">
        <v>0</v>
      </c>
      <c r="Q60" s="29">
        <v>0</v>
      </c>
      <c r="R60" s="29">
        <v>225000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114400</v>
      </c>
      <c r="Y60" s="29">
        <v>0</v>
      </c>
      <c r="AA60" s="30">
        <f t="shared" si="0"/>
        <v>1</v>
      </c>
    </row>
    <row r="61" spans="2:27" ht="17.25" customHeight="1">
      <c r="B61" s="15" t="s">
        <v>54</v>
      </c>
      <c r="C61" s="29">
        <v>392800</v>
      </c>
      <c r="D61" s="29">
        <v>29900</v>
      </c>
      <c r="E61" s="29">
        <v>67500</v>
      </c>
      <c r="F61" s="29">
        <v>0</v>
      </c>
      <c r="G61" s="29">
        <v>0</v>
      </c>
      <c r="H61" s="29">
        <v>0</v>
      </c>
      <c r="I61" s="29">
        <v>200400</v>
      </c>
      <c r="J61" s="29">
        <v>0</v>
      </c>
      <c r="K61" s="29">
        <v>0</v>
      </c>
      <c r="L61" s="29">
        <v>0</v>
      </c>
      <c r="M61" s="29">
        <v>0</v>
      </c>
      <c r="N61" s="29">
        <v>9000</v>
      </c>
      <c r="O61" s="29">
        <v>0</v>
      </c>
      <c r="P61" s="29">
        <v>0</v>
      </c>
      <c r="Q61" s="29">
        <v>0</v>
      </c>
      <c r="R61" s="29">
        <v>0</v>
      </c>
      <c r="S61" s="29">
        <v>13500</v>
      </c>
      <c r="T61" s="29">
        <v>72500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19"/>
      <c r="AA61" s="30">
        <f t="shared" si="0"/>
        <v>1</v>
      </c>
    </row>
    <row r="62" spans="2:27" ht="17.25" customHeight="1">
      <c r="B62" s="15" t="s">
        <v>55</v>
      </c>
      <c r="C62" s="29">
        <v>158900</v>
      </c>
      <c r="D62" s="29">
        <v>104000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5500</v>
      </c>
      <c r="L62" s="29">
        <v>0</v>
      </c>
      <c r="M62" s="29">
        <v>0</v>
      </c>
      <c r="N62" s="29">
        <v>0</v>
      </c>
      <c r="O62" s="29">
        <v>0</v>
      </c>
      <c r="P62" s="29">
        <v>27200</v>
      </c>
      <c r="Q62" s="29">
        <v>0</v>
      </c>
      <c r="R62" s="29">
        <v>0</v>
      </c>
      <c r="S62" s="29">
        <v>22200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19"/>
      <c r="AA62" s="30">
        <f t="shared" si="0"/>
        <v>1</v>
      </c>
    </row>
    <row r="63" spans="2:27" ht="17.25" customHeight="1">
      <c r="B63" s="15" t="s">
        <v>56</v>
      </c>
      <c r="C63" s="29">
        <v>107600</v>
      </c>
      <c r="D63" s="29">
        <v>95500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12100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19"/>
      <c r="AA63" s="30">
        <f t="shared" si="0"/>
        <v>1</v>
      </c>
    </row>
    <row r="64" spans="2:27" ht="17.25" customHeight="1">
      <c r="B64" s="15" t="s">
        <v>57</v>
      </c>
      <c r="C64" s="29">
        <v>459400</v>
      </c>
      <c r="D64" s="29">
        <v>57800</v>
      </c>
      <c r="E64" s="29">
        <v>52300</v>
      </c>
      <c r="F64" s="29">
        <v>0</v>
      </c>
      <c r="G64" s="29">
        <v>0</v>
      </c>
      <c r="H64" s="29">
        <v>0</v>
      </c>
      <c r="I64" s="29">
        <v>96900</v>
      </c>
      <c r="J64" s="29">
        <v>13700</v>
      </c>
      <c r="K64" s="29">
        <v>0</v>
      </c>
      <c r="L64" s="29">
        <v>0</v>
      </c>
      <c r="M64" s="29">
        <v>0</v>
      </c>
      <c r="N64" s="29">
        <v>30000</v>
      </c>
      <c r="O64" s="29">
        <v>0</v>
      </c>
      <c r="P64" s="29">
        <v>16900</v>
      </c>
      <c r="Q64" s="29">
        <v>121500</v>
      </c>
      <c r="R64" s="29">
        <v>0</v>
      </c>
      <c r="S64" s="29">
        <v>0</v>
      </c>
      <c r="T64" s="29">
        <v>70300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19"/>
      <c r="AA64" s="30">
        <f t="shared" si="0"/>
        <v>1</v>
      </c>
    </row>
    <row r="65" spans="2:27" ht="17.25" customHeight="1">
      <c r="B65" s="15" t="s">
        <v>58</v>
      </c>
      <c r="C65" s="29">
        <v>434500</v>
      </c>
      <c r="D65" s="29">
        <v>38400</v>
      </c>
      <c r="E65" s="29">
        <v>11000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123300</v>
      </c>
      <c r="L65" s="29">
        <v>0</v>
      </c>
      <c r="M65" s="29">
        <v>0</v>
      </c>
      <c r="N65" s="29">
        <v>0</v>
      </c>
      <c r="O65" s="29">
        <v>15600</v>
      </c>
      <c r="P65" s="29">
        <v>0</v>
      </c>
      <c r="Q65" s="29">
        <v>0</v>
      </c>
      <c r="R65" s="29">
        <v>0</v>
      </c>
      <c r="S65" s="29">
        <v>209300</v>
      </c>
      <c r="T65" s="29">
        <v>36900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19"/>
      <c r="AA65" s="30">
        <f t="shared" si="0"/>
        <v>1</v>
      </c>
    </row>
    <row r="66" spans="2:27" ht="17.25" customHeight="1">
      <c r="B66" s="15" t="s">
        <v>155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19"/>
      <c r="AA66" s="30">
        <f t="shared" si="0"/>
        <v>1</v>
      </c>
    </row>
    <row r="67" spans="2:27" ht="17.25" customHeight="1">
      <c r="B67" s="15" t="s">
        <v>156</v>
      </c>
      <c r="C67" s="29">
        <v>15300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15300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19"/>
      <c r="AA67" s="30">
        <f t="shared" si="0"/>
        <v>1</v>
      </c>
    </row>
    <row r="68" spans="2:27" ht="17.25" customHeight="1">
      <c r="B68" s="15" t="s">
        <v>157</v>
      </c>
      <c r="C68" s="29">
        <v>352000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352000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19"/>
      <c r="AA68" s="30">
        <f t="shared" si="0"/>
        <v>1</v>
      </c>
    </row>
    <row r="69" spans="2:27" ht="17.25" customHeight="1">
      <c r="B69" s="15" t="s">
        <v>158</v>
      </c>
      <c r="C69" s="29">
        <v>215300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215300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19"/>
      <c r="AA69" s="30">
        <f aca="true" t="shared" si="1" ref="AA69:AA114">IF(SUM(D69:Y69)=C69,1,2)</f>
        <v>1</v>
      </c>
    </row>
    <row r="70" spans="2:27" ht="17.25" customHeight="1">
      <c r="B70" s="15" t="s">
        <v>159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19"/>
      <c r="AA70" s="30">
        <f t="shared" si="1"/>
        <v>1</v>
      </c>
    </row>
    <row r="71" spans="2:27" ht="17.25" customHeight="1">
      <c r="B71" s="15" t="s">
        <v>160</v>
      </c>
      <c r="C71" s="29">
        <v>1222000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1222000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19"/>
      <c r="AA71" s="30">
        <f t="shared" si="1"/>
        <v>1</v>
      </c>
    </row>
    <row r="72" spans="2:27" ht="17.25" customHeight="1">
      <c r="B72" s="15" t="s">
        <v>109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19"/>
      <c r="AA72" s="30">
        <f t="shared" si="1"/>
        <v>1</v>
      </c>
    </row>
    <row r="73" spans="2:27" ht="17.25" customHeight="1">
      <c r="B73" s="15" t="s">
        <v>110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19"/>
      <c r="AA73" s="30">
        <f t="shared" si="1"/>
        <v>1</v>
      </c>
    </row>
    <row r="74" spans="2:27" ht="17.25" customHeight="1">
      <c r="B74" s="15" t="s">
        <v>111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19"/>
      <c r="AA74" s="30">
        <f t="shared" si="1"/>
        <v>1</v>
      </c>
    </row>
    <row r="75" spans="2:27" ht="17.25" customHeight="1">
      <c r="B75" s="15" t="s">
        <v>112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19"/>
      <c r="AA75" s="30">
        <f t="shared" si="1"/>
        <v>1</v>
      </c>
    </row>
    <row r="76" spans="2:27" ht="17.25" customHeight="1">
      <c r="B76" s="15" t="s">
        <v>59</v>
      </c>
      <c r="C76" s="29">
        <v>262300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262300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19"/>
      <c r="AA76" s="30">
        <f t="shared" si="1"/>
        <v>1</v>
      </c>
    </row>
    <row r="77" spans="2:27" ht="17.25" customHeight="1">
      <c r="B77" s="15" t="s">
        <v>113</v>
      </c>
      <c r="C77" s="29">
        <v>576000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576000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19"/>
      <c r="AA77" s="30">
        <f t="shared" si="1"/>
        <v>1</v>
      </c>
    </row>
    <row r="78" spans="2:27" ht="17.25" customHeight="1">
      <c r="B78" s="15" t="s">
        <v>114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19"/>
      <c r="AA78" s="30">
        <f t="shared" si="1"/>
        <v>1</v>
      </c>
    </row>
    <row r="79" spans="2:27" ht="17.25" customHeight="1">
      <c r="B79" s="15" t="s">
        <v>76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19"/>
      <c r="AA79" s="30">
        <f t="shared" si="1"/>
        <v>1</v>
      </c>
    </row>
    <row r="80" spans="2:27" ht="17.25" customHeight="1">
      <c r="B80" s="15" t="s">
        <v>122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19"/>
      <c r="AA80" s="30">
        <f t="shared" si="1"/>
        <v>1</v>
      </c>
    </row>
    <row r="81" spans="2:27" ht="17.25" customHeight="1">
      <c r="B81" s="15" t="s">
        <v>123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19"/>
      <c r="AA81" s="30">
        <f t="shared" si="1"/>
        <v>1</v>
      </c>
    </row>
    <row r="82" spans="2:27" ht="17.25" customHeight="1">
      <c r="B82" s="15" t="s">
        <v>124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19"/>
      <c r="AA82" s="30">
        <f t="shared" si="1"/>
        <v>1</v>
      </c>
    </row>
    <row r="83" spans="2:27" ht="17.25" customHeight="1">
      <c r="B83" s="15" t="s">
        <v>125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19"/>
      <c r="AA83" s="30">
        <f t="shared" si="1"/>
        <v>1</v>
      </c>
    </row>
    <row r="84" spans="2:27" ht="17.25" customHeight="1">
      <c r="B84" s="15" t="s">
        <v>126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19"/>
      <c r="AA84" s="30">
        <f t="shared" si="1"/>
        <v>1</v>
      </c>
    </row>
    <row r="85" spans="2:27" ht="17.25" customHeight="1">
      <c r="B85" s="15" t="s">
        <v>161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19"/>
      <c r="AA85" s="30">
        <f t="shared" si="1"/>
        <v>1</v>
      </c>
    </row>
    <row r="86" spans="2:27" ht="17.25" customHeight="1">
      <c r="B86" s="15" t="s">
        <v>127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19"/>
      <c r="AA86" s="30">
        <f t="shared" si="1"/>
        <v>1</v>
      </c>
    </row>
    <row r="87" spans="2:27" ht="17.25" customHeight="1">
      <c r="B87" s="15" t="s">
        <v>128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19"/>
      <c r="AA87" s="30">
        <f t="shared" si="1"/>
        <v>1</v>
      </c>
    </row>
    <row r="88" spans="2:27" ht="17.25" customHeight="1">
      <c r="B88" s="15" t="s">
        <v>129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19"/>
      <c r="AA88" s="30">
        <f t="shared" si="1"/>
        <v>1</v>
      </c>
    </row>
    <row r="89" spans="2:27" ht="17.25" customHeight="1">
      <c r="B89" s="15" t="s">
        <v>106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19"/>
      <c r="AA89" s="30">
        <f t="shared" si="1"/>
        <v>1</v>
      </c>
    </row>
    <row r="90" spans="2:27" ht="17.25" customHeight="1">
      <c r="B90" s="15" t="s">
        <v>168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19"/>
      <c r="AA90" s="30">
        <f t="shared" si="1"/>
        <v>1</v>
      </c>
    </row>
    <row r="91" spans="2:27" ht="17.25" customHeight="1">
      <c r="B91" s="15" t="s">
        <v>104</v>
      </c>
      <c r="C91" s="29">
        <v>76200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22900</v>
      </c>
      <c r="N91" s="29">
        <v>53300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19"/>
      <c r="AA91" s="30">
        <f t="shared" si="1"/>
        <v>1</v>
      </c>
    </row>
    <row r="92" spans="2:27" ht="17.25" customHeight="1">
      <c r="B92" s="15" t="s">
        <v>164</v>
      </c>
      <c r="C92" s="29">
        <v>58700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8700</v>
      </c>
      <c r="N92" s="29">
        <v>19500</v>
      </c>
      <c r="O92" s="29">
        <v>0</v>
      </c>
      <c r="P92" s="29">
        <v>9100</v>
      </c>
      <c r="Q92" s="29">
        <v>0</v>
      </c>
      <c r="R92" s="29">
        <v>0</v>
      </c>
      <c r="S92" s="29">
        <v>21400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19"/>
      <c r="AA92" s="30">
        <f t="shared" si="1"/>
        <v>1</v>
      </c>
    </row>
    <row r="93" spans="2:27" ht="17.25" customHeight="1">
      <c r="B93" s="15" t="s">
        <v>105</v>
      </c>
      <c r="C93" s="29">
        <v>82400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12600</v>
      </c>
      <c r="N93" s="29">
        <v>24700</v>
      </c>
      <c r="O93" s="29">
        <v>0</v>
      </c>
      <c r="P93" s="29">
        <v>12600</v>
      </c>
      <c r="Q93" s="29">
        <v>0</v>
      </c>
      <c r="R93" s="29">
        <v>0</v>
      </c>
      <c r="S93" s="29">
        <v>32500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19"/>
      <c r="AA93" s="30">
        <f t="shared" si="1"/>
        <v>1</v>
      </c>
    </row>
    <row r="94" spans="2:27" ht="17.25" customHeight="1">
      <c r="B94" s="15" t="s">
        <v>60</v>
      </c>
      <c r="C94" s="29">
        <v>107100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65100</v>
      </c>
      <c r="L94" s="29">
        <v>0</v>
      </c>
      <c r="M94" s="29">
        <v>15000</v>
      </c>
      <c r="N94" s="29">
        <v>27000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19"/>
      <c r="AA94" s="30">
        <f t="shared" si="1"/>
        <v>1</v>
      </c>
    </row>
    <row r="95" spans="2:27" ht="17.25" customHeight="1">
      <c r="B95" s="15" t="s">
        <v>115</v>
      </c>
      <c r="C95" s="29">
        <v>2485200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2485200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19"/>
      <c r="AA95" s="30">
        <f t="shared" si="1"/>
        <v>1</v>
      </c>
    </row>
    <row r="96" spans="2:27" ht="17.25" customHeight="1">
      <c r="B96" s="15" t="s">
        <v>61</v>
      </c>
      <c r="C96" s="29">
        <v>131400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17400</v>
      </c>
      <c r="N96" s="29">
        <v>31400</v>
      </c>
      <c r="O96" s="29">
        <v>0</v>
      </c>
      <c r="P96" s="29">
        <v>0</v>
      </c>
      <c r="Q96" s="29">
        <v>0</v>
      </c>
      <c r="R96" s="29">
        <v>0</v>
      </c>
      <c r="S96" s="29">
        <v>82600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19"/>
      <c r="AA96" s="30">
        <f t="shared" si="1"/>
        <v>1</v>
      </c>
    </row>
    <row r="97" spans="2:27" ht="17.25" customHeight="1">
      <c r="B97" s="15" t="s">
        <v>62</v>
      </c>
      <c r="C97" s="29">
        <v>218000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21400</v>
      </c>
      <c r="M97" s="29">
        <v>9200</v>
      </c>
      <c r="N97" s="29">
        <v>164900</v>
      </c>
      <c r="O97" s="29">
        <v>22500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19"/>
      <c r="AA97" s="30">
        <f t="shared" si="1"/>
        <v>1</v>
      </c>
    </row>
    <row r="98" spans="2:27" ht="17.25" customHeight="1">
      <c r="B98" s="15" t="s">
        <v>63</v>
      </c>
      <c r="C98" s="29">
        <v>310400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84200</v>
      </c>
      <c r="O98" s="29">
        <v>5500</v>
      </c>
      <c r="P98" s="29">
        <v>0</v>
      </c>
      <c r="Q98" s="29">
        <v>0</v>
      </c>
      <c r="R98" s="29">
        <v>0</v>
      </c>
      <c r="S98" s="29">
        <v>220700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19"/>
      <c r="AA98" s="30">
        <f t="shared" si="1"/>
        <v>1</v>
      </c>
    </row>
    <row r="99" spans="2:27" ht="17.25" customHeight="1">
      <c r="B99" s="15" t="s">
        <v>64</v>
      </c>
      <c r="C99" s="29">
        <v>47200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42300</v>
      </c>
      <c r="M99" s="29">
        <v>0</v>
      </c>
      <c r="N99" s="29">
        <v>0</v>
      </c>
      <c r="O99" s="29">
        <v>0</v>
      </c>
      <c r="P99" s="29">
        <v>4900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19"/>
      <c r="AA99" s="30">
        <f t="shared" si="1"/>
        <v>1</v>
      </c>
    </row>
    <row r="100" spans="2:27" ht="17.25" customHeight="1">
      <c r="B100" s="15" t="s">
        <v>65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19"/>
      <c r="AA100" s="30">
        <f t="shared" si="1"/>
        <v>1</v>
      </c>
    </row>
    <row r="101" spans="2:27" ht="17.25" customHeight="1">
      <c r="B101" s="15" t="s">
        <v>116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19"/>
      <c r="AA101" s="30">
        <f t="shared" si="1"/>
        <v>1</v>
      </c>
    </row>
    <row r="102" spans="2:27" ht="17.25" customHeight="1">
      <c r="B102" s="15" t="s">
        <v>130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19"/>
      <c r="AA102" s="30">
        <f t="shared" si="1"/>
        <v>1</v>
      </c>
    </row>
    <row r="103" spans="2:27" ht="17.25" customHeight="1">
      <c r="B103" s="15" t="s">
        <v>162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19"/>
      <c r="AA103" s="30">
        <f t="shared" si="1"/>
        <v>1</v>
      </c>
    </row>
    <row r="104" spans="2:27" ht="17.25" customHeight="1">
      <c r="B104" s="15" t="s">
        <v>117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19"/>
      <c r="AA104" s="30">
        <f t="shared" si="1"/>
        <v>1</v>
      </c>
    </row>
    <row r="105" spans="2:27" ht="17.25" customHeight="1">
      <c r="B105" s="15" t="s">
        <v>118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19"/>
      <c r="AA105" s="30">
        <f t="shared" si="1"/>
        <v>1</v>
      </c>
    </row>
    <row r="106" spans="2:27" ht="17.25" customHeight="1">
      <c r="B106" s="15" t="s">
        <v>131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19"/>
      <c r="AA106" s="30">
        <f t="shared" si="1"/>
        <v>1</v>
      </c>
    </row>
    <row r="107" spans="2:27" ht="17.25" customHeight="1">
      <c r="B107" s="15" t="s">
        <v>132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19"/>
      <c r="AA107" s="30">
        <f t="shared" si="1"/>
        <v>1</v>
      </c>
    </row>
    <row r="108" spans="2:27" ht="17.25" customHeight="1">
      <c r="B108" s="15" t="s">
        <v>163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19"/>
      <c r="AA108" s="30">
        <f t="shared" si="1"/>
        <v>1</v>
      </c>
    </row>
    <row r="109" spans="2:27" ht="17.25" customHeight="1">
      <c r="B109" s="15" t="s">
        <v>119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19"/>
      <c r="AA109" s="30">
        <f t="shared" si="1"/>
        <v>1</v>
      </c>
    </row>
    <row r="110" spans="2:27" ht="17.25" customHeight="1">
      <c r="B110" s="15" t="s">
        <v>133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19"/>
      <c r="AA110" s="30">
        <f t="shared" si="1"/>
        <v>1</v>
      </c>
    </row>
    <row r="111" spans="2:27" ht="17.25" customHeight="1">
      <c r="B111" s="15" t="s">
        <v>120</v>
      </c>
      <c r="C111" s="29">
        <v>257900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21300</v>
      </c>
      <c r="M111" s="29">
        <v>84400</v>
      </c>
      <c r="N111" s="29">
        <v>152200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19"/>
      <c r="AA111" s="30">
        <f t="shared" si="1"/>
        <v>1</v>
      </c>
    </row>
    <row r="112" spans="2:27" ht="17.25" customHeight="1">
      <c r="B112" s="15" t="s">
        <v>121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19"/>
      <c r="AA112" s="30">
        <f t="shared" si="1"/>
        <v>1</v>
      </c>
    </row>
    <row r="113" spans="2:27" ht="17.25" customHeight="1">
      <c r="B113" s="15" t="s">
        <v>151</v>
      </c>
      <c r="C113" s="29">
        <v>341200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20500</v>
      </c>
      <c r="N113" s="29">
        <v>36900</v>
      </c>
      <c r="O113" s="29">
        <v>0</v>
      </c>
      <c r="P113" s="29">
        <v>0</v>
      </c>
      <c r="Q113" s="29">
        <v>0</v>
      </c>
      <c r="R113" s="29">
        <v>0</v>
      </c>
      <c r="S113" s="29">
        <v>283800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19"/>
      <c r="AA113" s="30">
        <f t="shared" si="1"/>
        <v>1</v>
      </c>
    </row>
    <row r="114" spans="2:27" ht="17.25" customHeight="1">
      <c r="B114" s="15" t="s">
        <v>174</v>
      </c>
      <c r="C114" s="29">
        <v>534800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534800</v>
      </c>
      <c r="Z114" s="19"/>
      <c r="AA114" s="30">
        <f t="shared" si="1"/>
        <v>1</v>
      </c>
    </row>
    <row r="115" spans="3:26" ht="24.75" customHeight="1">
      <c r="C115" s="30"/>
      <c r="D115" s="30"/>
      <c r="E115" s="66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19"/>
    </row>
    <row r="116" spans="2:26" ht="24.75" customHeight="1">
      <c r="B116" s="15" t="s">
        <v>72</v>
      </c>
      <c r="C116" s="29">
        <f>SUBTOTAL(9,C4:C42)</f>
        <v>98431200</v>
      </c>
      <c r="D116" s="29">
        <f>SUBTOTAL(9,D4:D42)</f>
        <v>10702300</v>
      </c>
      <c r="E116" s="29">
        <f aca="true" t="shared" si="2" ref="E116:Y116">SUBTOTAL(9,E4:E42)</f>
        <v>4047900</v>
      </c>
      <c r="F116" s="29">
        <f t="shared" si="2"/>
        <v>102400</v>
      </c>
      <c r="G116" s="29">
        <f t="shared" si="2"/>
        <v>363000</v>
      </c>
      <c r="H116" s="29">
        <f t="shared" si="2"/>
        <v>0</v>
      </c>
      <c r="I116" s="29">
        <f t="shared" si="2"/>
        <v>9666800</v>
      </c>
      <c r="J116" s="29">
        <f t="shared" si="2"/>
        <v>1429600</v>
      </c>
      <c r="K116" s="29">
        <f t="shared" si="2"/>
        <v>2160400</v>
      </c>
      <c r="L116" s="29">
        <f t="shared" si="2"/>
        <v>655100</v>
      </c>
      <c r="M116" s="29">
        <f t="shared" si="2"/>
        <v>831100</v>
      </c>
      <c r="N116" s="29">
        <f t="shared" si="2"/>
        <v>10783100</v>
      </c>
      <c r="O116" s="29">
        <f t="shared" si="2"/>
        <v>6130800</v>
      </c>
      <c r="P116" s="29">
        <f t="shared" si="2"/>
        <v>488000</v>
      </c>
      <c r="Q116" s="29">
        <f t="shared" si="2"/>
        <v>11463700</v>
      </c>
      <c r="R116" s="29">
        <f t="shared" si="2"/>
        <v>5354800</v>
      </c>
      <c r="S116" s="29">
        <f t="shared" si="2"/>
        <v>4974400</v>
      </c>
      <c r="T116" s="29">
        <f t="shared" si="2"/>
        <v>25743300</v>
      </c>
      <c r="U116" s="29">
        <f t="shared" si="2"/>
        <v>1373600</v>
      </c>
      <c r="V116" s="29">
        <f t="shared" si="2"/>
        <v>680300</v>
      </c>
      <c r="W116" s="29">
        <f t="shared" si="2"/>
        <v>38100</v>
      </c>
      <c r="X116" s="29">
        <f t="shared" si="2"/>
        <v>165000</v>
      </c>
      <c r="Y116" s="29">
        <f t="shared" si="2"/>
        <v>1277500</v>
      </c>
      <c r="Z116" s="19"/>
    </row>
    <row r="117" spans="2:26" ht="24.75" customHeight="1">
      <c r="B117" s="15" t="s">
        <v>73</v>
      </c>
      <c r="C117" s="29">
        <f>SUBTOTAL(9,C43:C65)</f>
        <v>5286100</v>
      </c>
      <c r="D117" s="29">
        <f aca="true" t="shared" si="3" ref="D117:Y117">SUBTOTAL(9,D43:D65)</f>
        <v>804200</v>
      </c>
      <c r="E117" s="29">
        <f t="shared" si="3"/>
        <v>538600</v>
      </c>
      <c r="F117" s="29">
        <f t="shared" si="3"/>
        <v>0</v>
      </c>
      <c r="G117" s="29">
        <f t="shared" si="3"/>
        <v>135000</v>
      </c>
      <c r="H117" s="29">
        <f t="shared" si="3"/>
        <v>0</v>
      </c>
      <c r="I117" s="29">
        <f t="shared" si="3"/>
        <v>470300</v>
      </c>
      <c r="J117" s="29">
        <f t="shared" si="3"/>
        <v>13700</v>
      </c>
      <c r="K117" s="29">
        <f t="shared" si="3"/>
        <v>128800</v>
      </c>
      <c r="L117" s="29">
        <f t="shared" si="3"/>
        <v>21600</v>
      </c>
      <c r="M117" s="29">
        <f t="shared" si="3"/>
        <v>236700</v>
      </c>
      <c r="N117" s="29">
        <f t="shared" si="3"/>
        <v>171200</v>
      </c>
      <c r="O117" s="29">
        <f t="shared" si="3"/>
        <v>73800</v>
      </c>
      <c r="P117" s="29">
        <f t="shared" si="3"/>
        <v>103300</v>
      </c>
      <c r="Q117" s="29">
        <f t="shared" si="3"/>
        <v>479600</v>
      </c>
      <c r="R117" s="29">
        <f t="shared" si="3"/>
        <v>577600</v>
      </c>
      <c r="S117" s="29">
        <f t="shared" si="3"/>
        <v>398900</v>
      </c>
      <c r="T117" s="29">
        <f t="shared" si="3"/>
        <v>762200</v>
      </c>
      <c r="U117" s="29">
        <f t="shared" si="3"/>
        <v>74500</v>
      </c>
      <c r="V117" s="29">
        <f t="shared" si="3"/>
        <v>49000</v>
      </c>
      <c r="W117" s="29">
        <f t="shared" si="3"/>
        <v>0</v>
      </c>
      <c r="X117" s="29">
        <f t="shared" si="3"/>
        <v>247100</v>
      </c>
      <c r="Y117" s="29">
        <f t="shared" si="3"/>
        <v>0</v>
      </c>
      <c r="Z117" s="19"/>
    </row>
    <row r="118" spans="2:26" ht="24.75" customHeight="1">
      <c r="B118" s="15" t="s">
        <v>89</v>
      </c>
      <c r="C118" s="29">
        <f>SUBTOTAL(9,C66:C114)</f>
        <v>7293400</v>
      </c>
      <c r="D118" s="29">
        <f aca="true" t="shared" si="4" ref="D118:X118">SUBTOTAL(9,D66:D114)</f>
        <v>0</v>
      </c>
      <c r="E118" s="29">
        <f t="shared" si="4"/>
        <v>0</v>
      </c>
      <c r="F118" s="29">
        <f t="shared" si="4"/>
        <v>0</v>
      </c>
      <c r="G118" s="29">
        <f t="shared" si="4"/>
        <v>0</v>
      </c>
      <c r="H118" s="29">
        <f t="shared" si="4"/>
        <v>0</v>
      </c>
      <c r="I118" s="29">
        <f t="shared" si="4"/>
        <v>0</v>
      </c>
      <c r="J118" s="29">
        <f t="shared" si="4"/>
        <v>0</v>
      </c>
      <c r="K118" s="29">
        <f t="shared" si="4"/>
        <v>4977900</v>
      </c>
      <c r="L118" s="29">
        <f t="shared" si="4"/>
        <v>300300</v>
      </c>
      <c r="M118" s="29">
        <f t="shared" si="4"/>
        <v>190700</v>
      </c>
      <c r="N118" s="29">
        <f t="shared" si="4"/>
        <v>594100</v>
      </c>
      <c r="O118" s="29">
        <f t="shared" si="4"/>
        <v>28000</v>
      </c>
      <c r="P118" s="29">
        <f t="shared" si="4"/>
        <v>26600</v>
      </c>
      <c r="Q118" s="29">
        <f t="shared" si="4"/>
        <v>0</v>
      </c>
      <c r="R118" s="29">
        <f t="shared" si="4"/>
        <v>0</v>
      </c>
      <c r="S118" s="29">
        <f t="shared" si="4"/>
        <v>641000</v>
      </c>
      <c r="T118" s="29">
        <f t="shared" si="4"/>
        <v>0</v>
      </c>
      <c r="U118" s="29">
        <f t="shared" si="4"/>
        <v>0</v>
      </c>
      <c r="V118" s="29">
        <f t="shared" si="4"/>
        <v>0</v>
      </c>
      <c r="W118" s="29">
        <f t="shared" si="4"/>
        <v>0</v>
      </c>
      <c r="X118" s="29">
        <f t="shared" si="4"/>
        <v>0</v>
      </c>
      <c r="Y118" s="29">
        <f>SUBTOTAL(9,Y66:Y114)</f>
        <v>534800</v>
      </c>
      <c r="Z118" s="19"/>
    </row>
    <row r="119" spans="2:26" ht="24.75" customHeight="1">
      <c r="B119" s="15" t="s">
        <v>75</v>
      </c>
      <c r="C119" s="29">
        <f>SUM(C116:C118)</f>
        <v>111010700</v>
      </c>
      <c r="D119" s="29">
        <f aca="true" t="shared" si="5" ref="D119:Y119">SUM(D116:D118)</f>
        <v>11506500</v>
      </c>
      <c r="E119" s="29">
        <f>SUM(E116:E118)</f>
        <v>4586500</v>
      </c>
      <c r="F119" s="29">
        <f t="shared" si="5"/>
        <v>102400</v>
      </c>
      <c r="G119" s="29">
        <f t="shared" si="5"/>
        <v>498000</v>
      </c>
      <c r="H119" s="29">
        <f t="shared" si="5"/>
        <v>0</v>
      </c>
      <c r="I119" s="29">
        <f t="shared" si="5"/>
        <v>10137100</v>
      </c>
      <c r="J119" s="29">
        <f>SUM(J116:J118)</f>
        <v>1443300</v>
      </c>
      <c r="K119" s="29">
        <f t="shared" si="5"/>
        <v>7267100</v>
      </c>
      <c r="L119" s="29">
        <f>SUM(L116:L118)</f>
        <v>977000</v>
      </c>
      <c r="M119" s="29">
        <f>SUM(M116:M118)</f>
        <v>1258500</v>
      </c>
      <c r="N119" s="29">
        <f>SUM(N116:N118)</f>
        <v>11548400</v>
      </c>
      <c r="O119" s="29">
        <f>SUM(O116:O118)</f>
        <v>6232600</v>
      </c>
      <c r="P119" s="29">
        <f t="shared" si="5"/>
        <v>617900</v>
      </c>
      <c r="Q119" s="29">
        <f t="shared" si="5"/>
        <v>11943300</v>
      </c>
      <c r="R119" s="29">
        <f t="shared" si="5"/>
        <v>5932400</v>
      </c>
      <c r="S119" s="29">
        <f>SUM(S116:S118)</f>
        <v>6014300</v>
      </c>
      <c r="T119" s="29">
        <f t="shared" si="5"/>
        <v>26505500</v>
      </c>
      <c r="U119" s="29">
        <f>SUM(U116:U118)</f>
        <v>1448100</v>
      </c>
      <c r="V119" s="29">
        <f>SUM(V116:V118)</f>
        <v>729300</v>
      </c>
      <c r="W119" s="29">
        <f t="shared" si="5"/>
        <v>38100</v>
      </c>
      <c r="X119" s="29">
        <f t="shared" si="5"/>
        <v>412100</v>
      </c>
      <c r="Y119" s="29">
        <f t="shared" si="5"/>
        <v>1812300</v>
      </c>
      <c r="Z119" s="19"/>
    </row>
    <row r="120" spans="5:26" ht="13.5">
      <c r="E120" s="66"/>
      <c r="Z120" s="19"/>
    </row>
    <row r="121" ht="13.5">
      <c r="Z121" s="19"/>
    </row>
  </sheetData>
  <sheetProtection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0"/>
  <sheetViews>
    <sheetView showZeros="0" view="pageBreakPreview" zoomScale="90" zoomScaleNormal="55" zoomScaleSheetLayoutView="90" zoomScalePageLayoutView="0" workbookViewId="0" topLeftCell="A1">
      <pane xSplit="3" ySplit="4" topLeftCell="D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5"/>
  <cols>
    <col min="1" max="1" width="4.57421875" style="10" customWidth="1"/>
    <col min="2" max="2" width="25.57421875" style="10" customWidth="1"/>
    <col min="3" max="19" width="12.57421875" style="10" customWidth="1"/>
    <col min="20" max="20" width="9.28125" style="10" bestFit="1" customWidth="1"/>
    <col min="21" max="16384" width="9.00390625" style="10" customWidth="1"/>
  </cols>
  <sheetData>
    <row r="1" s="9" customFormat="1" ht="30" customHeight="1">
      <c r="A1" s="8" t="s">
        <v>101</v>
      </c>
    </row>
    <row r="2" spans="15:19" ht="13.5">
      <c r="O2" s="11"/>
      <c r="P2" s="11"/>
      <c r="Q2" s="11"/>
      <c r="R2" s="11"/>
      <c r="S2" s="11" t="s">
        <v>178</v>
      </c>
    </row>
    <row r="3" spans="2:19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138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58"/>
      <c r="Q3" s="58"/>
      <c r="R3" s="58"/>
      <c r="S3" s="75" t="s">
        <v>167</v>
      </c>
    </row>
    <row r="4" spans="2:20" ht="60" customHeight="1">
      <c r="B4" s="76"/>
      <c r="C4" s="76"/>
      <c r="D4" s="75"/>
      <c r="E4" s="75"/>
      <c r="F4" s="75"/>
      <c r="G4" s="75"/>
      <c r="H4" s="80"/>
      <c r="I4" s="59" t="s">
        <v>93</v>
      </c>
      <c r="J4" s="59" t="s">
        <v>94</v>
      </c>
      <c r="K4" s="59" t="s">
        <v>95</v>
      </c>
      <c r="L4" s="59" t="s">
        <v>96</v>
      </c>
      <c r="M4" s="59" t="s">
        <v>97</v>
      </c>
      <c r="N4" s="59" t="s">
        <v>98</v>
      </c>
      <c r="O4" s="59" t="s">
        <v>100</v>
      </c>
      <c r="P4" s="16" t="s">
        <v>150</v>
      </c>
      <c r="Q4" s="16" t="s">
        <v>176</v>
      </c>
      <c r="R4" s="16" t="s">
        <v>177</v>
      </c>
      <c r="S4" s="76"/>
      <c r="T4" s="62" t="s">
        <v>152</v>
      </c>
    </row>
    <row r="5" spans="2:20" ht="24.75" customHeight="1">
      <c r="B5" s="15" t="s">
        <v>0</v>
      </c>
      <c r="C5" s="68">
        <f>D5+E5+F5+G5+H5+S5</f>
        <v>1306600</v>
      </c>
      <c r="D5" s="67">
        <v>700000</v>
      </c>
      <c r="E5" s="67"/>
      <c r="F5" s="67">
        <v>0</v>
      </c>
      <c r="G5" s="67">
        <v>0</v>
      </c>
      <c r="H5" s="67">
        <f>SUM(I5:R5)</f>
        <v>606600</v>
      </c>
      <c r="I5" s="68">
        <v>263100</v>
      </c>
      <c r="J5" s="68">
        <v>336200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7300</v>
      </c>
      <c r="Q5" s="68">
        <v>0</v>
      </c>
      <c r="R5" s="68">
        <v>0</v>
      </c>
      <c r="S5" s="68">
        <v>0</v>
      </c>
      <c r="T5" s="17"/>
    </row>
    <row r="6" spans="2:19" ht="24.75" customHeight="1">
      <c r="B6" s="15" t="s">
        <v>1</v>
      </c>
      <c r="C6" s="68">
        <f aca="true" t="shared" si="0" ref="C6:C69">D6+E6+F6+G6+H6+S6</f>
        <v>2307400</v>
      </c>
      <c r="D6" s="67">
        <v>954300</v>
      </c>
      <c r="E6" s="67"/>
      <c r="F6" s="67">
        <v>0</v>
      </c>
      <c r="G6" s="67">
        <v>0</v>
      </c>
      <c r="H6" s="67">
        <f aca="true" t="shared" si="1" ref="H6:H69">SUM(I6:R6)</f>
        <v>1353100</v>
      </c>
      <c r="I6" s="68">
        <v>37600</v>
      </c>
      <c r="J6" s="68">
        <v>199800</v>
      </c>
      <c r="K6" s="68">
        <v>0</v>
      </c>
      <c r="L6" s="68"/>
      <c r="M6" s="68">
        <v>0</v>
      </c>
      <c r="N6" s="68">
        <v>0</v>
      </c>
      <c r="O6" s="68">
        <v>0</v>
      </c>
      <c r="P6" s="68">
        <v>20900</v>
      </c>
      <c r="Q6" s="68">
        <v>1094800</v>
      </c>
      <c r="R6" s="68">
        <v>0</v>
      </c>
      <c r="S6" s="68">
        <v>0</v>
      </c>
    </row>
    <row r="7" spans="2:19" ht="24.75" customHeight="1">
      <c r="B7" s="15" t="s">
        <v>2</v>
      </c>
      <c r="C7" s="68">
        <f t="shared" si="0"/>
        <v>5076100</v>
      </c>
      <c r="D7" s="67">
        <v>1700000</v>
      </c>
      <c r="E7" s="67"/>
      <c r="F7" s="67">
        <v>0</v>
      </c>
      <c r="G7" s="67">
        <v>0</v>
      </c>
      <c r="H7" s="67">
        <f t="shared" si="1"/>
        <v>3376100</v>
      </c>
      <c r="I7" s="68">
        <v>1437100</v>
      </c>
      <c r="J7" s="68">
        <v>547000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1392000</v>
      </c>
      <c r="R7" s="68">
        <v>0</v>
      </c>
      <c r="S7" s="68">
        <v>0</v>
      </c>
    </row>
    <row r="8" spans="2:19" ht="24.75" customHeight="1">
      <c r="B8" s="15" t="s">
        <v>3</v>
      </c>
      <c r="C8" s="68">
        <f>D8+E8+F8+G8+H8+S8</f>
        <v>829800</v>
      </c>
      <c r="D8" s="67">
        <v>450000</v>
      </c>
      <c r="E8" s="67"/>
      <c r="F8" s="67">
        <v>0</v>
      </c>
      <c r="G8" s="67">
        <v>0</v>
      </c>
      <c r="H8" s="67">
        <f t="shared" si="1"/>
        <v>379800</v>
      </c>
      <c r="I8" s="68">
        <v>9800</v>
      </c>
      <c r="J8" s="68">
        <v>113800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256200</v>
      </c>
      <c r="R8" s="68">
        <v>0</v>
      </c>
      <c r="S8" s="68">
        <v>0</v>
      </c>
    </row>
    <row r="9" spans="2:19" ht="24.75" customHeight="1">
      <c r="B9" s="15" t="s">
        <v>4</v>
      </c>
      <c r="C9" s="68">
        <f t="shared" si="0"/>
        <v>974100</v>
      </c>
      <c r="D9" s="67">
        <v>723800</v>
      </c>
      <c r="E9" s="67"/>
      <c r="F9" s="67">
        <v>11900</v>
      </c>
      <c r="G9" s="67">
        <v>0</v>
      </c>
      <c r="H9" s="67">
        <f t="shared" si="1"/>
        <v>238400</v>
      </c>
      <c r="I9" s="68">
        <v>0</v>
      </c>
      <c r="J9" s="68">
        <v>76900</v>
      </c>
      <c r="K9" s="68">
        <v>0</v>
      </c>
      <c r="L9" s="68">
        <v>39500</v>
      </c>
      <c r="M9" s="68">
        <v>52000</v>
      </c>
      <c r="N9" s="68">
        <v>70000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</row>
    <row r="10" spans="2:19" ht="24.75" customHeight="1">
      <c r="B10" s="15" t="s">
        <v>5</v>
      </c>
      <c r="C10" s="68">
        <f t="shared" si="0"/>
        <v>3470900</v>
      </c>
      <c r="D10" s="67">
        <v>1000000</v>
      </c>
      <c r="E10" s="67"/>
      <c r="F10" s="67">
        <v>7500</v>
      </c>
      <c r="G10" s="67">
        <v>0</v>
      </c>
      <c r="H10" s="67">
        <f t="shared" si="1"/>
        <v>2463400</v>
      </c>
      <c r="I10" s="68">
        <v>95800</v>
      </c>
      <c r="J10" s="68">
        <v>322500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2045100</v>
      </c>
      <c r="R10" s="68">
        <v>0</v>
      </c>
      <c r="S10" s="68">
        <v>0</v>
      </c>
    </row>
    <row r="11" spans="2:19" ht="24.75" customHeight="1">
      <c r="B11" s="15" t="s">
        <v>6</v>
      </c>
      <c r="C11" s="68">
        <f t="shared" si="0"/>
        <v>790000</v>
      </c>
      <c r="D11" s="67">
        <v>240000</v>
      </c>
      <c r="E11" s="67">
        <v>20000</v>
      </c>
      <c r="F11" s="67">
        <v>0</v>
      </c>
      <c r="G11" s="67">
        <v>0</v>
      </c>
      <c r="H11" s="67">
        <f t="shared" si="1"/>
        <v>530000</v>
      </c>
      <c r="I11" s="68">
        <v>530000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</row>
    <row r="12" spans="2:19" ht="24.75" customHeight="1">
      <c r="B12" s="15" t="s">
        <v>7</v>
      </c>
      <c r="C12" s="68">
        <f t="shared" si="0"/>
        <v>849200</v>
      </c>
      <c r="D12" s="67">
        <v>397100</v>
      </c>
      <c r="E12" s="67"/>
      <c r="F12" s="67">
        <v>0</v>
      </c>
      <c r="G12" s="67">
        <v>0</v>
      </c>
      <c r="H12" s="67">
        <f t="shared" si="1"/>
        <v>452100</v>
      </c>
      <c r="I12" s="68">
        <v>260900</v>
      </c>
      <c r="J12" s="68">
        <v>31200</v>
      </c>
      <c r="K12" s="68">
        <v>0</v>
      </c>
      <c r="L12" s="68">
        <v>0</v>
      </c>
      <c r="M12" s="68">
        <v>0</v>
      </c>
      <c r="N12" s="68">
        <v>160000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</row>
    <row r="13" spans="2:19" ht="24.75" customHeight="1">
      <c r="B13" s="15" t="s">
        <v>8</v>
      </c>
      <c r="C13" s="68">
        <f t="shared" si="0"/>
        <v>1052500</v>
      </c>
      <c r="D13" s="67">
        <v>131000</v>
      </c>
      <c r="E13" s="67"/>
      <c r="F13" s="67">
        <v>0</v>
      </c>
      <c r="G13" s="67">
        <v>0</v>
      </c>
      <c r="H13" s="67">
        <f t="shared" si="1"/>
        <v>921500</v>
      </c>
      <c r="I13" s="68">
        <v>806400</v>
      </c>
      <c r="J13" s="68">
        <v>29400</v>
      </c>
      <c r="K13" s="68">
        <v>0</v>
      </c>
      <c r="L13" s="68">
        <v>5200</v>
      </c>
      <c r="M13" s="68">
        <v>0</v>
      </c>
      <c r="N13" s="68">
        <v>0</v>
      </c>
      <c r="O13" s="68">
        <v>29900</v>
      </c>
      <c r="P13" s="68">
        <v>0</v>
      </c>
      <c r="Q13" s="68">
        <v>0</v>
      </c>
      <c r="R13" s="68">
        <v>50600</v>
      </c>
      <c r="S13" s="68">
        <v>0</v>
      </c>
    </row>
    <row r="14" spans="2:19" ht="24.75" customHeight="1">
      <c r="B14" s="15" t="s">
        <v>9</v>
      </c>
      <c r="C14" s="68">
        <f t="shared" si="0"/>
        <v>983100</v>
      </c>
      <c r="D14" s="67">
        <v>0</v>
      </c>
      <c r="E14" s="67"/>
      <c r="F14" s="67">
        <v>698800</v>
      </c>
      <c r="G14" s="67">
        <v>0</v>
      </c>
      <c r="H14" s="67">
        <f t="shared" si="1"/>
        <v>284300</v>
      </c>
      <c r="I14" s="68">
        <v>284300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</row>
    <row r="15" spans="2:19" ht="24.75" customHeight="1">
      <c r="B15" s="15" t="s">
        <v>10</v>
      </c>
      <c r="C15" s="68">
        <f t="shared" si="0"/>
        <v>2141900</v>
      </c>
      <c r="D15" s="67">
        <v>560000</v>
      </c>
      <c r="E15" s="67"/>
      <c r="F15" s="67">
        <v>0</v>
      </c>
      <c r="G15" s="67">
        <v>0</v>
      </c>
      <c r="H15" s="67">
        <f t="shared" si="1"/>
        <v>1581900</v>
      </c>
      <c r="I15" s="68">
        <v>414900</v>
      </c>
      <c r="J15" s="68">
        <v>120000</v>
      </c>
      <c r="K15" s="68">
        <v>0</v>
      </c>
      <c r="L15" s="68">
        <v>0</v>
      </c>
      <c r="M15" s="68">
        <v>0</v>
      </c>
      <c r="N15" s="68">
        <v>870000</v>
      </c>
      <c r="O15" s="68">
        <v>0</v>
      </c>
      <c r="P15" s="68">
        <v>0</v>
      </c>
      <c r="Q15" s="68">
        <v>177000</v>
      </c>
      <c r="R15" s="68">
        <v>0</v>
      </c>
      <c r="S15" s="68">
        <v>0</v>
      </c>
    </row>
    <row r="16" spans="2:19" ht="24.75" customHeight="1">
      <c r="B16" s="15" t="s">
        <v>11</v>
      </c>
      <c r="C16" s="68">
        <f t="shared" si="0"/>
        <v>599600</v>
      </c>
      <c r="D16" s="67">
        <v>172500</v>
      </c>
      <c r="E16" s="67"/>
      <c r="F16" s="67">
        <v>0</v>
      </c>
      <c r="G16" s="67">
        <v>0</v>
      </c>
      <c r="H16" s="67">
        <f t="shared" si="1"/>
        <v>427100</v>
      </c>
      <c r="I16" s="68">
        <v>0</v>
      </c>
      <c r="J16" s="68">
        <v>194800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232300</v>
      </c>
      <c r="R16" s="68">
        <v>0</v>
      </c>
      <c r="S16" s="68">
        <v>0</v>
      </c>
    </row>
    <row r="17" spans="2:19" ht="24.75" customHeight="1">
      <c r="B17" s="15" t="s">
        <v>12</v>
      </c>
      <c r="C17" s="68">
        <f t="shared" si="0"/>
        <v>601500</v>
      </c>
      <c r="D17" s="67">
        <v>300000</v>
      </c>
      <c r="E17" s="67"/>
      <c r="F17" s="67">
        <v>0</v>
      </c>
      <c r="G17" s="67">
        <v>0</v>
      </c>
      <c r="H17" s="67">
        <f t="shared" si="1"/>
        <v>301500</v>
      </c>
      <c r="I17" s="68">
        <v>301500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</row>
    <row r="18" spans="2:19" ht="24.75" customHeight="1">
      <c r="B18" s="15" t="s">
        <v>13</v>
      </c>
      <c r="C18" s="68">
        <f t="shared" si="0"/>
        <v>1532700</v>
      </c>
      <c r="D18" s="67">
        <v>121000</v>
      </c>
      <c r="E18" s="67"/>
      <c r="F18" s="67">
        <v>0</v>
      </c>
      <c r="G18" s="67">
        <v>0</v>
      </c>
      <c r="H18" s="67">
        <f t="shared" si="1"/>
        <v>1411700</v>
      </c>
      <c r="I18" s="68">
        <v>883800</v>
      </c>
      <c r="J18" s="68">
        <v>183400</v>
      </c>
      <c r="K18" s="68">
        <v>0</v>
      </c>
      <c r="L18" s="68"/>
      <c r="M18" s="68">
        <v>0</v>
      </c>
      <c r="N18" s="68">
        <v>80000</v>
      </c>
      <c r="O18" s="68">
        <v>0</v>
      </c>
      <c r="P18" s="68">
        <v>12500</v>
      </c>
      <c r="Q18" s="68">
        <v>252000</v>
      </c>
      <c r="R18" s="68">
        <v>0</v>
      </c>
      <c r="S18" s="68">
        <v>0</v>
      </c>
    </row>
    <row r="19" spans="2:19" ht="24.75" customHeight="1">
      <c r="B19" s="15" t="s">
        <v>14</v>
      </c>
      <c r="C19" s="68">
        <f t="shared" si="0"/>
        <v>2642600</v>
      </c>
      <c r="D19" s="67">
        <v>1370000</v>
      </c>
      <c r="E19" s="67"/>
      <c r="F19" s="67">
        <v>0</v>
      </c>
      <c r="G19" s="67">
        <v>0</v>
      </c>
      <c r="H19" s="67">
        <f t="shared" si="1"/>
        <v>1272600</v>
      </c>
      <c r="I19" s="68">
        <v>708600</v>
      </c>
      <c r="J19" s="68">
        <v>39700</v>
      </c>
      <c r="K19" s="68">
        <v>0</v>
      </c>
      <c r="L19" s="68">
        <v>63700</v>
      </c>
      <c r="M19" s="68">
        <v>0</v>
      </c>
      <c r="N19" s="68">
        <v>460600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</row>
    <row r="20" spans="2:19" ht="24.75" customHeight="1">
      <c r="B20" s="15" t="s">
        <v>15</v>
      </c>
      <c r="C20" s="68">
        <f t="shared" si="0"/>
        <v>1537800</v>
      </c>
      <c r="D20" s="67">
        <v>490000</v>
      </c>
      <c r="E20" s="67"/>
      <c r="F20" s="67">
        <v>0</v>
      </c>
      <c r="G20" s="67">
        <v>0</v>
      </c>
      <c r="H20" s="67">
        <f t="shared" si="1"/>
        <v>1047800</v>
      </c>
      <c r="I20" s="68">
        <v>105700</v>
      </c>
      <c r="J20" s="68">
        <v>241500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700600</v>
      </c>
      <c r="R20" s="68">
        <v>0</v>
      </c>
      <c r="S20" s="68">
        <v>0</v>
      </c>
    </row>
    <row r="21" spans="2:19" ht="24.75" customHeight="1">
      <c r="B21" s="15" t="s">
        <v>16</v>
      </c>
      <c r="C21" s="68">
        <f t="shared" si="0"/>
        <v>1255000</v>
      </c>
      <c r="D21" s="67">
        <v>220000</v>
      </c>
      <c r="E21" s="67"/>
      <c r="F21" s="67">
        <v>0</v>
      </c>
      <c r="G21" s="67">
        <v>0</v>
      </c>
      <c r="H21" s="67">
        <f t="shared" si="1"/>
        <v>1035000</v>
      </c>
      <c r="I21" s="68">
        <v>827300</v>
      </c>
      <c r="J21" s="68">
        <v>141400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66300</v>
      </c>
      <c r="R21" s="68">
        <v>0</v>
      </c>
      <c r="S21" s="68">
        <v>0</v>
      </c>
    </row>
    <row r="22" spans="2:19" ht="24.75" customHeight="1">
      <c r="B22" s="15" t="s">
        <v>17</v>
      </c>
      <c r="C22" s="68">
        <f t="shared" si="0"/>
        <v>2614400</v>
      </c>
      <c r="D22" s="67">
        <v>0</v>
      </c>
      <c r="E22" s="67"/>
      <c r="F22" s="67">
        <v>1373500</v>
      </c>
      <c r="G22" s="67">
        <v>0</v>
      </c>
      <c r="H22" s="67">
        <f t="shared" si="1"/>
        <v>1240900</v>
      </c>
      <c r="I22" s="68">
        <v>257200</v>
      </c>
      <c r="J22" s="68">
        <v>158800</v>
      </c>
      <c r="K22" s="68">
        <v>0</v>
      </c>
      <c r="L22" s="68">
        <v>0</v>
      </c>
      <c r="M22" s="68">
        <v>0</v>
      </c>
      <c r="N22" s="68">
        <v>720000</v>
      </c>
      <c r="O22" s="68">
        <v>0</v>
      </c>
      <c r="P22" s="68">
        <v>0</v>
      </c>
      <c r="Q22" s="68">
        <v>104900</v>
      </c>
      <c r="R22" s="68">
        <v>0</v>
      </c>
      <c r="S22" s="68">
        <v>0</v>
      </c>
    </row>
    <row r="23" spans="2:19" ht="24.75" customHeight="1">
      <c r="B23" s="15" t="s">
        <v>18</v>
      </c>
      <c r="C23" s="68">
        <f t="shared" si="0"/>
        <v>350700</v>
      </c>
      <c r="D23" s="67">
        <v>0</v>
      </c>
      <c r="E23" s="67"/>
      <c r="F23" s="67">
        <v>0</v>
      </c>
      <c r="G23" s="67">
        <v>0</v>
      </c>
      <c r="H23" s="67">
        <f t="shared" si="1"/>
        <v>350700</v>
      </c>
      <c r="I23" s="68">
        <v>275200</v>
      </c>
      <c r="J23" s="68">
        <v>75500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</row>
    <row r="24" spans="2:19" ht="24.75" customHeight="1">
      <c r="B24" s="15" t="s">
        <v>19</v>
      </c>
      <c r="C24" s="68">
        <f t="shared" si="0"/>
        <v>1848500</v>
      </c>
      <c r="D24" s="67">
        <v>577000</v>
      </c>
      <c r="E24" s="67"/>
      <c r="F24" s="67">
        <v>0</v>
      </c>
      <c r="G24" s="67">
        <v>0</v>
      </c>
      <c r="H24" s="67">
        <f t="shared" si="1"/>
        <v>1271500</v>
      </c>
      <c r="I24" s="68">
        <v>1124600</v>
      </c>
      <c r="J24" s="68">
        <v>146900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</row>
    <row r="25" spans="2:19" ht="24.75" customHeight="1">
      <c r="B25" s="15" t="s">
        <v>20</v>
      </c>
      <c r="C25" s="68">
        <f t="shared" si="0"/>
        <v>938500</v>
      </c>
      <c r="D25" s="67">
        <v>600000</v>
      </c>
      <c r="E25" s="67"/>
      <c r="F25" s="67">
        <v>0</v>
      </c>
      <c r="G25" s="67">
        <v>0</v>
      </c>
      <c r="H25" s="67">
        <f t="shared" si="1"/>
        <v>338500</v>
      </c>
      <c r="I25" s="68">
        <v>185000</v>
      </c>
      <c r="J25" s="68">
        <v>153500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</row>
    <row r="26" spans="2:19" ht="24.75" customHeight="1">
      <c r="B26" s="15" t="s">
        <v>21</v>
      </c>
      <c r="C26" s="68">
        <f t="shared" si="0"/>
        <v>942800</v>
      </c>
      <c r="D26" s="67">
        <v>504000</v>
      </c>
      <c r="E26" s="67"/>
      <c r="F26" s="67">
        <v>0</v>
      </c>
      <c r="G26" s="67">
        <v>0</v>
      </c>
      <c r="H26" s="67">
        <f t="shared" si="1"/>
        <v>438800</v>
      </c>
      <c r="I26" s="68">
        <v>317100</v>
      </c>
      <c r="J26" s="68">
        <v>121700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</row>
    <row r="27" spans="2:19" ht="24.75" customHeight="1">
      <c r="B27" s="15" t="s">
        <v>22</v>
      </c>
      <c r="C27" s="68">
        <f t="shared" si="0"/>
        <v>1038400</v>
      </c>
      <c r="D27" s="67">
        <v>685500</v>
      </c>
      <c r="E27" s="67"/>
      <c r="F27" s="67">
        <v>0</v>
      </c>
      <c r="G27" s="67">
        <v>0</v>
      </c>
      <c r="H27" s="67">
        <f t="shared" si="1"/>
        <v>304400</v>
      </c>
      <c r="I27" s="68">
        <v>237100</v>
      </c>
      <c r="J27" s="68">
        <v>67300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48500</v>
      </c>
    </row>
    <row r="28" spans="2:19" ht="24.75" customHeight="1">
      <c r="B28" s="15" t="s">
        <v>23</v>
      </c>
      <c r="C28" s="68">
        <f t="shared" si="0"/>
        <v>418700</v>
      </c>
      <c r="D28" s="67">
        <v>0</v>
      </c>
      <c r="E28" s="67"/>
      <c r="F28" s="67">
        <v>19100</v>
      </c>
      <c r="G28" s="67">
        <v>0</v>
      </c>
      <c r="H28" s="67">
        <f t="shared" si="1"/>
        <v>399600</v>
      </c>
      <c r="I28" s="68">
        <v>361000</v>
      </c>
      <c r="J28" s="68">
        <v>38600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</row>
    <row r="29" spans="2:19" ht="24.75" customHeight="1">
      <c r="B29" s="15" t="s">
        <v>24</v>
      </c>
      <c r="C29" s="68">
        <f t="shared" si="0"/>
        <v>954000</v>
      </c>
      <c r="D29" s="67">
        <v>400000</v>
      </c>
      <c r="E29" s="67"/>
      <c r="F29" s="67">
        <v>0</v>
      </c>
      <c r="G29" s="67">
        <v>0</v>
      </c>
      <c r="H29" s="67">
        <f t="shared" si="1"/>
        <v>554000</v>
      </c>
      <c r="I29" s="68">
        <v>395400</v>
      </c>
      <c r="J29" s="68">
        <v>158600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</row>
    <row r="30" spans="2:19" ht="24.75" customHeight="1">
      <c r="B30" s="15" t="s">
        <v>25</v>
      </c>
      <c r="C30" s="68">
        <f t="shared" si="0"/>
        <v>301100</v>
      </c>
      <c r="D30" s="67">
        <v>0</v>
      </c>
      <c r="E30" s="67"/>
      <c r="F30" s="67">
        <v>0</v>
      </c>
      <c r="G30" s="67">
        <v>0</v>
      </c>
      <c r="H30" s="67">
        <f t="shared" si="1"/>
        <v>301100</v>
      </c>
      <c r="I30" s="68">
        <v>187700</v>
      </c>
      <c r="J30" s="68">
        <v>113400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</row>
    <row r="31" spans="2:19" ht="24.75" customHeight="1">
      <c r="B31" s="15" t="s">
        <v>26</v>
      </c>
      <c r="C31" s="68">
        <f t="shared" si="0"/>
        <v>1415600</v>
      </c>
      <c r="D31" s="67">
        <v>0</v>
      </c>
      <c r="E31" s="67"/>
      <c r="F31" s="67">
        <v>0</v>
      </c>
      <c r="G31" s="67">
        <v>0</v>
      </c>
      <c r="H31" s="67">
        <f t="shared" si="1"/>
        <v>1415600</v>
      </c>
      <c r="I31" s="68">
        <v>526900</v>
      </c>
      <c r="J31" s="68">
        <v>309700</v>
      </c>
      <c r="K31" s="68">
        <v>0</v>
      </c>
      <c r="L31" s="68">
        <v>9000</v>
      </c>
      <c r="M31" s="68">
        <v>0</v>
      </c>
      <c r="N31" s="68">
        <v>570000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</row>
    <row r="32" spans="2:20" s="19" customFormat="1" ht="24.75" customHeight="1">
      <c r="B32" s="18" t="s">
        <v>27</v>
      </c>
      <c r="C32" s="68">
        <f t="shared" si="0"/>
        <v>269600</v>
      </c>
      <c r="D32" s="67">
        <v>0</v>
      </c>
      <c r="E32" s="67"/>
      <c r="F32" s="67">
        <v>0</v>
      </c>
      <c r="G32" s="67">
        <v>0</v>
      </c>
      <c r="H32" s="67">
        <f t="shared" si="1"/>
        <v>269600</v>
      </c>
      <c r="I32" s="68">
        <v>175700</v>
      </c>
      <c r="J32" s="68">
        <v>93900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10"/>
    </row>
    <row r="33" spans="2:19" ht="24.75" customHeight="1">
      <c r="B33" s="15" t="s">
        <v>28</v>
      </c>
      <c r="C33" s="68">
        <f t="shared" si="0"/>
        <v>2612600</v>
      </c>
      <c r="D33" s="67">
        <v>180000</v>
      </c>
      <c r="E33" s="67"/>
      <c r="F33" s="67">
        <v>0</v>
      </c>
      <c r="G33" s="67">
        <v>970000</v>
      </c>
      <c r="H33" s="67">
        <f t="shared" si="1"/>
        <v>1462600</v>
      </c>
      <c r="I33" s="68">
        <v>0</v>
      </c>
      <c r="J33" s="68">
        <v>73900</v>
      </c>
      <c r="K33" s="68">
        <v>0</v>
      </c>
      <c r="L33" s="68">
        <v>0</v>
      </c>
      <c r="M33" s="68">
        <v>0</v>
      </c>
      <c r="N33" s="68">
        <v>235000</v>
      </c>
      <c r="O33" s="68">
        <v>0</v>
      </c>
      <c r="P33" s="68">
        <v>0</v>
      </c>
      <c r="Q33" s="68">
        <v>1153700</v>
      </c>
      <c r="R33" s="68">
        <v>0</v>
      </c>
      <c r="S33" s="68">
        <v>0</v>
      </c>
    </row>
    <row r="34" spans="2:19" ht="24.75" customHeight="1">
      <c r="B34" s="15" t="s">
        <v>29</v>
      </c>
      <c r="C34" s="68">
        <f t="shared" si="0"/>
        <v>481200</v>
      </c>
      <c r="D34" s="67">
        <v>0</v>
      </c>
      <c r="E34" s="67"/>
      <c r="F34" s="67">
        <v>0</v>
      </c>
      <c r="G34" s="67">
        <v>0</v>
      </c>
      <c r="H34" s="67">
        <f t="shared" si="1"/>
        <v>481200</v>
      </c>
      <c r="I34" s="68">
        <v>82600</v>
      </c>
      <c r="J34" s="68">
        <v>99200</v>
      </c>
      <c r="K34" s="68">
        <v>299400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</row>
    <row r="35" spans="2:19" ht="24.75" customHeight="1">
      <c r="B35" s="15" t="s">
        <v>30</v>
      </c>
      <c r="C35" s="68">
        <f t="shared" si="0"/>
        <v>1960900</v>
      </c>
      <c r="D35" s="67">
        <v>200000</v>
      </c>
      <c r="E35" s="67"/>
      <c r="F35" s="67">
        <v>0</v>
      </c>
      <c r="G35" s="67">
        <v>0</v>
      </c>
      <c r="H35" s="67">
        <f t="shared" si="1"/>
        <v>1760900</v>
      </c>
      <c r="I35" s="68">
        <v>1193400</v>
      </c>
      <c r="J35" s="68">
        <v>83600</v>
      </c>
      <c r="K35" s="68">
        <v>0</v>
      </c>
      <c r="L35" s="68">
        <v>0</v>
      </c>
      <c r="M35" s="68">
        <v>0</v>
      </c>
      <c r="N35" s="68">
        <v>483900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</row>
    <row r="36" spans="2:19" ht="24.75" customHeight="1">
      <c r="B36" s="15" t="s">
        <v>31</v>
      </c>
      <c r="C36" s="68">
        <f t="shared" si="0"/>
        <v>528800</v>
      </c>
      <c r="D36" s="67">
        <v>88000</v>
      </c>
      <c r="E36" s="67"/>
      <c r="F36" s="67">
        <v>0</v>
      </c>
      <c r="G36" s="67">
        <v>0</v>
      </c>
      <c r="H36" s="67">
        <f t="shared" si="1"/>
        <v>440800</v>
      </c>
      <c r="I36" s="68">
        <v>0</v>
      </c>
      <c r="J36" s="68">
        <v>30700</v>
      </c>
      <c r="K36" s="68">
        <v>0</v>
      </c>
      <c r="L36" s="68">
        <v>0</v>
      </c>
      <c r="M36" s="68">
        <v>0</v>
      </c>
      <c r="N36" s="68">
        <v>150000</v>
      </c>
      <c r="O36" s="68">
        <v>0</v>
      </c>
      <c r="P36" s="68">
        <v>0</v>
      </c>
      <c r="Q36" s="68">
        <v>260100</v>
      </c>
      <c r="R36" s="68">
        <v>0</v>
      </c>
      <c r="S36" s="68">
        <v>0</v>
      </c>
    </row>
    <row r="37" spans="2:19" ht="24.75" customHeight="1">
      <c r="B37" s="15" t="s">
        <v>32</v>
      </c>
      <c r="C37" s="68">
        <f t="shared" si="0"/>
        <v>0</v>
      </c>
      <c r="D37" s="67">
        <v>0</v>
      </c>
      <c r="E37" s="67"/>
      <c r="F37" s="67">
        <v>0</v>
      </c>
      <c r="G37" s="67">
        <v>0</v>
      </c>
      <c r="H37" s="67">
        <f t="shared" si="1"/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</row>
    <row r="38" spans="2:19" ht="24.75" customHeight="1">
      <c r="B38" s="15" t="s">
        <v>33</v>
      </c>
      <c r="C38" s="68">
        <f t="shared" si="0"/>
        <v>162400</v>
      </c>
      <c r="D38" s="67">
        <v>0</v>
      </c>
      <c r="E38" s="67"/>
      <c r="F38" s="67">
        <v>0</v>
      </c>
      <c r="G38" s="67">
        <v>0</v>
      </c>
      <c r="H38" s="67">
        <f t="shared" si="1"/>
        <v>162400</v>
      </c>
      <c r="I38" s="68">
        <v>131900</v>
      </c>
      <c r="J38" s="68">
        <v>30500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</row>
    <row r="39" spans="2:19" ht="24.75" customHeight="1">
      <c r="B39" s="15" t="s">
        <v>34</v>
      </c>
      <c r="C39" s="68">
        <f t="shared" si="0"/>
        <v>0</v>
      </c>
      <c r="D39" s="67">
        <v>0</v>
      </c>
      <c r="E39" s="67"/>
      <c r="F39" s="67">
        <v>0</v>
      </c>
      <c r="G39" s="67">
        <v>0</v>
      </c>
      <c r="H39" s="67">
        <f t="shared" si="1"/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</row>
    <row r="40" spans="2:19" ht="24.75" customHeight="1">
      <c r="B40" s="15" t="s">
        <v>35</v>
      </c>
      <c r="C40" s="68">
        <f t="shared" si="0"/>
        <v>1045600</v>
      </c>
      <c r="D40" s="67">
        <v>489900</v>
      </c>
      <c r="E40" s="67"/>
      <c r="F40" s="67">
        <v>0</v>
      </c>
      <c r="G40" s="67">
        <v>0</v>
      </c>
      <c r="H40" s="67">
        <f t="shared" si="1"/>
        <v>555700</v>
      </c>
      <c r="I40" s="68">
        <v>467500</v>
      </c>
      <c r="J40" s="68">
        <v>0</v>
      </c>
      <c r="K40" s="68">
        <v>0</v>
      </c>
      <c r="L40" s="68">
        <v>0</v>
      </c>
      <c r="M40" s="68">
        <v>0</v>
      </c>
      <c r="N40" s="68">
        <v>88200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</row>
    <row r="41" spans="2:19" ht="24.75" customHeight="1">
      <c r="B41" s="15" t="s">
        <v>36</v>
      </c>
      <c r="C41" s="68">
        <f t="shared" si="0"/>
        <v>3637300</v>
      </c>
      <c r="D41" s="67">
        <v>0</v>
      </c>
      <c r="E41" s="67"/>
      <c r="F41" s="67">
        <v>0</v>
      </c>
      <c r="G41" s="67">
        <v>3122200</v>
      </c>
      <c r="H41" s="67">
        <f t="shared" si="1"/>
        <v>515100</v>
      </c>
      <c r="I41" s="68">
        <v>310200</v>
      </c>
      <c r="J41" s="68">
        <v>33000</v>
      </c>
      <c r="K41" s="68">
        <v>0</v>
      </c>
      <c r="L41" s="68">
        <v>0</v>
      </c>
      <c r="M41" s="68">
        <v>0</v>
      </c>
      <c r="N41" s="68">
        <v>171900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</row>
    <row r="42" spans="2:19" ht="24.75" customHeight="1">
      <c r="B42" s="15" t="s">
        <v>81</v>
      </c>
      <c r="C42" s="68">
        <f t="shared" si="0"/>
        <v>195300</v>
      </c>
      <c r="D42" s="67">
        <v>18300</v>
      </c>
      <c r="E42" s="67"/>
      <c r="F42" s="67">
        <v>0</v>
      </c>
      <c r="G42" s="67">
        <v>0</v>
      </c>
      <c r="H42" s="67">
        <f t="shared" si="1"/>
        <v>177000</v>
      </c>
      <c r="I42" s="68">
        <v>76400</v>
      </c>
      <c r="J42" s="68">
        <v>100600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</row>
    <row r="43" spans="2:19" ht="24.75" customHeight="1">
      <c r="B43" s="15" t="s">
        <v>154</v>
      </c>
      <c r="C43" s="68">
        <f t="shared" si="0"/>
        <v>466400</v>
      </c>
      <c r="D43" s="67">
        <v>0</v>
      </c>
      <c r="E43" s="67"/>
      <c r="F43" s="67">
        <v>0</v>
      </c>
      <c r="G43" s="67">
        <v>0</v>
      </c>
      <c r="H43" s="67">
        <f t="shared" si="1"/>
        <v>466400</v>
      </c>
      <c r="I43" s="68">
        <v>280300</v>
      </c>
      <c r="J43" s="68">
        <v>22100</v>
      </c>
      <c r="K43" s="68">
        <v>0</v>
      </c>
      <c r="L43" s="68">
        <v>0</v>
      </c>
      <c r="M43" s="68">
        <v>0</v>
      </c>
      <c r="N43" s="68">
        <v>164000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</row>
    <row r="44" spans="2:19" ht="24.75" customHeight="1">
      <c r="B44" s="15" t="s">
        <v>37</v>
      </c>
      <c r="C44" s="68">
        <f t="shared" si="0"/>
        <v>400300</v>
      </c>
      <c r="D44" s="67">
        <v>200000</v>
      </c>
      <c r="E44" s="67"/>
      <c r="F44" s="67">
        <v>0</v>
      </c>
      <c r="G44" s="67">
        <v>0</v>
      </c>
      <c r="H44" s="67">
        <f t="shared" si="1"/>
        <v>200300</v>
      </c>
      <c r="I44" s="68">
        <v>0</v>
      </c>
      <c r="J44" s="68">
        <v>22300</v>
      </c>
      <c r="K44" s="68">
        <v>0</v>
      </c>
      <c r="L44" s="68">
        <v>0</v>
      </c>
      <c r="M44" s="68">
        <v>0</v>
      </c>
      <c r="N44" s="68">
        <v>178000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</row>
    <row r="45" spans="2:19" ht="24.75" customHeight="1">
      <c r="B45" s="15" t="s">
        <v>38</v>
      </c>
      <c r="C45" s="68">
        <f t="shared" si="0"/>
        <v>190500</v>
      </c>
      <c r="D45" s="67">
        <v>131000</v>
      </c>
      <c r="E45" s="67"/>
      <c r="F45" s="67">
        <v>0</v>
      </c>
      <c r="G45" s="67">
        <v>0</v>
      </c>
      <c r="H45" s="67">
        <f t="shared" si="1"/>
        <v>59500</v>
      </c>
      <c r="I45" s="68">
        <v>17200</v>
      </c>
      <c r="J45" s="68">
        <v>42300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</row>
    <row r="46" spans="2:19" ht="24.75" customHeight="1">
      <c r="B46" s="15" t="s">
        <v>39</v>
      </c>
      <c r="C46" s="68">
        <f t="shared" si="0"/>
        <v>150000</v>
      </c>
      <c r="D46" s="67">
        <v>150000</v>
      </c>
      <c r="E46" s="67"/>
      <c r="F46" s="67">
        <v>0</v>
      </c>
      <c r="G46" s="67">
        <v>0</v>
      </c>
      <c r="H46" s="67">
        <f t="shared" si="1"/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</row>
    <row r="47" spans="2:19" ht="24.75" customHeight="1">
      <c r="B47" s="15" t="s">
        <v>40</v>
      </c>
      <c r="C47" s="68">
        <f t="shared" si="0"/>
        <v>0</v>
      </c>
      <c r="D47" s="67">
        <v>0</v>
      </c>
      <c r="E47" s="67"/>
      <c r="F47" s="67">
        <v>0</v>
      </c>
      <c r="G47" s="67">
        <v>0</v>
      </c>
      <c r="H47" s="67">
        <f t="shared" si="1"/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</row>
    <row r="48" spans="2:19" ht="24.75" customHeight="1">
      <c r="B48" s="15" t="s">
        <v>41</v>
      </c>
      <c r="C48" s="68">
        <f t="shared" si="0"/>
        <v>44800</v>
      </c>
      <c r="D48" s="67">
        <v>0</v>
      </c>
      <c r="E48" s="67"/>
      <c r="F48" s="67">
        <v>0</v>
      </c>
      <c r="G48" s="67">
        <v>0</v>
      </c>
      <c r="H48" s="67">
        <f t="shared" si="1"/>
        <v>44800</v>
      </c>
      <c r="I48" s="68">
        <v>0</v>
      </c>
      <c r="J48" s="68">
        <v>23500</v>
      </c>
      <c r="K48" s="68">
        <v>2800</v>
      </c>
      <c r="L48" s="68">
        <v>0</v>
      </c>
      <c r="M48" s="68">
        <v>200</v>
      </c>
      <c r="N48" s="68">
        <v>0</v>
      </c>
      <c r="O48" s="68">
        <v>0</v>
      </c>
      <c r="P48" s="68">
        <v>18300</v>
      </c>
      <c r="Q48" s="68">
        <v>0</v>
      </c>
      <c r="R48" s="68">
        <v>0</v>
      </c>
      <c r="S48" s="68">
        <v>0</v>
      </c>
    </row>
    <row r="49" spans="2:19" ht="24.75" customHeight="1">
      <c r="B49" s="15" t="s">
        <v>42</v>
      </c>
      <c r="C49" s="68">
        <f t="shared" si="0"/>
        <v>75100</v>
      </c>
      <c r="D49" s="67">
        <v>0</v>
      </c>
      <c r="E49" s="67"/>
      <c r="F49" s="67">
        <v>0</v>
      </c>
      <c r="G49" s="67">
        <v>0</v>
      </c>
      <c r="H49" s="67">
        <f t="shared" si="1"/>
        <v>75100</v>
      </c>
      <c r="I49" s="68">
        <v>0</v>
      </c>
      <c r="J49" s="68">
        <v>37400</v>
      </c>
      <c r="K49" s="68">
        <v>10700</v>
      </c>
      <c r="L49" s="68">
        <v>0</v>
      </c>
      <c r="M49" s="68">
        <v>0</v>
      </c>
      <c r="N49" s="68">
        <v>27000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</row>
    <row r="50" spans="2:19" ht="24.75" customHeight="1">
      <c r="B50" s="15" t="s">
        <v>43</v>
      </c>
      <c r="C50" s="68">
        <f t="shared" si="0"/>
        <v>375100</v>
      </c>
      <c r="D50" s="67">
        <v>0</v>
      </c>
      <c r="E50" s="67"/>
      <c r="F50" s="67">
        <v>0</v>
      </c>
      <c r="G50" s="67">
        <v>0</v>
      </c>
      <c r="H50" s="67">
        <f t="shared" si="1"/>
        <v>375100</v>
      </c>
      <c r="I50" s="68">
        <v>219900</v>
      </c>
      <c r="J50" s="68">
        <v>55800</v>
      </c>
      <c r="K50" s="68">
        <v>0</v>
      </c>
      <c r="L50" s="68">
        <v>14600</v>
      </c>
      <c r="M50" s="68">
        <v>4800</v>
      </c>
      <c r="N50" s="68">
        <v>80000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</row>
    <row r="51" spans="2:19" ht="24.75" customHeight="1">
      <c r="B51" s="15" t="s">
        <v>44</v>
      </c>
      <c r="C51" s="68">
        <f t="shared" si="0"/>
        <v>287300</v>
      </c>
      <c r="D51" s="67">
        <v>100500</v>
      </c>
      <c r="E51" s="67"/>
      <c r="F51" s="67">
        <v>0</v>
      </c>
      <c r="G51" s="67">
        <v>0</v>
      </c>
      <c r="H51" s="67">
        <f t="shared" si="1"/>
        <v>186800</v>
      </c>
      <c r="I51" s="68">
        <v>170000</v>
      </c>
      <c r="J51" s="68">
        <v>16800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</row>
    <row r="52" spans="2:19" ht="24.75" customHeight="1">
      <c r="B52" s="15" t="s">
        <v>45</v>
      </c>
      <c r="C52" s="68">
        <f t="shared" si="0"/>
        <v>174800</v>
      </c>
      <c r="D52" s="67">
        <v>70000</v>
      </c>
      <c r="E52" s="67"/>
      <c r="F52" s="67">
        <v>0</v>
      </c>
      <c r="G52" s="67">
        <v>0</v>
      </c>
      <c r="H52" s="67">
        <f t="shared" si="1"/>
        <v>104800</v>
      </c>
      <c r="I52" s="68">
        <v>7000</v>
      </c>
      <c r="J52" s="68">
        <v>19200</v>
      </c>
      <c r="K52" s="68">
        <v>0</v>
      </c>
      <c r="L52" s="68">
        <v>20300</v>
      </c>
      <c r="M52" s="68">
        <v>2300</v>
      </c>
      <c r="N52" s="68">
        <v>0</v>
      </c>
      <c r="O52" s="68">
        <v>0</v>
      </c>
      <c r="P52" s="68">
        <v>56000</v>
      </c>
      <c r="Q52" s="68">
        <v>0</v>
      </c>
      <c r="R52" s="68">
        <v>0</v>
      </c>
      <c r="S52" s="68">
        <v>0</v>
      </c>
    </row>
    <row r="53" spans="2:19" ht="24.75" customHeight="1">
      <c r="B53" s="15" t="s">
        <v>46</v>
      </c>
      <c r="C53" s="68">
        <f t="shared" si="0"/>
        <v>11800</v>
      </c>
      <c r="D53" s="67">
        <v>0</v>
      </c>
      <c r="E53" s="67"/>
      <c r="F53" s="67">
        <v>0</v>
      </c>
      <c r="G53" s="67">
        <v>0</v>
      </c>
      <c r="H53" s="67">
        <f t="shared" si="1"/>
        <v>11800</v>
      </c>
      <c r="I53" s="68">
        <v>0</v>
      </c>
      <c r="J53" s="68">
        <v>0</v>
      </c>
      <c r="K53" s="68">
        <v>0</v>
      </c>
      <c r="L53" s="68">
        <v>0</v>
      </c>
      <c r="M53" s="68">
        <v>4600</v>
      </c>
      <c r="N53" s="68">
        <v>0</v>
      </c>
      <c r="O53" s="68">
        <v>0</v>
      </c>
      <c r="P53" s="68">
        <v>7200</v>
      </c>
      <c r="Q53" s="68">
        <v>0</v>
      </c>
      <c r="R53" s="68">
        <v>0</v>
      </c>
      <c r="S53" s="68">
        <v>0</v>
      </c>
    </row>
    <row r="54" spans="2:19" ht="24.75" customHeight="1">
      <c r="B54" s="15" t="s">
        <v>82</v>
      </c>
      <c r="C54" s="68">
        <f t="shared" si="0"/>
        <v>123900</v>
      </c>
      <c r="D54" s="67">
        <v>90000</v>
      </c>
      <c r="E54" s="67"/>
      <c r="F54" s="67">
        <v>0</v>
      </c>
      <c r="G54" s="67">
        <v>0</v>
      </c>
      <c r="H54" s="67">
        <f t="shared" si="1"/>
        <v>33900</v>
      </c>
      <c r="I54" s="68">
        <v>0</v>
      </c>
      <c r="J54" s="68">
        <v>0</v>
      </c>
      <c r="K54" s="68">
        <v>0</v>
      </c>
      <c r="L54" s="68">
        <v>0</v>
      </c>
      <c r="M54" s="68">
        <v>29900</v>
      </c>
      <c r="N54" s="68">
        <v>0</v>
      </c>
      <c r="O54" s="68">
        <v>0</v>
      </c>
      <c r="P54" s="68">
        <v>4000</v>
      </c>
      <c r="Q54" s="68">
        <v>0</v>
      </c>
      <c r="R54" s="68">
        <v>0</v>
      </c>
      <c r="S54" s="68">
        <v>0</v>
      </c>
    </row>
    <row r="55" spans="2:19" ht="24.75" customHeight="1">
      <c r="B55" s="15" t="s">
        <v>47</v>
      </c>
      <c r="C55" s="68">
        <f t="shared" si="0"/>
        <v>182500</v>
      </c>
      <c r="D55" s="67">
        <v>85500</v>
      </c>
      <c r="E55" s="67"/>
      <c r="F55" s="67">
        <v>0</v>
      </c>
      <c r="G55" s="67">
        <v>0</v>
      </c>
      <c r="H55" s="67">
        <f t="shared" si="1"/>
        <v>97000</v>
      </c>
      <c r="I55" s="68">
        <v>0</v>
      </c>
      <c r="J55" s="68">
        <v>0</v>
      </c>
      <c r="K55" s="68">
        <v>71000</v>
      </c>
      <c r="L55" s="68">
        <v>0</v>
      </c>
      <c r="M55" s="68">
        <v>14300</v>
      </c>
      <c r="N55" s="68">
        <v>0</v>
      </c>
      <c r="O55" s="68">
        <v>0</v>
      </c>
      <c r="P55" s="68">
        <v>11700</v>
      </c>
      <c r="Q55" s="68">
        <v>0</v>
      </c>
      <c r="R55" s="68">
        <v>0</v>
      </c>
      <c r="S55" s="68">
        <v>0</v>
      </c>
    </row>
    <row r="56" spans="2:19" ht="24.75" customHeight="1">
      <c r="B56" s="15" t="s">
        <v>48</v>
      </c>
      <c r="C56" s="68">
        <f t="shared" si="0"/>
        <v>90700</v>
      </c>
      <c r="D56" s="67">
        <v>90700</v>
      </c>
      <c r="E56" s="67"/>
      <c r="F56" s="67">
        <v>0</v>
      </c>
      <c r="G56" s="67">
        <v>0</v>
      </c>
      <c r="H56" s="67">
        <f t="shared" si="1"/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</row>
    <row r="57" spans="2:19" ht="24.75" customHeight="1">
      <c r="B57" s="15" t="s">
        <v>49</v>
      </c>
      <c r="C57" s="68">
        <f t="shared" si="0"/>
        <v>61900</v>
      </c>
      <c r="D57" s="67">
        <v>61900</v>
      </c>
      <c r="E57" s="67"/>
      <c r="F57" s="67">
        <v>0</v>
      </c>
      <c r="G57" s="67">
        <v>0</v>
      </c>
      <c r="H57" s="67">
        <f t="shared" si="1"/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</row>
    <row r="58" spans="2:19" ht="24.75" customHeight="1">
      <c r="B58" s="15" t="s">
        <v>50</v>
      </c>
      <c r="C58" s="68">
        <f t="shared" si="0"/>
        <v>186800</v>
      </c>
      <c r="D58" s="67">
        <v>121600</v>
      </c>
      <c r="E58" s="67"/>
      <c r="F58" s="67">
        <v>18600</v>
      </c>
      <c r="G58" s="67">
        <v>0</v>
      </c>
      <c r="H58" s="67">
        <f t="shared" si="1"/>
        <v>39600</v>
      </c>
      <c r="I58" s="68">
        <v>0</v>
      </c>
      <c r="J58" s="68">
        <v>0</v>
      </c>
      <c r="K58" s="68">
        <v>0</v>
      </c>
      <c r="L58" s="68">
        <v>0</v>
      </c>
      <c r="M58" s="68">
        <v>31100</v>
      </c>
      <c r="N58" s="68">
        <v>0</v>
      </c>
      <c r="O58" s="68">
        <v>0</v>
      </c>
      <c r="P58" s="68">
        <v>8500</v>
      </c>
      <c r="Q58" s="68">
        <v>0</v>
      </c>
      <c r="R58" s="68">
        <v>0</v>
      </c>
      <c r="S58" s="68">
        <v>7000</v>
      </c>
    </row>
    <row r="59" spans="2:19" ht="24.75" customHeight="1">
      <c r="B59" s="15" t="s">
        <v>51</v>
      </c>
      <c r="C59" s="68">
        <f t="shared" si="0"/>
        <v>0</v>
      </c>
      <c r="D59" s="67">
        <v>0</v>
      </c>
      <c r="E59" s="67"/>
      <c r="F59" s="67">
        <v>0</v>
      </c>
      <c r="G59" s="67">
        <v>0</v>
      </c>
      <c r="H59" s="67">
        <f t="shared" si="1"/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</row>
    <row r="60" spans="2:19" ht="24.75" customHeight="1">
      <c r="B60" s="15" t="s">
        <v>52</v>
      </c>
      <c r="C60" s="68">
        <f t="shared" si="0"/>
        <v>144100</v>
      </c>
      <c r="D60" s="67">
        <v>55600</v>
      </c>
      <c r="E60" s="67"/>
      <c r="F60" s="67">
        <v>0</v>
      </c>
      <c r="G60" s="67">
        <v>0</v>
      </c>
      <c r="H60" s="67">
        <f t="shared" si="1"/>
        <v>88500</v>
      </c>
      <c r="I60" s="68">
        <v>0</v>
      </c>
      <c r="J60" s="68">
        <v>5700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17500</v>
      </c>
      <c r="Q60" s="68">
        <v>0</v>
      </c>
      <c r="R60" s="68">
        <v>65300</v>
      </c>
      <c r="S60" s="68">
        <v>0</v>
      </c>
    </row>
    <row r="61" spans="2:19" ht="24.75" customHeight="1">
      <c r="B61" s="15" t="s">
        <v>53</v>
      </c>
      <c r="C61" s="68">
        <f t="shared" si="0"/>
        <v>15300</v>
      </c>
      <c r="D61" s="67">
        <v>0</v>
      </c>
      <c r="E61" s="67"/>
      <c r="F61" s="67">
        <v>0</v>
      </c>
      <c r="G61" s="67">
        <v>0</v>
      </c>
      <c r="H61" s="67">
        <f t="shared" si="1"/>
        <v>15300</v>
      </c>
      <c r="I61" s="68">
        <v>0</v>
      </c>
      <c r="J61" s="68">
        <v>5700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9600</v>
      </c>
      <c r="Q61" s="68">
        <v>0</v>
      </c>
      <c r="R61" s="68">
        <v>0</v>
      </c>
      <c r="S61" s="68">
        <v>0</v>
      </c>
    </row>
    <row r="62" spans="2:19" ht="24.75" customHeight="1">
      <c r="B62" s="15" t="s">
        <v>54</v>
      </c>
      <c r="C62" s="68">
        <f t="shared" si="0"/>
        <v>311600</v>
      </c>
      <c r="D62" s="67">
        <v>192200</v>
      </c>
      <c r="E62" s="67"/>
      <c r="F62" s="67">
        <v>0</v>
      </c>
      <c r="G62" s="67">
        <v>0</v>
      </c>
      <c r="H62" s="67">
        <f t="shared" si="1"/>
        <v>119400</v>
      </c>
      <c r="I62" s="68">
        <v>96000</v>
      </c>
      <c r="J62" s="68">
        <v>22400</v>
      </c>
      <c r="K62" s="68">
        <v>1000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</row>
    <row r="63" spans="2:19" ht="24.75" customHeight="1">
      <c r="B63" s="15" t="s">
        <v>55</v>
      </c>
      <c r="C63" s="68">
        <f t="shared" si="0"/>
        <v>138200</v>
      </c>
      <c r="D63" s="67">
        <v>0</v>
      </c>
      <c r="E63" s="67"/>
      <c r="F63" s="67">
        <v>0</v>
      </c>
      <c r="G63" s="67">
        <v>0</v>
      </c>
      <c r="H63" s="67">
        <f t="shared" si="1"/>
        <v>138200</v>
      </c>
      <c r="I63" s="68">
        <v>111900</v>
      </c>
      <c r="J63" s="68">
        <v>25900</v>
      </c>
      <c r="K63" s="68">
        <v>0</v>
      </c>
      <c r="L63" s="68">
        <v>0</v>
      </c>
      <c r="M63" s="68">
        <v>400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</row>
    <row r="64" spans="2:19" ht="24.75" customHeight="1">
      <c r="B64" s="15" t="s">
        <v>56</v>
      </c>
      <c r="C64" s="68">
        <f t="shared" si="0"/>
        <v>431200</v>
      </c>
      <c r="D64" s="67">
        <v>300000</v>
      </c>
      <c r="E64" s="67"/>
      <c r="F64" s="67">
        <v>0</v>
      </c>
      <c r="G64" s="67">
        <v>0</v>
      </c>
      <c r="H64" s="67">
        <f t="shared" si="1"/>
        <v>131200</v>
      </c>
      <c r="I64" s="68">
        <v>44200</v>
      </c>
      <c r="J64" s="68">
        <v>17000</v>
      </c>
      <c r="K64" s="68">
        <v>0</v>
      </c>
      <c r="L64" s="68">
        <v>0</v>
      </c>
      <c r="M64" s="68">
        <v>0</v>
      </c>
      <c r="N64" s="68">
        <v>70000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</row>
    <row r="65" spans="2:19" ht="24.75" customHeight="1">
      <c r="B65" s="15" t="s">
        <v>57</v>
      </c>
      <c r="C65" s="68">
        <f t="shared" si="0"/>
        <v>317700</v>
      </c>
      <c r="D65" s="67">
        <v>0</v>
      </c>
      <c r="E65" s="67"/>
      <c r="F65" s="67">
        <v>0</v>
      </c>
      <c r="G65" s="67">
        <v>0</v>
      </c>
      <c r="H65" s="67">
        <f t="shared" si="1"/>
        <v>317700</v>
      </c>
      <c r="I65" s="68">
        <v>176400</v>
      </c>
      <c r="J65" s="68">
        <v>20700</v>
      </c>
      <c r="K65" s="68">
        <v>600</v>
      </c>
      <c r="L65" s="68">
        <v>0</v>
      </c>
      <c r="M65" s="68">
        <v>0</v>
      </c>
      <c r="N65" s="68">
        <v>120000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</row>
    <row r="66" spans="2:19" ht="24.75" customHeight="1">
      <c r="B66" s="15" t="s">
        <v>58</v>
      </c>
      <c r="C66" s="68">
        <f t="shared" si="0"/>
        <v>21800</v>
      </c>
      <c r="D66" s="67">
        <v>0</v>
      </c>
      <c r="E66" s="67"/>
      <c r="F66" s="67">
        <v>0</v>
      </c>
      <c r="G66" s="67">
        <v>0</v>
      </c>
      <c r="H66" s="67">
        <f t="shared" si="1"/>
        <v>21800</v>
      </c>
      <c r="I66" s="68">
        <v>6400</v>
      </c>
      <c r="J66" s="68">
        <v>15400</v>
      </c>
      <c r="K66" s="68">
        <v>0</v>
      </c>
      <c r="L66" s="68"/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</row>
    <row r="67" spans="2:19" ht="24.75" customHeight="1">
      <c r="B67" s="15" t="s">
        <v>155</v>
      </c>
      <c r="C67" s="68">
        <f t="shared" si="0"/>
        <v>0</v>
      </c>
      <c r="D67" s="67"/>
      <c r="E67" s="67"/>
      <c r="F67" s="67"/>
      <c r="G67" s="67"/>
      <c r="H67" s="67">
        <f t="shared" si="1"/>
        <v>0</v>
      </c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>
        <v>0</v>
      </c>
    </row>
    <row r="68" spans="2:19" ht="24.75" customHeight="1">
      <c r="B68" s="15" t="s">
        <v>156</v>
      </c>
      <c r="C68" s="68">
        <f t="shared" si="0"/>
        <v>0</v>
      </c>
      <c r="D68" s="67"/>
      <c r="E68" s="67"/>
      <c r="F68" s="67"/>
      <c r="G68" s="67"/>
      <c r="H68" s="67">
        <f t="shared" si="1"/>
        <v>0</v>
      </c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>
        <v>0</v>
      </c>
    </row>
    <row r="69" spans="2:19" ht="24.75" customHeight="1">
      <c r="B69" s="15" t="s">
        <v>157</v>
      </c>
      <c r="C69" s="68">
        <f t="shared" si="0"/>
        <v>0</v>
      </c>
      <c r="D69" s="67"/>
      <c r="E69" s="67"/>
      <c r="F69" s="67"/>
      <c r="G69" s="67"/>
      <c r="H69" s="67">
        <f t="shared" si="1"/>
        <v>0</v>
      </c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>
        <v>0</v>
      </c>
    </row>
    <row r="70" spans="2:19" ht="24.75" customHeight="1">
      <c r="B70" s="15" t="s">
        <v>158</v>
      </c>
      <c r="C70" s="68">
        <f aca="true" t="shared" si="2" ref="C70:C115">D70+E70+F70+G70+H70+S70</f>
        <v>0</v>
      </c>
      <c r="D70" s="67"/>
      <c r="E70" s="67"/>
      <c r="F70" s="67"/>
      <c r="G70" s="67"/>
      <c r="H70" s="67">
        <f aca="true" t="shared" si="3" ref="H70:H115">SUM(I70:R70)</f>
        <v>0</v>
      </c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>
        <v>0</v>
      </c>
    </row>
    <row r="71" spans="2:19" ht="24.75" customHeight="1">
      <c r="B71" s="15" t="s">
        <v>159</v>
      </c>
      <c r="C71" s="68">
        <f t="shared" si="2"/>
        <v>0</v>
      </c>
      <c r="D71" s="67"/>
      <c r="E71" s="67"/>
      <c r="F71" s="67"/>
      <c r="G71" s="67"/>
      <c r="H71" s="67">
        <f t="shared" si="3"/>
        <v>0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>
        <v>0</v>
      </c>
    </row>
    <row r="72" spans="2:19" ht="24.75" customHeight="1">
      <c r="B72" s="15" t="s">
        <v>160</v>
      </c>
      <c r="C72" s="68">
        <f t="shared" si="2"/>
        <v>0</v>
      </c>
      <c r="D72" s="67"/>
      <c r="E72" s="67"/>
      <c r="F72" s="67"/>
      <c r="G72" s="67"/>
      <c r="H72" s="67">
        <f t="shared" si="3"/>
        <v>0</v>
      </c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>
        <v>0</v>
      </c>
    </row>
    <row r="73" spans="2:19" ht="24.75" customHeight="1">
      <c r="B73" s="15" t="s">
        <v>109</v>
      </c>
      <c r="C73" s="68">
        <f t="shared" si="2"/>
        <v>0</v>
      </c>
      <c r="D73" s="67"/>
      <c r="E73" s="67"/>
      <c r="F73" s="67"/>
      <c r="G73" s="67"/>
      <c r="H73" s="67">
        <f t="shared" si="3"/>
        <v>0</v>
      </c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>
        <v>0</v>
      </c>
    </row>
    <row r="74" spans="2:19" ht="24.75" customHeight="1">
      <c r="B74" s="15" t="s">
        <v>110</v>
      </c>
      <c r="C74" s="68">
        <f t="shared" si="2"/>
        <v>0</v>
      </c>
      <c r="D74" s="67"/>
      <c r="E74" s="67"/>
      <c r="F74" s="67"/>
      <c r="G74" s="67"/>
      <c r="H74" s="67">
        <f t="shared" si="3"/>
        <v>0</v>
      </c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>
        <v>0</v>
      </c>
    </row>
    <row r="75" spans="2:19" ht="24.75" customHeight="1">
      <c r="B75" s="15" t="s">
        <v>111</v>
      </c>
      <c r="C75" s="68">
        <f t="shared" si="2"/>
        <v>0</v>
      </c>
      <c r="D75" s="67"/>
      <c r="E75" s="67"/>
      <c r="F75" s="67"/>
      <c r="G75" s="67"/>
      <c r="H75" s="67">
        <f t="shared" si="3"/>
        <v>0</v>
      </c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>
        <v>0</v>
      </c>
    </row>
    <row r="76" spans="2:19" ht="24.75" customHeight="1">
      <c r="B76" s="15" t="s">
        <v>112</v>
      </c>
      <c r="C76" s="68">
        <f t="shared" si="2"/>
        <v>0</v>
      </c>
      <c r="D76" s="67"/>
      <c r="E76" s="67"/>
      <c r="F76" s="67"/>
      <c r="G76" s="67"/>
      <c r="H76" s="67">
        <f t="shared" si="3"/>
        <v>0</v>
      </c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>
        <v>0</v>
      </c>
    </row>
    <row r="77" spans="2:19" ht="24.75" customHeight="1">
      <c r="B77" s="15" t="s">
        <v>59</v>
      </c>
      <c r="C77" s="68">
        <f t="shared" si="2"/>
        <v>0</v>
      </c>
      <c r="D77" s="67"/>
      <c r="E77" s="67"/>
      <c r="F77" s="67"/>
      <c r="G77" s="67"/>
      <c r="H77" s="67">
        <f t="shared" si="3"/>
        <v>0</v>
      </c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>
        <v>0</v>
      </c>
    </row>
    <row r="78" spans="2:19" ht="24.75" customHeight="1">
      <c r="B78" s="15" t="s">
        <v>113</v>
      </c>
      <c r="C78" s="68">
        <f t="shared" si="2"/>
        <v>0</v>
      </c>
      <c r="D78" s="67"/>
      <c r="E78" s="67"/>
      <c r="F78" s="67"/>
      <c r="G78" s="67"/>
      <c r="H78" s="67">
        <f t="shared" si="3"/>
        <v>0</v>
      </c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>
        <v>0</v>
      </c>
    </row>
    <row r="79" spans="2:19" ht="24.75" customHeight="1">
      <c r="B79" s="15" t="s">
        <v>114</v>
      </c>
      <c r="C79" s="68">
        <f t="shared" si="2"/>
        <v>0</v>
      </c>
      <c r="D79" s="67"/>
      <c r="E79" s="67"/>
      <c r="F79" s="67"/>
      <c r="G79" s="67"/>
      <c r="H79" s="67">
        <f t="shared" si="3"/>
        <v>0</v>
      </c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>
        <v>0</v>
      </c>
    </row>
    <row r="80" spans="2:19" ht="24.75" customHeight="1">
      <c r="B80" s="15" t="s">
        <v>76</v>
      </c>
      <c r="C80" s="68">
        <f t="shared" si="2"/>
        <v>400000</v>
      </c>
      <c r="D80" s="67">
        <v>400000</v>
      </c>
      <c r="E80" s="67"/>
      <c r="F80" s="67"/>
      <c r="G80" s="67"/>
      <c r="H80" s="67">
        <f t="shared" si="3"/>
        <v>0</v>
      </c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>
        <v>0</v>
      </c>
    </row>
    <row r="81" spans="2:19" ht="24.75" customHeight="1">
      <c r="B81" s="15" t="s">
        <v>122</v>
      </c>
      <c r="C81" s="68">
        <f t="shared" si="2"/>
        <v>0</v>
      </c>
      <c r="D81" s="67"/>
      <c r="E81" s="67"/>
      <c r="F81" s="67"/>
      <c r="G81" s="67"/>
      <c r="H81" s="67">
        <f t="shared" si="3"/>
        <v>0</v>
      </c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>
        <v>0</v>
      </c>
    </row>
    <row r="82" spans="2:19" ht="24.75" customHeight="1">
      <c r="B82" s="15" t="s">
        <v>123</v>
      </c>
      <c r="C82" s="68">
        <f t="shared" si="2"/>
        <v>0</v>
      </c>
      <c r="D82" s="67"/>
      <c r="E82" s="67"/>
      <c r="F82" s="67"/>
      <c r="G82" s="67"/>
      <c r="H82" s="67">
        <f t="shared" si="3"/>
        <v>0</v>
      </c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>
        <v>0</v>
      </c>
    </row>
    <row r="83" spans="2:19" ht="24.75" customHeight="1">
      <c r="B83" s="15" t="s">
        <v>124</v>
      </c>
      <c r="C83" s="68">
        <f t="shared" si="2"/>
        <v>0</v>
      </c>
      <c r="D83" s="67"/>
      <c r="E83" s="67"/>
      <c r="F83" s="67"/>
      <c r="G83" s="67"/>
      <c r="H83" s="67">
        <f t="shared" si="3"/>
        <v>0</v>
      </c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>
        <v>0</v>
      </c>
    </row>
    <row r="84" spans="2:19" ht="24.75" customHeight="1">
      <c r="B84" s="15" t="s">
        <v>125</v>
      </c>
      <c r="C84" s="68">
        <f t="shared" si="2"/>
        <v>0</v>
      </c>
      <c r="D84" s="67"/>
      <c r="E84" s="67"/>
      <c r="F84" s="67"/>
      <c r="G84" s="67"/>
      <c r="H84" s="67">
        <f t="shared" si="3"/>
        <v>0</v>
      </c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>
        <v>0</v>
      </c>
    </row>
    <row r="85" spans="2:19" ht="24.75" customHeight="1">
      <c r="B85" s="15" t="s">
        <v>126</v>
      </c>
      <c r="C85" s="68">
        <f t="shared" si="2"/>
        <v>0</v>
      </c>
      <c r="D85" s="67"/>
      <c r="E85" s="67"/>
      <c r="F85" s="67"/>
      <c r="G85" s="67"/>
      <c r="H85" s="67">
        <f t="shared" si="3"/>
        <v>0</v>
      </c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>
        <v>0</v>
      </c>
    </row>
    <row r="86" spans="2:19" ht="24.75" customHeight="1">
      <c r="B86" s="15" t="s">
        <v>161</v>
      </c>
      <c r="C86" s="68">
        <f t="shared" si="2"/>
        <v>0</v>
      </c>
      <c r="D86" s="67"/>
      <c r="E86" s="67"/>
      <c r="F86" s="67"/>
      <c r="G86" s="67"/>
      <c r="H86" s="67">
        <f t="shared" si="3"/>
        <v>0</v>
      </c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>
        <v>0</v>
      </c>
    </row>
    <row r="87" spans="2:19" ht="24.75" customHeight="1">
      <c r="B87" s="15" t="s">
        <v>127</v>
      </c>
      <c r="C87" s="68">
        <f t="shared" si="2"/>
        <v>0</v>
      </c>
      <c r="D87" s="67"/>
      <c r="E87" s="67"/>
      <c r="F87" s="67"/>
      <c r="G87" s="67"/>
      <c r="H87" s="67">
        <f t="shared" si="3"/>
        <v>0</v>
      </c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>
        <v>0</v>
      </c>
    </row>
    <row r="88" spans="2:19" ht="24.75" customHeight="1">
      <c r="B88" s="15" t="s">
        <v>128</v>
      </c>
      <c r="C88" s="68">
        <f t="shared" si="2"/>
        <v>0</v>
      </c>
      <c r="D88" s="67"/>
      <c r="E88" s="67"/>
      <c r="F88" s="67"/>
      <c r="G88" s="67"/>
      <c r="H88" s="67">
        <f t="shared" si="3"/>
        <v>0</v>
      </c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>
        <v>0</v>
      </c>
    </row>
    <row r="89" spans="2:19" ht="24.75" customHeight="1">
      <c r="B89" s="15" t="s">
        <v>129</v>
      </c>
      <c r="C89" s="68">
        <f t="shared" si="2"/>
        <v>0</v>
      </c>
      <c r="D89" s="67"/>
      <c r="E89" s="67"/>
      <c r="F89" s="67"/>
      <c r="G89" s="67"/>
      <c r="H89" s="67">
        <f t="shared" si="3"/>
        <v>0</v>
      </c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>
        <v>0</v>
      </c>
    </row>
    <row r="90" spans="2:19" ht="24.75" customHeight="1">
      <c r="B90" s="15" t="s">
        <v>106</v>
      </c>
      <c r="C90" s="68">
        <f t="shared" si="2"/>
        <v>1326000</v>
      </c>
      <c r="D90" s="67"/>
      <c r="E90" s="67"/>
      <c r="F90" s="67"/>
      <c r="G90" s="67"/>
      <c r="H90" s="67">
        <f t="shared" si="3"/>
        <v>1326000</v>
      </c>
      <c r="I90" s="68">
        <v>612500</v>
      </c>
      <c r="J90" s="68"/>
      <c r="K90" s="68"/>
      <c r="L90" s="68"/>
      <c r="M90" s="68"/>
      <c r="N90" s="68"/>
      <c r="O90" s="68"/>
      <c r="P90" s="68"/>
      <c r="Q90" s="68">
        <v>713500</v>
      </c>
      <c r="R90" s="68"/>
      <c r="S90" s="68">
        <v>0</v>
      </c>
    </row>
    <row r="91" spans="2:19" ht="24.75" customHeight="1">
      <c r="B91" s="15" t="s">
        <v>170</v>
      </c>
      <c r="C91" s="68">
        <f t="shared" si="2"/>
        <v>452200</v>
      </c>
      <c r="D91" s="67">
        <v>452200</v>
      </c>
      <c r="E91" s="67"/>
      <c r="F91" s="67"/>
      <c r="G91" s="67"/>
      <c r="H91" s="67">
        <f t="shared" si="3"/>
        <v>0</v>
      </c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>
        <v>0</v>
      </c>
    </row>
    <row r="92" spans="2:19" ht="24.75" customHeight="1">
      <c r="B92" s="15" t="s">
        <v>104</v>
      </c>
      <c r="C92" s="68">
        <f t="shared" si="2"/>
        <v>0</v>
      </c>
      <c r="D92" s="67"/>
      <c r="E92" s="67"/>
      <c r="F92" s="67"/>
      <c r="G92" s="67"/>
      <c r="H92" s="67">
        <f t="shared" si="3"/>
        <v>0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>
        <v>0</v>
      </c>
    </row>
    <row r="93" spans="2:19" ht="24.75" customHeight="1">
      <c r="B93" s="15" t="s">
        <v>165</v>
      </c>
      <c r="C93" s="68">
        <f t="shared" si="2"/>
        <v>0</v>
      </c>
      <c r="D93" s="67"/>
      <c r="E93" s="67"/>
      <c r="F93" s="67"/>
      <c r="G93" s="67"/>
      <c r="H93" s="67">
        <f t="shared" si="3"/>
        <v>0</v>
      </c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>
        <v>0</v>
      </c>
    </row>
    <row r="94" spans="2:19" ht="24.75" customHeight="1">
      <c r="B94" s="15" t="s">
        <v>105</v>
      </c>
      <c r="C94" s="68">
        <f t="shared" si="2"/>
        <v>0</v>
      </c>
      <c r="D94" s="67"/>
      <c r="E94" s="67"/>
      <c r="F94" s="67"/>
      <c r="G94" s="67"/>
      <c r="H94" s="67">
        <f t="shared" si="3"/>
        <v>0</v>
      </c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>
        <v>0</v>
      </c>
    </row>
    <row r="95" spans="2:19" ht="24.75" customHeight="1">
      <c r="B95" s="15" t="s">
        <v>60</v>
      </c>
      <c r="C95" s="68">
        <f t="shared" si="2"/>
        <v>0</v>
      </c>
      <c r="D95" s="67"/>
      <c r="E95" s="67"/>
      <c r="F95" s="67"/>
      <c r="G95" s="67"/>
      <c r="H95" s="67">
        <f t="shared" si="3"/>
        <v>0</v>
      </c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>
        <v>0</v>
      </c>
    </row>
    <row r="96" spans="2:19" ht="24.75" customHeight="1">
      <c r="B96" s="15" t="s">
        <v>115</v>
      </c>
      <c r="C96" s="68">
        <f t="shared" si="2"/>
        <v>0</v>
      </c>
      <c r="D96" s="67"/>
      <c r="E96" s="67"/>
      <c r="F96" s="67"/>
      <c r="G96" s="67"/>
      <c r="H96" s="67">
        <f t="shared" si="3"/>
        <v>0</v>
      </c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>
        <v>0</v>
      </c>
    </row>
    <row r="97" spans="2:19" ht="24.75" customHeight="1">
      <c r="B97" s="15" t="s">
        <v>61</v>
      </c>
      <c r="C97" s="68">
        <f t="shared" si="2"/>
        <v>0</v>
      </c>
      <c r="D97" s="67"/>
      <c r="E97" s="67"/>
      <c r="F97" s="67"/>
      <c r="G97" s="67"/>
      <c r="H97" s="67">
        <f t="shared" si="3"/>
        <v>0</v>
      </c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>
        <v>0</v>
      </c>
    </row>
    <row r="98" spans="2:19" ht="24.75" customHeight="1">
      <c r="B98" s="15" t="s">
        <v>62</v>
      </c>
      <c r="C98" s="68">
        <f t="shared" si="2"/>
        <v>0</v>
      </c>
      <c r="D98" s="67"/>
      <c r="E98" s="67"/>
      <c r="F98" s="67"/>
      <c r="G98" s="67"/>
      <c r="H98" s="67">
        <f t="shared" si="3"/>
        <v>0</v>
      </c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>
        <v>0</v>
      </c>
    </row>
    <row r="99" spans="2:19" ht="24.75" customHeight="1">
      <c r="B99" s="15" t="s">
        <v>63</v>
      </c>
      <c r="C99" s="68">
        <f t="shared" si="2"/>
        <v>0</v>
      </c>
      <c r="D99" s="67"/>
      <c r="E99" s="67"/>
      <c r="F99" s="67"/>
      <c r="G99" s="67"/>
      <c r="H99" s="67">
        <f t="shared" si="3"/>
        <v>0</v>
      </c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>
        <v>0</v>
      </c>
    </row>
    <row r="100" spans="2:19" ht="24.75" customHeight="1">
      <c r="B100" s="15" t="s">
        <v>64</v>
      </c>
      <c r="C100" s="68">
        <f t="shared" si="2"/>
        <v>0</v>
      </c>
      <c r="D100" s="67"/>
      <c r="E100" s="67"/>
      <c r="F100" s="67"/>
      <c r="G100" s="67"/>
      <c r="H100" s="67">
        <f t="shared" si="3"/>
        <v>0</v>
      </c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>
        <v>0</v>
      </c>
    </row>
    <row r="101" spans="2:19" ht="24.75" customHeight="1">
      <c r="B101" s="15" t="s">
        <v>65</v>
      </c>
      <c r="C101" s="68">
        <f t="shared" si="2"/>
        <v>0</v>
      </c>
      <c r="D101" s="67"/>
      <c r="E101" s="67"/>
      <c r="F101" s="67"/>
      <c r="G101" s="67"/>
      <c r="H101" s="67">
        <f t="shared" si="3"/>
        <v>0</v>
      </c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>
        <v>0</v>
      </c>
    </row>
    <row r="102" spans="2:19" ht="24.75" customHeight="1">
      <c r="B102" s="15" t="s">
        <v>116</v>
      </c>
      <c r="C102" s="68">
        <f t="shared" si="2"/>
        <v>0</v>
      </c>
      <c r="D102" s="67"/>
      <c r="E102" s="67"/>
      <c r="F102" s="67"/>
      <c r="G102" s="67"/>
      <c r="H102" s="67">
        <f t="shared" si="3"/>
        <v>0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>
        <v>0</v>
      </c>
    </row>
    <row r="103" spans="2:19" ht="24.75" customHeight="1">
      <c r="B103" s="15" t="s">
        <v>130</v>
      </c>
      <c r="C103" s="68">
        <f t="shared" si="2"/>
        <v>0</v>
      </c>
      <c r="D103" s="67"/>
      <c r="E103" s="67"/>
      <c r="F103" s="67"/>
      <c r="G103" s="67"/>
      <c r="H103" s="67">
        <f t="shared" si="3"/>
        <v>0</v>
      </c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>
        <v>0</v>
      </c>
    </row>
    <row r="104" spans="2:19" ht="24.75" customHeight="1">
      <c r="B104" s="15" t="s">
        <v>162</v>
      </c>
      <c r="C104" s="68">
        <f t="shared" si="2"/>
        <v>243500</v>
      </c>
      <c r="D104" s="67"/>
      <c r="E104" s="67"/>
      <c r="F104" s="67"/>
      <c r="G104" s="67"/>
      <c r="H104" s="67">
        <f t="shared" si="3"/>
        <v>243500</v>
      </c>
      <c r="I104" s="68">
        <v>243500</v>
      </c>
      <c r="J104" s="68"/>
      <c r="K104" s="68"/>
      <c r="L104" s="68"/>
      <c r="M104" s="68"/>
      <c r="N104" s="68"/>
      <c r="O104" s="68"/>
      <c r="P104" s="68"/>
      <c r="Q104" s="68"/>
      <c r="R104" s="68"/>
      <c r="S104" s="68">
        <v>0</v>
      </c>
    </row>
    <row r="105" spans="2:19" ht="24.75" customHeight="1">
      <c r="B105" s="15" t="s">
        <v>117</v>
      </c>
      <c r="C105" s="68">
        <f t="shared" si="2"/>
        <v>0</v>
      </c>
      <c r="D105" s="67"/>
      <c r="E105" s="67"/>
      <c r="F105" s="67"/>
      <c r="G105" s="67"/>
      <c r="H105" s="67">
        <f t="shared" si="3"/>
        <v>0</v>
      </c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>
        <v>0</v>
      </c>
    </row>
    <row r="106" spans="2:19" ht="24.75" customHeight="1">
      <c r="B106" s="15" t="s">
        <v>118</v>
      </c>
      <c r="C106" s="68">
        <f t="shared" si="2"/>
        <v>0</v>
      </c>
      <c r="D106" s="67"/>
      <c r="E106" s="67"/>
      <c r="F106" s="67"/>
      <c r="G106" s="67"/>
      <c r="H106" s="67">
        <f t="shared" si="3"/>
        <v>0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>
        <v>0</v>
      </c>
    </row>
    <row r="107" spans="2:19" ht="24.75" customHeight="1">
      <c r="B107" s="15" t="s">
        <v>131</v>
      </c>
      <c r="C107" s="68">
        <f t="shared" si="2"/>
        <v>0</v>
      </c>
      <c r="D107" s="67"/>
      <c r="E107" s="67"/>
      <c r="F107" s="67"/>
      <c r="G107" s="67"/>
      <c r="H107" s="67">
        <f t="shared" si="3"/>
        <v>0</v>
      </c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>
        <v>0</v>
      </c>
    </row>
    <row r="108" spans="2:19" ht="24.75" customHeight="1">
      <c r="B108" s="15" t="s">
        <v>132</v>
      </c>
      <c r="C108" s="68">
        <f t="shared" si="2"/>
        <v>0</v>
      </c>
      <c r="D108" s="67"/>
      <c r="E108" s="67"/>
      <c r="F108" s="67"/>
      <c r="G108" s="67"/>
      <c r="H108" s="67">
        <f t="shared" si="3"/>
        <v>0</v>
      </c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>
        <v>0</v>
      </c>
    </row>
    <row r="109" spans="2:19" ht="24.75" customHeight="1">
      <c r="B109" s="15" t="s">
        <v>163</v>
      </c>
      <c r="C109" s="68">
        <f t="shared" si="2"/>
        <v>91400</v>
      </c>
      <c r="D109" s="67"/>
      <c r="E109" s="67"/>
      <c r="F109" s="67"/>
      <c r="G109" s="67"/>
      <c r="H109" s="67">
        <f t="shared" si="3"/>
        <v>91400</v>
      </c>
      <c r="I109" s="68"/>
      <c r="J109" s="68"/>
      <c r="K109" s="68">
        <v>86300</v>
      </c>
      <c r="L109" s="68"/>
      <c r="M109" s="68">
        <v>5100</v>
      </c>
      <c r="N109" s="68"/>
      <c r="O109" s="68"/>
      <c r="P109" s="68"/>
      <c r="Q109" s="68"/>
      <c r="R109" s="68"/>
      <c r="S109" s="68">
        <v>0</v>
      </c>
    </row>
    <row r="110" spans="2:19" ht="24.75" customHeight="1">
      <c r="B110" s="15" t="s">
        <v>119</v>
      </c>
      <c r="C110" s="68">
        <f t="shared" si="2"/>
        <v>0</v>
      </c>
      <c r="D110" s="67"/>
      <c r="E110" s="67"/>
      <c r="F110" s="67"/>
      <c r="G110" s="67"/>
      <c r="H110" s="67">
        <f t="shared" si="3"/>
        <v>0</v>
      </c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>
        <v>0</v>
      </c>
    </row>
    <row r="111" spans="2:19" ht="24.75" customHeight="1">
      <c r="B111" s="15" t="s">
        <v>133</v>
      </c>
      <c r="C111" s="68">
        <f t="shared" si="2"/>
        <v>0</v>
      </c>
      <c r="D111" s="67"/>
      <c r="E111" s="67"/>
      <c r="F111" s="67"/>
      <c r="G111" s="67"/>
      <c r="H111" s="67">
        <f t="shared" si="3"/>
        <v>0</v>
      </c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>
        <v>0</v>
      </c>
    </row>
    <row r="112" spans="2:19" ht="24.75" customHeight="1">
      <c r="B112" s="15" t="s">
        <v>120</v>
      </c>
      <c r="C112" s="68">
        <f t="shared" si="2"/>
        <v>0</v>
      </c>
      <c r="D112" s="67"/>
      <c r="E112" s="67"/>
      <c r="F112" s="67"/>
      <c r="G112" s="67"/>
      <c r="H112" s="67">
        <f t="shared" si="3"/>
        <v>0</v>
      </c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>
        <v>0</v>
      </c>
    </row>
    <row r="113" spans="2:19" ht="24.75" customHeight="1">
      <c r="B113" s="15" t="s">
        <v>121</v>
      </c>
      <c r="C113" s="68">
        <f t="shared" si="2"/>
        <v>0</v>
      </c>
      <c r="D113" s="67"/>
      <c r="E113" s="67"/>
      <c r="F113" s="67"/>
      <c r="G113" s="67"/>
      <c r="H113" s="67">
        <f t="shared" si="3"/>
        <v>0</v>
      </c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>
        <v>0</v>
      </c>
    </row>
    <row r="114" spans="2:19" ht="24.75" customHeight="1">
      <c r="B114" s="15" t="s">
        <v>151</v>
      </c>
      <c r="C114" s="68">
        <f t="shared" si="2"/>
        <v>0</v>
      </c>
      <c r="D114" s="67"/>
      <c r="E114" s="67"/>
      <c r="F114" s="67"/>
      <c r="G114" s="67"/>
      <c r="H114" s="67">
        <f t="shared" si="3"/>
        <v>0</v>
      </c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>
        <v>0</v>
      </c>
    </row>
    <row r="115" spans="2:19" ht="24.75" customHeight="1">
      <c r="B115" s="15" t="s">
        <v>175</v>
      </c>
      <c r="C115" s="68">
        <f t="shared" si="2"/>
        <v>0</v>
      </c>
      <c r="D115" s="67"/>
      <c r="E115" s="67"/>
      <c r="F115" s="67"/>
      <c r="G115" s="67"/>
      <c r="H115" s="67">
        <f t="shared" si="3"/>
        <v>0</v>
      </c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>
        <v>0</v>
      </c>
    </row>
    <row r="116" ht="19.5" customHeight="1"/>
    <row r="117" spans="2:19" ht="24.75" customHeight="1">
      <c r="B117" s="15" t="s">
        <v>72</v>
      </c>
      <c r="C117" s="13">
        <f aca="true" t="shared" si="4" ref="C117:S117">SUBTOTAL(9,C5:C43)</f>
        <v>50133600</v>
      </c>
      <c r="D117" s="13">
        <f t="shared" si="4"/>
        <v>13272400</v>
      </c>
      <c r="E117" s="13">
        <f t="shared" si="4"/>
        <v>20000</v>
      </c>
      <c r="F117" s="13">
        <f t="shared" si="4"/>
        <v>2110800</v>
      </c>
      <c r="G117" s="13">
        <f t="shared" si="4"/>
        <v>4092200</v>
      </c>
      <c r="H117" s="13">
        <f t="shared" si="4"/>
        <v>30589700</v>
      </c>
      <c r="I117" s="13">
        <f t="shared" si="4"/>
        <v>13552000</v>
      </c>
      <c r="J117" s="13">
        <f t="shared" si="4"/>
        <v>4489100</v>
      </c>
      <c r="K117" s="13">
        <f t="shared" si="4"/>
        <v>299400</v>
      </c>
      <c r="L117" s="13">
        <f t="shared" si="4"/>
        <v>117400</v>
      </c>
      <c r="M117" s="13">
        <f t="shared" si="4"/>
        <v>52000</v>
      </c>
      <c r="N117" s="13">
        <f t="shared" si="4"/>
        <v>4223600</v>
      </c>
      <c r="O117" s="13">
        <f t="shared" si="4"/>
        <v>29900</v>
      </c>
      <c r="P117" s="13">
        <f t="shared" si="4"/>
        <v>40700</v>
      </c>
      <c r="Q117" s="13">
        <f>SUBTOTAL(9,Q5:Q43)</f>
        <v>7735000</v>
      </c>
      <c r="R117" s="13">
        <f>SUBTOTAL(9,R5:R43)</f>
        <v>50600</v>
      </c>
      <c r="S117" s="13">
        <f t="shared" si="4"/>
        <v>48500</v>
      </c>
    </row>
    <row r="118" spans="2:19" ht="24.75" customHeight="1">
      <c r="B118" s="15" t="s">
        <v>73</v>
      </c>
      <c r="C118" s="13">
        <f aca="true" t="shared" si="5" ref="C118:S118">SUBTOTAL(9,C44:C66)</f>
        <v>3735400</v>
      </c>
      <c r="D118" s="13">
        <f t="shared" si="5"/>
        <v>1649000</v>
      </c>
      <c r="E118" s="13">
        <f t="shared" si="5"/>
        <v>0</v>
      </c>
      <c r="F118" s="13">
        <f t="shared" si="5"/>
        <v>18600</v>
      </c>
      <c r="G118" s="13">
        <f t="shared" si="5"/>
        <v>0</v>
      </c>
      <c r="H118" s="13">
        <f t="shared" si="5"/>
        <v>2060800</v>
      </c>
      <c r="I118" s="13">
        <f t="shared" si="5"/>
        <v>849000</v>
      </c>
      <c r="J118" s="13">
        <f t="shared" si="5"/>
        <v>330100</v>
      </c>
      <c r="K118" s="13">
        <f t="shared" si="5"/>
        <v>86100</v>
      </c>
      <c r="L118" s="13">
        <f t="shared" si="5"/>
        <v>34900</v>
      </c>
      <c r="M118" s="13">
        <f t="shared" si="5"/>
        <v>87600</v>
      </c>
      <c r="N118" s="13">
        <f t="shared" si="5"/>
        <v>475000</v>
      </c>
      <c r="O118" s="13">
        <f t="shared" si="5"/>
        <v>0</v>
      </c>
      <c r="P118" s="13">
        <f t="shared" si="5"/>
        <v>132800</v>
      </c>
      <c r="Q118" s="13">
        <f>SUBTOTAL(9,Q44:Q66)</f>
        <v>0</v>
      </c>
      <c r="R118" s="13">
        <f>SUBTOTAL(9,R44:R66)</f>
        <v>65300</v>
      </c>
      <c r="S118" s="13">
        <f t="shared" si="5"/>
        <v>7000</v>
      </c>
    </row>
    <row r="119" spans="2:19" ht="24.75" customHeight="1">
      <c r="B119" s="15" t="s">
        <v>89</v>
      </c>
      <c r="C119" s="13">
        <f aca="true" t="shared" si="6" ref="C119:S119">SUBTOTAL(9,C67:C115)</f>
        <v>2513100</v>
      </c>
      <c r="D119" s="13">
        <f t="shared" si="6"/>
        <v>852200</v>
      </c>
      <c r="E119" s="13">
        <f t="shared" si="6"/>
        <v>0</v>
      </c>
      <c r="F119" s="13">
        <f t="shared" si="6"/>
        <v>0</v>
      </c>
      <c r="G119" s="13">
        <f t="shared" si="6"/>
        <v>0</v>
      </c>
      <c r="H119" s="13">
        <f t="shared" si="6"/>
        <v>1660900</v>
      </c>
      <c r="I119" s="13">
        <f t="shared" si="6"/>
        <v>856000</v>
      </c>
      <c r="J119" s="13">
        <f t="shared" si="6"/>
        <v>0</v>
      </c>
      <c r="K119" s="13">
        <f t="shared" si="6"/>
        <v>86300</v>
      </c>
      <c r="L119" s="13">
        <f t="shared" si="6"/>
        <v>0</v>
      </c>
      <c r="M119" s="13">
        <f t="shared" si="6"/>
        <v>5100</v>
      </c>
      <c r="N119" s="13">
        <f t="shared" si="6"/>
        <v>0</v>
      </c>
      <c r="O119" s="13">
        <f t="shared" si="6"/>
        <v>0</v>
      </c>
      <c r="P119" s="13">
        <f t="shared" si="6"/>
        <v>0</v>
      </c>
      <c r="Q119" s="13">
        <f>SUBTOTAL(9,Q67:Q115)</f>
        <v>713500</v>
      </c>
      <c r="R119" s="13">
        <f>SUBTOTAL(9,R67:R115)</f>
        <v>0</v>
      </c>
      <c r="S119" s="13">
        <f t="shared" si="6"/>
        <v>0</v>
      </c>
    </row>
    <row r="120" spans="2:19" ht="24.75" customHeight="1">
      <c r="B120" s="15" t="s">
        <v>75</v>
      </c>
      <c r="C120" s="13">
        <f>SUM(C117:C119)</f>
        <v>56382100</v>
      </c>
      <c r="D120" s="13">
        <f>SUM(D117:D119)</f>
        <v>15773600</v>
      </c>
      <c r="E120" s="13">
        <f>SUM(E117:E119)</f>
        <v>20000</v>
      </c>
      <c r="F120" s="13">
        <f>SUM(F117:F119)</f>
        <v>2129400</v>
      </c>
      <c r="G120" s="13">
        <f>SUM(G117:G119)</f>
        <v>4092200</v>
      </c>
      <c r="H120" s="13">
        <f aca="true" t="shared" si="7" ref="H120:P120">SUM(H117:H119)</f>
        <v>34311400</v>
      </c>
      <c r="I120" s="13">
        <f t="shared" si="7"/>
        <v>15257000</v>
      </c>
      <c r="J120" s="13">
        <f t="shared" si="7"/>
        <v>4819200</v>
      </c>
      <c r="K120" s="13">
        <f t="shared" si="7"/>
        <v>471800</v>
      </c>
      <c r="L120" s="13">
        <f t="shared" si="7"/>
        <v>152300</v>
      </c>
      <c r="M120" s="13">
        <f t="shared" si="7"/>
        <v>144700</v>
      </c>
      <c r="N120" s="13">
        <f t="shared" si="7"/>
        <v>4698600</v>
      </c>
      <c r="O120" s="13">
        <f t="shared" si="7"/>
        <v>29900</v>
      </c>
      <c r="P120" s="13">
        <f t="shared" si="7"/>
        <v>173500</v>
      </c>
      <c r="Q120" s="13">
        <f>SUM(Q117:Q119)</f>
        <v>8448500</v>
      </c>
      <c r="R120" s="13">
        <f>SUM(R117:R119)</f>
        <v>115900</v>
      </c>
      <c r="S120" s="13">
        <f>SUM(S117:S119)</f>
        <v>55500</v>
      </c>
    </row>
  </sheetData>
  <sheetProtection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horizontalDpi="600" verticalDpi="600" orientation="portrait" paperSize="9" scale="37" r:id="rId1"/>
  <rowBreaks count="1" manualBreakCount="1">
    <brk id="6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2022-03-30T01:59:27Z</cp:lastPrinted>
  <dcterms:created xsi:type="dcterms:W3CDTF">2009-10-06T06:42:25Z</dcterms:created>
  <dcterms:modified xsi:type="dcterms:W3CDTF">2022-03-30T01:59:32Z</dcterms:modified>
  <cp:category/>
  <cp:version/>
  <cp:contentType/>
  <cp:contentStatus/>
</cp:coreProperties>
</file>