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C:\Users\652058\Box\【02_課所共有】06_06_障害者支援課\R08年度\07 施設支援担当\37_就労支援全般\37_02_工賃向上\37_02_030_工賃調査\【厚労省】令和７年度 工賃（賃金）実績の報告\02 事業所への依頼\01 起案\提出様式\"/>
    </mc:Choice>
  </mc:AlternateContent>
  <xr:revisionPtr revIDLastSave="0" documentId="13_ncr:1_{B2CD8867-5F15-416C-B8E7-3385BD348D3D}" xr6:coauthVersionLast="47" xr6:coauthVersionMax="47" xr10:uidLastSave="{00000000-0000-0000-0000-000000000000}"/>
  <workbookProtection workbookAlgorithmName="SHA-512" workbookHashValue="4XIpXJ88/y5VtTvGPgMSGJ5J2JPBDJAs7Jrf6SJVCF+l/EE9l2WtIq6MlP9L4Q5g1gDctiaOwjlxJDGeFyJDQA==" workbookSaltValue="FH07ZQT7xvGg4MDm3bHD/Q==" workbookSpinCount="100000" lockStructure="1"/>
  <bookViews>
    <workbookView xWindow="-108" yWindow="-108" windowWidth="23256" windowHeight="12456" xr2:uid="{00000000-000D-0000-FFFF-FFFF00000000}"/>
  </bookViews>
  <sheets>
    <sheet name="実績報告書" sheetId="8" r:id="rId1"/>
    <sheet name="参考様式" sheetId="13" r:id="rId2"/>
    <sheet name="集計用（入力不要）" sheetId="15" r:id="rId3"/>
    <sheet name="事業所一覧（A型）" sheetId="14" state="hidden" r:id="rId4"/>
  </sheets>
  <definedNames>
    <definedName name="_xlnm.Print_Area" localSheetId="0">実績報告書!$A$1:$X$124</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9" i="8" l="1"/>
  <c r="E12" i="8"/>
  <c r="L11" i="8"/>
  <c r="E11" i="8"/>
  <c r="L10" i="8"/>
  <c r="E66" i="8" l="1"/>
  <c r="E62" i="8"/>
  <c r="E58" i="8"/>
  <c r="B121" i="8"/>
  <c r="E124" i="8" l="1"/>
  <c r="E122" i="8"/>
  <c r="F123" i="8"/>
  <c r="B2" i="15" l="1"/>
  <c r="D2" i="15"/>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S2" i="15"/>
  <c r="AR2" i="15"/>
  <c r="AP2" i="15"/>
  <c r="AO2" i="15"/>
  <c r="AM2" i="15"/>
  <c r="AL2" i="15"/>
  <c r="AD2" i="15"/>
  <c r="AB2" i="15"/>
  <c r="AA2" i="15"/>
  <c r="Z2" i="15"/>
  <c r="Y2" i="15"/>
  <c r="X2" i="15"/>
  <c r="W2" i="15"/>
  <c r="U2" i="15"/>
  <c r="T2" i="15"/>
  <c r="S2" i="15"/>
  <c r="R2" i="15"/>
  <c r="Q2" i="15"/>
  <c r="J2" i="15"/>
  <c r="K2" i="15"/>
  <c r="L2" i="15"/>
  <c r="M2" i="15"/>
  <c r="N2" i="15"/>
  <c r="O2" i="15"/>
  <c r="P2" i="15"/>
  <c r="I2" i="15"/>
  <c r="H2" i="15"/>
  <c r="G2" i="15"/>
  <c r="E2" i="15"/>
  <c r="A2" i="15"/>
  <c r="V2" i="15"/>
  <c r="F2" i="15" l="1"/>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4" i="14"/>
  <c r="E109" i="13"/>
  <c r="AO39" i="13"/>
  <c r="AP39" i="13"/>
  <c r="AQ39" i="13"/>
  <c r="AS39" i="13"/>
  <c r="AO40" i="13"/>
  <c r="AP40" i="13"/>
  <c r="AQ40" i="13"/>
  <c r="AS40" i="13"/>
  <c r="AO41" i="13"/>
  <c r="AP41" i="13"/>
  <c r="AQ41" i="13"/>
  <c r="AS41" i="13"/>
  <c r="AO42" i="13"/>
  <c r="AP42" i="13"/>
  <c r="AQ42" i="13"/>
  <c r="AS42" i="13"/>
  <c r="AO43" i="13"/>
  <c r="AP43" i="13"/>
  <c r="AQ43" i="13"/>
  <c r="AS43" i="13"/>
  <c r="AO44" i="13"/>
  <c r="AP44" i="13"/>
  <c r="AQ44" i="13"/>
  <c r="AS44" i="13"/>
  <c r="AO45" i="13"/>
  <c r="AP45" i="13"/>
  <c r="AQ45" i="13"/>
  <c r="AS45" i="13"/>
  <c r="AO46" i="13"/>
  <c r="AP46" i="13"/>
  <c r="AQ46" i="13"/>
  <c r="AS46" i="13"/>
  <c r="AO47" i="13"/>
  <c r="AP47" i="13"/>
  <c r="AQ47" i="13"/>
  <c r="AS47" i="13"/>
  <c r="AO48" i="13"/>
  <c r="AP48" i="13"/>
  <c r="AQ48" i="13"/>
  <c r="AS48" i="13"/>
  <c r="AO49" i="13"/>
  <c r="AP49" i="13"/>
  <c r="AQ49" i="13"/>
  <c r="AS49" i="13"/>
  <c r="AO50" i="13"/>
  <c r="AP50" i="13"/>
  <c r="AQ50" i="13"/>
  <c r="AS50" i="13"/>
  <c r="AO51" i="13"/>
  <c r="AP51" i="13"/>
  <c r="AQ51" i="13"/>
  <c r="AS51" i="13"/>
  <c r="AO52" i="13"/>
  <c r="AP52" i="13"/>
  <c r="AQ52" i="13"/>
  <c r="AS52" i="13"/>
  <c r="AO53" i="13"/>
  <c r="AP53" i="13"/>
  <c r="AQ53" i="13"/>
  <c r="AS53" i="13"/>
  <c r="AO54" i="13"/>
  <c r="AP54" i="13"/>
  <c r="AQ54" i="13"/>
  <c r="AS54" i="13"/>
  <c r="AO55" i="13"/>
  <c r="AP55" i="13"/>
  <c r="AQ55" i="13"/>
  <c r="AS55" i="13"/>
  <c r="AO56" i="13"/>
  <c r="AP56" i="13"/>
  <c r="AQ56" i="13"/>
  <c r="AS56" i="13"/>
  <c r="AO57" i="13"/>
  <c r="AP57" i="13"/>
  <c r="AQ57" i="13"/>
  <c r="AS57" i="13"/>
  <c r="AO58" i="13"/>
  <c r="AP58" i="13"/>
  <c r="AQ58" i="13"/>
  <c r="AS58" i="13"/>
  <c r="AO59" i="13"/>
  <c r="AP59" i="13"/>
  <c r="AQ59" i="13"/>
  <c r="AS59" i="13"/>
  <c r="AO60" i="13"/>
  <c r="AP60" i="13"/>
  <c r="AQ60" i="13"/>
  <c r="AS60" i="13"/>
  <c r="AO61" i="13"/>
  <c r="AP61" i="13"/>
  <c r="AQ61" i="13"/>
  <c r="AS61" i="13"/>
  <c r="AO62" i="13"/>
  <c r="AP62" i="13"/>
  <c r="AQ62" i="13"/>
  <c r="AS62" i="13"/>
  <c r="AO63" i="13"/>
  <c r="AP63" i="13"/>
  <c r="AQ63" i="13"/>
  <c r="AS63" i="13"/>
  <c r="AO64" i="13"/>
  <c r="AP64" i="13"/>
  <c r="AQ64" i="13"/>
  <c r="AS64" i="13"/>
  <c r="AO65" i="13"/>
  <c r="AP65" i="13"/>
  <c r="AQ65" i="13"/>
  <c r="AS65" i="13"/>
  <c r="AO66" i="13"/>
  <c r="AP66" i="13"/>
  <c r="AQ66" i="13"/>
  <c r="AS66" i="13"/>
  <c r="AO67" i="13"/>
  <c r="AP67" i="13"/>
  <c r="AQ67" i="13"/>
  <c r="AS67" i="13"/>
  <c r="AO68" i="13"/>
  <c r="AP68" i="13"/>
  <c r="AQ68" i="13"/>
  <c r="AS68" i="13"/>
  <c r="AO69" i="13"/>
  <c r="AP69" i="13"/>
  <c r="AQ69" i="13"/>
  <c r="AS69" i="13"/>
  <c r="AO70" i="13"/>
  <c r="AP70" i="13"/>
  <c r="AQ70" i="13"/>
  <c r="AS70" i="13"/>
  <c r="AO71" i="13"/>
  <c r="AP71" i="13"/>
  <c r="AQ71" i="13"/>
  <c r="AS71" i="13"/>
  <c r="AO72" i="13"/>
  <c r="AP72" i="13"/>
  <c r="AQ72" i="13"/>
  <c r="AS72" i="13"/>
  <c r="AO73" i="13"/>
  <c r="AP73" i="13"/>
  <c r="AQ73" i="13"/>
  <c r="AS73" i="13"/>
  <c r="AO74" i="13"/>
  <c r="AP74" i="13"/>
  <c r="AQ74" i="13"/>
  <c r="AS74" i="13"/>
  <c r="AO75" i="13"/>
  <c r="AP75" i="13"/>
  <c r="AQ75" i="13"/>
  <c r="AS75" i="13"/>
  <c r="AO76" i="13"/>
  <c r="AP76" i="13"/>
  <c r="AQ76" i="13"/>
  <c r="AS76" i="13"/>
  <c r="AO77" i="13"/>
  <c r="AP77" i="13"/>
  <c r="AQ77" i="13"/>
  <c r="AS77" i="13"/>
  <c r="AO78" i="13"/>
  <c r="AP78" i="13"/>
  <c r="AQ78" i="13"/>
  <c r="AS78" i="13"/>
  <c r="AO79" i="13"/>
  <c r="AP79" i="13"/>
  <c r="AQ79" i="13"/>
  <c r="AS79" i="13"/>
  <c r="AO80" i="13"/>
  <c r="AP80" i="13"/>
  <c r="AQ80" i="13"/>
  <c r="AS80" i="13"/>
  <c r="AO81" i="13"/>
  <c r="AP81" i="13"/>
  <c r="AQ81" i="13"/>
  <c r="AS81" i="13"/>
  <c r="AO82" i="13"/>
  <c r="AP82" i="13"/>
  <c r="AQ82" i="13"/>
  <c r="AS82" i="13"/>
  <c r="AO83" i="13"/>
  <c r="AP83" i="13"/>
  <c r="AQ83" i="13"/>
  <c r="AS83" i="13"/>
  <c r="AO84" i="13"/>
  <c r="AP84" i="13"/>
  <c r="AQ84" i="13"/>
  <c r="AS84" i="13"/>
  <c r="AO85" i="13"/>
  <c r="AP85" i="13"/>
  <c r="AQ85" i="13"/>
  <c r="AS85" i="13"/>
  <c r="AO86" i="13"/>
  <c r="AP86" i="13"/>
  <c r="AQ86" i="13"/>
  <c r="AS86" i="13"/>
  <c r="AO87" i="13"/>
  <c r="AP87" i="13"/>
  <c r="AQ87" i="13"/>
  <c r="AS87" i="13"/>
  <c r="AO88" i="13"/>
  <c r="AP88" i="13"/>
  <c r="AQ88" i="13"/>
  <c r="AS88" i="13"/>
  <c r="AO89" i="13"/>
  <c r="AP89" i="13"/>
  <c r="AQ89" i="13"/>
  <c r="AS89" i="13"/>
  <c r="AO90" i="13"/>
  <c r="AP90" i="13"/>
  <c r="AQ90" i="13"/>
  <c r="AS90" i="13"/>
  <c r="AO91" i="13"/>
  <c r="AP91" i="13"/>
  <c r="AQ91" i="13"/>
  <c r="AS91" i="13"/>
  <c r="AO92" i="13"/>
  <c r="AP92" i="13"/>
  <c r="AQ92" i="13"/>
  <c r="AS92" i="13"/>
  <c r="AO93" i="13"/>
  <c r="AP93" i="13"/>
  <c r="AQ93" i="13"/>
  <c r="AS93" i="13"/>
  <c r="AO94" i="13"/>
  <c r="AP94" i="13"/>
  <c r="AQ94" i="13"/>
  <c r="AS94" i="13"/>
  <c r="AO95" i="13"/>
  <c r="AP95" i="13"/>
  <c r="AQ95" i="13"/>
  <c r="AS95" i="13"/>
  <c r="AO96" i="13"/>
  <c r="AP96" i="13"/>
  <c r="AQ96" i="13"/>
  <c r="AS96" i="13"/>
  <c r="AO97" i="13"/>
  <c r="AP97" i="13"/>
  <c r="AQ97" i="13"/>
  <c r="AS97" i="13"/>
  <c r="AO98" i="13"/>
  <c r="AP98" i="13"/>
  <c r="AQ98" i="13"/>
  <c r="AS98" i="13"/>
  <c r="AO99" i="13"/>
  <c r="AP99" i="13"/>
  <c r="AQ99" i="13"/>
  <c r="AS99" i="13"/>
  <c r="AO100" i="13"/>
  <c r="AP100" i="13"/>
  <c r="AQ100" i="13"/>
  <c r="AS100" i="13"/>
  <c r="AO101" i="13"/>
  <c r="AP101" i="13"/>
  <c r="AQ101" i="13"/>
  <c r="AS101" i="13"/>
  <c r="AO102" i="13"/>
  <c r="AP102" i="13"/>
  <c r="AQ102" i="13"/>
  <c r="AS102" i="13"/>
  <c r="AO103" i="13"/>
  <c r="AP103" i="13"/>
  <c r="AQ103" i="13"/>
  <c r="AS103" i="13"/>
  <c r="AO104" i="13"/>
  <c r="AP104" i="13"/>
  <c r="AQ104" i="13"/>
  <c r="AS104" i="13"/>
  <c r="AO105" i="13"/>
  <c r="AP105" i="13"/>
  <c r="AQ105" i="13"/>
  <c r="AS105" i="13"/>
  <c r="AO106" i="13"/>
  <c r="AP106" i="13"/>
  <c r="AQ106" i="13"/>
  <c r="AS106" i="13"/>
  <c r="AO107" i="13"/>
  <c r="AP107" i="13"/>
  <c r="AQ107" i="13"/>
  <c r="AS107" i="13"/>
  <c r="C2" i="15" l="1"/>
  <c r="AN109" i="13"/>
  <c r="AO18" i="13"/>
  <c r="AP18" i="13"/>
  <c r="AQ18" i="13"/>
  <c r="AS18" i="13"/>
  <c r="AO19" i="13"/>
  <c r="AP19" i="13"/>
  <c r="AQ19" i="13"/>
  <c r="AS19" i="13"/>
  <c r="AO20" i="13"/>
  <c r="AP20" i="13"/>
  <c r="AQ20" i="13"/>
  <c r="AS20" i="13"/>
  <c r="AO21" i="13"/>
  <c r="AP21" i="13"/>
  <c r="AQ21" i="13"/>
  <c r="AS21" i="13"/>
  <c r="AO22" i="13"/>
  <c r="AP22" i="13"/>
  <c r="AQ22" i="13"/>
  <c r="AS22" i="13"/>
  <c r="AO23" i="13"/>
  <c r="AP23" i="13"/>
  <c r="AQ23" i="13"/>
  <c r="AS23" i="13"/>
  <c r="AO24" i="13"/>
  <c r="AP24" i="13"/>
  <c r="AQ24" i="13"/>
  <c r="AS24" i="13"/>
  <c r="AO25" i="13"/>
  <c r="AP25" i="13"/>
  <c r="AQ25" i="13"/>
  <c r="AS25" i="13"/>
  <c r="AO26" i="13"/>
  <c r="AP26" i="13"/>
  <c r="AQ26" i="13"/>
  <c r="AS26" i="13"/>
  <c r="AO27" i="13"/>
  <c r="AP27" i="13"/>
  <c r="AQ27" i="13"/>
  <c r="AS27" i="13"/>
  <c r="AO28" i="13"/>
  <c r="AP28" i="13"/>
  <c r="AQ28" i="13"/>
  <c r="AS28" i="13"/>
  <c r="AO29" i="13"/>
  <c r="AP29" i="13"/>
  <c r="AQ29" i="13"/>
  <c r="AS29" i="13"/>
  <c r="AO30" i="13"/>
  <c r="AP30" i="13"/>
  <c r="AQ30" i="13"/>
  <c r="AS30" i="13"/>
  <c r="AO31" i="13"/>
  <c r="AP31" i="13"/>
  <c r="AQ31" i="13"/>
  <c r="AS31" i="13"/>
  <c r="AO32" i="13"/>
  <c r="AP32" i="13"/>
  <c r="AQ32" i="13"/>
  <c r="AS32" i="13"/>
  <c r="AO33" i="13"/>
  <c r="AP33" i="13"/>
  <c r="AQ33" i="13"/>
  <c r="AS33" i="13"/>
  <c r="AO34" i="13"/>
  <c r="AP34" i="13"/>
  <c r="AQ34" i="13"/>
  <c r="AS34" i="13"/>
  <c r="AO35" i="13"/>
  <c r="AP35" i="13"/>
  <c r="AQ35" i="13"/>
  <c r="AS35" i="13"/>
  <c r="AO36" i="13"/>
  <c r="AP36" i="13"/>
  <c r="AQ36" i="13"/>
  <c r="AS36" i="13"/>
  <c r="AO37" i="13"/>
  <c r="AP37" i="13"/>
  <c r="AQ37" i="13"/>
  <c r="AS37" i="13"/>
  <c r="AO38" i="13"/>
  <c r="AP38" i="13"/>
  <c r="AQ38" i="13"/>
  <c r="AS38" i="13"/>
  <c r="AO16" i="13"/>
  <c r="AP16" i="13"/>
  <c r="AQ16" i="13"/>
  <c r="AS16" i="13"/>
  <c r="AO17" i="13"/>
  <c r="AP17" i="13"/>
  <c r="AQ17" i="13"/>
  <c r="AS17" i="13"/>
  <c r="AL115" i="13"/>
  <c r="P42" i="8" s="1"/>
  <c r="AH2" i="15" s="1"/>
  <c r="AO6" i="13" l="1"/>
  <c r="AF115" i="13" s="1"/>
  <c r="G42" i="8" s="1"/>
  <c r="AF2" i="15" s="1"/>
  <c r="AM109" i="13"/>
  <c r="AL109" i="13"/>
  <c r="AK109" i="13"/>
  <c r="AJ109" i="13"/>
  <c r="AI109" i="13"/>
  <c r="AH109" i="13"/>
  <c r="AG109" i="13"/>
  <c r="AF109" i="13"/>
  <c r="AE109" i="13"/>
  <c r="AD109" i="13"/>
  <c r="AC109" i="13"/>
  <c r="AB109" i="13"/>
  <c r="AA109" i="13"/>
  <c r="Z109" i="13"/>
  <c r="Y109" i="13"/>
  <c r="X109" i="13"/>
  <c r="W109" i="13"/>
  <c r="V109" i="13"/>
  <c r="U109" i="13"/>
  <c r="T109" i="13"/>
  <c r="S109" i="13"/>
  <c r="R109" i="13"/>
  <c r="Q109" i="13"/>
  <c r="P109" i="13"/>
  <c r="O109" i="13"/>
  <c r="N109" i="13"/>
  <c r="M109" i="13"/>
  <c r="L109" i="13"/>
  <c r="K109" i="13"/>
  <c r="J109" i="13"/>
  <c r="I109" i="13"/>
  <c r="H109" i="13"/>
  <c r="G109" i="13"/>
  <c r="F109" i="13"/>
  <c r="AS108" i="13"/>
  <c r="AQ108" i="13"/>
  <c r="AP108" i="13"/>
  <c r="AO108" i="13"/>
  <c r="AS15" i="13"/>
  <c r="AQ15" i="13"/>
  <c r="AP15" i="13"/>
  <c r="AO15" i="13"/>
  <c r="AS14" i="13"/>
  <c r="AQ14" i="13"/>
  <c r="AP14" i="13"/>
  <c r="AO14" i="13"/>
  <c r="AS13" i="13"/>
  <c r="AQ13" i="13"/>
  <c r="AP13" i="13"/>
  <c r="AO13" i="13"/>
  <c r="AS12" i="13"/>
  <c r="AQ12" i="13"/>
  <c r="AP12" i="13"/>
  <c r="AO12" i="13"/>
  <c r="AS11" i="13"/>
  <c r="AQ11" i="13"/>
  <c r="AP11" i="13"/>
  <c r="AO11" i="13"/>
  <c r="AS10" i="13"/>
  <c r="AQ10" i="13"/>
  <c r="AP10" i="13"/>
  <c r="AO10" i="13"/>
  <c r="AS9" i="13"/>
  <c r="AQ9" i="13"/>
  <c r="AP9" i="13"/>
  <c r="AO9" i="13"/>
  <c r="AP109" i="13" l="1"/>
  <c r="AL119" i="13" s="1"/>
  <c r="C48" i="8" s="1"/>
  <c r="AJ2" i="15" s="1"/>
  <c r="AO109" i="13"/>
  <c r="AC115" i="13" s="1"/>
  <c r="AI115" i="13" s="1"/>
  <c r="AQ109" i="13"/>
  <c r="Z115" i="13" s="1"/>
  <c r="C38" i="8" s="1"/>
  <c r="AS109" i="13"/>
  <c r="C42" i="8" l="1"/>
  <c r="AE2" i="15" s="1"/>
  <c r="AO119" i="13"/>
  <c r="AO115" i="13"/>
  <c r="H48" i="8" l="1"/>
  <c r="AK2" i="15" s="1"/>
  <c r="AC2" i="15"/>
  <c r="K42" i="8"/>
  <c r="AT2" i="15"/>
  <c r="AQ2" i="15"/>
  <c r="AN2" i="15"/>
  <c r="T42" i="8" l="1"/>
  <c r="AI2" i="15" s="1"/>
  <c r="AG2" i="15"/>
</calcChain>
</file>

<file path=xl/sharedStrings.xml><?xml version="1.0" encoding="utf-8"?>
<sst xmlns="http://schemas.openxmlformats.org/spreadsheetml/2006/main" count="3299" uniqueCount="1469">
  <si>
    <t>電話番号</t>
    <rPh sb="0" eb="2">
      <t>デンワ</t>
    </rPh>
    <rPh sb="2" eb="4">
      <t>バンゴウ</t>
    </rPh>
    <phoneticPr fontId="2"/>
  </si>
  <si>
    <t>担当者名</t>
    <rPh sb="0" eb="2">
      <t>タントウ</t>
    </rPh>
    <rPh sb="2" eb="3">
      <t>シャ</t>
    </rPh>
    <rPh sb="3" eb="4">
      <t>メイ</t>
    </rPh>
    <phoneticPr fontId="2"/>
  </si>
  <si>
    <t>事業所番号</t>
    <rPh sb="0" eb="3">
      <t>ジギョウショ</t>
    </rPh>
    <rPh sb="3" eb="5">
      <t>バンゴウ</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</si>
  <si>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</si>
  <si>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</si>
  <si>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</si>
  <si>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</si>
  <si>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</si>
  <si>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</si>
  <si>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</si>
  <si>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事業所名</t>
    <rPh sb="0" eb="3">
      <t>ジギョウショ</t>
    </rPh>
    <rPh sb="3" eb="4">
      <t>メイ</t>
    </rPh>
    <phoneticPr fontId="2"/>
  </si>
  <si>
    <t>分野</t>
    <rPh sb="0" eb="2">
      <t>ブンヤ</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</si>
  <si>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</si>
  <si>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</si>
  <si>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</si>
  <si>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</si>
  <si>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</si>
  <si>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視覚</t>
    <rPh sb="0" eb="2">
      <t>シカク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</si>
  <si>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</si>
  <si>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</si>
  <si>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</si>
  <si>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</si>
  <si>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人</t>
    <rPh sb="0" eb="1">
      <t>ニン</t>
    </rPh>
    <phoneticPr fontId="2"/>
  </si>
  <si>
    <t>契約者数</t>
    <rPh sb="0" eb="2">
      <t>ケイヤク</t>
    </rPh>
    <rPh sb="2" eb="3">
      <t>シャ</t>
    </rPh>
    <rPh sb="3" eb="4">
      <t>スウ</t>
    </rPh>
    <phoneticPr fontId="2"/>
  </si>
  <si>
    <t>／</t>
    <phoneticPr fontId="2"/>
  </si>
  <si>
    <t>（適用除外の利用者がいる場合）最低賃金減額者数</t>
    <rPh sb="1" eb="3">
      <t>テキヨウ</t>
    </rPh>
    <rPh sb="3" eb="5">
      <t>ジョガイ</t>
    </rPh>
    <rPh sb="6" eb="9">
      <t>リヨウシャ</t>
    </rPh>
    <rPh sb="15" eb="17">
      <t>サイテイ</t>
    </rPh>
    <rPh sb="17" eb="19">
      <t>チンギン</t>
    </rPh>
    <rPh sb="19" eb="21">
      <t>ゲンガク</t>
    </rPh>
    <rPh sb="21" eb="22">
      <t>シャ</t>
    </rPh>
    <rPh sb="22" eb="23">
      <t>スウ</t>
    </rPh>
    <phoneticPr fontId="2"/>
  </si>
  <si>
    <t>カフェ＆ベーカリーどんなときも</t>
  </si>
  <si>
    <t>サルース</t>
  </si>
  <si>
    <t>プラスアイ</t>
  </si>
  <si>
    <t>アスタネ</t>
  </si>
  <si>
    <t>あおぞら</t>
  </si>
  <si>
    <t>グランシティ</t>
  </si>
  <si>
    <t>LIFE</t>
  </si>
  <si>
    <t>①</t>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</si>
  <si>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</si>
  <si>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</si>
  <si>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④</t>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</si>
  <si>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</si>
  <si>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</si>
  <si>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</si>
  <si>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</si>
  <si>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</si>
  <si>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さいたま市</t>
  </si>
  <si>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</si>
  <si>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</si>
  <si>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</si>
  <si>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</si>
  <si>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</si>
  <si>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</si>
  <si>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川越市</t>
    <rPh sb="0" eb="3">
      <t>カワゴエシ</t>
    </rPh>
    <phoneticPr fontId="1"/>
  </si>
  <si>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</si>
  <si>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</si>
  <si>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</si>
  <si>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</si>
  <si>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</si>
  <si>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</si>
  <si>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</si>
  <si>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</si>
  <si>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</si>
  <si>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</si>
  <si>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</si>
  <si>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</si>
  <si>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</si>
  <si>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</si>
  <si>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</si>
  <si>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</si>
  <si>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</si>
  <si>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</si>
  <si>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</si>
  <si>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</si>
  <si>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</si>
  <si>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</si>
  <si>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</si>
  <si>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</si>
  <si>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</si>
  <si>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</si>
  <si>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</si>
  <si>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</si>
  <si>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</si>
  <si>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</si>
  <si>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</si>
  <si>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（株）千手</t>
    <rPh sb="1" eb="2">
      <t>カブ</t>
    </rPh>
    <rPh sb="3" eb="5">
      <t>センジュ</t>
    </rPh>
    <phoneticPr fontId="2"/>
  </si>
  <si>
    <t>（株）APレインボー</t>
    <rPh sb="1" eb="2">
      <t>カブ</t>
    </rPh>
    <phoneticPr fontId="2"/>
  </si>
  <si>
    <t>アルプス夢工房</t>
    <rPh sb="4" eb="5">
      <t>ユメ</t>
    </rPh>
    <rPh sb="5" eb="7">
      <t>コウボウ</t>
    </rPh>
    <phoneticPr fontId="2"/>
  </si>
  <si>
    <t>（株）アライズ</t>
    <rPh sb="1" eb="2">
      <t>カブ</t>
    </rPh>
    <phoneticPr fontId="2"/>
  </si>
  <si>
    <t>（福）皆の郷</t>
    <rPh sb="1" eb="2">
      <t>フク</t>
    </rPh>
    <rPh sb="3" eb="4">
      <t>ミナ</t>
    </rPh>
    <rPh sb="5" eb="6">
      <t>サト</t>
    </rPh>
    <phoneticPr fontId="1"/>
  </si>
  <si>
    <t>(株)スマイル</t>
    <rPh sb="0" eb="3">
      <t>カブ</t>
    </rPh>
    <phoneticPr fontId="2"/>
  </si>
  <si>
    <t>笑顔下松原</t>
    <rPh sb="0" eb="2">
      <t>エガオ</t>
    </rPh>
    <rPh sb="2" eb="5">
      <t>シモマツバラ</t>
    </rPh>
    <phoneticPr fontId="2"/>
  </si>
  <si>
    <t>（同）MIRAI</t>
    <rPh sb="1" eb="2">
      <t>ドウ</t>
    </rPh>
    <phoneticPr fontId="2"/>
  </si>
  <si>
    <t>(株)安</t>
    <rPh sb="0" eb="3">
      <t>カブ</t>
    </rPh>
    <rPh sb="3" eb="4">
      <t>ヤス</t>
    </rPh>
    <phoneticPr fontId="2"/>
  </si>
  <si>
    <t>就労継続支援Ａ型事業所　あかり</t>
    <rPh sb="0" eb="2">
      <t>シュウロウ</t>
    </rPh>
    <rPh sb="2" eb="4">
      <t>ケイゾク</t>
    </rPh>
    <rPh sb="4" eb="6">
      <t>シエン</t>
    </rPh>
    <rPh sb="7" eb="8">
      <t>ガタ</t>
    </rPh>
    <rPh sb="8" eb="11">
      <t>ジギョウショ</t>
    </rPh>
    <phoneticPr fontId="2"/>
  </si>
  <si>
    <t>（同）プラネット</t>
    <rPh sb="1" eb="2">
      <t>ドウ</t>
    </rPh>
    <phoneticPr fontId="2"/>
  </si>
  <si>
    <t>(株)stara</t>
    <rPh sb="0" eb="3">
      <t>カブ</t>
    </rPh>
    <phoneticPr fontId="2"/>
  </si>
  <si>
    <t>stara　越谷</t>
    <rPh sb="6" eb="8">
      <t>コシガヤ</t>
    </rPh>
    <phoneticPr fontId="2"/>
  </si>
  <si>
    <t>stara　新越谷</t>
    <rPh sb="6" eb="9">
      <t>シンコシガヤ</t>
    </rPh>
    <phoneticPr fontId="2"/>
  </si>
  <si>
    <t>stara　せんげん台</t>
    <rPh sb="10" eb="11">
      <t>ダイ</t>
    </rPh>
    <phoneticPr fontId="2"/>
  </si>
  <si>
    <t>クリスタルサービス八潮</t>
    <rPh sb="9" eb="11">
      <t>ヤシオ</t>
    </rPh>
    <phoneticPr fontId="2"/>
  </si>
  <si>
    <t>(株)ラインアロー</t>
    <rPh sb="1" eb="2">
      <t>カブ</t>
    </rPh>
    <phoneticPr fontId="2"/>
  </si>
  <si>
    <t>ブルースカイ三郷</t>
    <rPh sb="6" eb="8">
      <t>ミサト</t>
    </rPh>
    <phoneticPr fontId="2"/>
  </si>
  <si>
    <t>(特非)インスピリット</t>
    <rPh sb="1" eb="2">
      <t>トク</t>
    </rPh>
    <rPh sb="2" eb="3">
      <t>ヒ</t>
    </rPh>
    <phoneticPr fontId="2"/>
  </si>
  <si>
    <t>(株)千手</t>
    <rPh sb="0" eb="3">
      <t>カブ</t>
    </rPh>
    <rPh sb="3" eb="5">
      <t>センジュ</t>
    </rPh>
    <phoneticPr fontId="2"/>
  </si>
  <si>
    <t>(同)ソレイユ</t>
    <rPh sb="1" eb="2">
      <t>ドウ</t>
    </rPh>
    <phoneticPr fontId="2"/>
  </si>
  <si>
    <t>(株)千手</t>
    <rPh sb="1" eb="2">
      <t>カブ</t>
    </rPh>
    <rPh sb="3" eb="5">
      <t>センジュ</t>
    </rPh>
    <phoneticPr fontId="2"/>
  </si>
  <si>
    <t>（株）クリスタルサービス</t>
    <rPh sb="1" eb="2">
      <t>カブ</t>
    </rPh>
    <phoneticPr fontId="2"/>
  </si>
  <si>
    <t>トコロ陽だまり</t>
    <rPh sb="3" eb="4">
      <t>ヒ</t>
    </rPh>
    <phoneticPr fontId="2"/>
  </si>
  <si>
    <t>(福)はなみずき会</t>
    <rPh sb="0" eb="3">
      <t>フク</t>
    </rPh>
    <rPh sb="8" eb="9">
      <t>カイ</t>
    </rPh>
    <phoneticPr fontId="2"/>
  </si>
  <si>
    <t>ふじさわ大樹作業所</t>
    <rPh sb="4" eb="6">
      <t>タイジュ</t>
    </rPh>
    <rPh sb="6" eb="9">
      <t>サギョウショ</t>
    </rPh>
    <phoneticPr fontId="2"/>
  </si>
  <si>
    <t>(株)さくら</t>
    <rPh sb="0" eb="3">
      <t>カブ</t>
    </rPh>
    <phoneticPr fontId="2"/>
  </si>
  <si>
    <t>(株)サンライト</t>
    <rPh sb="1" eb="2">
      <t>カブ</t>
    </rPh>
    <phoneticPr fontId="2"/>
  </si>
  <si>
    <t>(株)リンクステーション</t>
    <rPh sb="1" eb="2">
      <t>カブ</t>
    </rPh>
    <phoneticPr fontId="2"/>
  </si>
  <si>
    <t>（株）市流</t>
    <rPh sb="1" eb="2">
      <t>カブ</t>
    </rPh>
    <rPh sb="3" eb="4">
      <t>イチ</t>
    </rPh>
    <rPh sb="4" eb="5">
      <t>リュウ</t>
    </rPh>
    <phoneticPr fontId="2"/>
  </si>
  <si>
    <t>市流</t>
    <rPh sb="0" eb="1">
      <t>イチ</t>
    </rPh>
    <rPh sb="1" eb="2">
      <t>リュウ</t>
    </rPh>
    <phoneticPr fontId="2"/>
  </si>
  <si>
    <t>(福)埼玉福祉会</t>
    <rPh sb="3" eb="5">
      <t>サイタマ</t>
    </rPh>
    <rPh sb="5" eb="8">
      <t>フクシカイ</t>
    </rPh>
    <phoneticPr fontId="2"/>
  </si>
  <si>
    <t>就労継続支援Ａ型事業所ラボリ</t>
    <rPh sb="0" eb="2">
      <t>シュウロウ</t>
    </rPh>
    <rPh sb="2" eb="4">
      <t>ケイゾク</t>
    </rPh>
    <rPh sb="4" eb="6">
      <t>シエン</t>
    </rPh>
    <rPh sb="7" eb="8">
      <t>ガタ</t>
    </rPh>
    <rPh sb="8" eb="11">
      <t>ジギョウショ</t>
    </rPh>
    <phoneticPr fontId="2"/>
  </si>
  <si>
    <t>(株)ゼネラルパートナーズ</t>
  </si>
  <si>
    <t>(同）ソレイユ</t>
    <rPh sb="1" eb="2">
      <t>ドウ</t>
    </rPh>
    <phoneticPr fontId="2"/>
  </si>
  <si>
    <t>(株)グランメル</t>
    <rPh sb="0" eb="3">
      <t>カブ</t>
    </rPh>
    <phoneticPr fontId="2"/>
  </si>
  <si>
    <t>self-A・アイステージ中浦和</t>
    <rPh sb="13" eb="16">
      <t>ナカウラワ</t>
    </rPh>
    <phoneticPr fontId="2"/>
  </si>
  <si>
    <t>夢工房　大宮</t>
    <rPh sb="0" eb="1">
      <t>ユメ</t>
    </rPh>
    <rPh sb="1" eb="3">
      <t>コウボウ</t>
    </rPh>
    <rPh sb="4" eb="6">
      <t>オオミヤ</t>
    </rPh>
    <phoneticPr fontId="2"/>
  </si>
  <si>
    <t>ＮＥＸＴ　ＡＩＲ</t>
  </si>
  <si>
    <t>(株)千真</t>
    <rPh sb="0" eb="3">
      <t>カブ</t>
    </rPh>
    <rPh sb="3" eb="4">
      <t>セン</t>
    </rPh>
    <rPh sb="4" eb="5">
      <t>シン</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</si>
  <si>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</si>
  <si>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</si>
  <si>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</si>
  <si>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</si>
  <si>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</si>
  <si>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</si>
  <si>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</si>
  <si>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</si>
  <si>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</si>
  <si>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</si>
  <si>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</si>
  <si>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</si>
  <si>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農地面積</t>
    <rPh sb="0" eb="2">
      <t>ノウチ</t>
    </rPh>
    <rPh sb="2" eb="4">
      <t>メンセキ</t>
    </rPh>
    <phoneticPr fontId="2"/>
  </si>
  <si>
    <t>積立金の状況についてお答えください。</t>
    <rPh sb="0" eb="2">
      <t>ツミタテ</t>
    </rPh>
    <rPh sb="2" eb="3">
      <t>キン</t>
    </rPh>
    <rPh sb="4" eb="6">
      <t>ジョウキョウ</t>
    </rPh>
    <rPh sb="11" eb="12">
      <t>コタ</t>
    </rPh>
    <phoneticPr fontId="2"/>
  </si>
  <si>
    <t>（株）fam table</t>
    <rPh sb="1" eb="2">
      <t>カブ</t>
    </rPh>
    <phoneticPr fontId="2"/>
  </si>
  <si>
    <t>（株）Pine</t>
    <rPh sb="0" eb="3">
      <t>カブ</t>
    </rPh>
    <phoneticPr fontId="2"/>
  </si>
  <si>
    <t>（同）フィットワーク</t>
    <rPh sb="1" eb="2">
      <t>ドウ</t>
    </rPh>
    <phoneticPr fontId="2"/>
  </si>
  <si>
    <t>（株）みらいの窓口</t>
    <rPh sb="0" eb="3">
      <t>カブ</t>
    </rPh>
    <rPh sb="7" eb="9">
      <t>マドグチ</t>
    </rPh>
    <phoneticPr fontId="2"/>
  </si>
  <si>
    <t>みらいの窓口</t>
    <rPh sb="4" eb="6">
      <t>マドグチ</t>
    </rPh>
    <phoneticPr fontId="2"/>
  </si>
  <si>
    <t>（同）エコーズガーデン</t>
    <rPh sb="1" eb="2">
      <t>ドウ</t>
    </rPh>
    <phoneticPr fontId="2"/>
  </si>
  <si>
    <t>（有）風原</t>
    <rPh sb="1" eb="2">
      <t>ユウ</t>
    </rPh>
    <rPh sb="3" eb="5">
      <t>カザハラ</t>
    </rPh>
    <phoneticPr fontId="2"/>
  </si>
  <si>
    <t>織の花</t>
    <rPh sb="0" eb="1">
      <t>オリ</t>
    </rPh>
    <rPh sb="2" eb="3">
      <t>ハナ</t>
    </rPh>
    <phoneticPr fontId="2"/>
  </si>
  <si>
    <t>（株）リライブ</t>
    <rPh sb="1" eb="2">
      <t>カブ</t>
    </rPh>
    <phoneticPr fontId="2"/>
  </si>
  <si>
    <t>（一社）カルミア</t>
    <rPh sb="1" eb="3">
      <t>イッシャ</t>
    </rPh>
    <rPh sb="2" eb="3">
      <t>シャ</t>
    </rPh>
    <phoneticPr fontId="2"/>
  </si>
  <si>
    <t>(株)きぼうファクトリー</t>
    <rPh sb="1" eb="2">
      <t>カブ</t>
    </rPh>
    <phoneticPr fontId="2"/>
  </si>
  <si>
    <t>(福）埼玉福祉事業協会</t>
    <rPh sb="1" eb="2">
      <t>フク</t>
    </rPh>
    <phoneticPr fontId="2"/>
  </si>
  <si>
    <t>社会福祉法人（社協以外）</t>
  </si>
  <si>
    <t>在宅利用者について</t>
    <rPh sb="0" eb="2">
      <t>ザイタク</t>
    </rPh>
    <rPh sb="2" eb="5">
      <t>リヨウシャ</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</si>
  <si>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</si>
  <si>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</si>
  <si>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</si>
  <si>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</si>
  <si>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</si>
  <si>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</si>
  <si>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</si>
  <si>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特定非営利活動法人</t>
    <rPh sb="0" eb="2">
      <t>トクテイ</t>
    </rPh>
    <rPh sb="2" eb="5">
      <t>ヒエイリ</t>
    </rPh>
    <rPh sb="5" eb="7">
      <t>カツドウ</t>
    </rPh>
    <rPh sb="7" eb="9">
      <t>ホウジン</t>
    </rPh>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</si>
  <si>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</si>
  <si>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</si>
  <si>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未来サポート（株）</t>
    <rPh sb="0" eb="2">
      <t>みらい</t>
    </rPh>
    <rPh sb="6" eb="9">
      <t>かぶ</t>
    </rPh>
    <phoneticPr fontId="2" type="Hiragana"/>
  </si>
  <si>
    <t>未来サポート</t>
    <rPh sb="0" eb="2">
      <t>みらい</t>
    </rPh>
    <phoneticPr fontId="2" type="Hiragana"/>
  </si>
  <si>
    <t>ブロッサムワークス川口</t>
    <rPh sb="9" eb="11">
      <t>かわぐち</t>
    </rPh>
    <phoneticPr fontId="2" type="Hiragana"/>
  </si>
  <si>
    <t>スカイサービス</t>
  </si>
  <si>
    <t>（株）ekプラン</t>
    <rPh sb="0" eb="3">
      <t>カブ</t>
    </rPh>
    <phoneticPr fontId="2"/>
  </si>
  <si>
    <t>（一社）カルミア</t>
    <rPh sb="1" eb="3">
      <t>イッシャ</t>
    </rPh>
    <phoneticPr fontId="2"/>
  </si>
  <si>
    <t>共に生きる（株）</t>
    <rPh sb="0" eb="1">
      <t>トモ</t>
    </rPh>
    <rPh sb="2" eb="3">
      <t>イ</t>
    </rPh>
    <phoneticPr fontId="2"/>
  </si>
  <si>
    <t>トモイキ</t>
  </si>
  <si>
    <t>（同）一元</t>
    <rPh sb="1" eb="2">
      <t>オナ</t>
    </rPh>
    <rPh sb="3" eb="5">
      <t>イチゲン</t>
    </rPh>
    <phoneticPr fontId="2"/>
  </si>
  <si>
    <t>ララ・サニー</t>
  </si>
  <si>
    <t>（株）ＮＳＢ</t>
    <rPh sb="1" eb="2">
      <t>カブ</t>
    </rPh>
    <phoneticPr fontId="2"/>
  </si>
  <si>
    <t>with go</t>
  </si>
  <si>
    <t>（株）クリオ</t>
    <rPh sb="0" eb="3">
      <t>カブ</t>
    </rPh>
    <phoneticPr fontId="2"/>
  </si>
  <si>
    <t>カーサ・アミ</t>
  </si>
  <si>
    <t>国税法人番号</t>
    <rPh sb="0" eb="2">
      <t>コクゼイ</t>
    </rPh>
    <rPh sb="2" eb="4">
      <t>ホウジン</t>
    </rPh>
    <rPh sb="4" eb="6">
      <t>バンゴウ</t>
    </rPh>
    <phoneticPr fontId="2"/>
  </si>
  <si>
    <t>メールアドレス</t>
    <phoneticPr fontId="2"/>
  </si>
  <si>
    <t>②</t>
    <phoneticPr fontId="2"/>
  </si>
  <si>
    <t>③</t>
    <phoneticPr fontId="2"/>
  </si>
  <si>
    <t>⑤</t>
    <phoneticPr fontId="2"/>
  </si>
  <si>
    <t>ラド</t>
  </si>
  <si>
    <t>オフィスＴＯＢＩＲＡ</t>
  </si>
  <si>
    <t>ＭＩＲＡＩ　春日部西口</t>
    <rPh sb="6" eb="9">
      <t>カスカベ</t>
    </rPh>
    <rPh sb="9" eb="11">
      <t>ニシグチ</t>
    </rPh>
    <phoneticPr fontId="2"/>
  </si>
  <si>
    <t>エバプラ越谷</t>
    <rPh sb="4" eb="6">
      <t>コシガヤ</t>
    </rPh>
    <phoneticPr fontId="2"/>
  </si>
  <si>
    <t>就労継続支援A型事業所　HAPPY</t>
  </si>
  <si>
    <t>くるみ(株)</t>
    <rPh sb="3" eb="6">
      <t>カブ</t>
    </rPh>
    <phoneticPr fontId="2"/>
  </si>
  <si>
    <t>（株）クリスタルサービス</t>
    <rPh sb="0" eb="3">
      <t>カブ</t>
    </rPh>
    <phoneticPr fontId="2"/>
  </si>
  <si>
    <t>クリスタルサービス草加</t>
    <rPh sb="9" eb="11">
      <t>ソウカ</t>
    </rPh>
    <phoneticPr fontId="2"/>
  </si>
  <si>
    <t>（合）シェルパ</t>
    <rPh sb="1" eb="2">
      <t>ゴウ</t>
    </rPh>
    <phoneticPr fontId="2"/>
  </si>
  <si>
    <t>シェルパ</t>
  </si>
  <si>
    <t>所沢市</t>
    <rPh sb="0" eb="2">
      <t>トコロザワ</t>
    </rPh>
    <rPh sb="2" eb="3">
      <t>シ</t>
    </rPh>
    <phoneticPr fontId="2"/>
  </si>
  <si>
    <t>(株)エバプラ</t>
    <rPh sb="0" eb="3">
      <t>カブ</t>
    </rPh>
    <phoneticPr fontId="2"/>
  </si>
  <si>
    <t>エバプラ熊谷</t>
    <rPh sb="4" eb="6">
      <t>クマガヤ</t>
    </rPh>
    <phoneticPr fontId="2"/>
  </si>
  <si>
    <t>（同）ルークス</t>
    <rPh sb="1" eb="2">
      <t>オナ</t>
    </rPh>
    <phoneticPr fontId="2"/>
  </si>
  <si>
    <t>エバプライースト</t>
  </si>
  <si>
    <t>クックキング</t>
  </si>
  <si>
    <t>あいりす</t>
  </si>
  <si>
    <t>ピュアハーモニー</t>
  </si>
  <si>
    <t>ぽかぽかハート・ヴィレッジ</t>
  </si>
  <si>
    <t>リンクステーション</t>
  </si>
  <si>
    <t>ゆずり葉</t>
  </si>
  <si>
    <t>　</t>
    <phoneticPr fontId="2"/>
  </si>
  <si>
    <t>年間開所日数</t>
    <phoneticPr fontId="2"/>
  </si>
  <si>
    <t>年間開所月数</t>
    <phoneticPr fontId="2"/>
  </si>
  <si>
    <t>ロジエ</t>
  </si>
  <si>
    <t>(株)グランメル</t>
  </si>
  <si>
    <t>（株）WIｓｈCare</t>
  </si>
  <si>
    <t>エメラルドマーリン</t>
  </si>
  <si>
    <t>オークタウン</t>
  </si>
  <si>
    <t>川越市</t>
  </si>
  <si>
    <t>クローバー</t>
  </si>
  <si>
    <t>fam table</t>
  </si>
  <si>
    <t>イリス</t>
  </si>
  <si>
    <t>シュガーパイン</t>
  </si>
  <si>
    <t>ウィルウェイ</t>
  </si>
  <si>
    <t>いべりす</t>
  </si>
  <si>
    <t>フィットワーク</t>
  </si>
  <si>
    <t>タルト</t>
  </si>
  <si>
    <t>payforward</t>
  </si>
  <si>
    <t>コーセー（株）</t>
  </si>
  <si>
    <t>就労継続支援A型事業所　朋</t>
    <rPh sb="0" eb="2">
      <t>シュウロウ</t>
    </rPh>
    <rPh sb="2" eb="4">
      <t>ケイゾク</t>
    </rPh>
    <rPh sb="4" eb="6">
      <t>シエン</t>
    </rPh>
    <rPh sb="7" eb="8">
      <t>ガタ</t>
    </rPh>
    <rPh sb="8" eb="11">
      <t>ジギョウショ</t>
    </rPh>
    <rPh sb="12" eb="13">
      <t>トモ</t>
    </rPh>
    <phoneticPr fontId="2"/>
  </si>
  <si>
    <t>（株）インクルーシブ</t>
    <rPh sb="1" eb="2">
      <t>カブ</t>
    </rPh>
    <phoneticPr fontId="2"/>
  </si>
  <si>
    <t>はなもも</t>
  </si>
  <si>
    <t>インスピリット</t>
  </si>
  <si>
    <t>Ｔｙ－Ｋａｍ（同）</t>
    <rPh sb="7" eb="8">
      <t>オナ</t>
    </rPh>
    <phoneticPr fontId="2"/>
  </si>
  <si>
    <t>就労支援事業所　こころ</t>
    <rPh sb="0" eb="7">
      <t>シュウロウシエンジギョウショ</t>
    </rPh>
    <phoneticPr fontId="2"/>
  </si>
  <si>
    <t>ルミエ</t>
  </si>
  <si>
    <t>ブロッサムワークスわらび</t>
  </si>
  <si>
    <t>リノ</t>
  </si>
  <si>
    <t>ＮＳＢ</t>
  </si>
  <si>
    <t>アルト</t>
  </si>
  <si>
    <t>クリスタルサービス</t>
  </si>
  <si>
    <t>（合）ビームスキャリア</t>
    <rPh sb="1" eb="2">
      <t>ゴウ</t>
    </rPh>
    <phoneticPr fontId="2"/>
  </si>
  <si>
    <t>ブロッサムワークス草加</t>
    <rPh sb="9" eb="11">
      <t>ソウカ</t>
    </rPh>
    <phoneticPr fontId="2"/>
  </si>
  <si>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</si>
  <si>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</si>
  <si>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（株）エバプラ</t>
  </si>
  <si>
    <t>エバプラ所沢</t>
    <rPh sb="4" eb="6">
      <t>トコロザワ</t>
    </rPh>
    <phoneticPr fontId="5"/>
  </si>
  <si>
    <t>（同）ライオンズファーム</t>
    <rPh sb="1" eb="2">
      <t>ドウ</t>
    </rPh>
    <phoneticPr fontId="2"/>
  </si>
  <si>
    <t>ふじみ野まーさん弁当</t>
    <rPh sb="3" eb="4">
      <t>ノ</t>
    </rPh>
    <rPh sb="8" eb="10">
      <t>ベントウ</t>
    </rPh>
    <phoneticPr fontId="2"/>
  </si>
  <si>
    <t>エコーズガーデン</t>
  </si>
  <si>
    <t>ルークス</t>
  </si>
  <si>
    <t>グローイングサポート</t>
  </si>
  <si>
    <t>（株）千笑</t>
    <rPh sb="0" eb="3">
      <t>カブ</t>
    </rPh>
    <rPh sb="3" eb="4">
      <t>セン</t>
    </rPh>
    <rPh sb="4" eb="5">
      <t>ショウ</t>
    </rPh>
    <phoneticPr fontId="2"/>
  </si>
  <si>
    <t>ワクワーク千笑</t>
    <rPh sb="5" eb="6">
      <t>セン</t>
    </rPh>
    <rPh sb="6" eb="7">
      <t>ショウ</t>
    </rPh>
    <phoneticPr fontId="2"/>
  </si>
  <si>
    <t>SAIFUKU</t>
  </si>
  <si>
    <t>ＡＲＫＳ（同）</t>
    <rPh sb="5" eb="6">
      <t>ドウ</t>
    </rPh>
    <phoneticPr fontId="2"/>
  </si>
  <si>
    <t>アークトゥルスマーリン</t>
  </si>
  <si>
    <t>プラム</t>
  </si>
  <si>
    <t>(同)ラボリ</t>
  </si>
  <si>
    <t>鶴ヶ島市</t>
    <rPh sb="0" eb="3">
      <t>ツルガシマ</t>
    </rPh>
    <rPh sb="3" eb="4">
      <t>シ</t>
    </rPh>
    <phoneticPr fontId="2"/>
  </si>
  <si>
    <t>リライブ</t>
  </si>
  <si>
    <t>エバプラ浦和北</t>
    <rPh sb="4" eb="6">
      <t>ウラワ</t>
    </rPh>
    <rPh sb="6" eb="7">
      <t>キタ</t>
    </rPh>
    <phoneticPr fontId="5"/>
  </si>
  <si>
    <t>エバプラ大宮</t>
    <rPh sb="4" eb="6">
      <t>オオミヤ</t>
    </rPh>
    <phoneticPr fontId="5"/>
  </si>
  <si>
    <t>朗真堂</t>
    <rPh sb="0" eb="1">
      <t>ロウ</t>
    </rPh>
    <rPh sb="1" eb="2">
      <t>シン</t>
    </rPh>
    <rPh sb="2" eb="3">
      <t>ドウ</t>
    </rPh>
    <phoneticPr fontId="5"/>
  </si>
  <si>
    <t>(同)ソレイユ</t>
  </si>
  <si>
    <t>うらら</t>
  </si>
  <si>
    <t>エバプラ大宮北</t>
    <rPh sb="4" eb="6">
      <t>オオミヤ</t>
    </rPh>
    <rPh sb="6" eb="7">
      <t>キタ</t>
    </rPh>
    <phoneticPr fontId="5"/>
  </si>
  <si>
    <t>(同）ドリーム</t>
  </si>
  <si>
    <t>エバプラ浦和</t>
    <rPh sb="4" eb="6">
      <t>ウラワ</t>
    </rPh>
    <phoneticPr fontId="5"/>
  </si>
  <si>
    <t>(株)学研スマイルハートフルＡ</t>
  </si>
  <si>
    <t>（株）東日本ユニバーサル</t>
    <rPh sb="1" eb="2">
      <t>カブ</t>
    </rPh>
    <rPh sb="3" eb="4">
      <t>ヒガシ</t>
    </rPh>
    <rPh sb="4" eb="6">
      <t>ニホン</t>
    </rPh>
    <phoneticPr fontId="5"/>
  </si>
  <si>
    <t>（同）ドリーム</t>
  </si>
  <si>
    <t>夢工房　大宮東口</t>
    <rPh sb="0" eb="1">
      <t>ユメ</t>
    </rPh>
    <rPh sb="1" eb="3">
      <t>コウボウ</t>
    </rPh>
    <rPh sb="4" eb="6">
      <t>オオミヤ</t>
    </rPh>
    <rPh sb="6" eb="7">
      <t>ヒガシ</t>
    </rPh>
    <rPh sb="7" eb="8">
      <t>クチ</t>
    </rPh>
    <phoneticPr fontId="5"/>
  </si>
  <si>
    <t>（一社）グロース</t>
    <rPh sb="1" eb="2">
      <t>イチ</t>
    </rPh>
    <rPh sb="2" eb="3">
      <t>シャ</t>
    </rPh>
    <phoneticPr fontId="5"/>
  </si>
  <si>
    <t>スタークリエイト</t>
  </si>
  <si>
    <t>（福）独歩</t>
    <rPh sb="1" eb="2">
      <t>フク</t>
    </rPh>
    <rPh sb="3" eb="5">
      <t>ドッポ</t>
    </rPh>
    <phoneticPr fontId="5"/>
  </si>
  <si>
    <t>ハーフマウンテン</t>
  </si>
  <si>
    <t>レシルフィード</t>
  </si>
  <si>
    <t>FULCRUM（フルクラム）</t>
  </si>
  <si>
    <t>やどかり情報館</t>
    <rPh sb="4" eb="7">
      <t>ジョウホウカン</t>
    </rPh>
    <phoneticPr fontId="3"/>
  </si>
  <si>
    <t>わらかどワークス</t>
  </si>
  <si>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</si>
  <si>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t>農作業（施設外就労）</t>
    <rPh sb="4" eb="9">
      <t>シセツガイシュウロウ</t>
    </rPh>
    <phoneticPr fontId="2"/>
  </si>
  <si>
    <t>自主製品（工芸品等）の製造・販売</t>
    <phoneticPr fontId="2"/>
  </si>
  <si>
    <t>農作業（事業所内での就労）</t>
    <rPh sb="4" eb="7">
      <t>ジギョウショ</t>
    </rPh>
    <rPh sb="7" eb="8">
      <t>ナイ</t>
    </rPh>
    <rPh sb="10" eb="12">
      <t>シュウロウ</t>
    </rPh>
    <phoneticPr fontId="2"/>
  </si>
  <si>
    <t>＆tree</t>
  </si>
  <si>
    <t>（同）MIYATA</t>
    <rPh sb="1" eb="2">
      <t>ドウ</t>
    </rPh>
    <phoneticPr fontId="2"/>
  </si>
  <si>
    <t>ひまわり</t>
  </si>
  <si>
    <t>ビオトープ（株）</t>
    <rPh sb="5" eb="8">
      <t>カブ</t>
    </rPh>
    <phoneticPr fontId="5"/>
  </si>
  <si>
    <t>ビオトープ　狭山ベース</t>
    <rPh sb="6" eb="8">
      <t>サヤマ</t>
    </rPh>
    <phoneticPr fontId="5"/>
  </si>
  <si>
    <t>狭山市</t>
    <rPh sb="0" eb="3">
      <t>サヤマシ</t>
    </rPh>
    <phoneticPr fontId="2"/>
  </si>
  <si>
    <t>（株）ＧＲＡＣＥ</t>
    <rPh sb="0" eb="3">
      <t>カブ</t>
    </rPh>
    <phoneticPr fontId="2"/>
  </si>
  <si>
    <t>ＧＲＡＣＥ</t>
  </si>
  <si>
    <t>かなえるワーク</t>
  </si>
  <si>
    <t>さいたま市</t>
    <rPh sb="3" eb="4">
      <t>シ</t>
    </rPh>
    <phoneticPr fontId="2"/>
  </si>
  <si>
    <t>スキルフル</t>
  </si>
  <si>
    <t>令和7年度利用者障害種別
（該当箇所に○・複数可）</t>
    <rPh sb="14" eb="18">
      <t>ガイトウカショ</t>
    </rPh>
    <phoneticPr fontId="2"/>
  </si>
  <si>
    <t>※　Ａ型（雇用型）・Ａ型（非雇用型）・Ｂ型ごとに、それぞれの様式で作成してください。</t>
    <phoneticPr fontId="2"/>
  </si>
  <si>
    <t>○</t>
  </si>
  <si>
    <t>法人種別</t>
    <phoneticPr fontId="2"/>
  </si>
  <si>
    <t>法人名</t>
    <phoneticPr fontId="2"/>
  </si>
  <si>
    <t>営利法人（株式・合名・合資・合同会社）</t>
    <rPh sb="0" eb="2">
      <t>エイリ</t>
    </rPh>
    <rPh sb="2" eb="4">
      <t>ホウジン</t>
    </rPh>
    <phoneticPr fontId="2"/>
  </si>
  <si>
    <t>その他（社団・財団・農協・生協等）</t>
    <rPh sb="2" eb="3">
      <t>タ</t>
    </rPh>
    <phoneticPr fontId="2"/>
  </si>
  <si>
    <t>１　基本情報</t>
    <rPh sb="2" eb="6">
      <t>キホンジョウホウ</t>
    </rPh>
    <phoneticPr fontId="2"/>
  </si>
  <si>
    <t>定員
（R8.3.31現在）</t>
    <phoneticPr fontId="2"/>
  </si>
  <si>
    <t>契約者数
（R8.4.1現在）</t>
    <rPh sb="0" eb="3">
      <t>ジギョウショ</t>
    </rPh>
    <rPh sb="3" eb="4">
      <t>スウ</t>
    </rPh>
    <rPh sb="12" eb="14">
      <t>ゲンザイ</t>
    </rPh>
    <phoneticPr fontId="2"/>
  </si>
  <si>
    <t>R7年度中に新規指定を受けた事業所は○</t>
    <rPh sb="2" eb="4">
      <t>ネンド</t>
    </rPh>
    <rPh sb="4" eb="5">
      <t>チュウ</t>
    </rPh>
    <rPh sb="6" eb="8">
      <t>シンキ</t>
    </rPh>
    <rPh sb="8" eb="10">
      <t>シテイ</t>
    </rPh>
    <rPh sb="11" eb="12">
      <t>ウ</t>
    </rPh>
    <rPh sb="14" eb="17">
      <t>ジギョウショ</t>
    </rPh>
    <phoneticPr fontId="2"/>
  </si>
  <si>
    <t>既存の事業所がR7年度中に多機能型事業所に移行した事業所は○</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</si>
  <si>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事業所を廃止又は休止した事業所は○</t>
    <phoneticPr fontId="2"/>
  </si>
  <si>
    <t>（廃止、休止の年月日）</t>
    <rPh sb="1" eb="3">
      <t>ハイシ</t>
    </rPh>
    <rPh sb="4" eb="6">
      <t>キュウシ</t>
    </rPh>
    <rPh sb="7" eb="10">
      <t>ネンガッピ</t>
    </rPh>
    <phoneticPr fontId="2"/>
  </si>
  <si>
    <t>【参考】昨年度回答</t>
    <rPh sb="4" eb="7">
      <t>サクネンド</t>
    </rPh>
    <phoneticPr fontId="2"/>
  </si>
  <si>
    <t>事業所の
1日当たり
生産活動時間
（休憩時間除く）</t>
    <phoneticPr fontId="2"/>
  </si>
  <si>
    <t>R7年度 生産活動収入総額等</t>
    <rPh sb="2" eb="4">
      <t>ネンド</t>
    </rPh>
    <rPh sb="5" eb="7">
      <t>セイサン</t>
    </rPh>
    <rPh sb="7" eb="9">
      <t>カツドウ</t>
    </rPh>
    <rPh sb="9" eb="11">
      <t>シュウニュウ</t>
    </rPh>
    <rPh sb="11" eb="13">
      <t>ソウガク</t>
    </rPh>
    <rPh sb="13" eb="14">
      <t>ラ</t>
    </rPh>
    <phoneticPr fontId="2"/>
  </si>
  <si>
    <t>（１）</t>
    <phoneticPr fontId="2"/>
  </si>
  <si>
    <t>（２）</t>
    <phoneticPr fontId="2"/>
  </si>
  <si>
    <t>R7年度　工賃支払総額</t>
    <rPh sb="2" eb="4">
      <t>ネンド</t>
    </rPh>
    <rPh sb="5" eb="7">
      <t>コウチン</t>
    </rPh>
    <rPh sb="7" eb="9">
      <t>シハライ</t>
    </rPh>
    <rPh sb="8" eb="9">
      <t>チンギン</t>
    </rPh>
    <rPh sb="9" eb="11">
      <t>ソウガク</t>
    </rPh>
    <phoneticPr fontId="2"/>
  </si>
  <si>
    <t>生産活動収入総額（円）</t>
    <rPh sb="0" eb="2">
      <t>セイサン</t>
    </rPh>
    <rPh sb="2" eb="4">
      <t>カツドウ</t>
    </rPh>
    <rPh sb="4" eb="6">
      <t>シュウニュウ</t>
    </rPh>
    <rPh sb="7" eb="8">
      <t>エン</t>
    </rPh>
    <phoneticPr fontId="2"/>
  </si>
  <si>
    <t>就労支援事業支出額（円）</t>
    <rPh sb="0" eb="2">
      <t>シュウロウ</t>
    </rPh>
    <rPh sb="2" eb="4">
      <t>シエン</t>
    </rPh>
    <rPh sb="4" eb="6">
      <t>ジギョウ</t>
    </rPh>
    <rPh sb="6" eb="9">
      <t>シシュツガク</t>
    </rPh>
    <rPh sb="10" eb="11">
      <t>エン</t>
    </rPh>
    <phoneticPr fontId="2"/>
  </si>
  <si>
    <t>（３）</t>
    <phoneticPr fontId="2"/>
  </si>
  <si>
    <r>
      <rPr>
        <b/>
        <sz val="10"/>
        <color indexed="8"/>
        <rFont val="Meiryo UI"/>
        <family val="3"/>
        <charset val="128"/>
      </rPr>
      <t>　①令和７年度中にサービスの提供実績がある場合には必ず回答してください。（廃止、休止の場合除く）
　②従たる事業所を設置している場合は、</t>
    </r>
    <r>
      <rPr>
        <b/>
        <sz val="10"/>
        <color indexed="10"/>
        <rFont val="Meiryo UI"/>
        <family val="3"/>
        <charset val="128"/>
      </rPr>
      <t>従たる事業所分も合算</t>
    </r>
    <r>
      <rPr>
        <b/>
        <sz val="10"/>
        <color indexed="8"/>
        <rFont val="Meiryo UI"/>
        <family val="3"/>
        <charset val="128"/>
      </rPr>
      <t>して記載してください。</t>
    </r>
    <rPh sb="2" eb="4">
      <t>レイワ</t>
    </rPh>
    <rPh sb="5" eb="7">
      <t>ネンド</t>
    </rPh>
    <rPh sb="7" eb="8">
      <t>チュウ</t>
    </rPh>
    <rPh sb="14" eb="16">
      <t>テイキョウ</t>
    </rPh>
    <rPh sb="16" eb="18">
      <t>ジッセキ</t>
    </rPh>
    <rPh sb="21" eb="23">
      <t>バアイ</t>
    </rPh>
    <rPh sb="25" eb="26">
      <t>カナラ</t>
    </rPh>
    <rPh sb="27" eb="29">
      <t>カイトウ</t>
    </rPh>
    <rPh sb="37" eb="39">
      <t>ハイシ</t>
    </rPh>
    <rPh sb="40" eb="42">
      <t>キュウシ</t>
    </rPh>
    <rPh sb="43" eb="45">
      <t>バアイ</t>
    </rPh>
    <rPh sb="45" eb="46">
      <t>ノゾ</t>
    </rPh>
    <rPh sb="80" eb="82">
      <t>キサイ</t>
    </rPh>
    <phoneticPr fontId="2"/>
  </si>
  <si>
    <t>（４）</t>
    <phoneticPr fontId="2"/>
  </si>
  <si>
    <r>
      <t>令和７年度末において</t>
    </r>
    <r>
      <rPr>
        <b/>
        <sz val="10"/>
        <rFont val="Meiryo UI"/>
        <family val="3"/>
        <charset val="128"/>
      </rPr>
      <t>工賃変動積立金</t>
    </r>
    <r>
      <rPr>
        <sz val="10"/>
        <rFont val="Meiryo UI"/>
        <family val="3"/>
        <charset val="128"/>
      </rPr>
      <t>又は</t>
    </r>
    <r>
      <rPr>
        <b/>
        <sz val="10"/>
        <rFont val="Meiryo UI"/>
        <family val="3"/>
        <charset val="128"/>
      </rPr>
      <t>設備等整備積立金</t>
    </r>
    <r>
      <rPr>
        <sz val="10"/>
        <rFont val="Meiryo UI"/>
        <family val="3"/>
        <charset val="128"/>
      </rPr>
      <t>を計上している場合、〇を入力してください。</t>
    </r>
    <rPh sb="0" eb="2">
      <t>レ</t>
    </rPh>
    <rPh sb="4" eb="5">
      <t>ド</t>
    </rPh>
    <rPh sb="5" eb="6">
      <t>スエ</t>
    </rPh>
    <rPh sb="10" eb="12">
      <t>コウチン</t>
    </rPh>
    <rPh sb="12" eb="14">
      <t>ヘンドウ</t>
    </rPh>
    <rPh sb="14" eb="16">
      <t>ツミタテ</t>
    </rPh>
    <rPh sb="16" eb="17">
      <t>キン</t>
    </rPh>
    <rPh sb="17" eb="18">
      <t>マタ</t>
    </rPh>
    <rPh sb="19" eb="22">
      <t>セツビナド</t>
    </rPh>
    <rPh sb="22" eb="24">
      <t>セイビ</t>
    </rPh>
    <rPh sb="24" eb="26">
      <t>ツミタテ</t>
    </rPh>
    <rPh sb="26" eb="27">
      <t>キン</t>
    </rPh>
    <rPh sb="28" eb="30">
      <t>ケイジョウ</t>
    </rPh>
    <rPh sb="34" eb="36">
      <t>バアイ</t>
    </rPh>
    <rPh sb="39" eb="41">
      <t>ニュウリョク</t>
    </rPh>
    <phoneticPr fontId="2"/>
  </si>
  <si>
    <t>（５）</t>
    <phoneticPr fontId="2"/>
  </si>
  <si>
    <t>R7年度新規に開始の場合、〇を入力</t>
    <rPh sb="2" eb="4">
      <t>ネンド</t>
    </rPh>
    <rPh sb="4" eb="6">
      <t>シンキ</t>
    </rPh>
    <rPh sb="7" eb="9">
      <t>カイシ</t>
    </rPh>
    <rPh sb="10" eb="12">
      <t>バアイ</t>
    </rPh>
    <rPh sb="15" eb="17">
      <t>ニュウリョク</t>
    </rPh>
    <phoneticPr fontId="2"/>
  </si>
  <si>
    <r>
      <rPr>
        <b/>
        <sz val="8"/>
        <rFont val="Meiryo UI"/>
        <family val="3"/>
        <charset val="128"/>
      </rPr>
      <t>【記載上の注意】</t>
    </r>
    <r>
      <rPr>
        <sz val="8"/>
        <rFont val="Meiryo UI"/>
        <family val="3"/>
        <charset val="128"/>
      </rPr>
      <t xml:space="preserve">
●　農福連携に取り組んでいる事業所は、農福連携による生産活動収入総額を記載してください。
●　なお、「（１）R7年度 生産活動収入総額等」で回答いただいた額を超えることはありませんので、
　　 ご留意ください。</t>
    </r>
    <phoneticPr fontId="2"/>
  </si>
  <si>
    <r>
      <rPr>
        <b/>
        <sz val="8"/>
        <rFont val="Meiryo UI"/>
        <family val="3"/>
        <charset val="128"/>
      </rPr>
      <t>【記載上の注意】</t>
    </r>
    <r>
      <rPr>
        <sz val="8"/>
        <rFont val="Meiryo UI"/>
        <family val="3"/>
        <charset val="128"/>
      </rPr>
      <t xml:space="preserve">
●　水福連携に取り組んでいる事業所は、農福連携による生産活動収入総額を記載してください。
●　なお、「（１）R7年度 生産活動収入総額等」で回答いただいた額を超えることはありませんので、
　　 ご留意ください。</t>
    </r>
    <rPh sb="11" eb="12">
      <t>スイ</t>
    </rPh>
    <rPh sb="12" eb="13">
      <t>フク</t>
    </rPh>
    <phoneticPr fontId="2"/>
  </si>
  <si>
    <r>
      <rPr>
        <b/>
        <sz val="8"/>
        <rFont val="Meiryo UI"/>
        <family val="3"/>
        <charset val="128"/>
      </rPr>
      <t>【記載上の注意】</t>
    </r>
    <r>
      <rPr>
        <sz val="8"/>
        <rFont val="Meiryo UI"/>
        <family val="3"/>
        <charset val="128"/>
      </rPr>
      <t xml:space="preserve">
●　林福連携に取り組んでいる事業所は、農福連携による生産活動収入総額を記載してください。
●　なお、「（１）R7年度 生産活動収入総額等」で回答いただいた額を超えることはありませんので、
　　 ご留意ください。</t>
    </r>
    <rPh sb="11" eb="12">
      <t>リン</t>
    </rPh>
    <rPh sb="12" eb="13">
      <t>フク</t>
    </rPh>
    <phoneticPr fontId="2"/>
  </si>
  <si>
    <r>
      <rPr>
        <sz val="8"/>
        <color rgb="FFFF0000"/>
        <rFont val="Meiryo UI"/>
        <family val="3"/>
        <charset val="128"/>
      </rPr>
      <t>農福</t>
    </r>
    <r>
      <rPr>
        <sz val="8"/>
        <rFont val="Meiryo UI"/>
        <family val="3"/>
        <charset val="128"/>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</si>
  <si>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水福</t>
    </r>
    <r>
      <rPr>
        <sz val="8"/>
        <rFont val="Meiryo UI"/>
        <family val="3"/>
        <charset val="128"/>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</si>
  <si>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林福</t>
    </r>
    <r>
      <rPr>
        <sz val="8"/>
        <rFont val="Meiryo UI"/>
        <family val="3"/>
        <charset val="128"/>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</si>
  <si>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r>
      <rPr>
        <b/>
        <sz val="12"/>
        <color rgb="FFFF0000"/>
        <rFont val="Meiryo UI"/>
        <family val="3"/>
        <charset val="128"/>
      </rPr>
      <t>（農福・水福・林福連携に取り組む事業所のみご回答ください）</t>
    </r>
    <r>
      <rPr>
        <b/>
        <sz val="12"/>
        <rFont val="Meiryo UI"/>
        <family val="3"/>
        <charset val="128"/>
      </rPr>
      <t xml:space="preserve">
R7年度 農福・水福・林福連携による生産活動収入総額</t>
    </r>
    <rPh sb="1" eb="2">
      <t>ノウ</t>
    </rPh>
    <rPh sb="2" eb="3">
      <t>フク</t>
    </rPh>
    <rPh sb="4" eb="6">
      <t>スイフク</t>
    </rPh>
    <rPh sb="7" eb="9">
      <t>リンフク</t>
    </rPh>
    <rPh sb="9" eb="11">
      <t>レンケイ</t>
    </rPh>
    <rPh sb="12" eb="13">
      <t>ト</t>
    </rPh>
    <rPh sb="14" eb="15">
      <t>ク</t>
    </rPh>
    <rPh sb="16" eb="19">
      <t>ジギョウショ</t>
    </rPh>
    <rPh sb="22" eb="24">
      <t>カイトウ</t>
    </rPh>
    <rPh sb="32" eb="34">
      <t>ネンド</t>
    </rPh>
    <rPh sb="35" eb="36">
      <t>ノウ</t>
    </rPh>
    <rPh sb="36" eb="37">
      <t>フク</t>
    </rPh>
    <rPh sb="38" eb="39">
      <t>スイ</t>
    </rPh>
    <rPh sb="43" eb="45">
      <t>レンケイ</t>
    </rPh>
    <rPh sb="48" eb="50">
      <t>セイサン</t>
    </rPh>
    <rPh sb="50" eb="52">
      <t>カツドウ</t>
    </rPh>
    <rPh sb="52" eb="54">
      <t>シュウニュウ</t>
    </rPh>
    <rPh sb="54" eb="56">
      <t>ソウガク</t>
    </rPh>
    <phoneticPr fontId="2"/>
  </si>
  <si>
    <t>（６）</t>
    <phoneticPr fontId="2"/>
  </si>
  <si>
    <t>　令和７年度において、令和８年３月３１日時点の運営規程において在宅で実施する訓練及び支援内容が明記されていれば、○を入力してください。</t>
    <rPh sb="1" eb="3">
      <t>レイワ</t>
    </rPh>
    <rPh sb="4" eb="6">
      <t>ネンド</t>
    </rPh>
    <rPh sb="58" eb="60">
      <t>ニュウリョク</t>
    </rPh>
    <phoneticPr fontId="2"/>
  </si>
  <si>
    <t>R8.3.31時点の運営規定への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</si>
  <si>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r>
      <rPr>
        <b/>
        <sz val="8"/>
        <rFont val="Meiryo UI"/>
        <family val="3"/>
        <charset val="128"/>
      </rPr>
      <t>【在宅利用者とは】</t>
    </r>
    <r>
      <rPr>
        <sz val="8"/>
        <rFont val="Meiryo UI"/>
        <family val="3"/>
        <charset val="128"/>
      </rPr>
      <t xml:space="preserve">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8"/>
        <color rgb="FFFF0000"/>
        <rFont val="Meiryo UI"/>
        <family val="3"/>
        <charset val="128"/>
      </rPr>
      <t>「就労移行支援事業、就労継続支援事業（Ａ型、Ｂ型）における留意事項について」の５（３）「在宅において利用する場合の支援について」</t>
    </r>
    <r>
      <rPr>
        <sz val="8"/>
        <rFont val="Meiryo UI"/>
        <family val="3"/>
        <charset val="128"/>
      </rPr>
      <t>をご確認ください。</t>
    </r>
    <rPh sb="1" eb="3">
      <t>ザイタク</t>
    </rPh>
    <rPh sb="3" eb="5">
      <t>リヨウ</t>
    </rPh>
    <rPh sb="5" eb="6">
      <t>シャ</t>
    </rPh>
    <rPh sb="10" eb="12">
      <t>ザイタク</t>
    </rPh>
    <rPh sb="12" eb="14">
      <t>リヨウ</t>
    </rPh>
    <rPh sb="14" eb="15">
      <t>シャ</t>
    </rPh>
    <phoneticPr fontId="2"/>
  </si>
  <si>
    <r>
      <rPr>
        <b/>
        <sz val="8"/>
        <rFont val="Meiryo UI"/>
        <family val="3"/>
        <charset val="128"/>
      </rPr>
      <t>【記載上の注意】</t>
    </r>
    <r>
      <rPr>
        <sz val="8"/>
        <color rgb="FFFF0000"/>
        <rFont val="Meiryo UI"/>
        <family val="3"/>
        <charset val="128"/>
      </rPr>
      <t xml:space="preserve">
上の質問で○の場合、令和８年３月</t>
    </r>
    <r>
      <rPr>
        <sz val="8"/>
        <rFont val="Meiryo UI"/>
        <family val="3"/>
        <charset val="128"/>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9" eb="21">
      <t>レイワ</t>
    </rPh>
    <phoneticPr fontId="2"/>
  </si>
  <si>
    <t>R8.3の在宅利用者割合（％）</t>
    <rPh sb="5" eb="7">
      <t>ザイタク</t>
    </rPh>
    <rPh sb="7" eb="9">
      <t>リヨウ</t>
    </rPh>
    <rPh sb="10" eb="12">
      <t>ワリアイ</t>
    </rPh>
    <phoneticPr fontId="2"/>
  </si>
  <si>
    <t>（７）</t>
    <phoneticPr fontId="2"/>
  </si>
  <si>
    <t>分野（売上げの多い順）</t>
    <rPh sb="0" eb="1">
      <t>ブン</t>
    </rPh>
    <rPh sb="1" eb="2">
      <t>ノ</t>
    </rPh>
    <rPh sb="3" eb="4">
      <t>ウ</t>
    </rPh>
    <rPh sb="4" eb="5">
      <t>ア</t>
    </rPh>
    <rPh sb="7" eb="8">
      <t>オオ</t>
    </rPh>
    <rPh sb="9" eb="10">
      <t>ジュン</t>
    </rPh>
    <phoneticPr fontId="2"/>
  </si>
  <si>
    <t>施設外就労の実施</t>
    <rPh sb="0" eb="3">
      <t>シセツガイ</t>
    </rPh>
    <rPh sb="3" eb="5">
      <t>シュウロウ</t>
    </rPh>
    <rPh sb="6" eb="8">
      <t>ジッシ</t>
    </rPh>
    <phoneticPr fontId="2"/>
  </si>
  <si>
    <r>
      <t>　現在行っている生産活動の内容について、分野１～１4の中から選びその活動内容を具体的に記載してください。
（可能な限り</t>
    </r>
    <r>
      <rPr>
        <sz val="10"/>
        <color indexed="10"/>
        <rFont val="Meiryo UI"/>
        <family val="3"/>
        <charset val="128"/>
      </rPr>
      <t>売上げの多い順</t>
    </r>
    <r>
      <rPr>
        <sz val="10"/>
        <rFont val="Meiryo UI"/>
        <family val="3"/>
        <charset val="128"/>
      </rPr>
      <t>に、最大5つ記載してください。）
　また、施設外就労（一部実施を含む）で実施している場合は「〇」を入力してください。（注：施設外支援は含みません）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rPh sb="115" eb="117">
      <t>ニュウリョク</t>
    </rPh>
    <phoneticPr fontId="2"/>
  </si>
  <si>
    <t>（８）</t>
    <phoneticPr fontId="2"/>
  </si>
  <si>
    <r>
      <rPr>
        <b/>
        <sz val="12"/>
        <color rgb="FFFF0000"/>
        <rFont val="Meiryo UI"/>
        <family val="3"/>
        <charset val="128"/>
      </rPr>
      <t xml:space="preserve">（農作業に取り組む事業所のみご回答ください）
</t>
    </r>
    <r>
      <rPr>
        <b/>
        <sz val="12"/>
        <rFont val="Meiryo UI"/>
        <family val="3"/>
        <charset val="128"/>
      </rPr>
      <t>栽培している農産物と農地について</t>
    </r>
    <rPh sb="1" eb="4">
      <t>ノウサギョウ</t>
    </rPh>
    <rPh sb="5" eb="6">
      <t>ト</t>
    </rPh>
    <rPh sb="7" eb="8">
      <t>ク</t>
    </rPh>
    <rPh sb="9" eb="12">
      <t>ジギョウショ</t>
    </rPh>
    <rPh sb="15" eb="17">
      <t>カイトウ</t>
    </rPh>
    <rPh sb="23" eb="25">
      <t>サイバイ</t>
    </rPh>
    <rPh sb="29" eb="32">
      <t>ノウサンブツ</t>
    </rPh>
    <rPh sb="33" eb="35">
      <t>ノウチ</t>
    </rPh>
    <phoneticPr fontId="2"/>
  </si>
  <si>
    <t>作業農地の面積（㎡）</t>
    <rPh sb="0" eb="2">
      <t>サギョウ</t>
    </rPh>
    <rPh sb="2" eb="4">
      <t>ノウチ</t>
    </rPh>
    <rPh sb="5" eb="7">
      <t>メンセキ</t>
    </rPh>
    <phoneticPr fontId="2"/>
  </si>
  <si>
    <t>今後の取り組み
（農作業の取り組み拡大について）</t>
    <rPh sb="0" eb="2">
      <t>コンゴ</t>
    </rPh>
    <rPh sb="3" eb="4">
      <t>ト</t>
    </rPh>
    <rPh sb="5" eb="6">
      <t>ク</t>
    </rPh>
    <rPh sb="9" eb="12">
      <t>ノウサギョウ</t>
    </rPh>
    <rPh sb="13" eb="14">
      <t>ト</t>
    </rPh>
    <rPh sb="15" eb="16">
      <t>ク</t>
    </rPh>
    <rPh sb="17" eb="19">
      <t>カクダイ</t>
    </rPh>
    <phoneticPr fontId="2"/>
  </si>
  <si>
    <r>
      <t xml:space="preserve">　左の着色セルをクリックし、ドロップダウンリストから当てはまるものを選択してください。
</t>
    </r>
    <r>
      <rPr>
        <b/>
        <sz val="8"/>
        <rFont val="Meiryo UI"/>
        <family val="3"/>
        <charset val="128"/>
      </rPr>
      <t>　【選択項目】</t>
    </r>
    <r>
      <rPr>
        <sz val="8"/>
        <rFont val="Meiryo UI"/>
        <family val="3"/>
        <charset val="128"/>
      </rPr>
      <t xml:space="preserve">
　・　生産規模を拡大したい
　・　施設外就労を拡大したい
　・　現状維持でよい
　・　別の作業を拡大したい
　・　わからない</t>
    </r>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</si>
  <si>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t>（９）</t>
    <phoneticPr fontId="2"/>
  </si>
  <si>
    <t>分野（取り組みたい希望順）</t>
    <rPh sb="0" eb="1">
      <t>ブン</t>
    </rPh>
    <rPh sb="1" eb="2">
      <t>ノ</t>
    </rPh>
    <rPh sb="3" eb="4">
      <t>ト</t>
    </rPh>
    <rPh sb="5" eb="6">
      <t>ク</t>
    </rPh>
    <rPh sb="9" eb="11">
      <t>キボウ</t>
    </rPh>
    <rPh sb="11" eb="12">
      <t>ジュン</t>
    </rPh>
    <phoneticPr fontId="2"/>
  </si>
  <si>
    <t>（10）</t>
    <phoneticPr fontId="2"/>
  </si>
  <si>
    <t>（11）</t>
    <phoneticPr fontId="2"/>
  </si>
  <si>
    <t>最低賃金の適用除外の承認を受けている利用者の有無（令和８年４月１日現在）</t>
    <rPh sb="0" eb="2">
      <t>サイテイ</t>
    </rPh>
    <rPh sb="2" eb="4">
      <t>チンギン</t>
    </rPh>
    <rPh sb="5" eb="7">
      <t>テキヨウ</t>
    </rPh>
    <rPh sb="7" eb="9">
      <t>ジョガイ</t>
    </rPh>
    <rPh sb="10" eb="12">
      <t>ショウニン</t>
    </rPh>
    <rPh sb="13" eb="14">
      <t>ウ</t>
    </rPh>
    <rPh sb="18" eb="21">
      <t>リヨウシャ</t>
    </rPh>
    <rPh sb="22" eb="24">
      <t>ウム</t>
    </rPh>
    <rPh sb="25" eb="27">
      <t>レ</t>
    </rPh>
    <rPh sb="28" eb="29">
      <t>ネン</t>
    </rPh>
    <rPh sb="30" eb="31">
      <t>ツキ</t>
    </rPh>
    <rPh sb="32" eb="33">
      <t>ヒ</t>
    </rPh>
    <rPh sb="33" eb="35">
      <t>ゲンザイ</t>
    </rPh>
    <phoneticPr fontId="2"/>
  </si>
  <si>
    <t>適用除外の利用者の有無</t>
    <rPh sb="0" eb="2">
      <t>テキヨウ</t>
    </rPh>
    <rPh sb="2" eb="4">
      <t>ジョガイ</t>
    </rPh>
    <rPh sb="5" eb="8">
      <t>リヨウシャ</t>
    </rPh>
    <rPh sb="9" eb="11">
      <t>ウム</t>
    </rPh>
    <phoneticPr fontId="2"/>
  </si>
  <si>
    <t>（収入割合）</t>
    <rPh sb="1" eb="5">
      <t>シュウニュウワリアイ</t>
    </rPh>
    <phoneticPr fontId="2"/>
  </si>
  <si>
    <t>5月</t>
  </si>
  <si>
    <t>6月</t>
  </si>
  <si>
    <t>7月</t>
  </si>
  <si>
    <t>8月</t>
  </si>
  <si>
    <t>9月</t>
  </si>
  <si>
    <t>10月</t>
  </si>
  <si>
    <t>11月</t>
  </si>
  <si>
    <t>12月</t>
  </si>
  <si>
    <t>1月</t>
  </si>
  <si>
    <t>2月</t>
  </si>
  <si>
    <t>3月</t>
  </si>
  <si>
    <t>（12）</t>
    <phoneticPr fontId="2"/>
  </si>
  <si>
    <t>R7年度工賃実績（月額）</t>
    <rPh sb="2" eb="4">
      <t>ネンド</t>
    </rPh>
    <rPh sb="4" eb="6">
      <t>コウチン</t>
    </rPh>
    <rPh sb="6" eb="8">
      <t>ジッセキ</t>
    </rPh>
    <rPh sb="7" eb="8">
      <t>チンギン</t>
    </rPh>
    <rPh sb="9" eb="11">
      <t>ゲツガク</t>
    </rPh>
    <phoneticPr fontId="2"/>
  </si>
  <si>
    <t>R7年度工賃実績（時間額）</t>
    <rPh sb="2" eb="4">
      <t>ネンド</t>
    </rPh>
    <rPh sb="4" eb="6">
      <t>コウチン</t>
    </rPh>
    <rPh sb="6" eb="8">
      <t>ジッセキ</t>
    </rPh>
    <rPh sb="7" eb="8">
      <t>チンギン</t>
    </rPh>
    <rPh sb="9" eb="12">
      <t>ジカンガク</t>
    </rPh>
    <phoneticPr fontId="2"/>
  </si>
  <si>
    <t>【参考様式】</t>
    <rPh sb="1" eb="3">
      <t>サンコウ</t>
    </rPh>
    <rPh sb="3" eb="5">
      <t>ヨウシキ</t>
    </rPh>
    <phoneticPr fontId="2"/>
  </si>
  <si>
    <t>利用者</t>
    <rPh sb="0" eb="3">
      <t>リヨウシャ</t>
    </rPh>
    <phoneticPr fontId="2"/>
  </si>
  <si>
    <t>4月</t>
    <rPh sb="1" eb="2">
      <t>ツキ</t>
    </rPh>
    <phoneticPr fontId="2"/>
  </si>
  <si>
    <t>合計</t>
    <rPh sb="0" eb="2">
      <t>ゴウケイ</t>
    </rPh>
    <phoneticPr fontId="2"/>
  </si>
  <si>
    <t>開所日数</t>
    <rPh sb="0" eb="2">
      <t>カイショ</t>
    </rPh>
    <rPh sb="2" eb="4">
      <t>ニッスウ</t>
    </rPh>
    <phoneticPr fontId="2"/>
  </si>
  <si>
    <t>就労実績</t>
    <rPh sb="0" eb="2">
      <t>シュウロウ</t>
    </rPh>
    <rPh sb="2" eb="4">
      <t>ジッセキ</t>
    </rPh>
    <phoneticPr fontId="2"/>
  </si>
  <si>
    <t>工賃
月額</t>
    <rPh sb="0" eb="2">
      <t>コウチン</t>
    </rPh>
    <rPh sb="3" eb="5">
      <t>ゲツガク</t>
    </rPh>
    <rPh sb="4" eb="5">
      <t>ガク</t>
    </rPh>
    <phoneticPr fontId="2"/>
  </si>
  <si>
    <t>工賃</t>
    <rPh sb="0" eb="2">
      <t>コウチン</t>
    </rPh>
    <phoneticPr fontId="2"/>
  </si>
  <si>
    <t>日数</t>
    <rPh sb="0" eb="2">
      <t>ニッスウ</t>
    </rPh>
    <phoneticPr fontId="2"/>
  </si>
  <si>
    <t>時間</t>
    <rPh sb="0" eb="2">
      <t>ジカン</t>
    </rPh>
    <phoneticPr fontId="2"/>
  </si>
  <si>
    <t>工賃支払総額（円）</t>
    <rPh sb="0" eb="2">
      <t>コウチン</t>
    </rPh>
    <rPh sb="2" eb="4">
      <t>シハラ</t>
    </rPh>
    <rPh sb="4" eb="5">
      <t>ソウ</t>
    </rPh>
    <rPh sb="5" eb="6">
      <t>ガク</t>
    </rPh>
    <rPh sb="7" eb="8">
      <t>エン</t>
    </rPh>
    <phoneticPr fontId="2"/>
  </si>
  <si>
    <t>年間開所日数（日）</t>
    <rPh sb="0" eb="4">
      <t>ネンカンカイショ</t>
    </rPh>
    <rPh sb="4" eb="6">
      <t>ニッスウ</t>
    </rPh>
    <rPh sb="7" eb="8">
      <t>ニチ</t>
    </rPh>
    <phoneticPr fontId="2"/>
  </si>
  <si>
    <t>年間開所月数（月）</t>
    <rPh sb="0" eb="2">
      <t>ネンカン</t>
    </rPh>
    <rPh sb="2" eb="4">
      <t>カイショ</t>
    </rPh>
    <rPh sb="4" eb="6">
      <t>ツキスウ</t>
    </rPh>
    <rPh sb="7" eb="8">
      <t>ツキ</t>
    </rPh>
    <phoneticPr fontId="2"/>
  </si>
  <si>
    <t>工賃形態…利用者への工賃の支給形態（月給、日給、時給）を入力してください。</t>
    <rPh sb="0" eb="2">
      <t>コウチン</t>
    </rPh>
    <rPh sb="2" eb="4">
      <t>ケイタイ</t>
    </rPh>
    <phoneticPr fontId="2"/>
  </si>
  <si>
    <t>開所日数…当該月の開所日数を入力してください。</t>
    <rPh sb="0" eb="2">
      <t>カイショ</t>
    </rPh>
    <rPh sb="2" eb="4">
      <t>ニッスウ</t>
    </rPh>
    <rPh sb="5" eb="8">
      <t>トウガイツキ</t>
    </rPh>
    <rPh sb="9" eb="13">
      <t>カイショニッスウ</t>
    </rPh>
    <rPh sb="14" eb="16">
      <t>ニュウリョク</t>
    </rPh>
    <phoneticPr fontId="2"/>
  </si>
  <si>
    <t>就労日数…当該月の実労働日数を利用者ごとに入力してください。</t>
    <rPh sb="0" eb="2">
      <t>シュウロウ</t>
    </rPh>
    <rPh sb="2" eb="3">
      <t>ヒ</t>
    </rPh>
    <rPh sb="3" eb="4">
      <t>スウ</t>
    </rPh>
    <rPh sb="5" eb="7">
      <t>トウガイ</t>
    </rPh>
    <rPh sb="7" eb="8">
      <t>ヅキ</t>
    </rPh>
    <rPh sb="9" eb="12">
      <t>ジツロウドウ</t>
    </rPh>
    <rPh sb="12" eb="14">
      <t>ニッスウ</t>
    </rPh>
    <rPh sb="15" eb="18">
      <t>リヨウシャ</t>
    </rPh>
    <rPh sb="21" eb="23">
      <t>ニュウリョク</t>
    </rPh>
    <phoneticPr fontId="2"/>
  </si>
  <si>
    <t>就労時間…当該月の実労働時間（工賃支給算定時間）を利用者ごとに入力してください。</t>
    <rPh sb="0" eb="2">
      <t>シュウロウ</t>
    </rPh>
    <rPh sb="2" eb="4">
      <t>ジカン</t>
    </rPh>
    <phoneticPr fontId="2"/>
  </si>
  <si>
    <t>　（例）1日4時間の就労時間で、月２０日働いた場合は、４時間×２０日＝８０時間となります。</t>
    <rPh sb="2" eb="3">
      <t>レイ</t>
    </rPh>
    <rPh sb="5" eb="6">
      <t>ニチ</t>
    </rPh>
    <rPh sb="7" eb="9">
      <t>ジカン</t>
    </rPh>
    <rPh sb="10" eb="12">
      <t>シュウロウ</t>
    </rPh>
    <rPh sb="12" eb="14">
      <t>ジカン</t>
    </rPh>
    <rPh sb="16" eb="17">
      <t>ツキ</t>
    </rPh>
    <rPh sb="19" eb="20">
      <t>ニチ</t>
    </rPh>
    <rPh sb="20" eb="21">
      <t>ハタラ</t>
    </rPh>
    <rPh sb="23" eb="25">
      <t>バアイ</t>
    </rPh>
    <rPh sb="28" eb="30">
      <t>ジカン</t>
    </rPh>
    <rPh sb="33" eb="34">
      <t>ニチ</t>
    </rPh>
    <rPh sb="37" eb="39">
      <t>ジカン</t>
    </rPh>
    <phoneticPr fontId="2"/>
  </si>
  <si>
    <t>工賃月額…当該月に支給した工賃を利用者ごとに入力してください。毎月支給している工賃以外で利用者に支払っている手当（賞与、ボーナス等）があれば当該月に入れてください。</t>
    <rPh sb="0" eb="2">
      <t>コウチン</t>
    </rPh>
    <rPh sb="2" eb="4">
      <t>ゲツガク</t>
    </rPh>
    <rPh sb="70" eb="72">
      <t>トウガイ</t>
    </rPh>
    <rPh sb="72" eb="73">
      <t>ツキ</t>
    </rPh>
    <rPh sb="74" eb="75">
      <t>イ</t>
    </rPh>
    <phoneticPr fontId="2"/>
  </si>
  <si>
    <t>令和７年度工賃実績計算シート</t>
    <rPh sb="0" eb="2">
      <t>レイワ</t>
    </rPh>
    <rPh sb="3" eb="5">
      <t>ネンド</t>
    </rPh>
    <rPh sb="4" eb="5">
      <t>ド</t>
    </rPh>
    <rPh sb="5" eb="7">
      <t>コウチン</t>
    </rPh>
    <rPh sb="7" eb="9">
      <t>ジッセキ</t>
    </rPh>
    <rPh sb="9" eb="11">
      <t>ケイサン</t>
    </rPh>
    <phoneticPr fontId="2"/>
  </si>
  <si>
    <t>工賃支払総額（円） ①</t>
    <rPh sb="0" eb="2">
      <t>コウチン</t>
    </rPh>
    <rPh sb="2" eb="4">
      <t>シハライ</t>
    </rPh>
    <rPh sb="4" eb="6">
      <t>ソウガク</t>
    </rPh>
    <rPh sb="7" eb="8">
      <t>エン</t>
    </rPh>
    <phoneticPr fontId="2"/>
  </si>
  <si>
    <t>利用者延べ人数（人）
②</t>
    <rPh sb="0" eb="3">
      <t>リヨウシャ</t>
    </rPh>
    <rPh sb="3" eb="4">
      <t>ノ</t>
    </rPh>
    <rPh sb="8" eb="9">
      <t>ニン</t>
    </rPh>
    <phoneticPr fontId="2"/>
  </si>
  <si>
    <t>年間開所日数（日）
③</t>
    <rPh sb="0" eb="6">
      <t>ネンカンカイショニッスウ</t>
    </rPh>
    <rPh sb="7" eb="8">
      <t>ニチ</t>
    </rPh>
    <phoneticPr fontId="2"/>
  </si>
  <si>
    <t>1日の平均利用者数（人）
②／③</t>
    <rPh sb="1" eb="2">
      <t>ニチ</t>
    </rPh>
    <rPh sb="3" eb="5">
      <t>ヘイキン</t>
    </rPh>
    <rPh sb="5" eb="8">
      <t>リヨウシャ</t>
    </rPh>
    <rPh sb="8" eb="9">
      <t>スウ</t>
    </rPh>
    <rPh sb="10" eb="11">
      <t>ニン</t>
    </rPh>
    <phoneticPr fontId="2"/>
  </si>
  <si>
    <t>年間開所月数（月）
④</t>
    <rPh sb="0" eb="2">
      <t>ネンカン</t>
    </rPh>
    <rPh sb="2" eb="4">
      <t>カイショ</t>
    </rPh>
    <rPh sb="4" eb="6">
      <t>ゲッスウ</t>
    </rPh>
    <rPh sb="7" eb="8">
      <t>ツキ</t>
    </rPh>
    <phoneticPr fontId="2"/>
  </si>
  <si>
    <t>工賃平均額（円）
①／（②／③）／④</t>
    <rPh sb="0" eb="5">
      <t>コウチンヘイキンガク</t>
    </rPh>
    <rPh sb="6" eb="7">
      <t>エン</t>
    </rPh>
    <phoneticPr fontId="2"/>
  </si>
  <si>
    <t>利用者総生産時間（時間）
⑤</t>
    <rPh sb="0" eb="3">
      <t>リヨウシャ</t>
    </rPh>
    <rPh sb="3" eb="6">
      <t>ソウセイサン</t>
    </rPh>
    <rPh sb="6" eb="8">
      <t>ジカン</t>
    </rPh>
    <rPh sb="9" eb="11">
      <t>ジカン</t>
    </rPh>
    <phoneticPr fontId="2"/>
  </si>
  <si>
    <t>工賃平均額（円）
①／⑤</t>
    <phoneticPr fontId="2"/>
  </si>
  <si>
    <t>■入力の際の注意事項</t>
    <rPh sb="1" eb="3">
      <t>ニュウリョク</t>
    </rPh>
    <rPh sb="4" eb="5">
      <t>サイ</t>
    </rPh>
    <rPh sb="6" eb="8">
      <t>チュウイ</t>
    </rPh>
    <rPh sb="8" eb="10">
      <t>ジコウ</t>
    </rPh>
    <phoneticPr fontId="2"/>
  </si>
  <si>
    <t>A</t>
  </si>
  <si>
    <t>工賃形態</t>
    <rPh sb="0" eb="4">
      <t>コウチンケイタイ</t>
    </rPh>
    <phoneticPr fontId="2"/>
  </si>
  <si>
    <t>③④</t>
    <phoneticPr fontId="2"/>
  </si>
  <si>
    <r>
      <rPr>
        <b/>
        <sz val="8"/>
        <rFont val="Meiryo UI"/>
        <family val="3"/>
        <charset val="128"/>
      </rPr>
      <t>【記載上の注意】</t>
    </r>
    <r>
      <rPr>
        <sz val="8"/>
        <rFont val="Meiryo UI"/>
        <family val="3"/>
        <charset val="128"/>
      </rPr>
      <t xml:space="preserve">
●　利用者延べ人数②       ：令和７年度の延利用者数を記載してください。
●　年間開所日数③</t>
    </r>
    <r>
      <rPr>
        <sz val="8"/>
        <color theme="1"/>
        <rFont val="Meiryo UI"/>
        <family val="3"/>
        <charset val="128"/>
      </rPr>
      <t xml:space="preserve">         </t>
    </r>
    <r>
      <rPr>
        <sz val="4"/>
        <color theme="1"/>
        <rFont val="Meiryo UI"/>
        <family val="3"/>
        <charset val="128"/>
      </rPr>
      <t xml:space="preserve"> </t>
    </r>
    <r>
      <rPr>
        <sz val="8"/>
        <color theme="1"/>
        <rFont val="Meiryo UI"/>
        <family val="3"/>
        <charset val="128"/>
      </rPr>
      <t>：令和７年度１年間の開所日数を記載してください。
●　１日の平均利用者数　　</t>
    </r>
    <r>
      <rPr>
        <sz val="4"/>
        <color theme="1"/>
        <rFont val="Meiryo UI"/>
        <family val="3"/>
        <charset val="128"/>
      </rPr>
      <t xml:space="preserve"> </t>
    </r>
    <r>
      <rPr>
        <sz val="8"/>
        <color theme="1"/>
        <rFont val="Meiryo UI"/>
        <family val="3"/>
        <charset val="128"/>
      </rPr>
      <t>：自動計算となっております。
●　年間開所月数④          ：令和７年度１年間の開所月の数を記載してください。
　　　　　　　　　　　　　　　　　　　　　　　（例）令和７年７月に新規指定を受けた事業所の場合
　　　　　　　　　　　　　　　　　　　　　　　　　　　　令和７年７月～令和８年３月の９か月間開所しているため、「9」と記載。
●　工賃平均額　             ：自動計算となっております。</t>
    </r>
    <rPh sb="11" eb="14">
      <t>リヨウシャ</t>
    </rPh>
    <rPh sb="14" eb="15">
      <t>ノ</t>
    </rPh>
    <rPh sb="16" eb="18">
      <t>ニンズウ</t>
    </rPh>
    <phoneticPr fontId="2"/>
  </si>
  <si>
    <t>利用者延べ人数（人）</t>
    <rPh sb="0" eb="3">
      <t>リヨウシャ</t>
    </rPh>
    <rPh sb="3" eb="4">
      <t>ノ</t>
    </rPh>
    <rPh sb="5" eb="7">
      <t>ニンズウ</t>
    </rPh>
    <rPh sb="8" eb="9">
      <t>ニン</t>
    </rPh>
    <phoneticPr fontId="2"/>
  </si>
  <si>
    <t>1日の平均利用者数（人）</t>
    <rPh sb="1" eb="2">
      <t>ニチ</t>
    </rPh>
    <rPh sb="3" eb="5">
      <t>ヘイキン</t>
    </rPh>
    <rPh sb="5" eb="7">
      <t>リヨウ</t>
    </rPh>
    <rPh sb="7" eb="8">
      <t>シャ</t>
    </rPh>
    <rPh sb="8" eb="9">
      <t>スウ</t>
    </rPh>
    <rPh sb="10" eb="11">
      <t>ニン</t>
    </rPh>
    <phoneticPr fontId="2"/>
  </si>
  <si>
    <t>②／③</t>
    <phoneticPr fontId="2"/>
  </si>
  <si>
    <t>①／（②／③）／④</t>
    <phoneticPr fontId="2"/>
  </si>
  <si>
    <t>①／⑤</t>
    <phoneticPr fontId="2"/>
  </si>
  <si>
    <t>工賃平均額（円）【月額】</t>
    <rPh sb="0" eb="4">
      <t>コウチンヘイキン</t>
    </rPh>
    <rPh sb="4" eb="5">
      <t>ガク</t>
    </rPh>
    <rPh sb="6" eb="7">
      <t>エン</t>
    </rPh>
    <rPh sb="9" eb="11">
      <t>ツキガク</t>
    </rPh>
    <phoneticPr fontId="2"/>
  </si>
  <si>
    <t>工賃平均額（円）【時間額】</t>
    <rPh sb="0" eb="4">
      <t>コウチンヘイキン</t>
    </rPh>
    <rPh sb="4" eb="5">
      <t>ガク</t>
    </rPh>
    <rPh sb="6" eb="7">
      <t>エン</t>
    </rPh>
    <rPh sb="9" eb="12">
      <t>ジカンガク</t>
    </rPh>
    <phoneticPr fontId="2"/>
  </si>
  <si>
    <t>利用者総生産時間（時間）</t>
    <rPh sb="0" eb="3">
      <t>リヨウシャ</t>
    </rPh>
    <rPh sb="3" eb="6">
      <t>ソウセイサン</t>
    </rPh>
    <rPh sb="6" eb="8">
      <t>ジカン</t>
    </rPh>
    <rPh sb="9" eb="11">
      <t>ジカン</t>
    </rPh>
    <phoneticPr fontId="2"/>
  </si>
  <si>
    <t>※黄色セルに入力してください。</t>
    <phoneticPr fontId="2"/>
  </si>
  <si>
    <r>
      <t xml:space="preserve">工賃
形態
</t>
    </r>
    <r>
      <rPr>
        <sz val="10"/>
        <rFont val="Meiryo UI"/>
        <family val="3"/>
        <charset val="128"/>
      </rPr>
      <t>（参考）</t>
    </r>
    <rPh sb="0" eb="2">
      <t>コウチン</t>
    </rPh>
    <rPh sb="3" eb="5">
      <t>ケイタイ</t>
    </rPh>
    <rPh sb="7" eb="9">
      <t>サンコウ</t>
    </rPh>
    <phoneticPr fontId="2"/>
  </si>
  <si>
    <r>
      <t xml:space="preserve">支給
月数
</t>
    </r>
    <r>
      <rPr>
        <sz val="10"/>
        <rFont val="Meiryo UI"/>
        <family val="3"/>
        <charset val="128"/>
      </rPr>
      <t>（参考）</t>
    </r>
    <rPh sb="0" eb="2">
      <t>シキュウ</t>
    </rPh>
    <rPh sb="3" eb="5">
      <t>ゲッスウ</t>
    </rPh>
    <rPh sb="7" eb="9">
      <t>サンコウ</t>
    </rPh>
    <phoneticPr fontId="2"/>
  </si>
  <si>
    <t>※水色セルは「参考様式」シートと連動して計算式が入っていますが、
   必要に応じて手入力してください。</t>
    <phoneticPr fontId="2"/>
  </si>
  <si>
    <t>必要に応じてご活用ください。こちらにご入力いただくと、工賃実績について、「実績報告書」シートに自動計算で転記されます。</t>
    <rPh sb="0" eb="2">
      <t>ヒツヨウ</t>
    </rPh>
    <rPh sb="3" eb="4">
      <t>オウ</t>
    </rPh>
    <rPh sb="7" eb="9">
      <t>カツヨウ</t>
    </rPh>
    <rPh sb="19" eb="21">
      <t>ニュウリョク</t>
    </rPh>
    <rPh sb="27" eb="29">
      <t>コウチン</t>
    </rPh>
    <rPh sb="29" eb="31">
      <t>ジッセキ</t>
    </rPh>
    <rPh sb="37" eb="42">
      <t>ジッセキホウコクショ</t>
    </rPh>
    <rPh sb="47" eb="49">
      <t>ジドウ</t>
    </rPh>
    <rPh sb="49" eb="51">
      <t>ケイサン</t>
    </rPh>
    <rPh sb="52" eb="54">
      <t>テンキ</t>
    </rPh>
    <phoneticPr fontId="2"/>
  </si>
  <si>
    <r>
      <rPr>
        <b/>
        <sz val="8"/>
        <rFont val="Meiryo UI"/>
        <family val="3"/>
        <charset val="128"/>
      </rPr>
      <t xml:space="preserve">【記載上の注意】
</t>
    </r>
    <r>
      <rPr>
        <sz val="8"/>
        <rFont val="Meiryo UI"/>
        <family val="3"/>
        <charset val="128"/>
      </rPr>
      <t>●　以下の手順で利用者総生産時間（就労時間）を算出し、記載してください。
①生産活動に従事した時間数別に、工賃（賃金）支払対象者を算出します。
 　（例）4時間分：2人、5時間分：3人、6時間分：12人　 　 = 8 + 15 + 72 = 95 時間（4月1日）
②同様に各日の時間数を算出し、合計して月の延べ時間を算出します。
 　（例）4月1日：95時間、4月2日：90時間、3日：88時間･･･30日：89時間　　　= 95＋90＋88…＋89 　= 1,905時間（4月延べ時間）
③上記②の４月分と同様に5月～3月分を算出して、合計します。
　 （例3）4月：1,905時間、5月：1948時間…3月：1,952時間 　　=　 　23,220時間</t>
    </r>
    <rPh sb="11" eb="13">
      <t>イカ</t>
    </rPh>
    <rPh sb="14" eb="16">
      <t>テジュン</t>
    </rPh>
    <rPh sb="17" eb="20">
      <t>リヨウシャ</t>
    </rPh>
    <rPh sb="20" eb="25">
      <t>ソウセイサンジカン</t>
    </rPh>
    <rPh sb="26" eb="30">
      <t>シュウロウジカン</t>
    </rPh>
    <rPh sb="32" eb="34">
      <t>サンシュツ</t>
    </rPh>
    <rPh sb="36" eb="38">
      <t>キサイ</t>
    </rPh>
    <phoneticPr fontId="2"/>
  </si>
  <si>
    <t>利用者…作成時に個人氏名を記載した場合は、個人情報となりますので、提出時には記載を削除してください。（イニシャルやアルファベット等の記載は可。）</t>
    <rPh sb="0" eb="3">
      <t>リヨウシャ</t>
    </rPh>
    <rPh sb="4" eb="7">
      <t>サクセイジ</t>
    </rPh>
    <rPh sb="8" eb="10">
      <t>コジン</t>
    </rPh>
    <rPh sb="10" eb="12">
      <t>シメイ</t>
    </rPh>
    <rPh sb="13" eb="15">
      <t>キサイ</t>
    </rPh>
    <rPh sb="17" eb="19">
      <t>バアイ</t>
    </rPh>
    <rPh sb="21" eb="25">
      <t>コジンジョウホウ</t>
    </rPh>
    <rPh sb="33" eb="36">
      <t>テイシュツジ</t>
    </rPh>
    <rPh sb="38" eb="40">
      <t>キサイ</t>
    </rPh>
    <rPh sb="41" eb="43">
      <t>サクジョ</t>
    </rPh>
    <phoneticPr fontId="2"/>
  </si>
  <si>
    <t>※行が足らない場合は適宜行を再表示してください。（39～108行目が非表示になっています。）</t>
    <rPh sb="12" eb="13">
      <t>ギョウ</t>
    </rPh>
    <rPh sb="14" eb="17">
      <t>サイヒョウジ</t>
    </rPh>
    <rPh sb="31" eb="33">
      <t>ギョウメ</t>
    </rPh>
    <rPh sb="34" eb="37">
      <t>ヒヒョウジ</t>
    </rPh>
    <phoneticPr fontId="2"/>
  </si>
  <si>
    <t>○事業所・施設　一覧</t>
  </si>
  <si>
    <t>主たる対象者※</t>
    <rPh sb="0" eb="1">
      <t>シュ</t>
    </rPh>
    <rPh sb="3" eb="6">
      <t>タイショウシャ</t>
    </rPh>
    <phoneticPr fontId="2"/>
  </si>
  <si>
    <t>施設
入所</t>
    <rPh sb="0" eb="2">
      <t>シセツ</t>
    </rPh>
    <rPh sb="3" eb="5">
      <t>ニュウショ</t>
    </rPh>
    <phoneticPr fontId="2"/>
  </si>
  <si>
    <t>短期入所</t>
    <rPh sb="0" eb="2">
      <t>タンキ</t>
    </rPh>
    <rPh sb="2" eb="4">
      <t>ニュウショ</t>
    </rPh>
    <phoneticPr fontId="2"/>
  </si>
  <si>
    <t>療養
介護</t>
    <rPh sb="0" eb="2">
      <t>リョウヨウ</t>
    </rPh>
    <rPh sb="3" eb="5">
      <t>カイゴ</t>
    </rPh>
    <phoneticPr fontId="2"/>
  </si>
  <si>
    <t>生活
介護</t>
    <rPh sb="0" eb="2">
      <t>セイカツ</t>
    </rPh>
    <rPh sb="3" eb="5">
      <t>カイゴ</t>
    </rPh>
    <phoneticPr fontId="2"/>
  </si>
  <si>
    <t>自立訓練</t>
    <rPh sb="0" eb="2">
      <t>ジリツ</t>
    </rPh>
    <rPh sb="2" eb="4">
      <t>クンレン</t>
    </rPh>
    <phoneticPr fontId="2"/>
  </si>
  <si>
    <t>就労移行</t>
    <rPh sb="0" eb="2">
      <t>シュウロウ</t>
    </rPh>
    <rPh sb="2" eb="4">
      <t>イコウ</t>
    </rPh>
    <phoneticPr fontId="2"/>
  </si>
  <si>
    <t>就労継続</t>
    <rPh sb="0" eb="2">
      <t>シュウロウ</t>
    </rPh>
    <rPh sb="2" eb="4">
      <t>ケイゾク</t>
    </rPh>
    <phoneticPr fontId="2"/>
  </si>
  <si>
    <t>就労
定着</t>
    <rPh sb="0" eb="2">
      <t>シュウロウ</t>
    </rPh>
    <rPh sb="3" eb="5">
      <t>テイチャク</t>
    </rPh>
    <phoneticPr fontId="2"/>
  </si>
  <si>
    <t>就労
選択</t>
    <rPh sb="0" eb="2">
      <t>しゅうろう</t>
    </rPh>
    <rPh sb="3" eb="5">
      <t>せんたく</t>
    </rPh>
    <phoneticPr fontId="2" type="Hiragana"/>
  </si>
  <si>
    <t>指定
年月日</t>
    <rPh sb="0" eb="2">
      <t>シテイ</t>
    </rPh>
    <rPh sb="3" eb="6">
      <t>ネンガッピ</t>
    </rPh>
    <phoneticPr fontId="2"/>
  </si>
  <si>
    <t>黄色＝変更、赤＝廃止　　　令和8年7月1日現在</t>
    <rPh sb="13" eb="14">
      <t>レイ</t>
    </rPh>
    <rPh sb="14" eb="15">
      <t>ワ</t>
    </rPh>
    <rPh sb="16" eb="17">
      <t>ネン</t>
    </rPh>
    <rPh sb="18" eb="19">
      <t>ガツ</t>
    </rPh>
    <rPh sb="20" eb="21">
      <t>ニチ</t>
    </rPh>
    <rPh sb="21" eb="23">
      <t>ゲンザイ</t>
    </rPh>
    <phoneticPr fontId="2"/>
  </si>
  <si>
    <t>当初指定
年月日</t>
    <rPh sb="0" eb="2">
      <t>トウショ</t>
    </rPh>
    <rPh sb="2" eb="4">
      <t>シテイ</t>
    </rPh>
    <rPh sb="5" eb="8">
      <t>ネンガッピ</t>
    </rPh>
    <phoneticPr fontId="2"/>
  </si>
  <si>
    <t>当初指定
（短期）</t>
    <rPh sb="0" eb="2">
      <t>トウショ</t>
    </rPh>
    <rPh sb="2" eb="4">
      <t>シテイ</t>
    </rPh>
    <rPh sb="6" eb="8">
      <t>タンキ</t>
    </rPh>
    <phoneticPr fontId="2"/>
  </si>
  <si>
    <r>
      <rPr>
        <b/>
        <sz val="10"/>
        <rFont val="ＭＳ Ｐゴシック"/>
        <family val="3"/>
        <charset val="128"/>
      </rPr>
      <t>メール</t>
    </r>
    <r>
      <rPr>
        <sz val="10"/>
        <color indexed="10"/>
        <rFont val="ＭＳ Ｐゴシック"/>
        <family val="3"/>
        <charset val="128"/>
      </rPr>
      <t>(</t>
    </r>
    <r>
      <rPr>
        <b/>
        <sz val="10"/>
        <color indexed="10"/>
        <rFont val="ＭＳ Ｐゴシック"/>
        <family val="3"/>
        <charset val="128"/>
      </rPr>
      <t>必ずＢＣＣで送ること</t>
    </r>
    <r>
      <rPr>
        <sz val="10"/>
        <rFont val="ＭＳ Ｐゴシック"/>
        <family val="3"/>
        <charset val="128"/>
      </rPr>
      <t>／施設支援担当：さいたま市・川越市の事業者は管理してません)</t>
    </r>
    <rPh sb="4" eb="5">
      <t>カナラ</t>
    </rPh>
    <rPh sb="10" eb="11">
      <t>オク</t>
    </rPh>
    <rPh sb="15" eb="17">
      <t>シセツ</t>
    </rPh>
    <rPh sb="17" eb="19">
      <t>シエン</t>
    </rPh>
    <rPh sb="19" eb="21">
      <t>タントウ</t>
    </rPh>
    <rPh sb="26" eb="27">
      <t>シ</t>
    </rPh>
    <rPh sb="28" eb="31">
      <t>カワゴエシ</t>
    </rPh>
    <rPh sb="32" eb="35">
      <t>ジギョウシャ</t>
    </rPh>
    <rPh sb="36" eb="38">
      <t>カンリ</t>
    </rPh>
    <phoneticPr fontId="2"/>
  </si>
  <si>
    <t>入所通所別</t>
    <rPh sb="0" eb="2">
      <t>ニュウショ</t>
    </rPh>
    <rPh sb="2" eb="4">
      <t>ツウショ</t>
    </rPh>
    <rPh sb="4" eb="5">
      <t>ベツ</t>
    </rPh>
    <phoneticPr fontId="2"/>
  </si>
  <si>
    <t>身障入所</t>
    <rPh sb="0" eb="2">
      <t>シンショウ</t>
    </rPh>
    <rPh sb="2" eb="4">
      <t>ニュウショ</t>
    </rPh>
    <phoneticPr fontId="2"/>
  </si>
  <si>
    <t>知的入所</t>
    <rPh sb="0" eb="2">
      <t>チテキ</t>
    </rPh>
    <rPh sb="2" eb="4">
      <t>ニュウショ</t>
    </rPh>
    <phoneticPr fontId="2"/>
  </si>
  <si>
    <t>身障通所</t>
    <rPh sb="0" eb="2">
      <t>シンショウ</t>
    </rPh>
    <rPh sb="2" eb="4">
      <t>ツウショ</t>
    </rPh>
    <phoneticPr fontId="2"/>
  </si>
  <si>
    <t>知的通所</t>
    <rPh sb="0" eb="2">
      <t>チテキ</t>
    </rPh>
    <rPh sb="2" eb="4">
      <t>ツウショ</t>
    </rPh>
    <phoneticPr fontId="2"/>
  </si>
  <si>
    <t>デイ
ケア</t>
  </si>
  <si>
    <t>精神
小作</t>
    <rPh sb="0" eb="2">
      <t>セイシン</t>
    </rPh>
    <rPh sb="3" eb="4">
      <t>ショウ</t>
    </rPh>
    <rPh sb="4" eb="5">
      <t>サ</t>
    </rPh>
    <phoneticPr fontId="2"/>
  </si>
  <si>
    <t>その他</t>
    <rPh sb="2" eb="3">
      <t>タ</t>
    </rPh>
    <phoneticPr fontId="2"/>
  </si>
  <si>
    <t>新規</t>
    <rPh sb="0" eb="2">
      <t>シンキ</t>
    </rPh>
    <phoneticPr fontId="2"/>
  </si>
  <si>
    <t>出自</t>
    <rPh sb="0" eb="2">
      <t>シュツジ</t>
    </rPh>
    <phoneticPr fontId="2"/>
  </si>
  <si>
    <t>旧法定員</t>
    <rPh sb="0" eb="2">
      <t>キュウホウ</t>
    </rPh>
    <rPh sb="2" eb="4">
      <t>テイイン</t>
    </rPh>
    <phoneticPr fontId="2"/>
  </si>
  <si>
    <t>旧法認可
年月日</t>
    <rPh sb="0" eb="2">
      <t>キュウホウ</t>
    </rPh>
    <rPh sb="2" eb="4">
      <t>ニンカ</t>
    </rPh>
    <rPh sb="5" eb="8">
      <t>ネンガッピ</t>
    </rPh>
    <phoneticPr fontId="2"/>
  </si>
  <si>
    <t>所在地（大字地番）</t>
    <rPh sb="0" eb="3">
      <t>ショザイチ</t>
    </rPh>
    <rPh sb="4" eb="6">
      <t>オオアザ</t>
    </rPh>
    <rPh sb="6" eb="8">
      <t>チバン</t>
    </rPh>
    <phoneticPr fontId="2"/>
  </si>
  <si>
    <t>郵便番号</t>
    <rPh sb="0" eb="2">
      <t>ユウビン</t>
    </rPh>
    <rPh sb="2" eb="4">
      <t>バンゴウ</t>
    </rPh>
    <phoneticPr fontId="2"/>
  </si>
  <si>
    <t>FAX番号</t>
    <rPh sb="3" eb="5">
      <t>バンゴウ</t>
    </rPh>
    <phoneticPr fontId="2"/>
  </si>
  <si>
    <t>肢</t>
    <rPh sb="0" eb="1">
      <t>アシ</t>
    </rPh>
    <phoneticPr fontId="2"/>
  </si>
  <si>
    <t>視</t>
    <rPh sb="0" eb="1">
      <t>シ</t>
    </rPh>
    <phoneticPr fontId="2"/>
  </si>
  <si>
    <t>聴</t>
    <rPh sb="0" eb="1">
      <t>チョウ</t>
    </rPh>
    <phoneticPr fontId="2"/>
  </si>
  <si>
    <t>内</t>
    <rPh sb="0" eb="1">
      <t>ウチ</t>
    </rPh>
    <phoneticPr fontId="2"/>
  </si>
  <si>
    <t>知</t>
    <rPh sb="0" eb="1">
      <t>チ</t>
    </rPh>
    <phoneticPr fontId="2"/>
  </si>
  <si>
    <t>精</t>
    <rPh sb="0" eb="1">
      <t>セイ</t>
    </rPh>
    <phoneticPr fontId="2"/>
  </si>
  <si>
    <t>難</t>
    <rPh sb="0" eb="1">
      <t>ナン</t>
    </rPh>
    <phoneticPr fontId="2"/>
  </si>
  <si>
    <t>空床 他</t>
    <rPh sb="0" eb="1">
      <t>クウ</t>
    </rPh>
    <rPh sb="1" eb="2">
      <t>ユカ</t>
    </rPh>
    <phoneticPr fontId="2"/>
  </si>
  <si>
    <t>単・併</t>
    <rPh sb="0" eb="1">
      <t>タン</t>
    </rPh>
    <rPh sb="2" eb="3">
      <t>ヘイ</t>
    </rPh>
    <phoneticPr fontId="2"/>
  </si>
  <si>
    <t>機能</t>
    <rPh sb="0" eb="2">
      <t>キノウ</t>
    </rPh>
    <phoneticPr fontId="2"/>
  </si>
  <si>
    <t>生活</t>
    <rPh sb="0" eb="2">
      <t>セイカツ</t>
    </rPh>
    <phoneticPr fontId="2"/>
  </si>
  <si>
    <t>宿泊</t>
    <rPh sb="0" eb="2">
      <t>シュクハク</t>
    </rPh>
    <phoneticPr fontId="2"/>
  </si>
  <si>
    <t>一般</t>
    <rPh sb="0" eb="2">
      <t>イッパン</t>
    </rPh>
    <phoneticPr fontId="2"/>
  </si>
  <si>
    <t>養成</t>
    <rPh sb="0" eb="2">
      <t>ヨウセイ</t>
    </rPh>
    <phoneticPr fontId="2"/>
  </si>
  <si>
    <t>Ａ型</t>
    <rPh sb="1" eb="2">
      <t>ガタ</t>
    </rPh>
    <phoneticPr fontId="2"/>
  </si>
  <si>
    <t>Ｂ型</t>
    <rPh sb="1" eb="2">
      <t>ガタ</t>
    </rPh>
    <phoneticPr fontId="2"/>
  </si>
  <si>
    <t>備考（最寄駅等）</t>
    <rPh sb="0" eb="2">
      <t>ビコウ</t>
    </rPh>
    <rPh sb="3" eb="5">
      <t>モヨ</t>
    </rPh>
    <rPh sb="5" eb="6">
      <t>エキ</t>
    </rPh>
    <rPh sb="6" eb="7">
      <t>トウ</t>
    </rPh>
    <phoneticPr fontId="2"/>
  </si>
  <si>
    <t>登録者</t>
    <rPh sb="0" eb="2">
      <t>トウロク</t>
    </rPh>
    <rPh sb="2" eb="3">
      <t>シャ</t>
    </rPh>
    <phoneticPr fontId="2"/>
  </si>
  <si>
    <t>登録日</t>
    <rPh sb="0" eb="2">
      <t>トウロク</t>
    </rPh>
    <rPh sb="2" eb="3">
      <t>ビ</t>
    </rPh>
    <phoneticPr fontId="2"/>
  </si>
  <si>
    <t>メールアドレス1</t>
  </si>
  <si>
    <t>メールアドレス2</t>
  </si>
  <si>
    <t>事業所カナ</t>
    <rPh sb="0" eb="3">
      <t>ジギョウショ</t>
    </rPh>
    <phoneticPr fontId="2"/>
  </si>
  <si>
    <t>設置</t>
    <rPh sb="0" eb="2">
      <t>セッチ</t>
    </rPh>
    <phoneticPr fontId="2"/>
  </si>
  <si>
    <t>運営</t>
    <rPh sb="0" eb="2">
      <t>ウンエイ</t>
    </rPh>
    <phoneticPr fontId="2"/>
  </si>
  <si>
    <t>入所</t>
    <rPh sb="0" eb="2">
      <t>ニュウショ</t>
    </rPh>
    <phoneticPr fontId="2"/>
  </si>
  <si>
    <t>通所</t>
    <rPh sb="0" eb="2">
      <t>ツウショ</t>
    </rPh>
    <phoneticPr fontId="2"/>
  </si>
  <si>
    <t>単機能</t>
    <rPh sb="0" eb="3">
      <t>タンキノウ</t>
    </rPh>
    <phoneticPr fontId="2"/>
  </si>
  <si>
    <t>多機能</t>
    <rPh sb="0" eb="3">
      <t>タキノウ</t>
    </rPh>
    <phoneticPr fontId="2"/>
  </si>
  <si>
    <t>ｻｰﾋﾞｽ数</t>
    <rPh sb="5" eb="6">
      <t>スウ</t>
    </rPh>
    <phoneticPr fontId="2"/>
  </si>
  <si>
    <t>区分</t>
    <rPh sb="0" eb="2">
      <t>クブン</t>
    </rPh>
    <phoneticPr fontId="2"/>
  </si>
  <si>
    <t>型</t>
    <rPh sb="0" eb="1">
      <t>カタ</t>
    </rPh>
    <phoneticPr fontId="2"/>
  </si>
  <si>
    <t>療</t>
    <rPh sb="0" eb="1">
      <t>リョウ</t>
    </rPh>
    <phoneticPr fontId="2"/>
  </si>
  <si>
    <t>更</t>
    <rPh sb="0" eb="1">
      <t>コウ</t>
    </rPh>
    <phoneticPr fontId="2"/>
  </si>
  <si>
    <t>授</t>
    <rPh sb="0" eb="1">
      <t>ジュ</t>
    </rPh>
    <phoneticPr fontId="2"/>
  </si>
  <si>
    <t>更</t>
    <rPh sb="0" eb="1">
      <t>サラ</t>
    </rPh>
    <phoneticPr fontId="2"/>
  </si>
  <si>
    <t>(分)</t>
    <rPh sb="1" eb="2">
      <t>ブン</t>
    </rPh>
    <phoneticPr fontId="2"/>
  </si>
  <si>
    <t>小授</t>
    <rPh sb="0" eb="1">
      <t>ショウ</t>
    </rPh>
    <rPh sb="1" eb="2">
      <t>ジュ</t>
    </rPh>
    <phoneticPr fontId="2"/>
  </si>
  <si>
    <t>生訓</t>
    <rPh sb="0" eb="2">
      <t>セイクン</t>
    </rPh>
    <phoneticPr fontId="2"/>
  </si>
  <si>
    <t>通授</t>
    <rPh sb="0" eb="1">
      <t>ツウ</t>
    </rPh>
    <rPh sb="1" eb="2">
      <t>ジュ</t>
    </rPh>
    <phoneticPr fontId="2"/>
  </si>
  <si>
    <t>夜</t>
    <rPh sb="0" eb="1">
      <t>ヨル</t>
    </rPh>
    <phoneticPr fontId="2"/>
  </si>
  <si>
    <t>昼</t>
    <rPh sb="0" eb="1">
      <t>ヒル</t>
    </rPh>
    <phoneticPr fontId="2"/>
  </si>
  <si>
    <t>福祉事務所</t>
    <rPh sb="0" eb="2">
      <t>フクシ</t>
    </rPh>
    <rPh sb="2" eb="5">
      <t>ジムショ</t>
    </rPh>
    <phoneticPr fontId="2"/>
  </si>
  <si>
    <t>従</t>
    <rPh sb="0" eb="1">
      <t>ジュウ</t>
    </rPh>
    <phoneticPr fontId="2"/>
  </si>
  <si>
    <t>９０％保証</t>
    <rPh sb="3" eb="5">
      <t>ホショウ</t>
    </rPh>
    <phoneticPr fontId="2"/>
  </si>
  <si>
    <t>多</t>
  </si>
  <si>
    <t>芝3162</t>
    <rPh sb="0" eb="1">
      <t>シバ</t>
    </rPh>
    <phoneticPr fontId="2"/>
  </si>
  <si>
    <t>048-266-2140</t>
  </si>
  <si>
    <t>京浜東北線蕨駅から川口市コミュニティバス「芝樋ノ爪」下車</t>
    <rPh sb="0" eb="2">
      <t>ケイヒン</t>
    </rPh>
    <rPh sb="2" eb="4">
      <t>トウホク</t>
    </rPh>
    <rPh sb="4" eb="5">
      <t>セン</t>
    </rPh>
    <rPh sb="5" eb="6">
      <t>ワラビ</t>
    </rPh>
    <rPh sb="6" eb="7">
      <t>エキ</t>
    </rPh>
    <rPh sb="9" eb="12">
      <t>カワグチシ</t>
    </rPh>
    <rPh sb="21" eb="22">
      <t>シバ</t>
    </rPh>
    <rPh sb="22" eb="23">
      <t>トイ</t>
    </rPh>
    <rPh sb="24" eb="25">
      <t>ツメ</t>
    </rPh>
    <rPh sb="26" eb="28">
      <t>ゲシャ</t>
    </rPh>
    <phoneticPr fontId="2"/>
  </si>
  <si>
    <t>－</t>
  </si>
  <si>
    <t>ssw-minori@gol.com</t>
  </si>
  <si>
    <t>ｻｲﾀﾏｹﾝｻｲｾｲｶｲﾜｰｸｽﾃｰｼｮﾝﾐﾉﾘ</t>
  </si>
  <si>
    <t>福</t>
    <rPh sb="0" eb="1">
      <t>フク</t>
    </rPh>
    <phoneticPr fontId="2"/>
  </si>
  <si>
    <t>△</t>
  </si>
  <si>
    <t>ef</t>
  </si>
  <si>
    <t>南部</t>
    <rPh sb="0" eb="2">
      <t>ナンブ</t>
    </rPh>
    <phoneticPr fontId="2"/>
  </si>
  <si>
    <t>-</t>
  </si>
  <si>
    <t/>
  </si>
  <si>
    <t>多</t>
    <rPh sb="0" eb="1">
      <t>タ</t>
    </rPh>
    <phoneticPr fontId="2"/>
  </si>
  <si>
    <t>赤山８３１－６</t>
    <rPh sb="0" eb="2">
      <t>あかやま</t>
    </rPh>
    <phoneticPr fontId="2" type="Hiragana"/>
  </si>
  <si>
    <t>333-0825</t>
  </si>
  <si>
    <t>048-287-9254</t>
  </si>
  <si>
    <t>048-290-3003</t>
  </si>
  <si>
    <t>京浜東北線西川口駅から鳩ヶ谷車庫行バス「石神下」下車徒歩５分</t>
    <rPh sb="0" eb="2">
      <t>けいひん</t>
    </rPh>
    <rPh sb="2" eb="5">
      <t>とうほくせん</t>
    </rPh>
    <rPh sb="5" eb="9">
      <t>にしかわぐちえき</t>
    </rPh>
    <rPh sb="11" eb="14">
      <t>はとがや</t>
    </rPh>
    <rPh sb="14" eb="16">
      <t>しゃこ</t>
    </rPh>
    <rPh sb="16" eb="17">
      <t>ゆき</t>
    </rPh>
    <rPh sb="20" eb="22">
      <t>いしかみ</t>
    </rPh>
    <rPh sb="22" eb="23">
      <t>した</t>
    </rPh>
    <rPh sb="24" eb="26">
      <t>げしゃ</t>
    </rPh>
    <rPh sb="26" eb="28">
      <t>とほ</t>
    </rPh>
    <rPh sb="29" eb="30">
      <t>ふん</t>
    </rPh>
    <phoneticPr fontId="2" type="Hiragana"/>
  </si>
  <si>
    <t>特非</t>
    <rPh sb="0" eb="1">
      <t>とく</t>
    </rPh>
    <rPh sb="1" eb="2">
      <t>ひ</t>
    </rPh>
    <phoneticPr fontId="2" type="Hiragana"/>
  </si>
  <si>
    <t>ae</t>
  </si>
  <si>
    <t>東部中央</t>
    <rPh sb="0" eb="2">
      <t>トウブ</t>
    </rPh>
    <rPh sb="2" eb="4">
      <t>チュウオウ</t>
    </rPh>
    <phoneticPr fontId="2"/>
  </si>
  <si>
    <t>Ａ</t>
  </si>
  <si>
    <t>戸塚2-26-6 ﾍﾞﾙ･ﾏﾙｼｪ2F</t>
    <rPh sb="0" eb="2">
      <t>トツカ</t>
    </rPh>
    <phoneticPr fontId="2"/>
  </si>
  <si>
    <t>333-0811</t>
  </si>
  <si>
    <t>048-299-8691</t>
  </si>
  <si>
    <t>048-299-8969</t>
  </si>
  <si>
    <t>武蔵野線東川口駅から徒歩6分</t>
    <rPh sb="0" eb="4">
      <t>ムサシノセン</t>
    </rPh>
    <rPh sb="4" eb="5">
      <t>ヒガシ</t>
    </rPh>
    <rPh sb="5" eb="8">
      <t>カワグチエキ</t>
    </rPh>
    <rPh sb="10" eb="12">
      <t>トホ</t>
    </rPh>
    <rPh sb="13" eb="14">
      <t>フン</t>
    </rPh>
    <phoneticPr fontId="2"/>
  </si>
  <si>
    <t>鷺島</t>
    <rPh sb="0" eb="1">
      <t>サギ</t>
    </rPh>
    <rPh sb="1" eb="2">
      <t>シマ</t>
    </rPh>
    <phoneticPr fontId="2"/>
  </si>
  <si>
    <t>rojie@senju.co</t>
  </si>
  <si>
    <t>ｲﾘｽ</t>
  </si>
  <si>
    <t>営</t>
    <rPh sb="0" eb="1">
      <t>エイ</t>
    </rPh>
    <phoneticPr fontId="2"/>
  </si>
  <si>
    <t>e</t>
  </si>
  <si>
    <t>領家3-22-22</t>
    <rPh sb="0" eb="2">
      <t>リョウケ</t>
    </rPh>
    <phoneticPr fontId="2"/>
  </si>
  <si>
    <t>332-0004</t>
  </si>
  <si>
    <t>048-229-1347</t>
  </si>
  <si>
    <t>048-222-0008</t>
  </si>
  <si>
    <t>京浜東北線川口駅東口から国際興業バス鹿浜・領家循環「山王橋際」下車徒歩3分</t>
    <rPh sb="0" eb="2">
      <t>ケイヒン</t>
    </rPh>
    <rPh sb="2" eb="5">
      <t>トウホクセン</t>
    </rPh>
    <rPh sb="5" eb="8">
      <t>カワグチエキ</t>
    </rPh>
    <rPh sb="8" eb="10">
      <t>ヒガシグチ</t>
    </rPh>
    <rPh sb="12" eb="14">
      <t>コクサイ</t>
    </rPh>
    <rPh sb="14" eb="16">
      <t>コウギョウ</t>
    </rPh>
    <rPh sb="18" eb="20">
      <t>シカハマ</t>
    </rPh>
    <rPh sb="21" eb="23">
      <t>リョウケ</t>
    </rPh>
    <rPh sb="23" eb="25">
      <t>ジュンカン</t>
    </rPh>
    <rPh sb="26" eb="28">
      <t>サンノウ</t>
    </rPh>
    <rPh sb="28" eb="29">
      <t>バシ</t>
    </rPh>
    <rPh sb="29" eb="30">
      <t>サイ</t>
    </rPh>
    <rPh sb="31" eb="33">
      <t>ゲシャ</t>
    </rPh>
    <rPh sb="33" eb="35">
      <t>トホ</t>
    </rPh>
    <rPh sb="36" eb="37">
      <t>フン</t>
    </rPh>
    <phoneticPr fontId="2"/>
  </si>
  <si>
    <t>kuji@alps-g.co.jp</t>
  </si>
  <si>
    <t>ｱﾙﾌﾟｽﾕﾒｺｳﾎﾞｳ</t>
  </si>
  <si>
    <t>ｓｅｌｆ－Ａ・アイステージ川口</t>
    <rPh sb="13" eb="15">
      <t>かわぐち</t>
    </rPh>
    <phoneticPr fontId="2" type="Hiragana"/>
  </si>
  <si>
    <t>前上町14-1</t>
    <rPh sb="0" eb="3">
      <t>まえかみちょう</t>
    </rPh>
    <phoneticPr fontId="2" type="Hiragana"/>
  </si>
  <si>
    <t>333-0843</t>
  </si>
  <si>
    <t>048-487-7198</t>
  </si>
  <si>
    <t>（バス）蕨駅東口から新井宿駅行き「上青木北西公園」徒歩２分</t>
    <rPh sb="4" eb="5">
      <t>わらび</t>
    </rPh>
    <rPh sb="5" eb="6">
      <t>えき</t>
    </rPh>
    <rPh sb="6" eb="8">
      <t>ひがしぐち</t>
    </rPh>
    <rPh sb="10" eb="14">
      <t>あらいじゅくえき</t>
    </rPh>
    <rPh sb="14" eb="15">
      <t>ゆ</t>
    </rPh>
    <rPh sb="17" eb="20">
      <t>かみあおき</t>
    </rPh>
    <rPh sb="20" eb="22">
      <t>ほくせい</t>
    </rPh>
    <rPh sb="22" eb="24">
      <t>こうえん</t>
    </rPh>
    <rPh sb="25" eb="27">
      <t>とほ</t>
    </rPh>
    <rPh sb="28" eb="29">
      <t>ふん</t>
    </rPh>
    <phoneticPr fontId="2" type="Hiragana"/>
  </si>
  <si>
    <t>営</t>
    <rPh sb="0" eb="1">
      <t>えい</t>
    </rPh>
    <phoneticPr fontId="2" type="Hiragana"/>
  </si>
  <si>
    <t>多</t>
    <rPh sb="0" eb="1">
      <t>た</t>
    </rPh>
    <phoneticPr fontId="2" type="Hiragana"/>
  </si>
  <si>
    <t>(株)ＰＹＣ</t>
  </si>
  <si>
    <t>青木5-9-14</t>
    <rPh sb="0" eb="2">
      <t>あおき</t>
    </rPh>
    <phoneticPr fontId="2" type="Hiragana"/>
  </si>
  <si>
    <t>332-0031</t>
  </si>
  <si>
    <t>048-299-9277</t>
  </si>
  <si>
    <t>048-299-9278</t>
  </si>
  <si>
    <t xml:space="preserve"> （バス）西川口駅東口から鳩ヶ谷公団住宅行き「上青木南小入口」下車、徒歩１分　従たる事業所（桜ガーデン）の追加</t>
    <rPh sb="5" eb="9">
      <t>にしかわぐちえき</t>
    </rPh>
    <rPh sb="9" eb="11">
      <t>ひがしぐち</t>
    </rPh>
    <rPh sb="13" eb="16">
      <t>はとがや</t>
    </rPh>
    <rPh sb="16" eb="18">
      <t>こうだん</t>
    </rPh>
    <rPh sb="18" eb="20">
      <t>じゅうたく</t>
    </rPh>
    <rPh sb="20" eb="21">
      <t>い</t>
    </rPh>
    <rPh sb="23" eb="26">
      <t>かみあおき</t>
    </rPh>
    <rPh sb="26" eb="27">
      <t>みなみ</t>
    </rPh>
    <rPh sb="27" eb="28">
      <t>しょう</t>
    </rPh>
    <rPh sb="28" eb="30">
      <t>いりぐち</t>
    </rPh>
    <rPh sb="31" eb="33">
      <t>げしゃ</t>
    </rPh>
    <rPh sb="34" eb="36">
      <t>とほ</t>
    </rPh>
    <rPh sb="37" eb="38">
      <t>ふん</t>
    </rPh>
    <rPh sb="39" eb="40">
      <t>じゅう</t>
    </rPh>
    <rPh sb="42" eb="45">
      <t>じぎょうしょ</t>
    </rPh>
    <rPh sb="46" eb="47">
      <t>さくら</t>
    </rPh>
    <rPh sb="53" eb="55">
      <t>ついか</t>
    </rPh>
    <phoneticPr fontId="2" type="Hiragana"/>
  </si>
  <si>
    <t>多</t>
    <rPh sb="0" eb="1">
      <t>オオ</t>
    </rPh>
    <phoneticPr fontId="2"/>
  </si>
  <si>
    <t>川口市</t>
    <rPh sb="0" eb="3">
      <t>かわぐちし</t>
    </rPh>
    <phoneticPr fontId="9" type="Hiragana"/>
  </si>
  <si>
    <t>前川2-10-11　2Ｆ</t>
  </si>
  <si>
    <t>333-0842</t>
  </si>
  <si>
    <t>048-458-0993</t>
  </si>
  <si>
    <t>048-458-0994</t>
  </si>
  <si>
    <t>（バス）蕨駅東口から新井宿駅行き「天神前」下車、徒歩１分</t>
  </si>
  <si>
    <t>ｶｰｻ･ｱﾐ</t>
  </si>
  <si>
    <t>営</t>
  </si>
  <si>
    <t>安行領根岸480-1</t>
    <rPh sb="0" eb="2">
      <t>あんぎょう</t>
    </rPh>
    <rPh sb="2" eb="3">
      <t>りょう</t>
    </rPh>
    <rPh sb="3" eb="5">
      <t>ねぎし</t>
    </rPh>
    <phoneticPr fontId="10" type="Hiragana"/>
  </si>
  <si>
    <t>332-0034</t>
  </si>
  <si>
    <t>048-487-8166</t>
  </si>
  <si>
    <t>048-487-8162</t>
  </si>
  <si>
    <t>東浦和駅から国際興業バス「西川口駅東口行」網代橋バス停より徒歩３分</t>
    <rPh sb="0" eb="4">
      <t>ひがしうらわえき</t>
    </rPh>
    <rPh sb="6" eb="8">
      <t>こくさい</t>
    </rPh>
    <rPh sb="8" eb="10">
      <t>こうぎょう</t>
    </rPh>
    <rPh sb="13" eb="16">
      <t>にしかわぐち</t>
    </rPh>
    <rPh sb="16" eb="17">
      <t>えき</t>
    </rPh>
    <rPh sb="17" eb="19">
      <t>ひがしぐち</t>
    </rPh>
    <rPh sb="19" eb="20">
      <t>ゆ</t>
    </rPh>
    <rPh sb="21" eb="23">
      <t>あみしろ</t>
    </rPh>
    <rPh sb="23" eb="24">
      <t>ばし</t>
    </rPh>
    <rPh sb="26" eb="27">
      <t>てい</t>
    </rPh>
    <rPh sb="29" eb="31">
      <t>とほ</t>
    </rPh>
    <rPh sb="32" eb="33">
      <t>ふん</t>
    </rPh>
    <phoneticPr fontId="2" type="Hiragana"/>
  </si>
  <si>
    <t>くるみ(株)</t>
  </si>
  <si>
    <t>芝樋ノ爪１－１－４５</t>
  </si>
  <si>
    <t>048-424-7218</t>
  </si>
  <si>
    <t>048-424-7118</t>
  </si>
  <si>
    <t>JR蕨駅より徒歩５分</t>
    <rPh sb="2" eb="4">
      <t>わらびえき</t>
    </rPh>
    <rPh sb="6" eb="8">
      <t>とほ</t>
    </rPh>
    <rPh sb="9" eb="10">
      <t>ふん</t>
    </rPh>
    <phoneticPr fontId="2" type="Hiragana"/>
  </si>
  <si>
    <t>（一社）ラド</t>
    <rPh sb="1" eb="3">
      <t>いっしゃ</t>
    </rPh>
    <phoneticPr fontId="9" type="Hiragana"/>
  </si>
  <si>
    <t>伊刈７８</t>
    <rPh sb="0" eb="2">
      <t>いかり</t>
    </rPh>
    <phoneticPr fontId="9" type="Hiragana"/>
  </si>
  <si>
    <t>333-0865</t>
  </si>
  <si>
    <t>048-260-6592</t>
  </si>
  <si>
    <t>048-260-6593</t>
  </si>
  <si>
    <t>（バス）東浦和駅から蕨駅東口行「伊刈消防署」から徒歩２分</t>
    <rPh sb="4" eb="8">
      <t>ひがしうらわえき</t>
    </rPh>
    <rPh sb="10" eb="12">
      <t>わらびえき</t>
    </rPh>
    <rPh sb="12" eb="14">
      <t>ひがしぐち</t>
    </rPh>
    <rPh sb="14" eb="15">
      <t>いき</t>
    </rPh>
    <rPh sb="16" eb="18">
      <t>いかり</t>
    </rPh>
    <rPh sb="18" eb="21">
      <t>しょうぼうしょ</t>
    </rPh>
    <rPh sb="24" eb="26">
      <t>とほ</t>
    </rPh>
    <rPh sb="27" eb="28">
      <t>ふん</t>
    </rPh>
    <phoneticPr fontId="9" type="Hiragana"/>
  </si>
  <si>
    <t>社</t>
    <rPh sb="0" eb="1">
      <t>しゃ</t>
    </rPh>
    <phoneticPr fontId="9" type="Hiragana"/>
  </si>
  <si>
    <t>ほまれの家川口</t>
    <rPh sb="4" eb="5">
      <t>いえ</t>
    </rPh>
    <rPh sb="5" eb="7">
      <t>かわぐち</t>
    </rPh>
    <phoneticPr fontId="9" type="Hiragana"/>
  </si>
  <si>
    <t>西川口３－２９－１８ヒロイトビル２F</t>
    <rPh sb="0" eb="3">
      <t>にしかわぐち</t>
    </rPh>
    <phoneticPr fontId="9" type="Hiragana"/>
  </si>
  <si>
    <t>332-0021</t>
  </si>
  <si>
    <t>048-291-9562</t>
  </si>
  <si>
    <t>048-291-9563</t>
  </si>
  <si>
    <t>西川口駅より徒歩３分</t>
    <rPh sb="0" eb="3">
      <t>にしかわぐち</t>
    </rPh>
    <rPh sb="3" eb="4">
      <t>えき</t>
    </rPh>
    <rPh sb="6" eb="8">
      <t>とほ</t>
    </rPh>
    <rPh sb="9" eb="10">
      <t>ふん</t>
    </rPh>
    <phoneticPr fontId="9" type="Hiragana"/>
  </si>
  <si>
    <t>営</t>
    <rPh sb="0" eb="1">
      <t>えい</t>
    </rPh>
    <phoneticPr fontId="9" type="Hiragana"/>
  </si>
  <si>
    <t>(同)ＴＯＢＩＲＡ</t>
    <rPh sb="1" eb="2">
      <t>どう</t>
    </rPh>
    <phoneticPr fontId="9" type="Hiragana"/>
  </si>
  <si>
    <t>戸塚１－９－１５チャールズⅡ２階</t>
    <rPh sb="0" eb="2">
      <t>とつか</t>
    </rPh>
    <rPh sb="15" eb="16">
      <t>かい</t>
    </rPh>
    <phoneticPr fontId="9" type="Hiragana"/>
  </si>
  <si>
    <t>048-291-7578</t>
  </si>
  <si>
    <t>048-291-7579</t>
  </si>
  <si>
    <t>東川口駅より徒歩６分</t>
    <rPh sb="0" eb="3">
      <t>ひがしかわぐち</t>
    </rPh>
    <rPh sb="3" eb="4">
      <t>えき</t>
    </rPh>
    <rPh sb="6" eb="8">
      <t>とほ</t>
    </rPh>
    <rPh sb="9" eb="10">
      <t>ふん</t>
    </rPh>
    <phoneticPr fontId="9" type="Hiragana"/>
  </si>
  <si>
    <t>(同)ウェルフェアウェルス</t>
  </si>
  <si>
    <t>西川口１－１７－９ジェム西川口Ｎｏ．５　２０１</t>
    <rPh sb="0" eb="3">
      <t>にしかわぐち</t>
    </rPh>
    <rPh sb="12" eb="15">
      <t>にしかわぐち</t>
    </rPh>
    <phoneticPr fontId="2" type="Hiragana"/>
  </si>
  <si>
    <t>048-430-7189</t>
  </si>
  <si>
    <t>（電車）西川口駅から徒歩４分</t>
    <rPh sb="1" eb="3">
      <t>でんしゃ</t>
    </rPh>
    <rPh sb="4" eb="5">
      <t>にし</t>
    </rPh>
    <rPh sb="5" eb="7">
      <t>かわぐち</t>
    </rPh>
    <rPh sb="7" eb="8">
      <t>えき</t>
    </rPh>
    <phoneticPr fontId="2" type="Hiragana"/>
  </si>
  <si>
    <t>(株)ＡＮＤＳＭＩＬＥ</t>
  </si>
  <si>
    <t>就労継続支援A型事業所ANDSMILE</t>
    <rPh sb="0" eb="6">
      <t>しゅうろうけいぞくしえん</t>
    </rPh>
    <rPh sb="7" eb="11">
      <t>がたじぎょうしょ</t>
    </rPh>
    <phoneticPr fontId="10" type="Hiragana"/>
  </si>
  <si>
    <t>川口市</t>
    <rPh sb="0" eb="3">
      <t>かわぐちし</t>
    </rPh>
    <phoneticPr fontId="10" type="Hiragana"/>
  </si>
  <si>
    <t>並木3-10-13　2階</t>
    <rPh sb="0" eb="2">
      <t>なみき</t>
    </rPh>
    <rPh sb="11" eb="12">
      <t>かい</t>
    </rPh>
    <phoneticPr fontId="10" type="Hiragana"/>
  </si>
  <si>
    <t>048-606-3705</t>
  </si>
  <si>
    <t>048-606-3706</t>
  </si>
  <si>
    <t>（電車）西川口駅西口から徒歩２分</t>
    <rPh sb="1" eb="3">
      <t>でんしゃ</t>
    </rPh>
    <rPh sb="4" eb="8">
      <t>にしかわぐちえき</t>
    </rPh>
    <rPh sb="8" eb="10">
      <t>にしぐち</t>
    </rPh>
    <rPh sb="12" eb="14">
      <t>とほ</t>
    </rPh>
    <rPh sb="15" eb="16">
      <t>ふん</t>
    </rPh>
    <phoneticPr fontId="10" type="Hiragana"/>
  </si>
  <si>
    <t>営</t>
    <rPh sb="0" eb="1">
      <t>えい</t>
    </rPh>
    <phoneticPr fontId="10" type="Hiragana"/>
  </si>
  <si>
    <t>(株)アンドツリー</t>
  </si>
  <si>
    <t>川口市</t>
    <rPh sb="0" eb="2">
      <t>かわぐち</t>
    </rPh>
    <rPh sb="2" eb="3">
      <t>し</t>
    </rPh>
    <phoneticPr fontId="10" type="Hiragana"/>
  </si>
  <si>
    <t>朝日6-1-1　2階</t>
    <rPh sb="0" eb="2">
      <t>あさひ</t>
    </rPh>
    <rPh sb="9" eb="10">
      <t>かい</t>
    </rPh>
    <phoneticPr fontId="10" type="Hiragana"/>
  </si>
  <si>
    <t>332-0001</t>
  </si>
  <si>
    <t>048-233-7908</t>
  </si>
  <si>
    <t>（バス）川口駅から草加駅西口行き「朝日三丁目」徒歩１分</t>
    <rPh sb="4" eb="6">
      <t>かわぐち</t>
    </rPh>
    <rPh sb="6" eb="7">
      <t>えき</t>
    </rPh>
    <rPh sb="9" eb="12">
      <t>そうかえき</t>
    </rPh>
    <rPh sb="12" eb="14">
      <t>にしぐち</t>
    </rPh>
    <rPh sb="14" eb="15">
      <t>い</t>
    </rPh>
    <rPh sb="17" eb="19">
      <t>あさひ</t>
    </rPh>
    <rPh sb="19" eb="22">
      <t>さんちょうめ</t>
    </rPh>
    <rPh sb="23" eb="25">
      <t>とほ</t>
    </rPh>
    <rPh sb="26" eb="27">
      <t>ふん</t>
    </rPh>
    <phoneticPr fontId="10" type="Hiragana"/>
  </si>
  <si>
    <t>鯨井新田６－１第３今泉ビル１階</t>
    <rPh sb="0" eb="4">
      <t>クジライシンデン</t>
    </rPh>
    <rPh sb="7" eb="8">
      <t>ダイ</t>
    </rPh>
    <rPh sb="9" eb="11">
      <t>イマイズミ</t>
    </rPh>
    <rPh sb="14" eb="15">
      <t>カイ</t>
    </rPh>
    <phoneticPr fontId="20"/>
  </si>
  <si>
    <t>350-0824</t>
  </si>
  <si>
    <t>049-298-8496</t>
  </si>
  <si>
    <t>049-298-8497</t>
  </si>
  <si>
    <t>鶴ヶ島駅から徒歩３分</t>
    <rPh sb="0" eb="3">
      <t>ツルガシマ</t>
    </rPh>
    <rPh sb="3" eb="4">
      <t>エキ</t>
    </rPh>
    <rPh sb="6" eb="8">
      <t>トホ</t>
    </rPh>
    <rPh sb="9" eb="10">
      <t>フン</t>
    </rPh>
    <phoneticPr fontId="1"/>
  </si>
  <si>
    <t>ｵｰｸﾀｳﾝ</t>
  </si>
  <si>
    <t>川越比企(南)</t>
    <rPh sb="0" eb="2">
      <t>カワゴエ</t>
    </rPh>
    <rPh sb="2" eb="4">
      <t>ヒキ</t>
    </rPh>
    <rPh sb="5" eb="6">
      <t>ミナミ</t>
    </rPh>
    <phoneticPr fontId="2"/>
  </si>
  <si>
    <t>野田町2-2-1　グリーン野田2階</t>
    <rPh sb="0" eb="2">
      <t>ノダ</t>
    </rPh>
    <rPh sb="2" eb="3">
      <t>マチ</t>
    </rPh>
    <rPh sb="13" eb="15">
      <t>ノダ</t>
    </rPh>
    <rPh sb="16" eb="17">
      <t>カイ</t>
    </rPh>
    <phoneticPr fontId="2"/>
  </si>
  <si>
    <t>350-1115</t>
  </si>
  <si>
    <t>049-265-8501</t>
  </si>
  <si>
    <t>049-265-8504</t>
  </si>
  <si>
    <t>ＪＲ川越駅から徒歩10分</t>
    <rPh sb="2" eb="4">
      <t>カワゴエ</t>
    </rPh>
    <rPh sb="4" eb="5">
      <t>エキ</t>
    </rPh>
    <rPh sb="7" eb="9">
      <t>トホ</t>
    </rPh>
    <rPh sb="11" eb="12">
      <t>プン</t>
    </rPh>
    <phoneticPr fontId="2"/>
  </si>
  <si>
    <t>ﾋﾞｰﾊﾋﾟﾈｽﾉﾀﾞﾏﾁ</t>
  </si>
  <si>
    <t>南台3-1-2-201</t>
    <rPh sb="0" eb="1">
      <t>ミナミ</t>
    </rPh>
    <rPh sb="1" eb="2">
      <t>ダイ</t>
    </rPh>
    <phoneticPr fontId="2"/>
  </si>
  <si>
    <t>350-1165</t>
  </si>
  <si>
    <t>049-293-2492</t>
  </si>
  <si>
    <t>049-293-2493</t>
  </si>
  <si>
    <t>南大塚駅徒歩５分</t>
    <rPh sb="0" eb="3">
      <t>ミナミオオツカ</t>
    </rPh>
    <rPh sb="3" eb="4">
      <t>エキ</t>
    </rPh>
    <rPh sb="4" eb="6">
      <t>トホ</t>
    </rPh>
    <rPh sb="7" eb="8">
      <t>フン</t>
    </rPh>
    <phoneticPr fontId="2"/>
  </si>
  <si>
    <t>ｸﾛｰﾊﾞｰ</t>
  </si>
  <si>
    <t>f</t>
  </si>
  <si>
    <t>新宿町１－１７－１７</t>
    <rPh sb="0" eb="2">
      <t>アラジュク</t>
    </rPh>
    <rPh sb="2" eb="3">
      <t>マチ</t>
    </rPh>
    <phoneticPr fontId="1"/>
  </si>
  <si>
    <t>350-1124</t>
  </si>
  <si>
    <t>049-248-1137</t>
  </si>
  <si>
    <t>049-248-1138</t>
  </si>
  <si>
    <t>川越駅から徒歩７分</t>
    <rPh sb="0" eb="2">
      <t>カワゴエ</t>
    </rPh>
    <rPh sb="2" eb="3">
      <t>エキ</t>
    </rPh>
    <rPh sb="5" eb="7">
      <t>トホ</t>
    </rPh>
    <rPh sb="8" eb="9">
      <t>フン</t>
    </rPh>
    <phoneticPr fontId="1"/>
  </si>
  <si>
    <t>ｶﾌｪｱﾝﾄﾞﾍﾞｰｶﾘｰﾄﾞﾝﾅﾄｷﾓ</t>
  </si>
  <si>
    <t>d</t>
  </si>
  <si>
    <t>下松原833-4</t>
    <rPh sb="0" eb="3">
      <t>シモマツバラ</t>
    </rPh>
    <phoneticPr fontId="2"/>
  </si>
  <si>
    <t>350-1153</t>
  </si>
  <si>
    <t>049-293-4264</t>
  </si>
  <si>
    <t>049-293-4265</t>
  </si>
  <si>
    <t>南古谷駅から上赤坂行きバス「電気興業前」下車徒歩12分</t>
    <rPh sb="0" eb="3">
      <t>ミナミフルヤ</t>
    </rPh>
    <rPh sb="3" eb="4">
      <t>エキ</t>
    </rPh>
    <rPh sb="6" eb="9">
      <t>カミアカサカ</t>
    </rPh>
    <rPh sb="9" eb="10">
      <t>イキ</t>
    </rPh>
    <rPh sb="14" eb="16">
      <t>デンキ</t>
    </rPh>
    <rPh sb="16" eb="18">
      <t>コウギョウ</t>
    </rPh>
    <rPh sb="18" eb="19">
      <t>マエ</t>
    </rPh>
    <rPh sb="20" eb="21">
      <t>シタ</t>
    </rPh>
    <rPh sb="22" eb="24">
      <t>トホ</t>
    </rPh>
    <rPh sb="26" eb="27">
      <t>フン</t>
    </rPh>
    <phoneticPr fontId="2"/>
  </si>
  <si>
    <t>ｴｶﾞｵｼﾓﾏﾂﾊﾞﾗ</t>
  </si>
  <si>
    <t>（株）アモル</t>
    <rPh sb="0" eb="3">
      <t>カブ</t>
    </rPh>
    <phoneticPr fontId="15"/>
  </si>
  <si>
    <t>川越市</t>
    <rPh sb="0" eb="3">
      <t>カワゴエシ</t>
    </rPh>
    <phoneticPr fontId="15"/>
  </si>
  <si>
    <t>霞ケ関東1-2-23kビル１階</t>
    <rPh sb="0" eb="1">
      <t>カスミ</t>
    </rPh>
    <rPh sb="2" eb="3">
      <t>セキ</t>
    </rPh>
    <rPh sb="3" eb="4">
      <t>ヒガシ</t>
    </rPh>
    <rPh sb="14" eb="15">
      <t>カイ</t>
    </rPh>
    <phoneticPr fontId="15"/>
  </si>
  <si>
    <t>049-277-3428</t>
  </si>
  <si>
    <t>049-277-3464</t>
  </si>
  <si>
    <t>霞ケ関駅から徒歩1分</t>
    <rPh sb="0" eb="1">
      <t>カスミ</t>
    </rPh>
    <rPh sb="2" eb="3">
      <t>セキ</t>
    </rPh>
    <rPh sb="3" eb="4">
      <t>エキ</t>
    </rPh>
    <rPh sb="6" eb="8">
      <t>トホ</t>
    </rPh>
    <rPh sb="9" eb="10">
      <t>フン</t>
    </rPh>
    <phoneticPr fontId="15"/>
  </si>
  <si>
    <t>営</t>
    <rPh sb="0" eb="1">
      <t>エイ</t>
    </rPh>
    <phoneticPr fontId="15"/>
  </si>
  <si>
    <t>大字古市場３６６番地１</t>
    <rPh sb="0" eb="2">
      <t>オオアザ</t>
    </rPh>
    <rPh sb="2" eb="3">
      <t>フル</t>
    </rPh>
    <rPh sb="3" eb="5">
      <t>イチバ</t>
    </rPh>
    <rPh sb="8" eb="10">
      <t>バンチ</t>
    </rPh>
    <phoneticPr fontId="2"/>
  </si>
  <si>
    <t>350-0014</t>
  </si>
  <si>
    <t>049-265-7906</t>
  </si>
  <si>
    <t>049-265-7907</t>
  </si>
  <si>
    <t>①東武東上線　上福岡駅下車、「上福岡駅入口」より西武バス古01（南古谷行き）乗車、「城北埼玉中学・高等学校」下車、徒歩5分
②ＪＲ川越線　南古谷駅下車、「南古谷駅」より西武バス古01（上赤坂行き）乗車、「城北埼玉中学・高等学校」下車、徒歩5分</t>
    <rPh sb="1" eb="6">
      <t>トウブトウジョウセン</t>
    </rPh>
    <rPh sb="7" eb="10">
      <t>カミフクオカ</t>
    </rPh>
    <rPh sb="10" eb="11">
      <t>エキ</t>
    </rPh>
    <rPh sb="11" eb="13">
      <t>ゲシャ</t>
    </rPh>
    <rPh sb="15" eb="18">
      <t>カミフクオカ</t>
    </rPh>
    <rPh sb="18" eb="19">
      <t>エキ</t>
    </rPh>
    <rPh sb="19" eb="20">
      <t>イ</t>
    </rPh>
    <rPh sb="20" eb="21">
      <t>グチ</t>
    </rPh>
    <rPh sb="24" eb="26">
      <t>セイブ</t>
    </rPh>
    <rPh sb="28" eb="29">
      <t>フル</t>
    </rPh>
    <rPh sb="32" eb="35">
      <t>ミナミフルヤ</t>
    </rPh>
    <rPh sb="35" eb="36">
      <t>イ</t>
    </rPh>
    <rPh sb="38" eb="40">
      <t>ジョウシャ</t>
    </rPh>
    <rPh sb="42" eb="44">
      <t>ジョウホク</t>
    </rPh>
    <rPh sb="44" eb="46">
      <t>サイタマ</t>
    </rPh>
    <rPh sb="46" eb="48">
      <t>チュウガク</t>
    </rPh>
    <rPh sb="49" eb="51">
      <t>コウトウ</t>
    </rPh>
    <rPh sb="51" eb="53">
      <t>ガッコウ</t>
    </rPh>
    <rPh sb="54" eb="56">
      <t>ゲシャ</t>
    </rPh>
    <rPh sb="57" eb="59">
      <t>トホ</t>
    </rPh>
    <rPh sb="60" eb="61">
      <t>フン</t>
    </rPh>
    <rPh sb="65" eb="68">
      <t>カワゴエセン</t>
    </rPh>
    <rPh sb="69" eb="73">
      <t>ミナミフルヤエキ</t>
    </rPh>
    <rPh sb="73" eb="75">
      <t>ゲシャ</t>
    </rPh>
    <rPh sb="77" eb="81">
      <t>ミナミフルヤエキ</t>
    </rPh>
    <rPh sb="84" eb="86">
      <t>セイブ</t>
    </rPh>
    <rPh sb="88" eb="89">
      <t>フル</t>
    </rPh>
    <rPh sb="92" eb="93">
      <t>ウエ</t>
    </rPh>
    <rPh sb="93" eb="95">
      <t>アカサカ</t>
    </rPh>
    <rPh sb="95" eb="96">
      <t>イ</t>
    </rPh>
    <rPh sb="98" eb="100">
      <t>ジョウシャ</t>
    </rPh>
    <phoneticPr fontId="2"/>
  </si>
  <si>
    <t>ﾀｷﾉｳｶﾞﾀｼﾞｷﾞｮｳｼｮﾏｺﾞｺﾛﾌｧｰﾑ</t>
  </si>
  <si>
    <t>社</t>
    <rPh sb="0" eb="1">
      <t>シャ</t>
    </rPh>
    <phoneticPr fontId="2"/>
  </si>
  <si>
    <t>南台2-7-5</t>
    <rPh sb="0" eb="2">
      <t>ミナミダイ</t>
    </rPh>
    <phoneticPr fontId="2"/>
  </si>
  <si>
    <t>049-265-6629</t>
  </si>
  <si>
    <t>南大塚駅から徒歩４分</t>
    <rPh sb="0" eb="1">
      <t>ミナミ</t>
    </rPh>
    <rPh sb="1" eb="4">
      <t>オオツカエキ</t>
    </rPh>
    <rPh sb="6" eb="8">
      <t>トホ</t>
    </rPh>
    <rPh sb="9" eb="10">
      <t>フン</t>
    </rPh>
    <phoneticPr fontId="2"/>
  </si>
  <si>
    <t>（同）ＳＫＹ</t>
    <rPh sb="1" eb="2">
      <t>ドウ</t>
    </rPh>
    <phoneticPr fontId="15"/>
  </si>
  <si>
    <t>三光町24-2　ウエルズ石山2号室</t>
    <rPh sb="0" eb="2">
      <t>サンコウ</t>
    </rPh>
    <rPh sb="2" eb="3">
      <t>チョウ</t>
    </rPh>
    <rPh sb="12" eb="14">
      <t>イシヤマ</t>
    </rPh>
    <rPh sb="15" eb="17">
      <t>ゴウシツ</t>
    </rPh>
    <phoneticPr fontId="15"/>
  </si>
  <si>
    <t>049-298-5661</t>
  </si>
  <si>
    <t>東武東上線川越市駅から徒歩10分</t>
    <rPh sb="11" eb="13">
      <t>トホ</t>
    </rPh>
    <rPh sb="15" eb="16">
      <t>フン</t>
    </rPh>
    <phoneticPr fontId="15"/>
  </si>
  <si>
    <t>(株)リアン</t>
    <rPh sb="0" eb="3">
      <t>カブ</t>
    </rPh>
    <phoneticPr fontId="14"/>
  </si>
  <si>
    <t>ほまれの家川越店</t>
    <rPh sb="4" eb="8">
      <t>イエカワゴエテン</t>
    </rPh>
    <phoneticPr fontId="14"/>
  </si>
  <si>
    <t>川越市</t>
    <rPh sb="0" eb="3">
      <t>カワゴエシ</t>
    </rPh>
    <phoneticPr fontId="14"/>
  </si>
  <si>
    <t>小室551-1
リノコエド101号室</t>
    <rPh sb="0" eb="2">
      <t>コムロ</t>
    </rPh>
    <rPh sb="16" eb="18">
      <t>ゴウシツ</t>
    </rPh>
    <phoneticPr fontId="14"/>
  </si>
  <si>
    <t>350-1106</t>
  </si>
  <si>
    <t>049-257-4806</t>
  </si>
  <si>
    <t>049-257-4721</t>
  </si>
  <si>
    <t>ＪＲ西川越駅から徒歩4分</t>
    <rPh sb="2" eb="6">
      <t>ニシカワゴエエキ</t>
    </rPh>
    <rPh sb="8" eb="10">
      <t>トホ</t>
    </rPh>
    <rPh sb="11" eb="12">
      <t>フン</t>
    </rPh>
    <phoneticPr fontId="14"/>
  </si>
  <si>
    <t>営</t>
    <rPh sb="0" eb="1">
      <t>エイ</t>
    </rPh>
    <phoneticPr fontId="14"/>
  </si>
  <si>
    <t>bamboo(同)</t>
  </si>
  <si>
    <t>就労継続支援A型事業所バンブー</t>
    <rPh sb="0" eb="6">
      <t>シュウロウケイゾクシエン</t>
    </rPh>
    <rPh sb="7" eb="8">
      <t>ガタ</t>
    </rPh>
    <rPh sb="8" eb="11">
      <t>ジギョウショ</t>
    </rPh>
    <phoneticPr fontId="20"/>
  </si>
  <si>
    <t>川越市</t>
    <rPh sb="0" eb="3">
      <t>カワゴエシ</t>
    </rPh>
    <phoneticPr fontId="20"/>
  </si>
  <si>
    <t>脇田町28-40SKビル2階</t>
    <rPh sb="0" eb="2">
      <t>ワキタ</t>
    </rPh>
    <rPh sb="2" eb="3">
      <t>マチ</t>
    </rPh>
    <rPh sb="13" eb="14">
      <t>カイ</t>
    </rPh>
    <phoneticPr fontId="20"/>
  </si>
  <si>
    <t>350-1122</t>
  </si>
  <si>
    <t>049-277-6136</t>
  </si>
  <si>
    <t>049-277-6137</t>
  </si>
  <si>
    <t>JR・東武東上線川越駅車2分</t>
    <rPh sb="3" eb="8">
      <t>トウブトウジョウセン</t>
    </rPh>
    <rPh sb="8" eb="10">
      <t>カワゴエ</t>
    </rPh>
    <rPh sb="10" eb="11">
      <t>エキ</t>
    </rPh>
    <rPh sb="11" eb="12">
      <t>クルマ</t>
    </rPh>
    <rPh sb="13" eb="14">
      <t>フン</t>
    </rPh>
    <phoneticPr fontId="20"/>
  </si>
  <si>
    <t>営</t>
    <rPh sb="0" eb="1">
      <t>エイ</t>
    </rPh>
    <phoneticPr fontId="20"/>
  </si>
  <si>
    <t>(同)やまぶき</t>
  </si>
  <si>
    <t>やまぶき川越</t>
    <rPh sb="4" eb="6">
      <t>カワゴエ</t>
    </rPh>
    <phoneticPr fontId="20"/>
  </si>
  <si>
    <t>菅原町２３－６　TS川越ビル４F</t>
    <rPh sb="0" eb="3">
      <t>スガワラマチ</t>
    </rPh>
    <rPh sb="10" eb="12">
      <t>カワゴエ</t>
    </rPh>
    <phoneticPr fontId="20"/>
  </si>
  <si>
    <t>350-0046</t>
  </si>
  <si>
    <t>049-229-5788</t>
  </si>
  <si>
    <t>049-229-5789</t>
  </si>
  <si>
    <t>JR・東武東上線川越駅徒歩4分</t>
    <rPh sb="3" eb="8">
      <t>トウブトウジョウセン</t>
    </rPh>
    <rPh sb="8" eb="10">
      <t>カワゴエ</t>
    </rPh>
    <rPh sb="10" eb="11">
      <t>エキ</t>
    </rPh>
    <rPh sb="11" eb="13">
      <t>トホ</t>
    </rPh>
    <rPh sb="14" eb="15">
      <t>フン</t>
    </rPh>
    <phoneticPr fontId="20"/>
  </si>
  <si>
    <t>国納816-1</t>
    <rPh sb="0" eb="1">
      <t>クニ</t>
    </rPh>
    <rPh sb="1" eb="2">
      <t>オサ</t>
    </rPh>
    <phoneticPr fontId="2"/>
  </si>
  <si>
    <t>345-0834</t>
  </si>
  <si>
    <t>0480-36-1100</t>
  </si>
  <si>
    <t>久喜駅徒歩20分</t>
    <rPh sb="0" eb="2">
      <t>クキ</t>
    </rPh>
    <rPh sb="2" eb="3">
      <t>エキ</t>
    </rPh>
    <rPh sb="3" eb="5">
      <t>トホ</t>
    </rPh>
    <rPh sb="7" eb="8">
      <t>フン</t>
    </rPh>
    <phoneticPr fontId="2"/>
  </si>
  <si>
    <t>本山</t>
    <rPh sb="0" eb="2">
      <t>モトヤマ</t>
    </rPh>
    <phoneticPr fontId="2"/>
  </si>
  <si>
    <t>works.kokunou@akari2006.or.jp</t>
  </si>
  <si>
    <t>特非</t>
    <rPh sb="0" eb="1">
      <t>トク</t>
    </rPh>
    <rPh sb="1" eb="2">
      <t>ヒ</t>
    </rPh>
    <phoneticPr fontId="2"/>
  </si>
  <si>
    <t>af</t>
  </si>
  <si>
    <t>中央6丁目1番29　OhanaⅡ　1階</t>
    <rPh sb="0" eb="2">
      <t>チュウオウ</t>
    </rPh>
    <rPh sb="3" eb="5">
      <t>チョウメ</t>
    </rPh>
    <rPh sb="6" eb="7">
      <t>バン</t>
    </rPh>
    <rPh sb="18" eb="19">
      <t>カイ</t>
    </rPh>
    <phoneticPr fontId="2"/>
  </si>
  <si>
    <t>344-0067</t>
  </si>
  <si>
    <t>048-812-4560</t>
  </si>
  <si>
    <t>048-812-4561</t>
  </si>
  <si>
    <t>東武スカイツリーライン春日部駅西口から徒歩6分
※R8.3～休止</t>
    <rPh sb="11" eb="14">
      <t>カスカベ</t>
    </rPh>
    <rPh sb="14" eb="15">
      <t>エキ</t>
    </rPh>
    <rPh sb="15" eb="17">
      <t>ニシグチ</t>
    </rPh>
    <rPh sb="19" eb="21">
      <t>トホ</t>
    </rPh>
    <rPh sb="22" eb="23">
      <t>フン</t>
    </rPh>
    <rPh sb="30" eb="32">
      <t>キュウシ</t>
    </rPh>
    <phoneticPr fontId="2"/>
  </si>
  <si>
    <t>miraikoubou048@gmail.com</t>
  </si>
  <si>
    <t>ﾐﾗｲｺｳﾎﾞｳ</t>
  </si>
  <si>
    <t>知精</t>
    <rPh sb="0" eb="1">
      <t>チ</t>
    </rPh>
    <rPh sb="1" eb="2">
      <t>セイ</t>
    </rPh>
    <phoneticPr fontId="2"/>
  </si>
  <si>
    <t>a</t>
  </si>
  <si>
    <t>中央2-17-16 吉野コーポ1階</t>
    <rPh sb="0" eb="2">
      <t>チュウオウ</t>
    </rPh>
    <rPh sb="10" eb="12">
      <t>ヨシノ</t>
    </rPh>
    <rPh sb="16" eb="17">
      <t>カイ</t>
    </rPh>
    <phoneticPr fontId="2"/>
  </si>
  <si>
    <t>048-720-8460</t>
  </si>
  <si>
    <t>048-720-8470</t>
  </si>
  <si>
    <t>春日部駅西口から徒歩6分</t>
    <rPh sb="0" eb="3">
      <t>カスカベ</t>
    </rPh>
    <rPh sb="3" eb="4">
      <t>エキ</t>
    </rPh>
    <rPh sb="4" eb="6">
      <t>ニシグチ</t>
    </rPh>
    <rPh sb="8" eb="10">
      <t>トホ</t>
    </rPh>
    <rPh sb="11" eb="12">
      <t>フン</t>
    </rPh>
    <phoneticPr fontId="2"/>
  </si>
  <si>
    <t>Iris@senju.co</t>
  </si>
  <si>
    <t>中央6-8-18
大栄ビル1F</t>
    <rPh sb="0" eb="2">
      <t>チュウオウ</t>
    </rPh>
    <rPh sb="9" eb="11">
      <t>ダイエイ</t>
    </rPh>
    <phoneticPr fontId="2"/>
  </si>
  <si>
    <t>048-793-4597</t>
  </si>
  <si>
    <t>048-793-4598</t>
  </si>
  <si>
    <t>東武鉄道春日部駅西口より徒歩10分</t>
    <rPh sb="0" eb="2">
      <t>トウブ</t>
    </rPh>
    <rPh sb="2" eb="4">
      <t>テツドウ</t>
    </rPh>
    <rPh sb="4" eb="8">
      <t>カスカベエキ</t>
    </rPh>
    <rPh sb="8" eb="10">
      <t>ニシグチ</t>
    </rPh>
    <rPh sb="12" eb="14">
      <t>トホ</t>
    </rPh>
    <rPh sb="16" eb="17">
      <t>フン</t>
    </rPh>
    <phoneticPr fontId="2"/>
  </si>
  <si>
    <t>櫻沢</t>
    <rPh sb="0" eb="1">
      <t>サクラ</t>
    </rPh>
    <rPh sb="1" eb="2">
      <t>ザワ</t>
    </rPh>
    <phoneticPr fontId="2"/>
  </si>
  <si>
    <t>sugarpine@pine-bloom.jp</t>
  </si>
  <si>
    <t>ｼｭｶﾞｰﾊﾟｲﾝ</t>
  </si>
  <si>
    <t>増富405-6</t>
    <rPh sb="0" eb="2">
      <t>マストミ</t>
    </rPh>
    <phoneticPr fontId="2"/>
  </si>
  <si>
    <t>344-0041</t>
  </si>
  <si>
    <t>048-812-4081</t>
  </si>
  <si>
    <t>東部アーバンパークライン豊春駅から徒歩19分</t>
    <rPh sb="0" eb="2">
      <t>トウブ</t>
    </rPh>
    <rPh sb="12" eb="15">
      <t>トヨハルエキ</t>
    </rPh>
    <rPh sb="17" eb="19">
      <t>トホ</t>
    </rPh>
    <rPh sb="21" eb="22">
      <t>フン</t>
    </rPh>
    <phoneticPr fontId="2"/>
  </si>
  <si>
    <t>ek390574@gmail.com</t>
  </si>
  <si>
    <t>ｳｨﾙｳｪｲ</t>
  </si>
  <si>
    <t>粕壁東1-21-7
春日部アークビル１階</t>
    <rPh sb="0" eb="3">
      <t>カスカベヒガシ</t>
    </rPh>
    <rPh sb="10" eb="13">
      <t>カスカベ</t>
    </rPh>
    <rPh sb="19" eb="20">
      <t>カイ</t>
    </rPh>
    <phoneticPr fontId="2"/>
  </si>
  <si>
    <t>344-0062</t>
  </si>
  <si>
    <t>048-795-4028</t>
  </si>
  <si>
    <t>048-795-4029</t>
  </si>
  <si>
    <t>東武伊勢崎線・野田線春日部駅東口から徒歩6分</t>
    <rPh sb="0" eb="2">
      <t>トウブ</t>
    </rPh>
    <rPh sb="2" eb="5">
      <t>イセサキ</t>
    </rPh>
    <rPh sb="5" eb="6">
      <t>セン</t>
    </rPh>
    <rPh sb="7" eb="10">
      <t>ノダセン</t>
    </rPh>
    <rPh sb="10" eb="14">
      <t>カスカベエキ</t>
    </rPh>
    <rPh sb="14" eb="16">
      <t>ヒガシグチ</t>
    </rPh>
    <rPh sb="18" eb="20">
      <t>トホ</t>
    </rPh>
    <rPh sb="21" eb="22">
      <t>フン</t>
    </rPh>
    <phoneticPr fontId="2"/>
  </si>
  <si>
    <t>info@kal-mia.com</t>
  </si>
  <si>
    <t>ｲﾍﾞﾘｽ</t>
  </si>
  <si>
    <t>（同）藤の里</t>
    <rPh sb="1" eb="2">
      <t>ドウ</t>
    </rPh>
    <rPh sb="3" eb="4">
      <t>フジ</t>
    </rPh>
    <rPh sb="5" eb="6">
      <t>サト</t>
    </rPh>
    <phoneticPr fontId="2"/>
  </si>
  <si>
    <t>藤の里　春日部駅前</t>
    <rPh sb="0" eb="1">
      <t>フジ</t>
    </rPh>
    <rPh sb="2" eb="3">
      <t>サト</t>
    </rPh>
    <rPh sb="4" eb="9">
      <t>カスカベエキマエ</t>
    </rPh>
    <phoneticPr fontId="2"/>
  </si>
  <si>
    <t>中央6丁目1番29　OhanaⅡ 2階</t>
    <rPh sb="0" eb="2">
      <t>チュウオウ</t>
    </rPh>
    <rPh sb="3" eb="5">
      <t>チョウメ</t>
    </rPh>
    <rPh sb="6" eb="7">
      <t>バン</t>
    </rPh>
    <rPh sb="18" eb="19">
      <t>カイ</t>
    </rPh>
    <phoneticPr fontId="2"/>
  </si>
  <si>
    <t>048-731-8091</t>
  </si>
  <si>
    <t>048-731-8092</t>
  </si>
  <si>
    <t>東武スカイツリーライン春日部駅西口から徒歩6分</t>
    <rPh sb="11" eb="14">
      <t>カスカベ</t>
    </rPh>
    <rPh sb="14" eb="15">
      <t>エキ</t>
    </rPh>
    <rPh sb="15" eb="17">
      <t>ニシグチ</t>
    </rPh>
    <rPh sb="19" eb="21">
      <t>トホ</t>
    </rPh>
    <rPh sb="22" eb="23">
      <t>フン</t>
    </rPh>
    <phoneticPr fontId="2"/>
  </si>
  <si>
    <t>山中</t>
    <rPh sb="0" eb="2">
      <t>ヤマナカ</t>
    </rPh>
    <phoneticPr fontId="2"/>
  </si>
  <si>
    <t>info.fuzinosato@gmail.com</t>
  </si>
  <si>
    <t>ﾌｼﾞﾉｻﾄｶｽｶﾍﾞｴｷﾏｴ</t>
  </si>
  <si>
    <t>東部</t>
    <rPh sb="0" eb="2">
      <t>トウブ</t>
    </rPh>
    <phoneticPr fontId="2"/>
  </si>
  <si>
    <t>千間台東1-1-6</t>
    <rPh sb="0" eb="3">
      <t>センゲンダイ</t>
    </rPh>
    <rPh sb="3" eb="4">
      <t>ヒガシ</t>
    </rPh>
    <phoneticPr fontId="2"/>
  </si>
  <si>
    <t>343-0042</t>
  </si>
  <si>
    <t>048-973-2940</t>
  </si>
  <si>
    <t>048-973-2941</t>
  </si>
  <si>
    <t>東武伊勢崎線せんげん台駅下車徒歩2分</t>
    <rPh sb="0" eb="2">
      <t>トウブ</t>
    </rPh>
    <rPh sb="2" eb="5">
      <t>イセザキ</t>
    </rPh>
    <rPh sb="5" eb="6">
      <t>セン</t>
    </rPh>
    <rPh sb="10" eb="11">
      <t>ダイ</t>
    </rPh>
    <rPh sb="11" eb="12">
      <t>エキ</t>
    </rPh>
    <rPh sb="12" eb="14">
      <t>ゲシャ</t>
    </rPh>
    <rPh sb="14" eb="16">
      <t>トホ</t>
    </rPh>
    <rPh sb="17" eb="18">
      <t>フン</t>
    </rPh>
    <phoneticPr fontId="2"/>
  </si>
  <si>
    <t>an_akari@dream.ocn.ne.jp</t>
  </si>
  <si>
    <t>ｼｭｳﾛｳｹｲｿﾞｸｼｴﾝｴｰｶﾞﾀｼﾞｷﾞｮｳｼｮｱｶﾘ</t>
  </si>
  <si>
    <t>北越谷4-3-12 ブリリアン・レジデンス201</t>
    <rPh sb="0" eb="3">
      <t>キタコシガヤ</t>
    </rPh>
    <phoneticPr fontId="2"/>
  </si>
  <si>
    <t>343-0026</t>
  </si>
  <si>
    <t>048-971-6932</t>
  </si>
  <si>
    <t>048-971-7936</t>
  </si>
  <si>
    <t>東武伊勢崎線北越谷駅下車徒歩3分</t>
    <rPh sb="0" eb="2">
      <t>トウブ</t>
    </rPh>
    <rPh sb="2" eb="5">
      <t>イセザキ</t>
    </rPh>
    <rPh sb="5" eb="6">
      <t>セン</t>
    </rPh>
    <rPh sb="6" eb="9">
      <t>キタコシガヤ</t>
    </rPh>
    <rPh sb="9" eb="10">
      <t>エキ</t>
    </rPh>
    <rPh sb="10" eb="12">
      <t>ゲシャ</t>
    </rPh>
    <rPh sb="12" eb="14">
      <t>トホ</t>
    </rPh>
    <rPh sb="15" eb="16">
      <t>フン</t>
    </rPh>
    <phoneticPr fontId="2"/>
  </si>
  <si>
    <t>info@planet.jp.net</t>
  </si>
  <si>
    <t>ﾌﾟﾗﾈｯﾄｺｼｶﾞﾔ</t>
  </si>
  <si>
    <t>瓦曽根1-20-6　Ｋファーストビル1Ｆ</t>
  </si>
  <si>
    <t>343-0021</t>
  </si>
  <si>
    <t>048-967-8799</t>
  </si>
  <si>
    <t>048-967-8099</t>
  </si>
  <si>
    <t>東武伊勢崎線越谷駅下車徒歩6分</t>
    <rPh sb="0" eb="2">
      <t>トウブ</t>
    </rPh>
    <phoneticPr fontId="2"/>
  </si>
  <si>
    <t>info@cl-9.co.jp</t>
  </si>
  <si>
    <t>ｸﾗｳﾄﾞﾅｲﾝｺｼｶﾞﾔ</t>
  </si>
  <si>
    <t>南越谷1-19-5森ビル3Ｆ</t>
    <rPh sb="0" eb="3">
      <t>ミナミコシガヤ</t>
    </rPh>
    <rPh sb="9" eb="10">
      <t>モリ</t>
    </rPh>
    <phoneticPr fontId="2"/>
  </si>
  <si>
    <t>343-0845</t>
  </si>
  <si>
    <t>048-988-9999</t>
  </si>
  <si>
    <t>048-988-9989</t>
  </si>
  <si>
    <t>ＪＲ武蔵野線南越谷駅・東武伊勢崎線新越谷駅から徒歩1分</t>
    <rPh sb="2" eb="6">
      <t>ムサシノセン</t>
    </rPh>
    <rPh sb="6" eb="10">
      <t>ミナミコシガヤエキ</t>
    </rPh>
    <rPh sb="11" eb="13">
      <t>トウブ</t>
    </rPh>
    <rPh sb="17" eb="18">
      <t>シン</t>
    </rPh>
    <phoneticPr fontId="2"/>
  </si>
  <si>
    <t>ｸﾗｳﾄﾞﾅｲﾝｼﾝｺｼｶﾞﾔ</t>
  </si>
  <si>
    <t>千間台東二丁目5番地1</t>
    <rPh sb="4" eb="5">
      <t>ニ</t>
    </rPh>
    <phoneticPr fontId="2"/>
  </si>
  <si>
    <t>343-0043</t>
  </si>
  <si>
    <t>048-973-5910</t>
  </si>
  <si>
    <t>048-973-5920</t>
  </si>
  <si>
    <t>東武スカイツリーラインせんげん台駅東口徒歩7分</t>
    <rPh sb="0" eb="2">
      <t>トウブ</t>
    </rPh>
    <rPh sb="15" eb="16">
      <t>ダイ</t>
    </rPh>
    <rPh sb="16" eb="17">
      <t>エキ</t>
    </rPh>
    <rPh sb="17" eb="19">
      <t>ヒガシグチ</t>
    </rPh>
    <rPh sb="19" eb="21">
      <t>トホ</t>
    </rPh>
    <rPh sb="22" eb="23">
      <t>フン</t>
    </rPh>
    <phoneticPr fontId="2"/>
  </si>
  <si>
    <t>ｸﾗｳﾄﾞﾅｲﾝｾﾝｹﾞﾝﾀﾞｲ</t>
  </si>
  <si>
    <t>北越谷2-40-1</t>
    <rPh sb="0" eb="3">
      <t>キタコシガヤ</t>
    </rPh>
    <phoneticPr fontId="2"/>
  </si>
  <si>
    <t>048-973-7422</t>
  </si>
  <si>
    <t>048-793-7423</t>
  </si>
  <si>
    <t>東武伊勢崎線北越谷駅下車徒歩3分</t>
    <rPh sb="6" eb="7">
      <t>キタ</t>
    </rPh>
    <phoneticPr fontId="2"/>
  </si>
  <si>
    <t>(同)Ａｚアットモア</t>
  </si>
  <si>
    <t>越ヶ谷1-13-2</t>
    <rPh sb="0" eb="1">
      <t>コシ</t>
    </rPh>
    <rPh sb="2" eb="3">
      <t>タニ</t>
    </rPh>
    <phoneticPr fontId="2"/>
  </si>
  <si>
    <t>343-0813</t>
  </si>
  <si>
    <t>048-999-6834</t>
  </si>
  <si>
    <t>048-999-6894</t>
  </si>
  <si>
    <t>東武スカイツリーライン越谷駅徒歩5分</t>
    <rPh sb="0" eb="2">
      <t>トウブ</t>
    </rPh>
    <rPh sb="11" eb="13">
      <t>コシガヤ</t>
    </rPh>
    <rPh sb="13" eb="14">
      <t>エキ</t>
    </rPh>
    <rPh sb="14" eb="16">
      <t>トホ</t>
    </rPh>
    <rPh sb="17" eb="18">
      <t>フン</t>
    </rPh>
    <phoneticPr fontId="2"/>
  </si>
  <si>
    <t>(株)やそきち</t>
  </si>
  <si>
    <t>北越谷4-14-2</t>
    <rPh sb="0" eb="3">
      <t>キタコシガヤ</t>
    </rPh>
    <phoneticPr fontId="2"/>
  </si>
  <si>
    <t>048-967-5520</t>
  </si>
  <si>
    <t>東武スカイツリーライン北越谷駅徒歩3分</t>
    <rPh sb="0" eb="2">
      <t>トウブ</t>
    </rPh>
    <rPh sb="11" eb="12">
      <t>キタ</t>
    </rPh>
    <rPh sb="12" eb="14">
      <t>コシガヤ</t>
    </rPh>
    <rPh sb="14" eb="15">
      <t>エキ</t>
    </rPh>
    <rPh sb="15" eb="17">
      <t>トホ</t>
    </rPh>
    <rPh sb="18" eb="19">
      <t>フン</t>
    </rPh>
    <phoneticPr fontId="2"/>
  </si>
  <si>
    <t>アイ・ケア(株)</t>
  </si>
  <si>
    <t>赤山本町14-7</t>
    <rPh sb="0" eb="4">
      <t>アカヤマホンチョウ</t>
    </rPh>
    <phoneticPr fontId="2"/>
  </si>
  <si>
    <t>343-0808</t>
  </si>
  <si>
    <t>048-971-9781</t>
  </si>
  <si>
    <t>048-971-9783</t>
  </si>
  <si>
    <t>東武スカイツリーライン越谷駅徒歩7分</t>
    <rPh sb="0" eb="2">
      <t>トウブ</t>
    </rPh>
    <rPh sb="11" eb="13">
      <t>コシガヤ</t>
    </rPh>
    <rPh sb="13" eb="14">
      <t>エキ</t>
    </rPh>
    <rPh sb="14" eb="16">
      <t>トホ</t>
    </rPh>
    <rPh sb="17" eb="18">
      <t>フン</t>
    </rPh>
    <phoneticPr fontId="2"/>
  </si>
  <si>
    <t>蒲生茜町12-9　アサクラビル1F</t>
    <rPh sb="0" eb="4">
      <t>ガモウアカネチョウ</t>
    </rPh>
    <phoneticPr fontId="2"/>
  </si>
  <si>
    <t>343-0843</t>
  </si>
  <si>
    <t>048-971-5505</t>
  </si>
  <si>
    <t>048-971-5523</t>
  </si>
  <si>
    <t>東武スカイツリーライン蒲生駅徒歩1分</t>
    <rPh sb="0" eb="2">
      <t>トウブ</t>
    </rPh>
    <rPh sb="11" eb="13">
      <t>ガモウ</t>
    </rPh>
    <rPh sb="13" eb="14">
      <t>エキ</t>
    </rPh>
    <rPh sb="14" eb="16">
      <t>トホ</t>
    </rPh>
    <rPh sb="17" eb="18">
      <t>フン</t>
    </rPh>
    <phoneticPr fontId="2"/>
  </si>
  <si>
    <t>南荻島1417</t>
  </si>
  <si>
    <t>3430804</t>
  </si>
  <si>
    <t>048-940-0100</t>
  </si>
  <si>
    <t>048-940-1580</t>
  </si>
  <si>
    <t>荻島小学校バス停下車徒歩5分</t>
    <rPh sb="0" eb="5">
      <t>オギシマショウガッコウ</t>
    </rPh>
    <rPh sb="7" eb="8">
      <t>テイ</t>
    </rPh>
    <rPh sb="8" eb="10">
      <t>ゲシャ</t>
    </rPh>
    <rPh sb="10" eb="12">
      <t>トホ</t>
    </rPh>
    <rPh sb="13" eb="14">
      <t>フン</t>
    </rPh>
    <phoneticPr fontId="2"/>
  </si>
  <si>
    <t>(株)ポップワールドＰＬＵＳ</t>
  </si>
  <si>
    <t>東大沢四丁目２６番２号</t>
    <rPh sb="0" eb="1">
      <t>ヒガシ</t>
    </rPh>
    <rPh sb="1" eb="3">
      <t>オオサワ</t>
    </rPh>
    <rPh sb="3" eb="6">
      <t>ヨンチョウメ</t>
    </rPh>
    <rPh sb="8" eb="9">
      <t>バン</t>
    </rPh>
    <rPh sb="10" eb="11">
      <t>ゴウ</t>
    </rPh>
    <phoneticPr fontId="2"/>
  </si>
  <si>
    <t>343-0022</t>
  </si>
  <si>
    <t>048-967-2940</t>
  </si>
  <si>
    <t>048-967-2941</t>
  </si>
  <si>
    <t>東武スカイツリーライン　北越谷駅　徒歩３０分</t>
    <rPh sb="0" eb="2">
      <t>トウブ</t>
    </rPh>
    <rPh sb="12" eb="16">
      <t>キタコシガヤエキ</t>
    </rPh>
    <rPh sb="17" eb="19">
      <t>トホ</t>
    </rPh>
    <rPh sb="21" eb="22">
      <t>フン</t>
    </rPh>
    <phoneticPr fontId="2"/>
  </si>
  <si>
    <t>利根(南)</t>
    <rPh sb="0" eb="2">
      <t>トネ</t>
    </rPh>
    <rPh sb="3" eb="4">
      <t>ミナミ</t>
    </rPh>
    <phoneticPr fontId="2"/>
  </si>
  <si>
    <t>(同)けやき</t>
  </si>
  <si>
    <t>けやき大袋</t>
    <rPh sb="3" eb="5">
      <t>オオブクロ</t>
    </rPh>
    <phoneticPr fontId="2"/>
  </si>
  <si>
    <t>袋山1424-1 髙橋ビル2階B</t>
    <rPh sb="0" eb="2">
      <t>フクロヤマ</t>
    </rPh>
    <rPh sb="9" eb="10">
      <t>タカ</t>
    </rPh>
    <rPh sb="10" eb="11">
      <t>ハシ</t>
    </rPh>
    <rPh sb="14" eb="15">
      <t>カイ</t>
    </rPh>
    <phoneticPr fontId="2"/>
  </si>
  <si>
    <t>343-0032</t>
  </si>
  <si>
    <t>048-970-3388</t>
  </si>
  <si>
    <t>048-970-3389</t>
  </si>
  <si>
    <t>東部スカイツリーライン大袋駅徒歩3分</t>
    <rPh sb="11" eb="13">
      <t>オオブクロ</t>
    </rPh>
    <phoneticPr fontId="2"/>
  </si>
  <si>
    <t>(一社)ワイズ・ドリーム</t>
  </si>
  <si>
    <t>就労継続支援A型事業所　こもれび</t>
    <rPh sb="0" eb="2">
      <t>シュウロウ</t>
    </rPh>
    <rPh sb="2" eb="4">
      <t>ケイゾク</t>
    </rPh>
    <rPh sb="4" eb="6">
      <t>シエン</t>
    </rPh>
    <rPh sb="7" eb="8">
      <t>ガタ</t>
    </rPh>
    <rPh sb="8" eb="11">
      <t>ジギョウショ</t>
    </rPh>
    <phoneticPr fontId="2"/>
  </si>
  <si>
    <t>相模町五丁目３３５番地１</t>
    <rPh sb="0" eb="3">
      <t>サガミチョウ</t>
    </rPh>
    <rPh sb="3" eb="4">
      <t>イ</t>
    </rPh>
    <rPh sb="4" eb="6">
      <t>チョウメ</t>
    </rPh>
    <rPh sb="9" eb="11">
      <t>バンチ</t>
    </rPh>
    <phoneticPr fontId="2"/>
  </si>
  <si>
    <t>048-940-8655</t>
  </si>
  <si>
    <t>048-940-8658</t>
  </si>
  <si>
    <t>JR武蔵野線　越谷レイクタウン駅より徒歩20分</t>
    <rPh sb="2" eb="6">
      <t>ムサシノセン</t>
    </rPh>
    <rPh sb="7" eb="9">
      <t>コシガヤ</t>
    </rPh>
    <rPh sb="15" eb="16">
      <t>エキ</t>
    </rPh>
    <rPh sb="18" eb="20">
      <t>トホ</t>
    </rPh>
    <rPh sb="22" eb="23">
      <t>フン</t>
    </rPh>
    <phoneticPr fontId="2"/>
  </si>
  <si>
    <t>栗橋中央1-14-12</t>
    <rPh sb="0" eb="4">
      <t>クリハシチュウオウ</t>
    </rPh>
    <phoneticPr fontId="2"/>
  </si>
  <si>
    <t>349-1102</t>
  </si>
  <si>
    <t>0480-53-8558</t>
  </si>
  <si>
    <t>0480-53-8559</t>
  </si>
  <si>
    <t>栗橋駅下車徒歩4分</t>
    <rPh sb="0" eb="2">
      <t>クリハシ</t>
    </rPh>
    <rPh sb="2" eb="3">
      <t>エキ</t>
    </rPh>
    <rPh sb="3" eb="5">
      <t>ゲシャ</t>
    </rPh>
    <rPh sb="5" eb="7">
      <t>トホ</t>
    </rPh>
    <rPh sb="8" eb="9">
      <t>フン</t>
    </rPh>
    <phoneticPr fontId="2"/>
  </si>
  <si>
    <t>info.miyata0126@gmail.com</t>
  </si>
  <si>
    <t>ﾋﾏﾜﾘ</t>
  </si>
  <si>
    <t>（同）コスモス</t>
    <rPh sb="1" eb="2">
      <t>ドウ</t>
    </rPh>
    <phoneticPr fontId="2"/>
  </si>
  <si>
    <t>コスモス久喜</t>
    <rPh sb="4" eb="6">
      <t>クキ</t>
    </rPh>
    <phoneticPr fontId="2"/>
  </si>
  <si>
    <t>久喜中央2丁目6-23　OhanaⅠ　2階</t>
    <rPh sb="0" eb="2">
      <t>クキ</t>
    </rPh>
    <rPh sb="2" eb="4">
      <t>チュウオウ</t>
    </rPh>
    <rPh sb="5" eb="7">
      <t>チョウメ</t>
    </rPh>
    <rPh sb="20" eb="21">
      <t>カイ</t>
    </rPh>
    <phoneticPr fontId="2"/>
  </si>
  <si>
    <t>346-0003</t>
  </si>
  <si>
    <t>0480-44-9077</t>
  </si>
  <si>
    <t>0480-44-9078</t>
  </si>
  <si>
    <t>東武伊勢崎線久喜駅西口下車徒歩５分</t>
    <rPh sb="0" eb="2">
      <t>トウブ</t>
    </rPh>
    <rPh sb="2" eb="5">
      <t>イセサキ</t>
    </rPh>
    <rPh sb="5" eb="6">
      <t>セン</t>
    </rPh>
    <rPh sb="6" eb="8">
      <t>クキ</t>
    </rPh>
    <rPh sb="8" eb="9">
      <t>エキ</t>
    </rPh>
    <rPh sb="9" eb="11">
      <t>ニシグチ</t>
    </rPh>
    <rPh sb="11" eb="13">
      <t>ゲシャ</t>
    </rPh>
    <rPh sb="13" eb="15">
      <t>トホ</t>
    </rPh>
    <rPh sb="16" eb="17">
      <t>フン</t>
    </rPh>
    <phoneticPr fontId="2"/>
  </si>
  <si>
    <t>info.cosmos.llc@gmail.com</t>
  </si>
  <si>
    <t>ｺｽﾓｽｸｷ</t>
  </si>
  <si>
    <t>acf</t>
  </si>
  <si>
    <t>（一社）クリスタルサービス</t>
    <rPh sb="1" eb="2">
      <t>イチ</t>
    </rPh>
    <rPh sb="2" eb="3">
      <t>シャ</t>
    </rPh>
    <phoneticPr fontId="2"/>
  </si>
  <si>
    <t>垳５３０番５</t>
    <rPh sb="0" eb="1">
      <t>ガケ</t>
    </rPh>
    <rPh sb="4" eb="5">
      <t>バン</t>
    </rPh>
    <phoneticPr fontId="2"/>
  </si>
  <si>
    <t>340-0824</t>
  </si>
  <si>
    <t>048-954-4213</t>
  </si>
  <si>
    <t>048-954-4214</t>
  </si>
  <si>
    <t>つくばエクスプレス八潮駅から徒歩１５分</t>
    <rPh sb="9" eb="11">
      <t>ヤシオ</t>
    </rPh>
    <rPh sb="11" eb="12">
      <t>エキ</t>
    </rPh>
    <rPh sb="14" eb="16">
      <t>トホ</t>
    </rPh>
    <rPh sb="18" eb="19">
      <t>フン</t>
    </rPh>
    <phoneticPr fontId="2"/>
  </si>
  <si>
    <t>H30.10</t>
  </si>
  <si>
    <t>中島</t>
    <rPh sb="0" eb="2">
      <t>ナカジマ</t>
    </rPh>
    <phoneticPr fontId="2"/>
  </si>
  <si>
    <t>nakamura@crystal-service.or.jp</t>
  </si>
  <si>
    <t>伊勢野306</t>
    <rPh sb="0" eb="3">
      <t>イセノ</t>
    </rPh>
    <phoneticPr fontId="2"/>
  </si>
  <si>
    <t>340-0821</t>
  </si>
  <si>
    <t>048-951-1443</t>
  </si>
  <si>
    <t>八潮駅から徒歩20分</t>
    <rPh sb="0" eb="2">
      <t>ヤシオ</t>
    </rPh>
    <rPh sb="2" eb="3">
      <t>エキ</t>
    </rPh>
    <rPh sb="5" eb="7">
      <t>トホ</t>
    </rPh>
    <rPh sb="9" eb="10">
      <t>フン</t>
    </rPh>
    <phoneticPr fontId="2"/>
  </si>
  <si>
    <t>小谷</t>
    <rPh sb="0" eb="2">
      <t>コタニ</t>
    </rPh>
    <phoneticPr fontId="2"/>
  </si>
  <si>
    <t>hanamomo.yashio@gmail.com</t>
  </si>
  <si>
    <t>ﾊﾅﾓﾓ</t>
  </si>
  <si>
    <t>(株)ｓｔａｒｏｚｙ</t>
    <rPh sb="1" eb="2">
      <t>カブ</t>
    </rPh>
    <phoneticPr fontId="2"/>
  </si>
  <si>
    <t>ｓｔａｒａ　ＬＯＧＩ</t>
  </si>
  <si>
    <t>大瀬５丁目７番地１２号</t>
    <rPh sb="0" eb="2">
      <t>オオセ</t>
    </rPh>
    <rPh sb="3" eb="5">
      <t>チョウメ</t>
    </rPh>
    <rPh sb="6" eb="8">
      <t>バンチ</t>
    </rPh>
    <rPh sb="10" eb="11">
      <t>ゴウ</t>
    </rPh>
    <phoneticPr fontId="2"/>
  </si>
  <si>
    <t>340-0822</t>
  </si>
  <si>
    <t>048-954-4809</t>
  </si>
  <si>
    <t>048-954-4801</t>
  </si>
  <si>
    <t>つくばエクスプレス八潮駅南口徒歩６分</t>
    <rPh sb="9" eb="11">
      <t>ヤシオ</t>
    </rPh>
    <rPh sb="11" eb="12">
      <t>エキ</t>
    </rPh>
    <rPh sb="12" eb="14">
      <t>ミナミグチ</t>
    </rPh>
    <rPh sb="14" eb="16">
      <t>トホ</t>
    </rPh>
    <rPh sb="17" eb="18">
      <t>フン</t>
    </rPh>
    <phoneticPr fontId="2"/>
  </si>
  <si>
    <t>t-ikemoto@starozy.net</t>
  </si>
  <si>
    <t>ｽﾀﾗ ﾛｼﾞ</t>
  </si>
  <si>
    <t>早稲田2-25-3 ﾄﾖﾀﾞﾋﾞﾙ3F</t>
    <rPh sb="0" eb="3">
      <t>ワセダ</t>
    </rPh>
    <phoneticPr fontId="2"/>
  </si>
  <si>
    <t>341-0018</t>
  </si>
  <si>
    <t>048-934-5407</t>
  </si>
  <si>
    <t>048-934-5408</t>
  </si>
  <si>
    <t>武蔵野線三郷駅下車徒歩10分</t>
    <rPh sb="0" eb="4">
      <t>ムサシノセン</t>
    </rPh>
    <rPh sb="4" eb="6">
      <t>ミサト</t>
    </rPh>
    <rPh sb="6" eb="7">
      <t>エキ</t>
    </rPh>
    <rPh sb="7" eb="9">
      <t>ゲシャ</t>
    </rPh>
    <rPh sb="9" eb="11">
      <t>トホ</t>
    </rPh>
    <rPh sb="13" eb="14">
      <t>フン</t>
    </rPh>
    <phoneticPr fontId="2"/>
  </si>
  <si>
    <t>info@linearrow.net</t>
  </si>
  <si>
    <t>ﾌﾞﾙｰｽｶｲﾐｻﾄ</t>
  </si>
  <si>
    <t>早稲田4-13-6</t>
    <rPh sb="0" eb="3">
      <t>ワセダ</t>
    </rPh>
    <phoneticPr fontId="2"/>
  </si>
  <si>
    <t>341-0035</t>
  </si>
  <si>
    <t>048-959-9697</t>
  </si>
  <si>
    <t>048-959-9679</t>
  </si>
  <si>
    <t>三郷駅北口から徒歩20分</t>
    <rPh sb="0" eb="2">
      <t>ミサト</t>
    </rPh>
    <rPh sb="2" eb="3">
      <t>エキ</t>
    </rPh>
    <rPh sb="3" eb="5">
      <t>キタグチ</t>
    </rPh>
    <rPh sb="7" eb="9">
      <t>トホ</t>
    </rPh>
    <rPh sb="11" eb="12">
      <t>フン</t>
    </rPh>
    <phoneticPr fontId="2"/>
  </si>
  <si>
    <t>keitaishii@gmail.com</t>
  </si>
  <si>
    <t>ｲﾝｽﾋﾟﾘｯﾄ</t>
  </si>
  <si>
    <t>戸ヶ崎3197-1 2階</t>
    <rPh sb="0" eb="3">
      <t>トガサキ</t>
    </rPh>
    <rPh sb="11" eb="12">
      <t>カイ</t>
    </rPh>
    <phoneticPr fontId="2"/>
  </si>
  <si>
    <t>341-0044</t>
  </si>
  <si>
    <t>048-951-1090</t>
  </si>
  <si>
    <t>048-951-1798</t>
  </si>
  <si>
    <t>八潮駅南口から京成バス「戸ヶ崎操車場」又は「戸ヶ崎十字路」下車徒歩1分</t>
    <rPh sb="0" eb="2">
      <t>ヤシオ</t>
    </rPh>
    <rPh sb="2" eb="3">
      <t>エキ</t>
    </rPh>
    <rPh sb="3" eb="5">
      <t>ミナミグチ</t>
    </rPh>
    <rPh sb="7" eb="9">
      <t>ケイセイ</t>
    </rPh>
    <rPh sb="12" eb="15">
      <t>トガサキ</t>
    </rPh>
    <rPh sb="15" eb="18">
      <t>ソウシャジョウ</t>
    </rPh>
    <rPh sb="19" eb="20">
      <t>マタ</t>
    </rPh>
    <rPh sb="22" eb="25">
      <t>トガサキ</t>
    </rPh>
    <rPh sb="25" eb="28">
      <t>ジュウジロ</t>
    </rPh>
    <rPh sb="29" eb="31">
      <t>ゲシャ</t>
    </rPh>
    <rPh sb="31" eb="33">
      <t>トホ</t>
    </rPh>
    <rPh sb="34" eb="35">
      <t>フン</t>
    </rPh>
    <phoneticPr fontId="2"/>
  </si>
  <si>
    <t>yuushin.megumi@yuushin1213.com</t>
  </si>
  <si>
    <t>ｼｭｳﾛｳｼｴﾝｼﾞｷﾞｮｳｼｮ　ｺｺﾛ</t>
  </si>
  <si>
    <t>東所沢和田2-10-1　アイシン和田1階</t>
    <rPh sb="0" eb="3">
      <t>ヒガシトコロザワ</t>
    </rPh>
    <rPh sb="3" eb="5">
      <t>ワダ</t>
    </rPh>
    <rPh sb="16" eb="18">
      <t>ワダ</t>
    </rPh>
    <rPh sb="19" eb="20">
      <t>カイ</t>
    </rPh>
    <phoneticPr fontId="2"/>
  </si>
  <si>
    <t>359-0023</t>
  </si>
  <si>
    <t>042-937-5031</t>
  </si>
  <si>
    <t>042-937-5038</t>
  </si>
  <si>
    <t>JR武蔵野線東所沢駅から徒歩3分</t>
    <rPh sb="2" eb="6">
      <t>ムサシノセン</t>
    </rPh>
    <rPh sb="6" eb="9">
      <t>ヒガシトコロザワ</t>
    </rPh>
    <rPh sb="9" eb="10">
      <t>エキ</t>
    </rPh>
    <rPh sb="12" eb="14">
      <t>トホ</t>
    </rPh>
    <rPh sb="15" eb="16">
      <t>フン</t>
    </rPh>
    <phoneticPr fontId="2"/>
  </si>
  <si>
    <t>成田</t>
    <rPh sb="0" eb="2">
      <t>ナリタ</t>
    </rPh>
    <phoneticPr fontId="2"/>
  </si>
  <si>
    <t>rumie@senju.co</t>
  </si>
  <si>
    <t>ﾙﾐｴ</t>
  </si>
  <si>
    <t>南町3丁目5-2　ハイツ島田1階</t>
    <rPh sb="0" eb="2">
      <t>ミナミマチ</t>
    </rPh>
    <rPh sb="3" eb="5">
      <t>チョウメ</t>
    </rPh>
    <rPh sb="12" eb="14">
      <t>シマダ</t>
    </rPh>
    <rPh sb="15" eb="16">
      <t>カイ</t>
    </rPh>
    <phoneticPr fontId="2"/>
  </si>
  <si>
    <t>335-0003</t>
  </si>
  <si>
    <t>048-430-7150</t>
  </si>
  <si>
    <t>048-430-7157</t>
  </si>
  <si>
    <t>JR京浜東北線西川口駅から徒歩７分</t>
    <rPh sb="2" eb="7">
      <t>ケイヒントウホクセン</t>
    </rPh>
    <rPh sb="7" eb="11">
      <t>ニシカワグチエキ</t>
    </rPh>
    <rPh sb="13" eb="15">
      <t>トホ</t>
    </rPh>
    <rPh sb="16" eb="17">
      <t>フン</t>
    </rPh>
    <phoneticPr fontId="2"/>
  </si>
  <si>
    <t>辻井</t>
    <rPh sb="0" eb="2">
      <t>ツジイ</t>
    </rPh>
    <phoneticPr fontId="2"/>
  </si>
  <si>
    <t>blossomworks_w@kurumi2021.co.jp</t>
  </si>
  <si>
    <t>ﾌﾞﾛｯｻﾑﾜｰｸｽﾜﾗﾋﾞ</t>
  </si>
  <si>
    <t>西部</t>
    <rPh sb="0" eb="2">
      <t>セイブ</t>
    </rPh>
    <phoneticPr fontId="2"/>
  </si>
  <si>
    <t>仲町1-7-27</t>
    <rPh sb="0" eb="2">
      <t>ナカマチ</t>
    </rPh>
    <phoneticPr fontId="2"/>
  </si>
  <si>
    <t>362-0035</t>
  </si>
  <si>
    <t>048-777-0300</t>
  </si>
  <si>
    <t>048-777-0302</t>
  </si>
  <si>
    <t>JR高崎線上尾駅から徒歩１分</t>
    <rPh sb="2" eb="5">
      <t>タカサキセン</t>
    </rPh>
    <rPh sb="5" eb="7">
      <t>アゲオ</t>
    </rPh>
    <rPh sb="7" eb="8">
      <t>エキ</t>
    </rPh>
    <rPh sb="10" eb="12">
      <t>トホ</t>
    </rPh>
    <rPh sb="13" eb="14">
      <t>プン</t>
    </rPh>
    <phoneticPr fontId="2"/>
  </si>
  <si>
    <t>soleil0601rino@gmail.com</t>
  </si>
  <si>
    <t>ﾘﾉ</t>
  </si>
  <si>
    <t>井戸木2-19-14
小野ビル２Ｆ</t>
    <rPh sb="0" eb="3">
      <t>イドギ</t>
    </rPh>
    <rPh sb="11" eb="13">
      <t>オノ</t>
    </rPh>
    <phoneticPr fontId="2"/>
  </si>
  <si>
    <t>048-662-9085</t>
  </si>
  <si>
    <t>048-662-9086</t>
  </si>
  <si>
    <t>桶川駅西口より徒歩9分</t>
    <rPh sb="0" eb="3">
      <t>オケガワエキ</t>
    </rPh>
    <rPh sb="3" eb="5">
      <t>ニシグチ</t>
    </rPh>
    <rPh sb="7" eb="9">
      <t>トホ</t>
    </rPh>
    <rPh sb="10" eb="11">
      <t>フン</t>
    </rPh>
    <phoneticPr fontId="2"/>
  </si>
  <si>
    <t>ageo.ichigen@gmail.com</t>
  </si>
  <si>
    <t>ﾗﾗ･ｻﾆｰ</t>
  </si>
  <si>
    <t>北部</t>
    <rPh sb="0" eb="2">
      <t>ホクブ</t>
    </rPh>
    <phoneticPr fontId="2"/>
  </si>
  <si>
    <t>(株)クレセル</t>
  </si>
  <si>
    <t>クレセル</t>
  </si>
  <si>
    <t>上尾市</t>
    <rPh sb="0" eb="2">
      <t>アゲオ</t>
    </rPh>
    <rPh sb="2" eb="3">
      <t>シ</t>
    </rPh>
    <phoneticPr fontId="2"/>
  </si>
  <si>
    <t>上２６５番地１</t>
    <rPh sb="0" eb="1">
      <t>ウエ</t>
    </rPh>
    <rPh sb="4" eb="6">
      <t>バンチ</t>
    </rPh>
    <phoneticPr fontId="2"/>
  </si>
  <si>
    <t>362-0001</t>
  </si>
  <si>
    <t>048‐729‐6666</t>
  </si>
  <si>
    <t>048‐729‐6655</t>
  </si>
  <si>
    <t>JR高崎線　北上尾駅から徒歩15分</t>
    <rPh sb="2" eb="5">
      <t>タカサキセン</t>
    </rPh>
    <rPh sb="6" eb="10">
      <t>キタアゲオエキ</t>
    </rPh>
    <rPh sb="12" eb="14">
      <t>トホ</t>
    </rPh>
    <rPh sb="16" eb="17">
      <t>フン</t>
    </rPh>
    <phoneticPr fontId="2"/>
  </si>
  <si>
    <t>杉山</t>
    <rPh sb="0" eb="2">
      <t>スギヤマ</t>
    </rPh>
    <phoneticPr fontId="2"/>
  </si>
  <si>
    <t>crecer20250901@gmail.com</t>
  </si>
  <si>
    <t>県央</t>
    <rPh sb="0" eb="2">
      <t>ケンオウ</t>
    </rPh>
    <phoneticPr fontId="2"/>
  </si>
  <si>
    <t>人形1-7-39</t>
    <rPh sb="0" eb="2">
      <t>ニンギョウ</t>
    </rPh>
    <phoneticPr fontId="2"/>
  </si>
  <si>
    <t>365-0037</t>
  </si>
  <si>
    <t>048-542-9571</t>
  </si>
  <si>
    <t>鴻巣駅から徒歩19分</t>
    <rPh sb="0" eb="2">
      <t>コウノス</t>
    </rPh>
    <rPh sb="2" eb="3">
      <t>エキ</t>
    </rPh>
    <rPh sb="5" eb="7">
      <t>トホ</t>
    </rPh>
    <rPh sb="9" eb="10">
      <t>ブン</t>
    </rPh>
    <phoneticPr fontId="2"/>
  </si>
  <si>
    <t>nasubi.nsb2021@gmail.com</t>
  </si>
  <si>
    <t>ｴﾇｴｽﾋﾞｰ</t>
  </si>
  <si>
    <t>df</t>
  </si>
  <si>
    <t>中根1-2 中根柴川ビル2F</t>
    <rPh sb="0" eb="2">
      <t>ナカネ</t>
    </rPh>
    <rPh sb="6" eb="8">
      <t>ナカネ</t>
    </rPh>
    <rPh sb="8" eb="10">
      <t>シバカワ</t>
    </rPh>
    <phoneticPr fontId="2"/>
  </si>
  <si>
    <t>340-0015</t>
  </si>
  <si>
    <t>048-959-9365</t>
  </si>
  <si>
    <t>048-959-9367</t>
  </si>
  <si>
    <t>東武鉄道東武スカイツリーライン松原団地駅下車西口から徒歩8分</t>
    <rPh sb="0" eb="2">
      <t>トウブ</t>
    </rPh>
    <rPh sb="2" eb="4">
      <t>テツドウ</t>
    </rPh>
    <rPh sb="4" eb="6">
      <t>トウブ</t>
    </rPh>
    <rPh sb="15" eb="20">
      <t>マツバラダンチエキ</t>
    </rPh>
    <rPh sb="20" eb="22">
      <t>ゲシャ</t>
    </rPh>
    <rPh sb="22" eb="24">
      <t>ニシグチ</t>
    </rPh>
    <rPh sb="26" eb="28">
      <t>トホ</t>
    </rPh>
    <rPh sb="29" eb="30">
      <t>フン</t>
    </rPh>
    <phoneticPr fontId="2"/>
  </si>
  <si>
    <t>aruto@senju.co</t>
  </si>
  <si>
    <t>ｾﾝｼﾞｭ</t>
  </si>
  <si>
    <t>栄町1-1-3 ｷｬｯｽﾙﾏﾝｼｮﾝ草加松原103</t>
    <rPh sb="0" eb="2">
      <t>サカエマチ</t>
    </rPh>
    <rPh sb="18" eb="20">
      <t>ソウカ</t>
    </rPh>
    <rPh sb="20" eb="22">
      <t>マツバラ</t>
    </rPh>
    <phoneticPr fontId="2"/>
  </si>
  <si>
    <t>340-0011</t>
  </si>
  <si>
    <t>048-951-2224</t>
  </si>
  <si>
    <t>048-951-2265</t>
  </si>
  <si>
    <t>東武スカイツリーライン松原団地駅から徒歩10分</t>
    <rPh sb="0" eb="2">
      <t>トウブ</t>
    </rPh>
    <rPh sb="11" eb="16">
      <t>マツバラダンチエキ</t>
    </rPh>
    <rPh sb="18" eb="20">
      <t>トホ</t>
    </rPh>
    <rPh sb="22" eb="23">
      <t>フン</t>
    </rPh>
    <phoneticPr fontId="2"/>
  </si>
  <si>
    <t>hosoi@crystal-service.net</t>
  </si>
  <si>
    <t>ｸﾘｽﾀﾙｻｰﾋﾞｽ</t>
  </si>
  <si>
    <t>cd</t>
  </si>
  <si>
    <t>谷塚1-2-25
西川ビル１階</t>
    <rPh sb="0" eb="2">
      <t>ヤヅカ</t>
    </rPh>
    <rPh sb="9" eb="11">
      <t>ニシカワ</t>
    </rPh>
    <rPh sb="14" eb="15">
      <t>カイ</t>
    </rPh>
    <phoneticPr fontId="2"/>
  </si>
  <si>
    <t>340-0028</t>
  </si>
  <si>
    <t>048-934-9063</t>
  </si>
  <si>
    <t>048-934-9073</t>
  </si>
  <si>
    <t>東武伊勢崎線谷塚駅東口より徒歩１分</t>
    <rPh sb="0" eb="2">
      <t>トウブ</t>
    </rPh>
    <rPh sb="2" eb="6">
      <t>イセサキセン</t>
    </rPh>
    <rPh sb="6" eb="9">
      <t>ヤツカエキ</t>
    </rPh>
    <rPh sb="9" eb="11">
      <t>ヒガシグチ</t>
    </rPh>
    <rPh sb="13" eb="15">
      <t>トホ</t>
    </rPh>
    <rPh sb="16" eb="17">
      <t>フン</t>
    </rPh>
    <phoneticPr fontId="2"/>
  </si>
  <si>
    <t>ｸﾘｽﾀﾙｻｰﾋﾞｽｿｳｶ</t>
  </si>
  <si>
    <t>氷川町2104-6　篠ビル5F</t>
    <rPh sb="0" eb="2">
      <t>ヒカワ</t>
    </rPh>
    <rPh sb="2" eb="3">
      <t>チョウ</t>
    </rPh>
    <rPh sb="10" eb="11">
      <t>シノ</t>
    </rPh>
    <phoneticPr fontId="2"/>
  </si>
  <si>
    <t>340-0034</t>
  </si>
  <si>
    <t>048-940-2026</t>
  </si>
  <si>
    <t>048-940-2028</t>
  </si>
  <si>
    <t>東武スカイツリーライン草加駅徒歩５分</t>
    <rPh sb="0" eb="2">
      <t>トウブ</t>
    </rPh>
    <rPh sb="11" eb="14">
      <t>ソウカエキ</t>
    </rPh>
    <rPh sb="14" eb="16">
      <t>トホ</t>
    </rPh>
    <rPh sb="17" eb="18">
      <t>フン</t>
    </rPh>
    <phoneticPr fontId="2"/>
  </si>
  <si>
    <t>takizawa@e-beams.co.jp</t>
  </si>
  <si>
    <t>ﾌﾞﾛｯｻﾑﾜｰｸｽｿｳｶ</t>
  </si>
  <si>
    <t>東部中央</t>
    <rPh sb="0" eb="4">
      <t>トウブチュウオウ</t>
    </rPh>
    <phoneticPr fontId="2"/>
  </si>
  <si>
    <t>両新田西町１３－４</t>
    <rPh sb="0" eb="3">
      <t>リョウシンデン</t>
    </rPh>
    <rPh sb="3" eb="4">
      <t>ニシ</t>
    </rPh>
    <rPh sb="4" eb="5">
      <t>マチ</t>
    </rPh>
    <phoneticPr fontId="2"/>
  </si>
  <si>
    <t>340-0027</t>
  </si>
  <si>
    <t>048-954-4714</t>
  </si>
  <si>
    <t>048-954-4540</t>
  </si>
  <si>
    <t>竹ノ塚駅西口から新里循環竹ノ塚車庫行バス「谷塚上町」下車徒歩５分</t>
    <rPh sb="0" eb="1">
      <t>タケ</t>
    </rPh>
    <rPh sb="2" eb="3">
      <t>ツカ</t>
    </rPh>
    <rPh sb="3" eb="4">
      <t>エキ</t>
    </rPh>
    <rPh sb="4" eb="6">
      <t>ニシグチ</t>
    </rPh>
    <rPh sb="8" eb="10">
      <t>アラサト</t>
    </rPh>
    <rPh sb="10" eb="12">
      <t>ジュンカン</t>
    </rPh>
    <rPh sb="12" eb="13">
      <t>タケ</t>
    </rPh>
    <rPh sb="14" eb="15">
      <t>ツカ</t>
    </rPh>
    <rPh sb="15" eb="18">
      <t>シャコユキ</t>
    </rPh>
    <rPh sb="21" eb="23">
      <t>ヤツカ</t>
    </rPh>
    <rPh sb="23" eb="25">
      <t>カミマチ</t>
    </rPh>
    <rPh sb="26" eb="30">
      <t>ゲシャトホ</t>
    </rPh>
    <rPh sb="31" eb="32">
      <t>フン</t>
    </rPh>
    <phoneticPr fontId="2"/>
  </si>
  <si>
    <t>info_aaru@aaru-r.com</t>
  </si>
  <si>
    <t>ｼｭｳﾛｳｹｲｿﾞｸｼｴﾝAｶﾞﾀｼﾞｷﾞｮｳｼｮ ｱｱﾙ</t>
  </si>
  <si>
    <t>特非</t>
    <rPh sb="0" eb="2">
      <t>トクヒ</t>
    </rPh>
    <phoneticPr fontId="2"/>
  </si>
  <si>
    <t>下富1098-3</t>
    <rPh sb="0" eb="2">
      <t>シモトミ</t>
    </rPh>
    <phoneticPr fontId="2"/>
  </si>
  <si>
    <t>04-2990-5502</t>
  </si>
  <si>
    <t>04-2990-5503</t>
  </si>
  <si>
    <t>西武新宿線新所沢駅東口から西武フラワーヒル行バス「富岡」下車徒歩11分</t>
    <rPh sb="0" eb="2">
      <t>セイブ</t>
    </rPh>
    <rPh sb="2" eb="4">
      <t>シンジュク</t>
    </rPh>
    <rPh sb="4" eb="5">
      <t>セン</t>
    </rPh>
    <rPh sb="5" eb="8">
      <t>シントコロザワ</t>
    </rPh>
    <rPh sb="8" eb="9">
      <t>エキ</t>
    </rPh>
    <rPh sb="9" eb="11">
      <t>ヒガシグチ</t>
    </rPh>
    <rPh sb="13" eb="15">
      <t>セイブ</t>
    </rPh>
    <rPh sb="21" eb="22">
      <t>イ</t>
    </rPh>
    <rPh sb="25" eb="27">
      <t>トミオカ</t>
    </rPh>
    <rPh sb="27" eb="28">
      <t>シケン</t>
    </rPh>
    <rPh sb="28" eb="30">
      <t>ゲシャ</t>
    </rPh>
    <rPh sb="30" eb="32">
      <t>トホ</t>
    </rPh>
    <rPh sb="34" eb="35">
      <t>フン</t>
    </rPh>
    <phoneticPr fontId="2"/>
  </si>
  <si>
    <t>okada@kibou-f.jp</t>
  </si>
  <si>
    <t>ｷﾎﾞｳｺｳﾎﾞｳ</t>
  </si>
  <si>
    <t>xa</t>
  </si>
  <si>
    <t>松葉町12-3
ｱｰｶﾞｽﾋﾙｽﾞ58　2F</t>
    <rPh sb="0" eb="2">
      <t>マツバ</t>
    </rPh>
    <rPh sb="2" eb="3">
      <t>マチ</t>
    </rPh>
    <phoneticPr fontId="2"/>
  </si>
  <si>
    <t>359-0044</t>
  </si>
  <si>
    <t>04-2968-9705</t>
  </si>
  <si>
    <t>04-2968-9755</t>
  </si>
  <si>
    <t>西武新宿線新所沢駅から徒歩3分</t>
    <rPh sb="0" eb="5">
      <t>セイブシンジュクセン</t>
    </rPh>
    <rPh sb="5" eb="6">
      <t>シン</t>
    </rPh>
    <rPh sb="6" eb="8">
      <t>トコロザワ</t>
    </rPh>
    <rPh sb="8" eb="9">
      <t>エキ</t>
    </rPh>
    <rPh sb="11" eb="13">
      <t>トホ</t>
    </rPh>
    <rPh sb="14" eb="15">
      <t>フン</t>
    </rPh>
    <phoneticPr fontId="2"/>
  </si>
  <si>
    <t>info@evapla.com</t>
  </si>
  <si>
    <t>ｴﾊﾞｰｸﾞﾘｰﾝ　ﾄｺﾛｻﾞﾜ</t>
  </si>
  <si>
    <t>(株)健生</t>
    <rPh sb="3" eb="4">
      <t>ケン</t>
    </rPh>
    <rPh sb="4" eb="5">
      <t>ショウ</t>
    </rPh>
    <phoneticPr fontId="2"/>
  </si>
  <si>
    <t>中富1564-1</t>
    <rPh sb="0" eb="2">
      <t>ナカトミ</t>
    </rPh>
    <phoneticPr fontId="2"/>
  </si>
  <si>
    <t>359-0002</t>
  </si>
  <si>
    <t>04-2941-2945</t>
  </si>
  <si>
    <t>04-2941-2946</t>
  </si>
  <si>
    <t>西武新宿線新所沢駅下車徒歩１０分</t>
    <rPh sb="0" eb="5">
      <t>セイブシンジュクセン</t>
    </rPh>
    <rPh sb="5" eb="6">
      <t>シン</t>
    </rPh>
    <rPh sb="6" eb="8">
      <t>トコロザワ</t>
    </rPh>
    <rPh sb="8" eb="9">
      <t>エキ</t>
    </rPh>
    <rPh sb="9" eb="11">
      <t>ゲシャ</t>
    </rPh>
    <rPh sb="11" eb="13">
      <t>トホ</t>
    </rPh>
    <rPh sb="15" eb="16">
      <t>フン</t>
    </rPh>
    <phoneticPr fontId="2"/>
  </si>
  <si>
    <t>中野</t>
    <rPh sb="0" eb="2">
      <t>ナカノ</t>
    </rPh>
    <phoneticPr fontId="2"/>
  </si>
  <si>
    <t>kenshou2013@ozzio.jp</t>
  </si>
  <si>
    <t>ﾄｺﾛﾋﾀﾞﾏﾘ</t>
  </si>
  <si>
    <t>下安松845-20</t>
    <rPh sb="0" eb="3">
      <t>シタヤスマツ</t>
    </rPh>
    <phoneticPr fontId="2"/>
  </si>
  <si>
    <t>359-0024</t>
  </si>
  <si>
    <t>042-968-4918</t>
  </si>
  <si>
    <t>ＪＲ武蔵野線東所沢駅から車で10分</t>
    <rPh sb="2" eb="6">
      <t>ムサシノセン</t>
    </rPh>
    <rPh sb="6" eb="9">
      <t>ヒガシトコロザワ</t>
    </rPh>
    <rPh sb="9" eb="10">
      <t>エキ</t>
    </rPh>
    <rPh sb="12" eb="13">
      <t>クルマ</t>
    </rPh>
    <rPh sb="16" eb="17">
      <t>フン</t>
    </rPh>
    <phoneticPr fontId="2"/>
  </si>
  <si>
    <t>嶋村</t>
    <rPh sb="0" eb="2">
      <t>シマムラ</t>
    </rPh>
    <phoneticPr fontId="2"/>
  </si>
  <si>
    <t>sherpa.tokorozawa@gmail.com</t>
  </si>
  <si>
    <t>ｼｪﾙﾊﾟ</t>
  </si>
  <si>
    <t>(株)Penguin Adventure</t>
    <rPh sb="0" eb="3">
      <t>カブ</t>
    </rPh>
    <phoneticPr fontId="2"/>
  </si>
  <si>
    <t>いちあん</t>
  </si>
  <si>
    <t>旭町27-23</t>
    <rPh sb="0" eb="2">
      <t>アサヒチョウ</t>
    </rPh>
    <phoneticPr fontId="2"/>
  </si>
  <si>
    <t>359-0036</t>
  </si>
  <si>
    <t>04-2941-6862</t>
  </si>
  <si>
    <t>西武新宿線所沢駅徒歩10分</t>
    <rPh sb="0" eb="5">
      <t>セイブシンジュクセン</t>
    </rPh>
    <rPh sb="5" eb="8">
      <t>トコロザワエキ</t>
    </rPh>
    <rPh sb="8" eb="10">
      <t>トホ</t>
    </rPh>
    <rPh sb="12" eb="13">
      <t>フン</t>
    </rPh>
    <phoneticPr fontId="2"/>
  </si>
  <si>
    <t>ichian@penguinadventure.jp</t>
  </si>
  <si>
    <t>ｲﾁｱﾝ</t>
  </si>
  <si>
    <t>身</t>
    <rPh sb="0" eb="1">
      <t>シン</t>
    </rPh>
    <phoneticPr fontId="2"/>
  </si>
  <si>
    <t>双柳字水窪1269-1</t>
    <rPh sb="0" eb="1">
      <t>ソウ</t>
    </rPh>
    <rPh sb="1" eb="2">
      <t>ヤナギ</t>
    </rPh>
    <rPh sb="2" eb="3">
      <t>ジ</t>
    </rPh>
    <rPh sb="3" eb="4">
      <t>ミズ</t>
    </rPh>
    <rPh sb="4" eb="5">
      <t>クボ</t>
    </rPh>
    <phoneticPr fontId="2"/>
  </si>
  <si>
    <t>357-0021</t>
  </si>
  <si>
    <t>042-978-8638</t>
  </si>
  <si>
    <t>048-978-6539</t>
  </si>
  <si>
    <t>西武池袋線飯能駅から双柳市営住宅行バス「工場前」下車徒歩3分</t>
    <rPh sb="0" eb="2">
      <t>セイブ</t>
    </rPh>
    <rPh sb="2" eb="4">
      <t>イケブクロ</t>
    </rPh>
    <rPh sb="4" eb="5">
      <t>セン</t>
    </rPh>
    <rPh sb="5" eb="7">
      <t>ハンノウ</t>
    </rPh>
    <rPh sb="7" eb="8">
      <t>エキ</t>
    </rPh>
    <rPh sb="10" eb="11">
      <t>フタ</t>
    </rPh>
    <rPh sb="11" eb="12">
      <t>ヤナギ</t>
    </rPh>
    <rPh sb="12" eb="14">
      <t>シエイ</t>
    </rPh>
    <rPh sb="14" eb="16">
      <t>ジュウタク</t>
    </rPh>
    <rPh sb="16" eb="17">
      <t>イ</t>
    </rPh>
    <rPh sb="20" eb="22">
      <t>コウジョウ</t>
    </rPh>
    <rPh sb="22" eb="23">
      <t>マエ</t>
    </rPh>
    <rPh sb="24" eb="26">
      <t>ゲシャ</t>
    </rPh>
    <rPh sb="26" eb="28">
      <t>トホ</t>
    </rPh>
    <rPh sb="29" eb="30">
      <t>フン</t>
    </rPh>
    <phoneticPr fontId="2"/>
  </si>
  <si>
    <t>平</t>
    <rPh sb="0" eb="1">
      <t>タイラ</t>
    </rPh>
    <phoneticPr fontId="2"/>
  </si>
  <si>
    <t>pokapokaheart.village@hanamizukikai.com</t>
  </si>
  <si>
    <t>ﾎﾟｶﾎﾟｶﾊｰﾄｳﾞｨﾚｯｼﾞ</t>
  </si>
  <si>
    <t>狭山市入間川２丁目６番２２号</t>
    <rPh sb="0" eb="3">
      <t>サヤマシ</t>
    </rPh>
    <rPh sb="3" eb="6">
      <t>イルマガワ</t>
    </rPh>
    <rPh sb="7" eb="9">
      <t>チョウメ</t>
    </rPh>
    <rPh sb="10" eb="11">
      <t>バン</t>
    </rPh>
    <rPh sb="13" eb="14">
      <t>ゴウ</t>
    </rPh>
    <phoneticPr fontId="1"/>
  </si>
  <si>
    <t>350-1305</t>
  </si>
  <si>
    <t>04-2937-6817</t>
  </si>
  <si>
    <t>04-2937-6818</t>
  </si>
  <si>
    <t>西武新宿線狭山市駅から徒歩４分</t>
    <rPh sb="0" eb="5">
      <t>セイブシンジュクセン</t>
    </rPh>
    <rPh sb="5" eb="7">
      <t>サヤマ</t>
    </rPh>
    <rPh sb="7" eb="9">
      <t>シエキ</t>
    </rPh>
    <rPh sb="11" eb="13">
      <t>トホ</t>
    </rPh>
    <rPh sb="14" eb="15">
      <t>フン</t>
    </rPh>
    <phoneticPr fontId="2"/>
  </si>
  <si>
    <t>y.akiba@ta-jpn39.com</t>
  </si>
  <si>
    <t>ﾋﾞｵﾄｰﾌﾟｻﾔﾏﾍﾞｰｽ</t>
  </si>
  <si>
    <t>(株)TooM</t>
  </si>
  <si>
    <t>TooM</t>
  </si>
  <si>
    <t>大字東三ツ木２７５－３</t>
    <rPh sb="0" eb="2">
      <t>オオアザ</t>
    </rPh>
    <rPh sb="2" eb="3">
      <t>ヒガシ</t>
    </rPh>
    <rPh sb="3" eb="4">
      <t>ミ</t>
    </rPh>
    <rPh sb="5" eb="6">
      <t>キ</t>
    </rPh>
    <phoneticPr fontId="2"/>
  </si>
  <si>
    <t>350-1302</t>
  </si>
  <si>
    <t>090‐7222‐7307</t>
  </si>
  <si>
    <t>西武新宿線新狭山駅から徒歩10分</t>
    <rPh sb="0" eb="5">
      <t>セイブシンジュクセン</t>
    </rPh>
    <rPh sb="5" eb="9">
      <t>シンサヤマエキ</t>
    </rPh>
    <rPh sb="11" eb="13">
      <t>トホ</t>
    </rPh>
    <rPh sb="15" eb="16">
      <t>フン</t>
    </rPh>
    <phoneticPr fontId="2"/>
  </si>
  <si>
    <t>toom00039@gmail.com</t>
  </si>
  <si>
    <t>ﾄｰﾑ</t>
  </si>
  <si>
    <t>上藤沢708-1</t>
    <rPh sb="0" eb="3">
      <t>カミフジサワ</t>
    </rPh>
    <phoneticPr fontId="2"/>
  </si>
  <si>
    <t>04-2966-2941</t>
  </si>
  <si>
    <t>04-2966-5445</t>
  </si>
  <si>
    <t>西武池袋線入間市駅から入間市健康福祉センター行バス「扇町屋団地」下車徒歩2分</t>
    <rPh sb="0" eb="2">
      <t>セイブ</t>
    </rPh>
    <rPh sb="2" eb="4">
      <t>イケブクロ</t>
    </rPh>
    <rPh sb="4" eb="5">
      <t>セン</t>
    </rPh>
    <rPh sb="5" eb="7">
      <t>イルマ</t>
    </rPh>
    <rPh sb="7" eb="8">
      <t>シ</t>
    </rPh>
    <rPh sb="8" eb="9">
      <t>エキ</t>
    </rPh>
    <rPh sb="11" eb="14">
      <t>イルマシ</t>
    </rPh>
    <rPh sb="14" eb="16">
      <t>ケンコウ</t>
    </rPh>
    <rPh sb="16" eb="18">
      <t>フクシ</t>
    </rPh>
    <rPh sb="22" eb="23">
      <t>イ</t>
    </rPh>
    <rPh sb="26" eb="28">
      <t>オウギマチ</t>
    </rPh>
    <rPh sb="28" eb="29">
      <t>ヤ</t>
    </rPh>
    <rPh sb="29" eb="31">
      <t>ダンチ</t>
    </rPh>
    <rPh sb="32" eb="34">
      <t>ゲシャ</t>
    </rPh>
    <rPh sb="34" eb="36">
      <t>トホ</t>
    </rPh>
    <rPh sb="37" eb="38">
      <t>フン</t>
    </rPh>
    <phoneticPr fontId="2"/>
  </si>
  <si>
    <t>fujisawa@chanohana-fukushi.or.jp</t>
  </si>
  <si>
    <t>ﾌｼﾞｻﾜﾀｲｼﾞｭｻｷﾞｮｳｼｮ</t>
  </si>
  <si>
    <t>東みずほ台1-2-8
セルテスみずほ203</t>
    <rPh sb="0" eb="1">
      <t>ヒガシ</t>
    </rPh>
    <rPh sb="4" eb="5">
      <t>ダイ</t>
    </rPh>
    <phoneticPr fontId="2"/>
  </si>
  <si>
    <t>354-0015</t>
  </si>
  <si>
    <t>049-265-3830</t>
  </si>
  <si>
    <t>049-293-8930</t>
  </si>
  <si>
    <t>東武東上線みずほ台駅から徒歩3分</t>
    <rPh sb="0" eb="2">
      <t>トウブ</t>
    </rPh>
    <rPh sb="2" eb="5">
      <t>トウジョウセン</t>
    </rPh>
    <rPh sb="8" eb="9">
      <t>ダイ</t>
    </rPh>
    <rPh sb="9" eb="10">
      <t>エキ</t>
    </rPh>
    <rPh sb="12" eb="14">
      <t>トホ</t>
    </rPh>
    <rPh sb="15" eb="16">
      <t>ブン</t>
    </rPh>
    <phoneticPr fontId="2"/>
  </si>
  <si>
    <t>yamauchi@mirainomadoguchi.net</t>
  </si>
  <si>
    <t>ﾐﾗｲﾉﾏﾄﾞｸﾞﾁ</t>
  </si>
  <si>
    <t>関沢二丁目２５番４６号ベルメゾン２４３－２０３号室</t>
    <rPh sb="0" eb="2">
      <t>セキザワ</t>
    </rPh>
    <rPh sb="2" eb="5">
      <t>ニチョウメ</t>
    </rPh>
    <rPh sb="7" eb="8">
      <t>バン</t>
    </rPh>
    <rPh sb="10" eb="11">
      <t>ゴウ</t>
    </rPh>
    <rPh sb="23" eb="25">
      <t>ゴウシツ</t>
    </rPh>
    <phoneticPr fontId="2"/>
  </si>
  <si>
    <t>354-0025</t>
  </si>
  <si>
    <t>049-215-3132</t>
  </si>
  <si>
    <t>05035355606</t>
  </si>
  <si>
    <t>東武東上線鶴瀬駅から徒歩10分</t>
    <rPh sb="0" eb="5">
      <t>トウブトウジョウセン</t>
    </rPh>
    <rPh sb="5" eb="8">
      <t>ツルセエキ</t>
    </rPh>
    <rPh sb="10" eb="12">
      <t>トホ</t>
    </rPh>
    <rPh sb="14" eb="15">
      <t>フン</t>
    </rPh>
    <phoneticPr fontId="2"/>
  </si>
  <si>
    <t>support@grace-corp.jp</t>
  </si>
  <si>
    <t>ｸﾞﾚｰｽ</t>
  </si>
  <si>
    <t>亀久保１２３９番地６９</t>
  </si>
  <si>
    <t>356-8556</t>
  </si>
  <si>
    <t>049-256-9266</t>
  </si>
  <si>
    <t>049-256-9256</t>
  </si>
  <si>
    <t>ふじみ野駅よりバス１２分</t>
    <rPh sb="3" eb="4">
      <t>ノ</t>
    </rPh>
    <rPh sb="4" eb="5">
      <t>エキ</t>
    </rPh>
    <rPh sb="11" eb="12">
      <t>フン</t>
    </rPh>
    <phoneticPr fontId="2"/>
  </si>
  <si>
    <t>fukushi.lionsfarm@gmail.com</t>
  </si>
  <si>
    <t>ﾌｼﾞﾐﾉﾏｰｻﾝﾍﾞﾝﾄｳ</t>
  </si>
  <si>
    <t>(株)WELC</t>
  </si>
  <si>
    <t>ウェルシ</t>
  </si>
  <si>
    <t>ふじみ野市</t>
    <rPh sb="3" eb="5">
      <t>ノシ</t>
    </rPh>
    <phoneticPr fontId="2"/>
  </si>
  <si>
    <t>亀久保1239‐69</t>
    <rPh sb="0" eb="3">
      <t>カメクボ</t>
    </rPh>
    <phoneticPr fontId="2"/>
  </si>
  <si>
    <t>356‐0051</t>
  </si>
  <si>
    <t>049-265-5533</t>
  </si>
  <si>
    <t>049-256-9270</t>
  </si>
  <si>
    <t>〇</t>
  </si>
  <si>
    <t>東武東上線ふじみ野駅より車で6分</t>
    <rPh sb="0" eb="5">
      <t>トウブトウジョウセン</t>
    </rPh>
    <rPh sb="8" eb="10">
      <t>ノエキ</t>
    </rPh>
    <rPh sb="12" eb="13">
      <t>クルマ</t>
    </rPh>
    <rPh sb="15" eb="16">
      <t>フン</t>
    </rPh>
    <phoneticPr fontId="2"/>
  </si>
  <si>
    <t>welc@oc-co.jp</t>
  </si>
  <si>
    <t>ｳｪﾙｼ</t>
  </si>
  <si>
    <t>曙町3-67-1アケボノマンション１F</t>
    <rPh sb="0" eb="1">
      <t>アケボノ</t>
    </rPh>
    <rPh sb="1" eb="2">
      <t>マチ</t>
    </rPh>
    <phoneticPr fontId="2"/>
  </si>
  <si>
    <t>360-0033</t>
  </si>
  <si>
    <t>048-577-6981</t>
  </si>
  <si>
    <t>048-577-6982</t>
  </si>
  <si>
    <t>熊谷駅下車徒歩15分、熊谷駅からゆうゆうバス上之荘行「桜木公民館入口」下車徒歩3分</t>
    <rPh sb="0" eb="2">
      <t>クマガヤ</t>
    </rPh>
    <rPh sb="2" eb="3">
      <t>エキ</t>
    </rPh>
    <rPh sb="3" eb="5">
      <t>ゲシャ</t>
    </rPh>
    <rPh sb="5" eb="7">
      <t>トホ</t>
    </rPh>
    <rPh sb="9" eb="10">
      <t>フン</t>
    </rPh>
    <rPh sb="11" eb="13">
      <t>クマガヤ</t>
    </rPh>
    <rPh sb="13" eb="14">
      <t>エキ</t>
    </rPh>
    <rPh sb="22" eb="23">
      <t>ウエ</t>
    </rPh>
    <rPh sb="23" eb="24">
      <t>ノ</t>
    </rPh>
    <rPh sb="24" eb="25">
      <t>ソウ</t>
    </rPh>
    <rPh sb="25" eb="26">
      <t>イキ</t>
    </rPh>
    <rPh sb="27" eb="29">
      <t>サクラギ</t>
    </rPh>
    <rPh sb="29" eb="32">
      <t>コウミンカン</t>
    </rPh>
    <rPh sb="32" eb="34">
      <t>イリグチ</t>
    </rPh>
    <rPh sb="35" eb="37">
      <t>ゲシャ</t>
    </rPh>
    <rPh sb="37" eb="39">
      <t>トホ</t>
    </rPh>
    <rPh sb="40" eb="41">
      <t>フン</t>
    </rPh>
    <phoneticPr fontId="2"/>
  </si>
  <si>
    <t>諏訪</t>
    <rPh sb="0" eb="2">
      <t>スワ</t>
    </rPh>
    <phoneticPr fontId="2"/>
  </si>
  <si>
    <t>rsm30159@nifty.com</t>
  </si>
  <si>
    <t>ﾌﾟﾗｽｱｲ</t>
  </si>
  <si>
    <t>河原町2-16-1
興和第一ビル　2F</t>
    <rPh sb="0" eb="2">
      <t>カワラ</t>
    </rPh>
    <rPh sb="2" eb="3">
      <t>マチ</t>
    </rPh>
    <rPh sb="10" eb="12">
      <t>コウワ</t>
    </rPh>
    <rPh sb="12" eb="14">
      <t>ダイイチ</t>
    </rPh>
    <phoneticPr fontId="2"/>
  </si>
  <si>
    <t>360-0035</t>
  </si>
  <si>
    <t>048-577-7870</t>
  </si>
  <si>
    <t>048-577-7871</t>
  </si>
  <si>
    <t>熊谷駅南口から徒歩6分</t>
    <rPh sb="0" eb="2">
      <t>クマガヤ</t>
    </rPh>
    <rPh sb="2" eb="3">
      <t>エキ</t>
    </rPh>
    <rPh sb="3" eb="5">
      <t>ミナミグチ</t>
    </rPh>
    <rPh sb="7" eb="9">
      <t>トホ</t>
    </rPh>
    <rPh sb="10" eb="11">
      <t>フン</t>
    </rPh>
    <phoneticPr fontId="2"/>
  </si>
  <si>
    <t>ｴﾊﾞｰｸﾞﾘｰﾝ　ｸﾏｶﾞﾔ</t>
  </si>
  <si>
    <t>肥塚641-1</t>
    <rPh sb="0" eb="2">
      <t>コエヅカ</t>
    </rPh>
    <phoneticPr fontId="2"/>
  </si>
  <si>
    <t>360-0015</t>
  </si>
  <si>
    <t>048-527-3729</t>
  </si>
  <si>
    <t>熊谷駅から国際十王交通くまがやドーム行、葛和田行バス「北肥塚バス停」下車後徒歩4分</t>
    <rPh sb="0" eb="2">
      <t>クマガヤ</t>
    </rPh>
    <rPh sb="2" eb="3">
      <t>エキ</t>
    </rPh>
    <rPh sb="5" eb="7">
      <t>コクサイ</t>
    </rPh>
    <rPh sb="7" eb="9">
      <t>ジュウオウ</t>
    </rPh>
    <rPh sb="9" eb="11">
      <t>コウツウ</t>
    </rPh>
    <rPh sb="18" eb="19">
      <t>ユ</t>
    </rPh>
    <rPh sb="20" eb="23">
      <t>クズワダ</t>
    </rPh>
    <rPh sb="23" eb="24">
      <t>ギョウ</t>
    </rPh>
    <rPh sb="27" eb="28">
      <t>キタ</t>
    </rPh>
    <rPh sb="28" eb="30">
      <t>コエヅカ</t>
    </rPh>
    <rPh sb="32" eb="33">
      <t>テイ</t>
    </rPh>
    <rPh sb="34" eb="36">
      <t>ゲシャ</t>
    </rPh>
    <rPh sb="36" eb="37">
      <t>ゴ</t>
    </rPh>
    <rPh sb="37" eb="39">
      <t>トホ</t>
    </rPh>
    <rPh sb="40" eb="41">
      <t>フン</t>
    </rPh>
    <phoneticPr fontId="2"/>
  </si>
  <si>
    <t>山下</t>
    <rPh sb="0" eb="2">
      <t>ヤマシタ</t>
    </rPh>
    <phoneticPr fontId="2"/>
  </si>
  <si>
    <t>echoesgarden@gmail.com</t>
  </si>
  <si>
    <t>ｴｺｰｽﾞｶﾞｰﾃﾞﾝ</t>
  </si>
  <si>
    <t>大塚244-1スカイヒルズ小川事務所2階　３号室</t>
    <rPh sb="0" eb="2">
      <t>オオツカ</t>
    </rPh>
    <rPh sb="13" eb="15">
      <t>オガワ</t>
    </rPh>
    <rPh sb="15" eb="17">
      <t>ジム</t>
    </rPh>
    <rPh sb="17" eb="18">
      <t>ショ</t>
    </rPh>
    <rPh sb="19" eb="20">
      <t>カイ</t>
    </rPh>
    <rPh sb="22" eb="24">
      <t>ゴウシツ</t>
    </rPh>
    <phoneticPr fontId="2"/>
  </si>
  <si>
    <t>355-0328</t>
  </si>
  <si>
    <t>0493-71-5007</t>
  </si>
  <si>
    <t>0493-71-5008</t>
  </si>
  <si>
    <t>東武東上線小川町駅から徒歩４分</t>
    <rPh sb="0" eb="5">
      <t>トウブトウジョウセン</t>
    </rPh>
    <rPh sb="5" eb="9">
      <t>オガワマチエキ</t>
    </rPh>
    <rPh sb="11" eb="13">
      <t>トホ</t>
    </rPh>
    <rPh sb="14" eb="15">
      <t>フン</t>
    </rPh>
    <phoneticPr fontId="2"/>
  </si>
  <si>
    <t>ogawalux1101@gmail.com</t>
  </si>
  <si>
    <t>ﾙｰｸｽ</t>
  </si>
  <si>
    <t>行田9-5 平塚ビル1F北側</t>
    <rPh sb="0" eb="2">
      <t>ギョウダ</t>
    </rPh>
    <rPh sb="6" eb="8">
      <t>ヒラツカ</t>
    </rPh>
    <rPh sb="12" eb="14">
      <t>キタガワ</t>
    </rPh>
    <phoneticPr fontId="2"/>
  </si>
  <si>
    <t>361-0073</t>
  </si>
  <si>
    <t>048-501-8756</t>
  </si>
  <si>
    <t>048-501-7623</t>
  </si>
  <si>
    <t>秩父鉄道行田市駅下車徒歩14分</t>
    <rPh sb="0" eb="2">
      <t>チチブ</t>
    </rPh>
    <rPh sb="2" eb="4">
      <t>テツドウ</t>
    </rPh>
    <rPh sb="4" eb="8">
      <t>ギョウダシエキ</t>
    </rPh>
    <rPh sb="8" eb="10">
      <t>ゲシャ</t>
    </rPh>
    <rPh sb="10" eb="12">
      <t>トホ</t>
    </rPh>
    <rPh sb="14" eb="15">
      <t>プン</t>
    </rPh>
    <phoneticPr fontId="2"/>
  </si>
  <si>
    <t>growing-support@zc.wakwak.com</t>
  </si>
  <si>
    <t>ｸﾞﾛｰｲﾝｸﾞｻﾎﾟｰﾄ</t>
  </si>
  <si>
    <t>棚田町2-9-5</t>
    <rPh sb="0" eb="2">
      <t>タナダ</t>
    </rPh>
    <rPh sb="2" eb="3">
      <t>マチ</t>
    </rPh>
    <phoneticPr fontId="2"/>
  </si>
  <si>
    <t>361-0041</t>
  </si>
  <si>
    <t>048-594-9366</t>
  </si>
  <si>
    <t>048-594-9369</t>
  </si>
  <si>
    <t>※
○</t>
  </si>
  <si>
    <t>高崎線行田駅下車徒歩15分
※主たる対象者：※は就労Ａのみ</t>
    <rPh sb="0" eb="3">
      <t>タカサキセン</t>
    </rPh>
    <rPh sb="3" eb="5">
      <t>ギョウダ</t>
    </rPh>
    <rPh sb="5" eb="6">
      <t>エキ</t>
    </rPh>
    <rPh sb="6" eb="8">
      <t>ゲシャ</t>
    </rPh>
    <rPh sb="8" eb="10">
      <t>トホ</t>
    </rPh>
    <rPh sb="12" eb="13">
      <t>フン</t>
    </rPh>
    <rPh sb="24" eb="26">
      <t>シュウロウ</t>
    </rPh>
    <phoneticPr fontId="2"/>
  </si>
  <si>
    <t>linkstation@tvg.ne.jp</t>
  </si>
  <si>
    <t>ﾘﾝｸｽﾃｰｼｮﾝ</t>
  </si>
  <si>
    <t>利根(北)</t>
    <rPh sb="0" eb="2">
      <t>トネ</t>
    </rPh>
    <rPh sb="3" eb="4">
      <t>キタ</t>
    </rPh>
    <phoneticPr fontId="2"/>
  </si>
  <si>
    <t>花崎1-24-6</t>
    <rPh sb="0" eb="2">
      <t>ハナサキ</t>
    </rPh>
    <phoneticPr fontId="2"/>
  </si>
  <si>
    <t>347-0032</t>
  </si>
  <si>
    <t>0480-53-8223</t>
  </si>
  <si>
    <t>0480-53-8369</t>
  </si>
  <si>
    <t>東武伊勢崎線花崎駅下車徒歩4分</t>
    <rPh sb="0" eb="2">
      <t>トウブ</t>
    </rPh>
    <rPh sb="2" eb="5">
      <t>イセサキ</t>
    </rPh>
    <rPh sb="5" eb="6">
      <t>セン</t>
    </rPh>
    <rPh sb="6" eb="8">
      <t>ハナサキ</t>
    </rPh>
    <rPh sb="8" eb="9">
      <t>エキ</t>
    </rPh>
    <rPh sb="9" eb="11">
      <t>ゲシャ</t>
    </rPh>
    <rPh sb="11" eb="13">
      <t>トホ</t>
    </rPh>
    <rPh sb="14" eb="15">
      <t>フン</t>
    </rPh>
    <phoneticPr fontId="2"/>
  </si>
  <si>
    <t xml:space="preserve">info@ictiryu.com </t>
  </si>
  <si>
    <t>ｲﾁﾘｭｳ</t>
  </si>
  <si>
    <t>z</t>
  </si>
  <si>
    <t>(特非)ひだまり</t>
    <rPh sb="1" eb="2">
      <t>トク</t>
    </rPh>
    <rPh sb="2" eb="3">
      <t>ヒ</t>
    </rPh>
    <phoneticPr fontId="2"/>
  </si>
  <si>
    <t>ひだまり作業所</t>
    <rPh sb="4" eb="7">
      <t>サギョウショ</t>
    </rPh>
    <phoneticPr fontId="2"/>
  </si>
  <si>
    <t>児玉郡上里町</t>
    <rPh sb="0" eb="6">
      <t>コダマグンカミサトマチ</t>
    </rPh>
    <phoneticPr fontId="2"/>
  </si>
  <si>
    <t>金久保４２番地４</t>
    <rPh sb="0" eb="3">
      <t>カナクボ</t>
    </rPh>
    <rPh sb="5" eb="7">
      <t>バンチ</t>
    </rPh>
    <phoneticPr fontId="2"/>
  </si>
  <si>
    <t>369-0301</t>
  </si>
  <si>
    <t>0495-24-1370</t>
  </si>
  <si>
    <t>R7.7,1</t>
  </si>
  <si>
    <t>JR高崎線神保原駅下車徒歩２０分</t>
    <rPh sb="5" eb="7">
      <t>ジンボ</t>
    </rPh>
    <rPh sb="7" eb="8">
      <t>ハラ</t>
    </rPh>
    <rPh sb="8" eb="9">
      <t>エキ</t>
    </rPh>
    <rPh sb="9" eb="11">
      <t>ゲシャ</t>
    </rPh>
    <rPh sb="11" eb="13">
      <t>トホ</t>
    </rPh>
    <rPh sb="15" eb="16">
      <t>フン</t>
    </rPh>
    <phoneticPr fontId="2"/>
  </si>
  <si>
    <t>川口</t>
    <rPh sb="0" eb="2">
      <t>カワグチ</t>
    </rPh>
    <phoneticPr fontId="2"/>
  </si>
  <si>
    <t>poca.poca.hidamari@icloud.com</t>
  </si>
  <si>
    <t>ﾋﾀﾞﾏﾘｻｷﾞｮｳｼｮ</t>
  </si>
  <si>
    <t>xf</t>
  </si>
  <si>
    <t>北部(西)</t>
    <rPh sb="0" eb="2">
      <t>ホクブ</t>
    </rPh>
    <rPh sb="3" eb="4">
      <t>ニシ</t>
    </rPh>
    <phoneticPr fontId="2"/>
  </si>
  <si>
    <t>上柴町西2-22-12ネルダムビル2-Ａ</t>
    <rPh sb="0" eb="1">
      <t>カミ</t>
    </rPh>
    <rPh sb="1" eb="2">
      <t>シバ</t>
    </rPh>
    <rPh sb="2" eb="3">
      <t>マチ</t>
    </rPh>
    <rPh sb="3" eb="4">
      <t>ニシ</t>
    </rPh>
    <phoneticPr fontId="2"/>
  </si>
  <si>
    <t>366-0052</t>
  </si>
  <si>
    <t>048-572-8005</t>
  </si>
  <si>
    <t>048-572-8006</t>
  </si>
  <si>
    <t>JR高崎線深谷駅から徒歩20分　深谷市コミュニティバスくるりん　
東部シャトル便深谷赤十字病院から徒歩3分</t>
    <rPh sb="2" eb="5">
      <t>タカサキセン</t>
    </rPh>
    <rPh sb="5" eb="7">
      <t>フカヤ</t>
    </rPh>
    <rPh sb="7" eb="8">
      <t>エキ</t>
    </rPh>
    <rPh sb="10" eb="12">
      <t>トホ</t>
    </rPh>
    <rPh sb="14" eb="15">
      <t>フン</t>
    </rPh>
    <rPh sb="16" eb="18">
      <t>フカヤ</t>
    </rPh>
    <rPh sb="18" eb="19">
      <t>シ</t>
    </rPh>
    <rPh sb="33" eb="35">
      <t>トウブ</t>
    </rPh>
    <rPh sb="39" eb="40">
      <t>ビン</t>
    </rPh>
    <rPh sb="40" eb="42">
      <t>フカヤ</t>
    </rPh>
    <rPh sb="42" eb="45">
      <t>セキジュウジ</t>
    </rPh>
    <rPh sb="45" eb="47">
      <t>ビョウイン</t>
    </rPh>
    <rPh sb="49" eb="51">
      <t>トホ</t>
    </rPh>
    <rPh sb="52" eb="53">
      <t>フン</t>
    </rPh>
    <phoneticPr fontId="2"/>
  </si>
  <si>
    <t>小俣</t>
    <rPh sb="0" eb="2">
      <t>コマタ</t>
    </rPh>
    <phoneticPr fontId="2"/>
  </si>
  <si>
    <t>toshiko.suzuki1.6@outlook.jp</t>
  </si>
  <si>
    <t>ﾜｸﾜｰｸﾁｴﾐ</t>
  </si>
  <si>
    <t>番場町3-4
小泉ビル5F</t>
    <rPh sb="0" eb="3">
      <t>バンバチョウ</t>
    </rPh>
    <rPh sb="7" eb="9">
      <t>コイズミ</t>
    </rPh>
    <phoneticPr fontId="2"/>
  </si>
  <si>
    <t>368-0041</t>
  </si>
  <si>
    <t>0494-26-5655</t>
  </si>
  <si>
    <t>0494-26-5654</t>
  </si>
  <si>
    <t>◯</t>
  </si>
  <si>
    <t>秩父鉄道秩父駅から徒歩5分</t>
    <rPh sb="0" eb="2">
      <t>チチブ</t>
    </rPh>
    <rPh sb="2" eb="4">
      <t>テツドウ</t>
    </rPh>
    <rPh sb="4" eb="6">
      <t>チチブ</t>
    </rPh>
    <rPh sb="6" eb="7">
      <t>エキ</t>
    </rPh>
    <rPh sb="9" eb="11">
      <t>トホ</t>
    </rPh>
    <rPh sb="12" eb="13">
      <t>フン</t>
    </rPh>
    <phoneticPr fontId="2"/>
  </si>
  <si>
    <t>sh-bukounosato@opal.plala.or.jp</t>
  </si>
  <si>
    <t>ｵﾘﾉﾊﾅ</t>
  </si>
  <si>
    <t>秩父</t>
    <rPh sb="0" eb="2">
      <t>チチブ</t>
    </rPh>
    <phoneticPr fontId="2"/>
  </si>
  <si>
    <t>堀ノ内3-7-31</t>
    <rPh sb="0" eb="1">
      <t>ホリ</t>
    </rPh>
    <rPh sb="2" eb="3">
      <t>ウチ</t>
    </rPh>
    <phoneticPr fontId="2"/>
  </si>
  <si>
    <t>048-481-2181</t>
  </si>
  <si>
    <t>048-479-1809</t>
  </si>
  <si>
    <t>西武池袋線ひばりヶ丘駅北口から志木駅行バス「児童センター前」下車徒歩5分</t>
    <rPh sb="0" eb="2">
      <t>セイブ</t>
    </rPh>
    <rPh sb="2" eb="4">
      <t>イケブクロ</t>
    </rPh>
    <rPh sb="4" eb="5">
      <t>セン</t>
    </rPh>
    <rPh sb="9" eb="10">
      <t>オカ</t>
    </rPh>
    <rPh sb="10" eb="11">
      <t>エキ</t>
    </rPh>
    <rPh sb="11" eb="13">
      <t>キタグチ</t>
    </rPh>
    <rPh sb="15" eb="17">
      <t>シキ</t>
    </rPh>
    <rPh sb="17" eb="18">
      <t>エキ</t>
    </rPh>
    <rPh sb="18" eb="19">
      <t>イ</t>
    </rPh>
    <rPh sb="22" eb="24">
      <t>ジドウ</t>
    </rPh>
    <rPh sb="28" eb="29">
      <t>マエ</t>
    </rPh>
    <rPh sb="30" eb="32">
      <t>ゲシャ</t>
    </rPh>
    <rPh sb="32" eb="34">
      <t>トホ</t>
    </rPh>
    <rPh sb="35" eb="36">
      <t>フン</t>
    </rPh>
    <phoneticPr fontId="2"/>
  </si>
  <si>
    <t>somu@saifuku.com</t>
  </si>
  <si>
    <t>ｻｲﾌｸ</t>
  </si>
  <si>
    <t>東2丁目4番18号
小倉ビル3階</t>
    <rPh sb="0" eb="1">
      <t>ヒガシ</t>
    </rPh>
    <rPh sb="2" eb="4">
      <t>チョウメ</t>
    </rPh>
    <rPh sb="5" eb="6">
      <t>バン</t>
    </rPh>
    <rPh sb="8" eb="9">
      <t>ゴウ</t>
    </rPh>
    <rPh sb="10" eb="12">
      <t>オグラ</t>
    </rPh>
    <rPh sb="15" eb="16">
      <t>カイ</t>
    </rPh>
    <phoneticPr fontId="2"/>
  </si>
  <si>
    <t>352-0002</t>
  </si>
  <si>
    <t>048-487-7910</t>
  </si>
  <si>
    <t>東武東上線志木駅/国際興業バス東一丁目から徒歩１分</t>
    <rPh sb="5" eb="8">
      <t>シキエキ</t>
    </rPh>
    <rPh sb="9" eb="13">
      <t>コクサイコウギョウ</t>
    </rPh>
    <rPh sb="15" eb="16">
      <t>ヒガシ</t>
    </rPh>
    <rPh sb="16" eb="19">
      <t>1チョウメ</t>
    </rPh>
    <rPh sb="21" eb="23">
      <t>トホ</t>
    </rPh>
    <rPh sb="24" eb="25">
      <t>フン</t>
    </rPh>
    <phoneticPr fontId="2"/>
  </si>
  <si>
    <t>arksllc.info@gmail.com</t>
  </si>
  <si>
    <t>ｱｰｸﾄｩﾙｽﾏｰﾘﾝ</t>
  </si>
  <si>
    <t>若宮1-5-2
パトリア桶川403-1</t>
    <rPh sb="0" eb="2">
      <t>ワカミヤ</t>
    </rPh>
    <rPh sb="12" eb="14">
      <t>オケガワ</t>
    </rPh>
    <phoneticPr fontId="2"/>
  </si>
  <si>
    <t>363-0022</t>
  </si>
  <si>
    <t>048-729-7773</t>
  </si>
  <si>
    <t>048-729-7898</t>
  </si>
  <si>
    <t>高崎線桶川駅西口から徒歩5分</t>
    <rPh sb="0" eb="3">
      <t>タカサキセン</t>
    </rPh>
    <rPh sb="3" eb="6">
      <t>オケガワエキ</t>
    </rPh>
    <rPh sb="6" eb="8">
      <t>ニシグチ</t>
    </rPh>
    <rPh sb="10" eb="12">
      <t>トホ</t>
    </rPh>
    <rPh sb="13" eb="14">
      <t>フン</t>
    </rPh>
    <phoneticPr fontId="2"/>
  </si>
  <si>
    <t>puramu@senju.co</t>
  </si>
  <si>
    <t>ﾌﾟﾗﾑ</t>
  </si>
  <si>
    <t>里山ファーム</t>
    <rPh sb="0" eb="2">
      <t>サトヤマ</t>
    </rPh>
    <phoneticPr fontId="2"/>
  </si>
  <si>
    <t>笹山586-8</t>
    <rPh sb="0" eb="2">
      <t>ササヤマ</t>
    </rPh>
    <phoneticPr fontId="2"/>
  </si>
  <si>
    <t>349-0103</t>
  </si>
  <si>
    <t>048-792-0696</t>
  </si>
  <si>
    <t>048-792-0697</t>
  </si>
  <si>
    <t>宇都宮線蓮田駅から国立東埼玉病院行朝日バス「久伊豆神社前」下車徒歩10分　従たる事業所：笹山512-1</t>
    <rPh sb="37" eb="38">
      <t>ジュウ</t>
    </rPh>
    <rPh sb="40" eb="43">
      <t>ジギョウショ</t>
    </rPh>
    <rPh sb="44" eb="46">
      <t>ササヤマ</t>
    </rPh>
    <phoneticPr fontId="2"/>
  </si>
  <si>
    <t>ffsatoyama@gmail.com</t>
  </si>
  <si>
    <t>ﾌｸｼﾌｧｰﾑｻﾄﾔﾏ</t>
  </si>
  <si>
    <t>身障デイ</t>
    <rPh sb="0" eb="2">
      <t>シンショウ</t>
    </rPh>
    <phoneticPr fontId="2"/>
  </si>
  <si>
    <t>中新田東山382</t>
    <rPh sb="0" eb="3">
      <t>ナカシンデン</t>
    </rPh>
    <rPh sb="3" eb="5">
      <t>ヒガシヤマ</t>
    </rPh>
    <phoneticPr fontId="2"/>
  </si>
  <si>
    <t>350-0225</t>
  </si>
  <si>
    <t>049-298-4381</t>
  </si>
  <si>
    <t>049-298-4382</t>
  </si>
  <si>
    <t>東武鉄道越生線一本松駅から徒歩9分</t>
    <rPh sb="0" eb="2">
      <t>トウブ</t>
    </rPh>
    <rPh sb="2" eb="4">
      <t>テツドウ</t>
    </rPh>
    <rPh sb="4" eb="6">
      <t>オゴセ</t>
    </rPh>
    <rPh sb="6" eb="7">
      <t>セン</t>
    </rPh>
    <rPh sb="7" eb="10">
      <t>イッポンマツ</t>
    </rPh>
    <rPh sb="10" eb="11">
      <t>エキ</t>
    </rPh>
    <rPh sb="13" eb="15">
      <t>トホ</t>
    </rPh>
    <rPh sb="16" eb="17">
      <t>フン</t>
    </rPh>
    <phoneticPr fontId="2"/>
  </si>
  <si>
    <t>r.shiibashi@labori-saitama.com</t>
  </si>
  <si>
    <t>ｼｭｳﾛｳｹｲｿﾞｸｼｴﾝｴｰｶﾞﾀｼﾞｷﾞｮｳｼｮﾗﾎﾞﾘ</t>
  </si>
  <si>
    <t>中2丁目13番22号</t>
    <rPh sb="0" eb="1">
      <t>ナカ</t>
    </rPh>
    <rPh sb="2" eb="4">
      <t>チョウメ</t>
    </rPh>
    <rPh sb="6" eb="7">
      <t>バン</t>
    </rPh>
    <rPh sb="9" eb="10">
      <t>ゴウ</t>
    </rPh>
    <phoneticPr fontId="2"/>
  </si>
  <si>
    <t>340-0115</t>
  </si>
  <si>
    <t>048-038-9132</t>
  </si>
  <si>
    <t>幸手駅から徒歩5分</t>
    <rPh sb="0" eb="2">
      <t>サッテ</t>
    </rPh>
    <rPh sb="2" eb="3">
      <t>エキ</t>
    </rPh>
    <rPh sb="5" eb="7">
      <t>トホ</t>
    </rPh>
    <rPh sb="8" eb="9">
      <t>フン</t>
    </rPh>
    <phoneticPr fontId="2"/>
  </si>
  <si>
    <t>info_relive@yahoo.co.jp</t>
  </si>
  <si>
    <t>ﾘﾗｲﾌﾞ</t>
  </si>
  <si>
    <t>高久2-7-3</t>
    <rPh sb="0" eb="2">
      <t>タカヒサ</t>
    </rPh>
    <phoneticPr fontId="2"/>
  </si>
  <si>
    <t>342-0035</t>
  </si>
  <si>
    <t>048-984-3205</t>
  </si>
  <si>
    <t>048-984-3206</t>
  </si>
  <si>
    <t>武蔵野線吉川駅から徒歩12分</t>
    <rPh sb="0" eb="4">
      <t>ムサシノセン</t>
    </rPh>
    <rPh sb="4" eb="6">
      <t>ヨシカワ</t>
    </rPh>
    <rPh sb="6" eb="7">
      <t>エキ</t>
    </rPh>
    <rPh sb="9" eb="11">
      <t>トホ</t>
    </rPh>
    <rPh sb="13" eb="14">
      <t>フン</t>
    </rPh>
    <phoneticPr fontId="2"/>
  </si>
  <si>
    <t>ｱｲﾘｽ</t>
  </si>
  <si>
    <t>(株)ハマウラ福祉工場</t>
  </si>
  <si>
    <t>南区曲本5-4-16</t>
  </si>
  <si>
    <t>048-864-9666</t>
  </si>
  <si>
    <t>048-864-9687</t>
  </si>
  <si>
    <t>埼京線武蔵浦和駅下車徒歩10分</t>
    <rPh sb="0" eb="2">
      <t>サイキョウ</t>
    </rPh>
    <rPh sb="2" eb="3">
      <t>セン</t>
    </rPh>
    <rPh sb="3" eb="5">
      <t>ムサシ</t>
    </rPh>
    <rPh sb="5" eb="7">
      <t>ウラワ</t>
    </rPh>
    <rPh sb="7" eb="8">
      <t>エキ</t>
    </rPh>
    <rPh sb="8" eb="10">
      <t>ゲシャ</t>
    </rPh>
    <rPh sb="10" eb="12">
      <t>トホ</t>
    </rPh>
    <rPh sb="14" eb="15">
      <t>フン</t>
    </rPh>
    <phoneticPr fontId="2"/>
  </si>
  <si>
    <t>3221110501@jcom.home.ne.jp</t>
  </si>
  <si>
    <t>ｶﾌﾞｼｷｶﾞｲｼｬﾊﾏｳﾗﾌｸｼｺｳｼﾞｮｳ</t>
  </si>
  <si>
    <t>sadef</t>
  </si>
  <si>
    <t>さいたま</t>
  </si>
  <si>
    <t>西区塚本町3-139-1</t>
    <rPh sb="0" eb="2">
      <t>ニシク</t>
    </rPh>
    <rPh sb="2" eb="5">
      <t>ツカモトチョウ</t>
    </rPh>
    <phoneticPr fontId="2"/>
  </si>
  <si>
    <t>048-625-5100</t>
  </si>
  <si>
    <t>048-625-5011</t>
  </si>
  <si>
    <t>児</t>
    <rPh sb="0" eb="1">
      <t>ジ</t>
    </rPh>
    <phoneticPr fontId="2"/>
  </si>
  <si>
    <t>大宮駅西口から所沢駅東口行バス「飯田新田」下車徒歩15分</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7" eb="28">
      <t>フン</t>
    </rPh>
    <phoneticPr fontId="2"/>
  </si>
  <si>
    <t>jimukyoku@suginoko-g.or.jp</t>
  </si>
  <si>
    <t>ﾀｷﾉｳｶﾞﾀｼﾞｷﾞｮｳｼｮｱｶｼｱﾉﾓﾘ</t>
  </si>
  <si>
    <t>単</t>
    <rPh sb="0" eb="1">
      <t>タン</t>
    </rPh>
    <phoneticPr fontId="2"/>
  </si>
  <si>
    <t>saf</t>
  </si>
  <si>
    <t>∞</t>
  </si>
  <si>
    <t>見沼区染谷1177-4</t>
    <rPh sb="0" eb="2">
      <t>ミヌマ</t>
    </rPh>
    <rPh sb="2" eb="3">
      <t>ク</t>
    </rPh>
    <rPh sb="3" eb="5">
      <t>ソメヤ</t>
    </rPh>
    <phoneticPr fontId="2"/>
  </si>
  <si>
    <t>337-0026</t>
  </si>
  <si>
    <t>048-680-1891</t>
  </si>
  <si>
    <t>048-680-1894</t>
  </si>
  <si>
    <t>大宮駅から国際興業バス「向大谷」下車徒歩10分</t>
    <rPh sb="0" eb="2">
      <t>オオミヤ</t>
    </rPh>
    <rPh sb="2" eb="3">
      <t>エキ</t>
    </rPh>
    <rPh sb="5" eb="7">
      <t>コクサイ</t>
    </rPh>
    <rPh sb="7" eb="9">
      <t>コウギョウ</t>
    </rPh>
    <rPh sb="12" eb="13">
      <t>ム</t>
    </rPh>
    <rPh sb="13" eb="15">
      <t>オオタニ</t>
    </rPh>
    <rPh sb="16" eb="18">
      <t>ゲシャ</t>
    </rPh>
    <rPh sb="18" eb="20">
      <t>トホ</t>
    </rPh>
    <rPh sb="22" eb="23">
      <t>フン</t>
    </rPh>
    <phoneticPr fontId="3"/>
  </si>
  <si>
    <t>johokan@yadokarinosato.org</t>
  </si>
  <si>
    <t>ﾔﾄﾞｶﾘｼﾞｮｳﾎｳｶﾝ</t>
  </si>
  <si>
    <t>sf</t>
  </si>
  <si>
    <t>浦和区常盤9-34-10松村第二ビル２F</t>
    <rPh sb="0" eb="3">
      <t>ウラワク</t>
    </rPh>
    <rPh sb="3" eb="5">
      <t>トキワ</t>
    </rPh>
    <rPh sb="12" eb="16">
      <t>マツムラダイ２</t>
    </rPh>
    <phoneticPr fontId="2"/>
  </si>
  <si>
    <t>330-0061</t>
  </si>
  <si>
    <t>048-826-7170</t>
  </si>
  <si>
    <t>048-826-7171</t>
  </si>
  <si>
    <t xml:space="preserve">京浜東北線北浦和駅下車徒歩５分 </t>
    <rPh sb="0" eb="2">
      <t>ケイヒン</t>
    </rPh>
    <rPh sb="2" eb="4">
      <t>トウホク</t>
    </rPh>
    <rPh sb="4" eb="5">
      <t>セン</t>
    </rPh>
    <rPh sb="5" eb="8">
      <t>キタウラワ</t>
    </rPh>
    <rPh sb="8" eb="9">
      <t>エキ</t>
    </rPh>
    <phoneticPr fontId="2"/>
  </si>
  <si>
    <t>ｴﾊﾞｰｸﾞﾘｰﾝｳﾗﾜ</t>
  </si>
  <si>
    <t>sdf</t>
  </si>
  <si>
    <t>大宮区桜木町4-73-1桜木町志村ビル２F</t>
    <rPh sb="0" eb="3">
      <t>オオミヤク</t>
    </rPh>
    <rPh sb="3" eb="6">
      <t>サクラギチョウ</t>
    </rPh>
    <rPh sb="12" eb="15">
      <t>サクラギチョウ</t>
    </rPh>
    <rPh sb="15" eb="17">
      <t>シムラ</t>
    </rPh>
    <phoneticPr fontId="2"/>
  </si>
  <si>
    <t>330-0854</t>
  </si>
  <si>
    <t>048-780-2807</t>
  </si>
  <si>
    <t>048-780-2817</t>
  </si>
  <si>
    <t>大宮駅下車徒歩8分</t>
    <rPh sb="0" eb="2">
      <t>オオミヤ</t>
    </rPh>
    <rPh sb="2" eb="3">
      <t>エキ</t>
    </rPh>
    <rPh sb="3" eb="5">
      <t>ゲシャ</t>
    </rPh>
    <rPh sb="5" eb="7">
      <t>トホ</t>
    </rPh>
    <rPh sb="8" eb="9">
      <t>フン</t>
    </rPh>
    <phoneticPr fontId="2"/>
  </si>
  <si>
    <t>ｴﾊﾞｰｸﾞﾘｰﾝｵｵﾐﾔ</t>
  </si>
  <si>
    <t>緑区東浦和1-17-2-2B</t>
    <rPh sb="2" eb="5">
      <t>ヒガシウラワ</t>
    </rPh>
    <phoneticPr fontId="5"/>
  </si>
  <si>
    <t>336-0926</t>
  </si>
  <si>
    <t>048-764-8605</t>
  </si>
  <si>
    <t>048-764-8635</t>
  </si>
  <si>
    <t>東浦和駅から徒歩5分</t>
    <rPh sb="0" eb="3">
      <t>ヒガシウラワ</t>
    </rPh>
    <rPh sb="3" eb="4">
      <t>エキ</t>
    </rPh>
    <rPh sb="6" eb="8">
      <t>トホ</t>
    </rPh>
    <rPh sb="9" eb="10">
      <t>フン</t>
    </rPh>
    <phoneticPr fontId="2"/>
  </si>
  <si>
    <t>ｴﾊﾞｰｸﾞﾘｰﾝ ｲｰｽﾄ</t>
  </si>
  <si>
    <t>sa</t>
  </si>
  <si>
    <t>(一社)　朗真堂</t>
    <rPh sb="5" eb="6">
      <t>ロウ</t>
    </rPh>
    <rPh sb="6" eb="7">
      <t>マ</t>
    </rPh>
    <rPh sb="7" eb="8">
      <t>ドウ</t>
    </rPh>
    <phoneticPr fontId="5"/>
  </si>
  <si>
    <t>北区大成町４－３５－４　大宮鉄博２F</t>
    <rPh sb="0" eb="1">
      <t>キタ</t>
    </rPh>
    <rPh sb="1" eb="2">
      <t>ク</t>
    </rPh>
    <rPh sb="2" eb="5">
      <t>オオナリチョウ</t>
    </rPh>
    <rPh sb="12" eb="14">
      <t>オオミヤ</t>
    </rPh>
    <rPh sb="14" eb="15">
      <t>テツ</t>
    </rPh>
    <rPh sb="15" eb="16">
      <t>ハク</t>
    </rPh>
    <phoneticPr fontId="5"/>
  </si>
  <si>
    <t>331-0815</t>
  </si>
  <si>
    <t>048-782-9003</t>
  </si>
  <si>
    <t>020-4664-2929</t>
  </si>
  <si>
    <t>R2.9.1就労移行新規指定
埼玉新都市交通伊奈線「鉄道博物館」駅から徒歩3分</t>
    <rPh sb="6" eb="8">
      <t>シュウロウ</t>
    </rPh>
    <rPh sb="8" eb="10">
      <t>イコウ</t>
    </rPh>
    <rPh sb="10" eb="12">
      <t>シンキ</t>
    </rPh>
    <rPh sb="12" eb="14">
      <t>シテイ</t>
    </rPh>
    <phoneticPr fontId="2"/>
  </si>
  <si>
    <t>sd</t>
  </si>
  <si>
    <t>北区宮原町2-88-1　第3島栄ビル2階</t>
  </si>
  <si>
    <t>331-0812</t>
  </si>
  <si>
    <t>048-788-1939</t>
  </si>
  <si>
    <t>048-788-1940</t>
  </si>
  <si>
    <t>ニューシャトル東宮原駅から徒歩3分</t>
  </si>
  <si>
    <t>ｳﾗﾗ</t>
  </si>
  <si>
    <t>桜区西堀8-3-15-1</t>
  </si>
  <si>
    <t>338-0832</t>
  </si>
  <si>
    <t>048-851-3900</t>
  </si>
  <si>
    <t>048-851-3800</t>
  </si>
  <si>
    <t>中浦和駅から徒歩10分</t>
  </si>
  <si>
    <t>ｱｽﾀﾈ</t>
  </si>
  <si>
    <t>北区日進町3-136-2 ヴェリス宮原2階</t>
    <rPh sb="0" eb="2">
      <t>キタク</t>
    </rPh>
    <rPh sb="2" eb="5">
      <t>ニッシンチョウ</t>
    </rPh>
    <rPh sb="17" eb="19">
      <t>ミヤハラ</t>
    </rPh>
    <rPh sb="20" eb="21">
      <t>カイ</t>
    </rPh>
    <phoneticPr fontId="2"/>
  </si>
  <si>
    <t>331-0823</t>
  </si>
  <si>
    <t>048-729-6553</t>
  </si>
  <si>
    <t>048-729-6554</t>
  </si>
  <si>
    <t>宮原駅から徒歩４分</t>
    <rPh sb="0" eb="2">
      <t>ミヤハラ</t>
    </rPh>
    <rPh sb="2" eb="3">
      <t>エキ</t>
    </rPh>
    <rPh sb="5" eb="7">
      <t>トホ</t>
    </rPh>
    <rPh sb="8" eb="9">
      <t>プン</t>
    </rPh>
    <phoneticPr fontId="2"/>
  </si>
  <si>
    <t>ｱｵｿﾞﾗ</t>
  </si>
  <si>
    <t>se</t>
  </si>
  <si>
    <t>大宮区大成町2-188 安田第五マンション2F</t>
    <rPh sb="0" eb="2">
      <t>オオミヤ</t>
    </rPh>
    <rPh sb="2" eb="3">
      <t>ク</t>
    </rPh>
    <rPh sb="3" eb="5">
      <t>オオナリ</t>
    </rPh>
    <rPh sb="5" eb="6">
      <t>マチ</t>
    </rPh>
    <rPh sb="12" eb="13">
      <t>ヤス</t>
    </rPh>
    <rPh sb="13" eb="14">
      <t>ダ</t>
    </rPh>
    <rPh sb="14" eb="16">
      <t>ダイゴ</t>
    </rPh>
    <phoneticPr fontId="2"/>
  </si>
  <si>
    <t>330-0852</t>
  </si>
  <si>
    <t>048-729-6723</t>
  </si>
  <si>
    <t>048-729-6724</t>
  </si>
  <si>
    <t>日進駅から徒歩４分</t>
  </si>
  <si>
    <t>ｴﾊﾞｰｸﾞﾘｰﾝｵｵﾐﾔｷﾀ</t>
  </si>
  <si>
    <t>南区鹿手袋２－５－１５　市川ビル３階</t>
    <rPh sb="0" eb="2">
      <t>ミナミク</t>
    </rPh>
    <rPh sb="2" eb="5">
      <t>シカテブクロ</t>
    </rPh>
    <rPh sb="12" eb="14">
      <t>イチカワ</t>
    </rPh>
    <rPh sb="17" eb="18">
      <t>カイ</t>
    </rPh>
    <phoneticPr fontId="2"/>
  </si>
  <si>
    <t>336-0031</t>
  </si>
  <si>
    <t>048-767-3036</t>
  </si>
  <si>
    <t>048-767-3136</t>
  </si>
  <si>
    <t>JR埼京線中浦和駅より徒歩1分</t>
  </si>
  <si>
    <t>ｾﾙﾌｴｰ・ｱｲｽﾃｰｼﾞﾅｶｳﾗﾜ</t>
  </si>
  <si>
    <t>大宮区土手町1-13-3 レヴィハイデンス1Ｆ</t>
  </si>
  <si>
    <t>330-0801</t>
  </si>
  <si>
    <t>048-650-5711</t>
  </si>
  <si>
    <t>048-650-5712</t>
  </si>
  <si>
    <t>大宮駅から徒歩10分</t>
  </si>
  <si>
    <t>ﾕﾒｺｳﾎﾞｳ ｵｵﾐﾔ</t>
  </si>
  <si>
    <t>浦和区東高砂町17-10　シゲビル2Ｆ</t>
    <rPh sb="0" eb="2">
      <t>ウラワ</t>
    </rPh>
    <rPh sb="2" eb="3">
      <t>ク</t>
    </rPh>
    <rPh sb="3" eb="4">
      <t>ヒガシ</t>
    </rPh>
    <rPh sb="4" eb="7">
      <t>タカサゴチョウ</t>
    </rPh>
    <phoneticPr fontId="4"/>
  </si>
  <si>
    <t>330-0055</t>
  </si>
  <si>
    <t>048-711-5986</t>
  </si>
  <si>
    <t>048-711-5987</t>
  </si>
  <si>
    <t>浦和駅から徒歩７分</t>
  </si>
  <si>
    <t>（一社）クリスタルサービス</t>
  </si>
  <si>
    <t>見沼区東大宮4-9-3　藤倉ビル1階</t>
  </si>
  <si>
    <t>337-0051</t>
  </si>
  <si>
    <t>048-782-8047</t>
  </si>
  <si>
    <t>048-782-8057</t>
  </si>
  <si>
    <t>東大宮駅から徒歩１分</t>
  </si>
  <si>
    <t>ﾈｸｽﾄ ｴｱｰ</t>
  </si>
  <si>
    <t>(株)学研スマイルハートフルＡ　さいたまセンター</t>
    <rPh sb="3" eb="5">
      <t>ガッケン</t>
    </rPh>
    <phoneticPr fontId="5"/>
  </si>
  <si>
    <t>北区吉野町2-189-14</t>
    <rPh sb="0" eb="2">
      <t>キタク</t>
    </rPh>
    <rPh sb="2" eb="4">
      <t>ヨシノ</t>
    </rPh>
    <rPh sb="4" eb="5">
      <t>マチ</t>
    </rPh>
    <phoneticPr fontId="5"/>
  </si>
  <si>
    <t>331-0811</t>
  </si>
  <si>
    <t>048-669-8000</t>
  </si>
  <si>
    <t>048-669-8001</t>
  </si>
  <si>
    <t>ＪＲ宮原駅から東武バス「鈴木」駅下車徒歩１分</t>
    <rPh sb="2" eb="5">
      <t>ミヤハラエキ</t>
    </rPh>
    <rPh sb="7" eb="9">
      <t>トウブ</t>
    </rPh>
    <rPh sb="12" eb="14">
      <t>スズキ</t>
    </rPh>
    <rPh sb="15" eb="16">
      <t>エキ</t>
    </rPh>
    <rPh sb="16" eb="18">
      <t>ゲシャ</t>
    </rPh>
    <rPh sb="18" eb="20">
      <t>トホ</t>
    </rPh>
    <rPh sb="21" eb="22">
      <t>フン</t>
    </rPh>
    <phoneticPr fontId="2"/>
  </si>
  <si>
    <t>ﾊｰﾄﾌﾙｴｰｶﾌﾞｼｷｶﾞｲｼｬｻｲﾀﾏｾﾝﾀｰ</t>
  </si>
  <si>
    <t>南区太田窪5-28-28</t>
    <rPh sb="0" eb="2">
      <t>ミナミク</t>
    </rPh>
    <rPh sb="2" eb="5">
      <t>ダイタクボ</t>
    </rPh>
    <phoneticPr fontId="5"/>
  </si>
  <si>
    <t>336-0015</t>
  </si>
  <si>
    <t>048-762-6557</t>
  </si>
  <si>
    <t>048-762-6523</t>
  </si>
  <si>
    <t>ＪＲ南浦和駅から国際航業バス「大谷場東小学校」下車</t>
    <rPh sb="2" eb="3">
      <t>ミナミ</t>
    </rPh>
    <rPh sb="3" eb="5">
      <t>ウラワ</t>
    </rPh>
    <rPh sb="5" eb="6">
      <t>エキ</t>
    </rPh>
    <rPh sb="8" eb="10">
      <t>コクサイ</t>
    </rPh>
    <rPh sb="10" eb="12">
      <t>コウギョウ</t>
    </rPh>
    <rPh sb="15" eb="18">
      <t>オオヤバ</t>
    </rPh>
    <rPh sb="18" eb="19">
      <t>ヒガシ</t>
    </rPh>
    <rPh sb="19" eb="22">
      <t>ショウガッコウ</t>
    </rPh>
    <rPh sb="23" eb="25">
      <t>ゲシャ</t>
    </rPh>
    <phoneticPr fontId="2"/>
  </si>
  <si>
    <t>ｸﾞﾗﾝｼﾃｨ</t>
  </si>
  <si>
    <t>大宮区宮町1-17　飯田ビル2Ｆ</t>
    <rPh sb="0" eb="2">
      <t>オオミヤ</t>
    </rPh>
    <rPh sb="2" eb="3">
      <t>ク</t>
    </rPh>
    <rPh sb="3" eb="5">
      <t>ミヤチョウ</t>
    </rPh>
    <rPh sb="10" eb="12">
      <t>イイダ</t>
    </rPh>
    <phoneticPr fontId="5"/>
  </si>
  <si>
    <t>330-0802</t>
  </si>
  <si>
    <t>048-657-6777</t>
  </si>
  <si>
    <t>048-657-6778</t>
  </si>
  <si>
    <t>大宮駅東口から徒歩２分</t>
    <rPh sb="0" eb="3">
      <t>オオミヤエキ</t>
    </rPh>
    <rPh sb="3" eb="4">
      <t>ヒガシ</t>
    </rPh>
    <rPh sb="4" eb="5">
      <t>クチ</t>
    </rPh>
    <rPh sb="7" eb="9">
      <t>トホ</t>
    </rPh>
    <rPh sb="10" eb="11">
      <t>フン</t>
    </rPh>
    <phoneticPr fontId="2"/>
  </si>
  <si>
    <t>ﾕﾒｺｳﾎﾞｳ　ｵｵﾐﾔﾋｶﾞｼｸﾞﾁ</t>
  </si>
  <si>
    <t>大宮区土手町３－１６５－９　昌栄ＭＩビル１階</t>
    <rPh sb="0" eb="2">
      <t>オオミヤ</t>
    </rPh>
    <rPh sb="2" eb="3">
      <t>ク</t>
    </rPh>
    <rPh sb="3" eb="6">
      <t>ドテチョウ</t>
    </rPh>
    <rPh sb="14" eb="15">
      <t>アキラ</t>
    </rPh>
    <rPh sb="15" eb="16">
      <t>サカエ</t>
    </rPh>
    <rPh sb="21" eb="22">
      <t>カイ</t>
    </rPh>
    <phoneticPr fontId="5"/>
  </si>
  <si>
    <t>048-711-7013</t>
  </si>
  <si>
    <t>048-711-7613</t>
  </si>
  <si>
    <t>大宮駅から徒歩10分</t>
    <rPh sb="0" eb="2">
      <t>オオミヤ</t>
    </rPh>
    <rPh sb="2" eb="3">
      <t>エキ</t>
    </rPh>
    <rPh sb="5" eb="7">
      <t>トホ</t>
    </rPh>
    <rPh sb="9" eb="10">
      <t>フン</t>
    </rPh>
    <phoneticPr fontId="2"/>
  </si>
  <si>
    <t>岩槻区本町3-4-19 第一鈴木ビル201</t>
    <rPh sb="0" eb="2">
      <t>イワツキ</t>
    </rPh>
    <rPh sb="2" eb="3">
      <t>ク</t>
    </rPh>
    <rPh sb="3" eb="5">
      <t>ホンマチ</t>
    </rPh>
    <rPh sb="12" eb="14">
      <t>ダイイチ</t>
    </rPh>
    <rPh sb="14" eb="16">
      <t>スズキ</t>
    </rPh>
    <phoneticPr fontId="2"/>
  </si>
  <si>
    <t>339-0057</t>
  </si>
  <si>
    <t>048-797-9602</t>
  </si>
  <si>
    <t>048-797-9603</t>
  </si>
  <si>
    <t>岩槻駅から徒歩4分</t>
    <rPh sb="0" eb="2">
      <t>イワツキ</t>
    </rPh>
    <rPh sb="2" eb="3">
      <t>エキ</t>
    </rPh>
    <rPh sb="5" eb="7">
      <t>トホ</t>
    </rPh>
    <rPh sb="8" eb="9">
      <t>フン</t>
    </rPh>
    <phoneticPr fontId="2"/>
  </si>
  <si>
    <t>ｽﾀｰｸﾘｴｲﾄ</t>
  </si>
  <si>
    <t>入</t>
    <rPh sb="0" eb="1">
      <t>ニュウ</t>
    </rPh>
    <phoneticPr fontId="2"/>
  </si>
  <si>
    <t>西区塚本１９１－９</t>
    <rPh sb="0" eb="2">
      <t>ニシク</t>
    </rPh>
    <phoneticPr fontId="2"/>
  </si>
  <si>
    <t>331-0066</t>
  </si>
  <si>
    <t>大宮駅西口西部バス　「飯田新田駅」下車徒歩８分</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phoneticPr fontId="2"/>
  </si>
  <si>
    <t>(株)ティーブレイス</t>
  </si>
  <si>
    <t>見沼区東大宮５－３２－８－１０１</t>
    <rPh sb="0" eb="2">
      <t>ミヌマ</t>
    </rPh>
    <rPh sb="2" eb="3">
      <t>ク</t>
    </rPh>
    <rPh sb="3" eb="6">
      <t>ヒガシオオミヤ</t>
    </rPh>
    <phoneticPr fontId="5"/>
  </si>
  <si>
    <t>048-685-3351</t>
  </si>
  <si>
    <t>048-685-3352</t>
  </si>
  <si>
    <t>JR「東大宮」駅から徒歩４分</t>
    <rPh sb="3" eb="6">
      <t>ヒガシオオミヤ</t>
    </rPh>
    <rPh sb="7" eb="8">
      <t>エキ</t>
    </rPh>
    <rPh sb="10" eb="12">
      <t>トホ</t>
    </rPh>
    <rPh sb="13" eb="14">
      <t>フン</t>
    </rPh>
    <phoneticPr fontId="2"/>
  </si>
  <si>
    <t>北区宮原町１－５３０－１</t>
    <rPh sb="0" eb="2">
      <t>キタク</t>
    </rPh>
    <rPh sb="2" eb="5">
      <t>ミヤハラチョウ</t>
    </rPh>
    <phoneticPr fontId="5"/>
  </si>
  <si>
    <t>048-780-2312</t>
  </si>
  <si>
    <t>048-780-2342</t>
  </si>
  <si>
    <t>ニューシャトル加茂宮駅から徒歩3分</t>
    <rPh sb="7" eb="10">
      <t>カモノミヤ</t>
    </rPh>
    <rPh sb="10" eb="11">
      <t>エキ</t>
    </rPh>
    <rPh sb="13" eb="15">
      <t>トホ</t>
    </rPh>
    <rPh sb="16" eb="17">
      <t>フン</t>
    </rPh>
    <phoneticPr fontId="2"/>
  </si>
  <si>
    <t>(同)ハーフマウンテン</t>
  </si>
  <si>
    <t>さいたま市</t>
    <rPh sb="3" eb="4">
      <t>シ</t>
    </rPh>
    <phoneticPr fontId="24"/>
  </si>
  <si>
    <t>緑区松木２－２６－１６</t>
    <rPh sb="0" eb="2">
      <t>ミドリク</t>
    </rPh>
    <rPh sb="2" eb="4">
      <t>マツキ</t>
    </rPh>
    <phoneticPr fontId="23"/>
  </si>
  <si>
    <t>336-0918</t>
  </si>
  <si>
    <t>0487-67-5299</t>
  </si>
  <si>
    <t>JR浦和駅から国際興業バス東浦和駅行き19分「芝原小学校」停留所から徒歩5分</t>
    <rPh sb="2" eb="5">
      <t>ウラワエキ</t>
    </rPh>
    <rPh sb="7" eb="9">
      <t>コクサイ</t>
    </rPh>
    <rPh sb="9" eb="11">
      <t>コウギョウ</t>
    </rPh>
    <rPh sb="13" eb="14">
      <t>ヒガシ</t>
    </rPh>
    <rPh sb="14" eb="16">
      <t>ウラワ</t>
    </rPh>
    <rPh sb="16" eb="17">
      <t>エキ</t>
    </rPh>
    <rPh sb="17" eb="18">
      <t>ユ</t>
    </rPh>
    <rPh sb="21" eb="22">
      <t>フン</t>
    </rPh>
    <rPh sb="23" eb="25">
      <t>シバハラ</t>
    </rPh>
    <rPh sb="25" eb="28">
      <t>ショウガッコウ</t>
    </rPh>
    <rPh sb="29" eb="32">
      <t>テイリュウジョ</t>
    </rPh>
    <rPh sb="34" eb="36">
      <t>トホ</t>
    </rPh>
    <rPh sb="37" eb="38">
      <t>フン</t>
    </rPh>
    <phoneticPr fontId="24"/>
  </si>
  <si>
    <t>営</t>
    <rPh sb="0" eb="1">
      <t>エイ</t>
    </rPh>
    <phoneticPr fontId="24"/>
  </si>
  <si>
    <t>(同)ベルエキップ</t>
  </si>
  <si>
    <t>見沼区南中野４５２－１２</t>
    <rPh sb="0" eb="2">
      <t>ミヌマ</t>
    </rPh>
    <rPh sb="2" eb="3">
      <t>ク</t>
    </rPh>
    <rPh sb="3" eb="4">
      <t>ミナミ</t>
    </rPh>
    <rPh sb="4" eb="6">
      <t>ナカノ</t>
    </rPh>
    <phoneticPr fontId="24"/>
  </si>
  <si>
    <t>337-0042</t>
  </si>
  <si>
    <t>048-795-6099</t>
  </si>
  <si>
    <t>JR大宮駅東口から国際興業バス乗車
南中野バス停から徒歩１分</t>
    <rPh sb="2" eb="5">
      <t>オオミヤエキ</t>
    </rPh>
    <rPh sb="5" eb="7">
      <t>ヒガシグチ</t>
    </rPh>
    <rPh sb="9" eb="13">
      <t>コクサイコウギョウ</t>
    </rPh>
    <rPh sb="15" eb="17">
      <t>ジョウシャ</t>
    </rPh>
    <rPh sb="18" eb="19">
      <t>ミナミ</t>
    </rPh>
    <rPh sb="19" eb="21">
      <t>ナカノ</t>
    </rPh>
    <rPh sb="23" eb="24">
      <t>テイ</t>
    </rPh>
    <rPh sb="26" eb="28">
      <t>トホ</t>
    </rPh>
    <rPh sb="29" eb="30">
      <t>フン</t>
    </rPh>
    <phoneticPr fontId="24"/>
  </si>
  <si>
    <t>笑門ウェルフェア(株)</t>
    <rPh sb="0" eb="1">
      <t>ワライ</t>
    </rPh>
    <rPh sb="1" eb="2">
      <t>モン</t>
    </rPh>
    <phoneticPr fontId="23"/>
  </si>
  <si>
    <t>大宮区三橋１－４０８</t>
    <rPh sb="0" eb="3">
      <t>オオミヤク</t>
    </rPh>
    <rPh sb="3" eb="5">
      <t>ミハシ</t>
    </rPh>
    <phoneticPr fontId="23"/>
  </si>
  <si>
    <t>330-0856</t>
  </si>
  <si>
    <t>048-658-9202</t>
  </si>
  <si>
    <t>048-778-8162</t>
  </si>
  <si>
    <t>大宮駅からバス乗車
櫛引南バス停下車徒歩6分</t>
    <rPh sb="0" eb="3">
      <t>オオミヤエキ</t>
    </rPh>
    <rPh sb="7" eb="9">
      <t>ジョウシャ</t>
    </rPh>
    <rPh sb="10" eb="12">
      <t>クシヒキ</t>
    </rPh>
    <rPh sb="12" eb="13">
      <t>ミナミ</t>
    </rPh>
    <rPh sb="15" eb="16">
      <t>テイ</t>
    </rPh>
    <rPh sb="16" eb="18">
      <t>ゲシャ</t>
    </rPh>
    <rPh sb="18" eb="20">
      <t>トホ</t>
    </rPh>
    <rPh sb="21" eb="22">
      <t>フン</t>
    </rPh>
    <phoneticPr fontId="24"/>
  </si>
  <si>
    <t>(株)フルオール</t>
  </si>
  <si>
    <t>就労継続支援A型事業所フルオール</t>
    <rPh sb="0" eb="2">
      <t>しゅうろう</t>
    </rPh>
    <rPh sb="2" eb="4">
      <t>けいぞく</t>
    </rPh>
    <rPh sb="4" eb="6">
      <t>しえん</t>
    </rPh>
    <rPh sb="7" eb="8">
      <t>かた</t>
    </rPh>
    <rPh sb="8" eb="11">
      <t>じぎょうしょ</t>
    </rPh>
    <phoneticPr fontId="23" type="Hiragana"/>
  </si>
  <si>
    <t>岩槻区東岩槻６－１－１</t>
    <rPh sb="0" eb="3">
      <t>イワツキク</t>
    </rPh>
    <rPh sb="3" eb="4">
      <t>ヒガシ</t>
    </rPh>
    <rPh sb="4" eb="6">
      <t>イワツキ</t>
    </rPh>
    <phoneticPr fontId="23"/>
  </si>
  <si>
    <t>339-0005</t>
  </si>
  <si>
    <t>048-606-4265</t>
  </si>
  <si>
    <t>048-606-4266</t>
  </si>
  <si>
    <t>東武野田線東岩槻駅から徒歩2分</t>
    <rPh sb="0" eb="5">
      <t>トウブノダセン</t>
    </rPh>
    <rPh sb="5" eb="6">
      <t>ヒガシ</t>
    </rPh>
    <rPh sb="6" eb="8">
      <t>イワツキ</t>
    </rPh>
    <rPh sb="8" eb="9">
      <t>エキ</t>
    </rPh>
    <rPh sb="11" eb="13">
      <t>トホ</t>
    </rPh>
    <rPh sb="14" eb="15">
      <t>フン</t>
    </rPh>
    <phoneticPr fontId="24"/>
  </si>
  <si>
    <t>(株)SkillFul</t>
  </si>
  <si>
    <t>岩槻区本町１－３－１９</t>
  </si>
  <si>
    <t>048-797-6690</t>
  </si>
  <si>
    <t>東武アーバンパークライン岩槻駅東口から徒歩３分</t>
    <rPh sb="0" eb="2">
      <t>トウブ</t>
    </rPh>
    <rPh sb="12" eb="14">
      <t>イワツキ</t>
    </rPh>
    <rPh sb="14" eb="15">
      <t>エキ</t>
    </rPh>
    <rPh sb="15" eb="17">
      <t>ヒガシグチ</t>
    </rPh>
    <rPh sb="19" eb="21">
      <t>トホ</t>
    </rPh>
    <rPh sb="22" eb="23">
      <t>フン</t>
    </rPh>
    <phoneticPr fontId="2"/>
  </si>
  <si>
    <t>SAKURA United Solution(株)</t>
  </si>
  <si>
    <t>さくらワークセンター</t>
  </si>
  <si>
    <t>南区白幡４－２８－９</t>
  </si>
  <si>
    <t>336-0022</t>
  </si>
  <si>
    <t>050-5526-0300</t>
  </si>
  <si>
    <t>050-3510-9157</t>
  </si>
  <si>
    <t>JR武蔵浦和駅から徒歩7分</t>
    <rPh sb="2" eb="6">
      <t>ムサシウラワ</t>
    </rPh>
    <rPh sb="6" eb="7">
      <t>エキ</t>
    </rPh>
    <rPh sb="9" eb="11">
      <t>トホ</t>
    </rPh>
    <rPh sb="12" eb="13">
      <t>フン</t>
    </rPh>
    <phoneticPr fontId="2"/>
  </si>
  <si>
    <t>(株)ゆるやかステップ</t>
  </si>
  <si>
    <t>中央区桜丘２－２－１６　ミリオンプランニングビル１・２階</t>
  </si>
  <si>
    <t>338-0005</t>
  </si>
  <si>
    <t>070-9350-3700</t>
  </si>
  <si>
    <t>050-3852-4215</t>
  </si>
  <si>
    <t>ＪＲ与野本町駅より徒歩19分</t>
    <rPh sb="2" eb="7">
      <t>ヨノホンマチエキ</t>
    </rPh>
    <rPh sb="9" eb="11">
      <t>トホ</t>
    </rPh>
    <rPh sb="13" eb="14">
      <t>フン</t>
    </rPh>
    <phoneticPr fontId="5"/>
  </si>
  <si>
    <t>(同)ＭＡＨ</t>
  </si>
  <si>
    <t>就労支援Ａ型　あじさい</t>
    <rPh sb="0" eb="4">
      <t>シュウロウシエン</t>
    </rPh>
    <rPh sb="5" eb="6">
      <t>カタ</t>
    </rPh>
    <phoneticPr fontId="8"/>
  </si>
  <si>
    <t>南区南浦和二丁目３９番地１６　第五大雄ビル６Ｂ</t>
    <rPh sb="0" eb="2">
      <t>ミナミク</t>
    </rPh>
    <rPh sb="2" eb="5">
      <t>ミナミウラワ</t>
    </rPh>
    <rPh sb="5" eb="8">
      <t>ニチョウメ</t>
    </rPh>
    <rPh sb="10" eb="12">
      <t>バンチ</t>
    </rPh>
    <rPh sb="15" eb="16">
      <t>ダイ</t>
    </rPh>
    <rPh sb="16" eb="17">
      <t>ゴ</t>
    </rPh>
    <rPh sb="17" eb="19">
      <t>ダイユウ</t>
    </rPh>
    <phoneticPr fontId="7"/>
  </si>
  <si>
    <t>048-823-3777</t>
  </si>
  <si>
    <t>048-823-3778</t>
  </si>
  <si>
    <t>JR京浜東北線・武蔵野線 南浦和駅徒歩1分</t>
    <rPh sb="2" eb="4">
      <t>ケイヒン</t>
    </rPh>
    <rPh sb="4" eb="7">
      <t>トウホクセン</t>
    </rPh>
    <rPh sb="8" eb="12">
      <t>ムサシノセン</t>
    </rPh>
    <rPh sb="13" eb="17">
      <t>ミナミウラワエキ</t>
    </rPh>
    <rPh sb="17" eb="19">
      <t>トホ</t>
    </rPh>
    <rPh sb="20" eb="21">
      <t>フン</t>
    </rPh>
    <phoneticPr fontId="2"/>
  </si>
  <si>
    <t>デコボコワークス(株)</t>
  </si>
  <si>
    <t>バーガーテラス大宮店</t>
    <rPh sb="7" eb="9">
      <t>おおみや</t>
    </rPh>
    <rPh sb="9" eb="10">
      <t>てん</t>
    </rPh>
    <phoneticPr fontId="5" type="Hiragana"/>
  </si>
  <si>
    <t>さいたま市</t>
    <rPh sb="4" eb="5">
      <t>シ</t>
    </rPh>
    <phoneticPr fontId="5"/>
  </si>
  <si>
    <t>大宮区高鼻町２－１－１　</t>
  </si>
  <si>
    <t>330-0803</t>
  </si>
  <si>
    <t>048-871-7170</t>
  </si>
  <si>
    <t>048-871-7177</t>
  </si>
  <si>
    <t>ＪＲ大宮駅から徒歩12分</t>
    <rPh sb="2" eb="4">
      <t>オオミヤ</t>
    </rPh>
    <rPh sb="4" eb="5">
      <t>エキ</t>
    </rPh>
    <rPh sb="7" eb="9">
      <t>トホ</t>
    </rPh>
    <rPh sb="11" eb="12">
      <t>フン</t>
    </rPh>
    <phoneticPr fontId="2"/>
  </si>
  <si>
    <t>(株)バース</t>
  </si>
  <si>
    <t>バースワークス与野本町</t>
    <rPh sb="7" eb="11">
      <t>よのほんまち</t>
    </rPh>
    <phoneticPr fontId="5" type="Hiragana"/>
  </si>
  <si>
    <t>桜区神田５０－３</t>
  </si>
  <si>
    <t>338-0812</t>
  </si>
  <si>
    <t>048-606-4263</t>
  </si>
  <si>
    <t>048-611-7728</t>
  </si>
  <si>
    <t>JR与野本町駅から国際興業バス　神田バス停から徒歩３分</t>
    <rPh sb="2" eb="6">
      <t>ヨノホンマチ</t>
    </rPh>
    <rPh sb="6" eb="7">
      <t>エキ</t>
    </rPh>
    <rPh sb="9" eb="11">
      <t>コクサイ</t>
    </rPh>
    <rPh sb="11" eb="13">
      <t>コウギョウ</t>
    </rPh>
    <rPh sb="16" eb="18">
      <t>カンダ</t>
    </rPh>
    <rPh sb="20" eb="21">
      <t>テイ</t>
    </rPh>
    <rPh sb="23" eb="25">
      <t>トホ</t>
    </rPh>
    <rPh sb="26" eb="27">
      <t>フン</t>
    </rPh>
    <phoneticPr fontId="2"/>
  </si>
  <si>
    <t>オールステージ(株)</t>
  </si>
  <si>
    <t>オールステージ大宮</t>
    <rPh sb="7" eb="9">
      <t>オオミヤ</t>
    </rPh>
    <phoneticPr fontId="5"/>
  </si>
  <si>
    <t>大宮区桜木町２－８－４　SS桜木町ビル５階</t>
    <rPh sb="0" eb="3">
      <t>オオミヤク</t>
    </rPh>
    <rPh sb="3" eb="6">
      <t>サクラギチョウ</t>
    </rPh>
    <rPh sb="14" eb="16">
      <t>サクラギ</t>
    </rPh>
    <rPh sb="16" eb="17">
      <t>マチ</t>
    </rPh>
    <rPh sb="20" eb="21">
      <t>カイ</t>
    </rPh>
    <phoneticPr fontId="6"/>
  </si>
  <si>
    <t>048-788-5152</t>
  </si>
  <si>
    <t>JR大宮駅より徒歩６分</t>
    <rPh sb="2" eb="5">
      <t>オオミヤエキ</t>
    </rPh>
    <rPh sb="7" eb="9">
      <t>トホ</t>
    </rPh>
    <rPh sb="10" eb="11">
      <t>フン</t>
    </rPh>
    <phoneticPr fontId="2"/>
  </si>
  <si>
    <t>法人種別</t>
    <rPh sb="0" eb="4">
      <t>ホウジンシュベツ</t>
    </rPh>
    <phoneticPr fontId="2"/>
  </si>
  <si>
    <t>所在市町村</t>
    <rPh sb="0" eb="2">
      <t>ショザイ</t>
    </rPh>
    <rPh sb="2" eb="5">
      <t>シチョウソン</t>
    </rPh>
    <phoneticPr fontId="2"/>
  </si>
  <si>
    <t>R7目標工賃</t>
    <rPh sb="2" eb="6">
      <t>モクヒョウコウチン</t>
    </rPh>
    <phoneticPr fontId="2"/>
  </si>
  <si>
    <t>R7目標工賃額</t>
    <phoneticPr fontId="2"/>
  </si>
  <si>
    <t>R8目標工賃額</t>
    <phoneticPr fontId="2"/>
  </si>
  <si>
    <t>２　工賃実績等</t>
    <rPh sb="2" eb="4">
      <t>コウチン</t>
    </rPh>
    <rPh sb="4" eb="6">
      <t>ジッセキ</t>
    </rPh>
    <rPh sb="6" eb="7">
      <t>トウ</t>
    </rPh>
    <phoneticPr fontId="2"/>
  </si>
  <si>
    <t>【就労A型（非雇用型）】　</t>
    <phoneticPr fontId="2"/>
  </si>
  <si>
    <t>令和７年度　工賃実績報告書</t>
    <phoneticPr fontId="2"/>
  </si>
  <si>
    <t>（非雇用型用）</t>
    <rPh sb="1" eb="2">
      <t>ヒ</t>
    </rPh>
    <rPh sb="2" eb="5">
      <t>コヨウガタ</t>
    </rPh>
    <rPh sb="5" eb="6">
      <t>ヨウ</t>
    </rPh>
    <phoneticPr fontId="2"/>
  </si>
  <si>
    <t>（８）で「11　農作業（事業所内での就労）」と回答した事業所のうち、農地にて農作物を生産している事業所にお聞きします。
生産している主な農産物と作業農地、今後の取り組みについて記載してください。</t>
    <rPh sb="8" eb="11">
      <t>ノウサギョウ</t>
    </rPh>
    <rPh sb="12" eb="15">
      <t>ジギョウショ</t>
    </rPh>
    <rPh sb="15" eb="16">
      <t>ナイ</t>
    </rPh>
    <rPh sb="18" eb="20">
      <t>シュウロウ</t>
    </rPh>
    <rPh sb="23" eb="25">
      <t>カイトウ</t>
    </rPh>
    <rPh sb="27" eb="30">
      <t>ジギョウショ</t>
    </rPh>
    <rPh sb="34" eb="36">
      <t>ノウチ</t>
    </rPh>
    <rPh sb="38" eb="41">
      <t>ノウサクブツ</t>
    </rPh>
    <rPh sb="42" eb="44">
      <t>セイサン</t>
    </rPh>
    <rPh sb="48" eb="51">
      <t>ジギョウショ</t>
    </rPh>
    <rPh sb="60" eb="62">
      <t>セイサン</t>
    </rPh>
    <rPh sb="66" eb="67">
      <t>オモ</t>
    </rPh>
    <rPh sb="68" eb="71">
      <t>ノウサンブツ</t>
    </rPh>
    <rPh sb="72" eb="74">
      <t>サギョウ</t>
    </rPh>
    <rPh sb="74" eb="76">
      <t>ノウチ</t>
    </rPh>
    <rPh sb="77" eb="79">
      <t>コンゴ</t>
    </rPh>
    <rPh sb="80" eb="81">
      <t>ト</t>
    </rPh>
    <rPh sb="82" eb="83">
      <t>ク</t>
    </rPh>
    <rPh sb="88" eb="90">
      <t>キサイ</t>
    </rPh>
    <phoneticPr fontId="2"/>
  </si>
  <si>
    <r>
      <t>　今後取り組みたい生産活動について、（８）の分野１～１4の中から選びその活動内容（希望）を記載してください。
　</t>
    </r>
    <r>
      <rPr>
        <sz val="10"/>
        <color indexed="10"/>
        <rFont val="Meiryo UI"/>
        <family val="3"/>
        <charset val="128"/>
      </rPr>
      <t>※（８）で選択した分野も再度選択可能です。その場合は（８）とは別の活動内容を記載してください。</t>
    </r>
    <r>
      <rPr>
        <sz val="10"/>
        <rFont val="Meiryo UI"/>
        <family val="3"/>
        <charset val="128"/>
      </rPr>
      <t xml:space="preserve">
　（</t>
    </r>
    <r>
      <rPr>
        <sz val="10"/>
        <color indexed="10"/>
        <rFont val="Meiryo UI"/>
        <family val="3"/>
        <charset val="128"/>
      </rPr>
      <t>取り組みたい希望順</t>
    </r>
    <r>
      <rPr>
        <sz val="10"/>
        <rFont val="Meiryo UI"/>
        <family val="3"/>
        <charset val="128"/>
      </rPr>
      <t>に、最大3つ記載してください。）</t>
    </r>
    <rPh sb="1" eb="3">
      <t>コンゴ</t>
    </rPh>
    <rPh sb="3" eb="4">
      <t>ト</t>
    </rPh>
    <rPh sb="5" eb="6">
      <t>ク</t>
    </rPh>
    <rPh sb="9" eb="11">
      <t>セイサン</t>
    </rPh>
    <rPh sb="11" eb="13">
      <t>カツドウ</t>
    </rPh>
    <rPh sb="22" eb="24">
      <t>ブンヤ</t>
    </rPh>
    <rPh sb="29" eb="30">
      <t>ナカ</t>
    </rPh>
    <rPh sb="32" eb="33">
      <t>エラ</t>
    </rPh>
    <rPh sb="36" eb="38">
      <t>カツドウ</t>
    </rPh>
    <rPh sb="38" eb="40">
      <t>ナイヨウ</t>
    </rPh>
    <rPh sb="41" eb="43">
      <t>キボウ</t>
    </rPh>
    <rPh sb="45" eb="47">
      <t>キサイ</t>
    </rPh>
    <rPh sb="61" eb="63">
      <t>センタク</t>
    </rPh>
    <rPh sb="65" eb="67">
      <t>ブンヤ</t>
    </rPh>
    <rPh sb="68" eb="70">
      <t>サイド</t>
    </rPh>
    <rPh sb="70" eb="72">
      <t>センタク</t>
    </rPh>
    <rPh sb="72" eb="74">
      <t>カノウ</t>
    </rPh>
    <rPh sb="79" eb="81">
      <t>バアイ</t>
    </rPh>
    <rPh sb="87" eb="88">
      <t>ベツ</t>
    </rPh>
    <rPh sb="89" eb="91">
      <t>カツドウ</t>
    </rPh>
    <rPh sb="91" eb="93">
      <t>ナイヨウ</t>
    </rPh>
    <rPh sb="94" eb="96">
      <t>キサイ</t>
    </rPh>
    <rPh sb="106" eb="107">
      <t>ト</t>
    </rPh>
    <rPh sb="108" eb="109">
      <t>ク</t>
    </rPh>
    <rPh sb="112" eb="114">
      <t>キボウ</t>
    </rPh>
    <rPh sb="114" eb="115">
      <t>ジュン</t>
    </rPh>
    <rPh sb="117" eb="119">
      <t>サイダイ</t>
    </rPh>
    <rPh sb="121" eb="123">
      <t>キサイ</t>
    </rPh>
    <phoneticPr fontId="2"/>
  </si>
  <si>
    <r>
      <rPr>
        <b/>
        <sz val="12"/>
        <color rgb="FFFF0000"/>
        <rFont val="Meiryo UI"/>
        <family val="3"/>
        <charset val="128"/>
      </rPr>
      <t>（８）、（10）にて、「11　農作業（事業所内での就労）」、「12　農作業（施設外就労）」と
　回答した事業所のみご回答ください）</t>
    </r>
    <r>
      <rPr>
        <b/>
        <sz val="12"/>
        <rFont val="Meiryo UI"/>
        <family val="3"/>
        <charset val="128"/>
      </rPr>
      <t xml:space="preserve">
農作業に取り組む課題について</t>
    </r>
    <rPh sb="15" eb="18">
      <t>ノウサギョウ</t>
    </rPh>
    <rPh sb="22" eb="23">
      <t>ナイ</t>
    </rPh>
    <rPh sb="25" eb="27">
      <t>シュウロウ</t>
    </rPh>
    <rPh sb="48" eb="50">
      <t>カイトウ</t>
    </rPh>
    <rPh sb="52" eb="55">
      <t>ジギョウショ</t>
    </rPh>
    <rPh sb="58" eb="60">
      <t>カイトウ</t>
    </rPh>
    <rPh sb="66" eb="69">
      <t>ノウサギョウ</t>
    </rPh>
    <rPh sb="70" eb="71">
      <t>ト</t>
    </rPh>
    <rPh sb="72" eb="73">
      <t>ク</t>
    </rPh>
    <rPh sb="74" eb="76">
      <t>カダイ</t>
    </rPh>
    <phoneticPr fontId="2"/>
  </si>
  <si>
    <r>
      <rPr>
        <b/>
        <sz val="8"/>
        <rFont val="Meiryo UI"/>
        <family val="3"/>
        <charset val="128"/>
      </rPr>
      <t>【記載上の注意】</t>
    </r>
    <r>
      <rPr>
        <sz val="8"/>
        <color rgb="FFFF0000"/>
        <rFont val="Meiryo UI"/>
        <family val="3"/>
        <charset val="128"/>
      </rPr>
      <t xml:space="preserve">
</t>
    </r>
    <r>
      <rPr>
        <sz val="8"/>
        <rFont val="Meiryo UI"/>
        <family val="3"/>
        <charset val="128"/>
      </rPr>
      <t>●　生産活動収入から利用者に支払う工賃を除いた、事業に係る支出額（必要経費）を
　　 記載してください。
●　生活介護等の調査対象でないサービスの支出は計上できません。</t>
    </r>
    <rPh sb="1" eb="3">
      <t>キサイ</t>
    </rPh>
    <rPh sb="3" eb="4">
      <t>ジョウ</t>
    </rPh>
    <rPh sb="5" eb="7">
      <t>チュウイ</t>
    </rPh>
    <rPh sb="11" eb="13">
      <t>セイサン</t>
    </rPh>
    <rPh sb="13" eb="15">
      <t>カツドウ</t>
    </rPh>
    <rPh sb="15" eb="17">
      <t>シュウニュウ</t>
    </rPh>
    <rPh sb="19" eb="22">
      <t>リヨウシャ</t>
    </rPh>
    <rPh sb="23" eb="25">
      <t>シハラ</t>
    </rPh>
    <rPh sb="26" eb="28">
      <t>コウチン</t>
    </rPh>
    <rPh sb="29" eb="30">
      <t>ノゾ</t>
    </rPh>
    <rPh sb="33" eb="35">
      <t>ジギョウ</t>
    </rPh>
    <rPh sb="36" eb="37">
      <t>カカ</t>
    </rPh>
    <rPh sb="38" eb="40">
      <t>シシュツ</t>
    </rPh>
    <rPh sb="40" eb="41">
      <t>ガク</t>
    </rPh>
    <rPh sb="42" eb="46">
      <t>ヒツヨウケイヒ</t>
    </rPh>
    <rPh sb="52" eb="54">
      <t>キサイ</t>
    </rPh>
    <rPh sb="82" eb="84">
      <t>シシュツ</t>
    </rPh>
    <phoneticPr fontId="2"/>
  </si>
  <si>
    <t>事業所番号</t>
  </si>
  <si>
    <t>法人種別</t>
  </si>
  <si>
    <t>法人名</t>
  </si>
  <si>
    <t>メールアドレス</t>
  </si>
  <si>
    <t>定員</t>
  </si>
  <si>
    <t>新規指定</t>
  </si>
  <si>
    <t>積立金</t>
    <rPh sb="0" eb="3">
      <t>ツミタテキン</t>
    </rPh>
    <phoneticPr fontId="2"/>
  </si>
  <si>
    <t>農福収入割合</t>
    <rPh sb="2" eb="6">
      <t>シュウニュウワリアイ</t>
    </rPh>
    <phoneticPr fontId="2"/>
  </si>
  <si>
    <t>R7新規</t>
    <rPh sb="2" eb="4">
      <t>シンキ</t>
    </rPh>
    <phoneticPr fontId="2"/>
  </si>
  <si>
    <t>水福収入割合</t>
    <rPh sb="2" eb="6">
      <t>シュウニュウワリアイ</t>
    </rPh>
    <phoneticPr fontId="2"/>
  </si>
  <si>
    <t>林福収入割合</t>
    <rPh sb="2" eb="6">
      <t>シュウニュウワリアイ</t>
    </rPh>
    <phoneticPr fontId="2"/>
  </si>
  <si>
    <t>在宅有無</t>
    <rPh sb="0" eb="2">
      <t>ザイタク</t>
    </rPh>
    <rPh sb="2" eb="4">
      <t>ウム</t>
    </rPh>
    <phoneticPr fontId="2"/>
  </si>
  <si>
    <t>在宅割合</t>
    <rPh sb="0" eb="4">
      <t>ザイタクワリアイ</t>
    </rPh>
    <phoneticPr fontId="2"/>
  </si>
  <si>
    <t>活動1</t>
    <rPh sb="0" eb="2">
      <t>カツドウ</t>
    </rPh>
    <phoneticPr fontId="2"/>
  </si>
  <si>
    <t>活動1内容</t>
    <rPh sb="3" eb="5">
      <t>ナイヨウ</t>
    </rPh>
    <phoneticPr fontId="2"/>
  </si>
  <si>
    <t>活動1施設外就労</t>
    <rPh sb="3" eb="6">
      <t>シセツガイ</t>
    </rPh>
    <rPh sb="6" eb="8">
      <t>シュウロウ</t>
    </rPh>
    <phoneticPr fontId="2"/>
  </si>
  <si>
    <t>活動2</t>
    <rPh sb="0" eb="2">
      <t>カツドウ</t>
    </rPh>
    <phoneticPr fontId="2"/>
  </si>
  <si>
    <t>活動2内容</t>
    <rPh sb="3" eb="5">
      <t>ナイヨウ</t>
    </rPh>
    <phoneticPr fontId="2"/>
  </si>
  <si>
    <t>活動2施設外就労</t>
    <rPh sb="3" eb="6">
      <t>シセツガイ</t>
    </rPh>
    <rPh sb="6" eb="8">
      <t>シュウロウ</t>
    </rPh>
    <phoneticPr fontId="2"/>
  </si>
  <si>
    <t>活動3</t>
    <rPh sb="0" eb="2">
      <t>カツドウ</t>
    </rPh>
    <phoneticPr fontId="2"/>
  </si>
  <si>
    <t>活動3内容</t>
    <rPh sb="3" eb="5">
      <t>ナイヨウ</t>
    </rPh>
    <phoneticPr fontId="2"/>
  </si>
  <si>
    <t>活動3施設外就労</t>
    <rPh sb="3" eb="6">
      <t>シセツガイ</t>
    </rPh>
    <rPh sb="6" eb="8">
      <t>シュウロウ</t>
    </rPh>
    <phoneticPr fontId="2"/>
  </si>
  <si>
    <t>活動4</t>
    <rPh sb="0" eb="2">
      <t>カツドウ</t>
    </rPh>
    <phoneticPr fontId="2"/>
  </si>
  <si>
    <t>活動4内容</t>
    <rPh sb="3" eb="5">
      <t>ナイヨウ</t>
    </rPh>
    <phoneticPr fontId="2"/>
  </si>
  <si>
    <t>活動4施設外就労</t>
    <rPh sb="3" eb="6">
      <t>シセツガイ</t>
    </rPh>
    <rPh sb="6" eb="8">
      <t>シュウロウ</t>
    </rPh>
    <phoneticPr fontId="2"/>
  </si>
  <si>
    <t>活動5</t>
    <rPh sb="0" eb="2">
      <t>カツドウ</t>
    </rPh>
    <phoneticPr fontId="2"/>
  </si>
  <si>
    <t>活動5内容</t>
    <rPh sb="3" eb="5">
      <t>ナイヨウ</t>
    </rPh>
    <phoneticPr fontId="2"/>
  </si>
  <si>
    <t>活動5施設外就労</t>
    <rPh sb="3" eb="6">
      <t>シセツガイ</t>
    </rPh>
    <rPh sb="6" eb="8">
      <t>シュウロウ</t>
    </rPh>
    <phoneticPr fontId="2"/>
  </si>
  <si>
    <t>栽培農産物２</t>
  </si>
  <si>
    <t>栽培農産物３</t>
  </si>
  <si>
    <t>今後の農作業取組</t>
    <rPh sb="0" eb="2">
      <t>コンゴ</t>
    </rPh>
    <rPh sb="3" eb="6">
      <t>ノウサギョウ</t>
    </rPh>
    <rPh sb="6" eb="8">
      <t>トリクミ</t>
    </rPh>
    <phoneticPr fontId="2"/>
  </si>
  <si>
    <t>今後1</t>
    <rPh sb="0" eb="2">
      <t>コンゴ</t>
    </rPh>
    <phoneticPr fontId="2"/>
  </si>
  <si>
    <t>今後1内容</t>
    <rPh sb="0" eb="2">
      <t>コンゴ</t>
    </rPh>
    <rPh sb="3" eb="5">
      <t>ナイヨウ</t>
    </rPh>
    <phoneticPr fontId="2"/>
  </si>
  <si>
    <t>今後2</t>
    <rPh sb="0" eb="2">
      <t>コンゴ</t>
    </rPh>
    <phoneticPr fontId="2"/>
  </si>
  <si>
    <t>今後2内容</t>
    <rPh sb="0" eb="2">
      <t>コンゴ</t>
    </rPh>
    <rPh sb="3" eb="5">
      <t>ナイヨウ</t>
    </rPh>
    <phoneticPr fontId="2"/>
  </si>
  <si>
    <t>今後3</t>
    <rPh sb="0" eb="2">
      <t>コンゴ</t>
    </rPh>
    <phoneticPr fontId="2"/>
  </si>
  <si>
    <t>今後3内容</t>
    <rPh sb="0" eb="2">
      <t>コンゴ</t>
    </rPh>
    <rPh sb="3" eb="5">
      <t>ナイヨウ</t>
    </rPh>
    <phoneticPr fontId="2"/>
  </si>
  <si>
    <t>農作業課題</t>
    <rPh sb="0" eb="3">
      <t>ノウサギョウ</t>
    </rPh>
    <rPh sb="3" eb="5">
      <t>カダイ</t>
    </rPh>
    <phoneticPr fontId="2"/>
  </si>
  <si>
    <t>減額者</t>
    <rPh sb="0" eb="2">
      <t>ゲンガク</t>
    </rPh>
    <rPh sb="2" eb="3">
      <t>モノ</t>
    </rPh>
    <phoneticPr fontId="2"/>
  </si>
  <si>
    <t>契約者</t>
    <rPh sb="0" eb="3">
      <t>ケイヤクシャ</t>
    </rPh>
    <phoneticPr fontId="2"/>
  </si>
  <si>
    <t>契約者数</t>
  </si>
  <si>
    <t>事業所の1日当たり生産活動時間</t>
  </si>
  <si>
    <t>多機能型移行</t>
  </si>
  <si>
    <t>廃止・休止</t>
  </si>
  <si>
    <t>廃止・休止年月日</t>
  </si>
  <si>
    <t>生産活動収入総額</t>
  </si>
  <si>
    <t>就労支援事業支出額</t>
  </si>
  <si>
    <t>対象者延べ人数</t>
  </si>
  <si>
    <t>利用者総生産時間</t>
  </si>
  <si>
    <t>農福連携による生産活動
収入総額</t>
  </si>
  <si>
    <t>水福連携による生産活動
収入総額</t>
  </si>
  <si>
    <t>林福連携による生産活動
収入総額</t>
  </si>
  <si>
    <t>栽培農産物１</t>
  </si>
  <si>
    <t>【参考：昨年度回答】R7目標工賃</t>
    <rPh sb="12" eb="16">
      <t>モクヒョウコウチン</t>
    </rPh>
    <phoneticPr fontId="2"/>
  </si>
  <si>
    <t>工賃支払総額</t>
  </si>
  <si>
    <t>工賃形態</t>
  </si>
  <si>
    <t>工賃平均額（月）</t>
    <rPh sb="6" eb="7">
      <t>ツキ</t>
    </rPh>
    <phoneticPr fontId="2"/>
  </si>
  <si>
    <t>工賃平均額（時間）</t>
    <rPh sb="6" eb="8">
      <t>ジカン</t>
    </rPh>
    <phoneticPr fontId="2"/>
  </si>
  <si>
    <t>最低工賃適用除外有無</t>
    <rPh sb="4" eb="8">
      <t>テキヨウジョガイ</t>
    </rPh>
    <rPh sb="8" eb="10">
      <t>ウム</t>
    </rPh>
    <phoneticPr fontId="2"/>
  </si>
  <si>
    <t>1日の平均利用者数</t>
    <phoneticPr fontId="2"/>
  </si>
  <si>
    <r>
      <rPr>
        <b/>
        <sz val="8"/>
        <rFont val="Meiryo UI"/>
        <family val="3"/>
        <charset val="128"/>
      </rPr>
      <t>【記載上の注意】</t>
    </r>
    <r>
      <rPr>
        <sz val="8"/>
        <color rgb="FFFF0000"/>
        <rFont val="Meiryo UI"/>
        <family val="3"/>
        <charset val="128"/>
      </rPr>
      <t xml:space="preserve">
</t>
    </r>
    <r>
      <rPr>
        <b/>
        <sz val="8"/>
        <color theme="1"/>
        <rFont val="Meiryo UI"/>
        <family val="3"/>
        <charset val="128"/>
      </rPr>
      <t>●</t>
    </r>
    <r>
      <rPr>
        <b/>
        <sz val="8"/>
        <color rgb="FFFF0000"/>
        <rFont val="Meiryo UI"/>
        <family val="3"/>
        <charset val="128"/>
      </rPr>
      <t>　令和７年度(R7.4～R8.3)の生産活動収入の総額</t>
    </r>
    <r>
      <rPr>
        <sz val="8"/>
        <rFont val="Meiryo UI"/>
        <family val="3"/>
        <charset val="128"/>
      </rPr>
      <t>を記載してください。（</t>
    </r>
    <r>
      <rPr>
        <b/>
        <u/>
        <sz val="8"/>
        <color rgb="FFFF0000"/>
        <rFont val="Meiryo UI"/>
        <family val="3"/>
        <charset val="128"/>
      </rPr>
      <t>収入日ベース</t>
    </r>
    <r>
      <rPr>
        <sz val="8"/>
        <color theme="1"/>
        <rFont val="Meiryo UI"/>
        <family val="3"/>
        <charset val="128"/>
      </rPr>
      <t>で計上</t>
    </r>
    <r>
      <rPr>
        <sz val="8"/>
        <rFont val="Meiryo UI"/>
        <family val="3"/>
        <charset val="128"/>
      </rPr>
      <t>）
 　</t>
    </r>
    <r>
      <rPr>
        <sz val="8"/>
        <color theme="1"/>
        <rFont val="Meiryo UI"/>
        <family val="3"/>
        <charset val="128"/>
      </rPr>
      <t>　（例）</t>
    </r>
    <r>
      <rPr>
        <b/>
        <u/>
        <sz val="8"/>
        <color rgb="FFFF0000"/>
        <rFont val="Meiryo UI"/>
        <family val="3"/>
        <charset val="128"/>
      </rPr>
      <t>R7.3に行った生産活動に対し、R7.4に事業所に入ってきた収入は計上対象</t>
    </r>
    <r>
      <rPr>
        <sz val="8"/>
        <rFont val="Meiryo UI"/>
        <family val="3"/>
        <charset val="128"/>
      </rPr>
      <t>です。
　　　　　　　</t>
    </r>
    <r>
      <rPr>
        <b/>
        <u/>
        <sz val="8"/>
        <color rgb="FFFF0000"/>
        <rFont val="Meiryo UI"/>
        <family val="3"/>
        <charset val="128"/>
      </rPr>
      <t>R8.3に行った生産活動に対し、R8.4に事業所に入ってきた収入は計上対象外</t>
    </r>
    <r>
      <rPr>
        <sz val="8"/>
        <rFont val="Meiryo UI"/>
        <family val="3"/>
        <charset val="128"/>
      </rPr>
      <t>です。
●　生産活動収入とは、生産活動によって得た収入のことを指します。必要経費等を除く前の金額です。
●　生活介護等の調査対象でないサービスの生産活動収入は計上できません。</t>
    </r>
    <rPh sb="1" eb="3">
      <t>キサイ</t>
    </rPh>
    <rPh sb="3" eb="4">
      <t>ジョウ</t>
    </rPh>
    <rPh sb="5" eb="7">
      <t>チュウイ</t>
    </rPh>
    <rPh sb="14" eb="16">
      <t>ネンド</t>
    </rPh>
    <rPh sb="28" eb="30">
      <t>セイサン</t>
    </rPh>
    <rPh sb="30" eb="32">
      <t>カツドウ</t>
    </rPh>
    <rPh sb="32" eb="34">
      <t>シュウニュウ</t>
    </rPh>
    <rPh sb="35" eb="37">
      <t>ソウガク</t>
    </rPh>
    <rPh sb="38" eb="40">
      <t>キサイ</t>
    </rPh>
    <rPh sb="55" eb="57">
      <t>ケイジョウ</t>
    </rPh>
    <rPh sb="63" eb="64">
      <t>レイ</t>
    </rPh>
    <rPh sb="157" eb="159">
      <t>セイサン</t>
    </rPh>
    <rPh sb="159" eb="161">
      <t>カツドウ</t>
    </rPh>
    <rPh sb="161" eb="163">
      <t>シュウニュウ</t>
    </rPh>
    <rPh sb="166" eb="168">
      <t>セイサン</t>
    </rPh>
    <rPh sb="168" eb="170">
      <t>カツドウ</t>
    </rPh>
    <rPh sb="174" eb="175">
      <t>エ</t>
    </rPh>
    <rPh sb="176" eb="178">
      <t>シュウニュウ</t>
    </rPh>
    <rPh sb="182" eb="183">
      <t>サ</t>
    </rPh>
    <rPh sb="187" eb="189">
      <t>ヒツヨウ</t>
    </rPh>
    <rPh sb="189" eb="191">
      <t>ケイヒ</t>
    </rPh>
    <rPh sb="191" eb="192">
      <t>トウ</t>
    </rPh>
    <rPh sb="193" eb="194">
      <t>ノゾ</t>
    </rPh>
    <rPh sb="195" eb="196">
      <t>マエ</t>
    </rPh>
    <rPh sb="197" eb="199">
      <t>キンガク</t>
    </rPh>
    <phoneticPr fontId="2"/>
  </si>
  <si>
    <r>
      <rPr>
        <b/>
        <sz val="8"/>
        <rFont val="Meiryo UI"/>
        <family val="3"/>
        <charset val="128"/>
      </rPr>
      <t>【記載上の注意】</t>
    </r>
    <r>
      <rPr>
        <sz val="8"/>
        <rFont val="Meiryo UI"/>
        <family val="3"/>
        <charset val="128"/>
      </rPr>
      <t xml:space="preserve">
●　</t>
    </r>
    <r>
      <rPr>
        <b/>
        <sz val="8"/>
        <color rgb="FFFF0000"/>
        <rFont val="Meiryo UI"/>
        <family val="3"/>
        <charset val="128"/>
      </rPr>
      <t>令和７年度(R7.4～R8.3)に支払った工賃の総額</t>
    </r>
    <r>
      <rPr>
        <sz val="8"/>
        <rFont val="Meiryo UI"/>
        <family val="3"/>
        <charset val="128"/>
      </rPr>
      <t>を記載してください。（</t>
    </r>
    <r>
      <rPr>
        <b/>
        <u/>
        <sz val="8"/>
        <color rgb="FFFF0000"/>
        <rFont val="Meiryo UI"/>
        <family val="3"/>
        <charset val="128"/>
      </rPr>
      <t>支払日ベース</t>
    </r>
    <r>
      <rPr>
        <sz val="8"/>
        <rFont val="Meiryo UI"/>
        <family val="3"/>
        <charset val="128"/>
      </rPr>
      <t>で計上）
 　　（例）</t>
    </r>
    <r>
      <rPr>
        <b/>
        <u/>
        <sz val="8"/>
        <color rgb="FFFF0000"/>
        <rFont val="Meiryo UI"/>
        <family val="3"/>
        <charset val="128"/>
      </rPr>
      <t>R7.3に行った生産活動に対し、R7.4に利用者に支払った工賃は計上対象</t>
    </r>
    <r>
      <rPr>
        <sz val="8"/>
        <rFont val="Meiryo UI"/>
        <family val="3"/>
        <charset val="128"/>
      </rPr>
      <t>です。
　　　　　　　</t>
    </r>
    <r>
      <rPr>
        <b/>
        <u/>
        <sz val="8"/>
        <color rgb="FFFF0000"/>
        <rFont val="Meiryo UI"/>
        <family val="3"/>
        <charset val="128"/>
      </rPr>
      <t>R8.3に行った生産活動に対し、R8.4に利用者に支払った工賃は計上対象外</t>
    </r>
    <r>
      <rPr>
        <sz val="8"/>
        <rFont val="Meiryo UI"/>
        <family val="3"/>
        <charset val="128"/>
      </rPr>
      <t>です。
●　工賃は、生産活動収入から必要経費を控除した残額から利用者に支払うものです。
●　生活介護等の調査対象でないサービスの生産活動収入は計上できません。　
●　工賃形態は、利用者への賃金の支給形態（月給、日給、時給）を記載してください。</t>
    </r>
    <rPh sb="28" eb="30">
      <t>シハラ</t>
    </rPh>
    <rPh sb="32" eb="34">
      <t>コウチン</t>
    </rPh>
    <rPh sb="35" eb="37">
      <t>ソウガク</t>
    </rPh>
    <rPh sb="38" eb="40">
      <t>キサイ</t>
    </rPh>
    <rPh sb="48" eb="51">
      <t>シハライビ</t>
    </rPh>
    <rPh sb="55" eb="57">
      <t>ケイジョウ</t>
    </rPh>
    <rPh sb="78" eb="79">
      <t>タイ</t>
    </rPh>
    <rPh sb="90" eb="92">
      <t>シハラ</t>
    </rPh>
    <rPh sb="94" eb="96">
      <t>コウチン</t>
    </rPh>
    <rPh sb="97" eb="99">
      <t>ケイジョウ</t>
    </rPh>
    <rPh sb="141" eb="143">
      <t>コウチン</t>
    </rPh>
    <rPh sb="155" eb="157">
      <t>コウチン</t>
    </rPh>
    <rPh sb="167" eb="169">
      <t>ヒツヨウ</t>
    </rPh>
    <rPh sb="169" eb="171">
      <t>ケイヒ</t>
    </rPh>
    <rPh sb="172" eb="174">
      <t>コウジョ</t>
    </rPh>
    <rPh sb="176" eb="177">
      <t>ザン</t>
    </rPh>
    <rPh sb="177" eb="178">
      <t>ガク</t>
    </rPh>
    <rPh sb="180" eb="183">
      <t>リヨウシャ</t>
    </rPh>
    <rPh sb="184" eb="186">
      <t>シハラ</t>
    </rPh>
    <rPh sb="232" eb="234">
      <t>コウチン</t>
    </rPh>
    <rPh sb="261" eb="26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</si>
</sst>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Red]\-#,##0.0"/>
    <numFmt numFmtId="178" formatCode="0.0%"/>
    <numFmt numFmtId="179" formatCode="0_);[Red]\(0\)"/>
    <numFmt numFmtId="180" formatCode="#,##0&quot;人&quot;"/>
    <numFmt numFmtId="181" formatCode="#,##0&quot;円&quot;"/>
    <numFmt numFmtId="182" formatCode="0.0&quot;時&quot;&quot;間&quot;"/>
    <numFmt numFmtId="183" formatCode="#,##0.0_);[Red]\(#,##0.0\)"/>
    <numFmt numFmtId="184" formatCode="#,##0.0_ "/>
    <numFmt numFmtId="185" formatCode="#,##0.0&quot;㎡&quot;"/>
  </numFmts>
  <fonts count="5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sz val="11"/>
      <color theme="0"/>
      <name val="ＭＳ Ｐゴシック"/>
      <family val="3"/>
      <charset val="128"/>
    </font>
    <font>
      <b/>
      <sz val="16"/>
      <name val="ＭＳ Ｐゴシック"/>
      <family val="3"/>
      <charset val="128"/>
      <scheme val="major"/>
    </font>
    <font>
      <sz val="9"/>
      <name val="ＭＳ Ｐゴシック"/>
      <family val="3"/>
      <charset val="128"/>
    </font>
    <font>
      <sz val="11"/>
      <color rgb="FFFF0000"/>
      <name val="ＭＳ Ｐゴシック"/>
      <family val="3"/>
      <charset val="128"/>
    </font>
    <font>
      <sz val="14"/>
      <color rgb="FF92D050"/>
      <name val="ＭＳ Ｐゴシック"/>
      <family val="3"/>
      <charset val="128"/>
    </font>
    <font>
      <sz val="10"/>
      <name val="Meiryo UI"/>
      <family val="3"/>
      <charset val="128"/>
    </font>
    <font>
      <b/>
      <sz val="16"/>
      <name val="Meiryo UI"/>
      <family val="3"/>
      <charset val="128"/>
    </font>
    <font>
      <b/>
      <sz val="16"/>
      <color rgb="FFFF0000"/>
      <name val="Meiryo UI"/>
      <family val="3"/>
      <charset val="128"/>
    </font>
    <font>
      <b/>
      <sz val="10"/>
      <name val="Meiryo UI"/>
      <family val="3"/>
      <charset val="128"/>
    </font>
    <font>
      <b/>
      <sz val="14"/>
      <name val="Meiryo UI"/>
      <family val="3"/>
      <charset val="128"/>
    </font>
    <font>
      <b/>
      <sz val="11"/>
      <name val="Meiryo UI"/>
      <family val="3"/>
      <charset val="128"/>
    </font>
    <font>
      <b/>
      <sz val="11"/>
      <color theme="1"/>
      <name val="Meiryo UI"/>
      <family val="3"/>
      <charset val="128"/>
    </font>
    <font>
      <b/>
      <sz val="12"/>
      <name val="Meiryo UI"/>
      <family val="3"/>
      <charset val="128"/>
    </font>
    <font>
      <b/>
      <sz val="10"/>
      <color rgb="FFFF0000"/>
      <name val="Meiryo UI"/>
      <family val="3"/>
      <charset val="128"/>
    </font>
    <font>
      <sz val="12"/>
      <name val="Meiryo UI"/>
      <family val="3"/>
      <charset val="128"/>
    </font>
    <font>
      <sz val="8"/>
      <name val="Meiryo UI"/>
      <family val="3"/>
      <charset val="128"/>
    </font>
    <font>
      <sz val="7"/>
      <name val="Meiryo UI"/>
      <family val="3"/>
      <charset val="128"/>
    </font>
    <font>
      <b/>
      <sz val="8"/>
      <color rgb="FFFF0000"/>
      <name val="Meiryo UI"/>
      <family val="3"/>
      <charset val="128"/>
    </font>
    <font>
      <sz val="9"/>
      <name val="Meiryo UI"/>
      <family val="3"/>
      <charset val="128"/>
    </font>
    <font>
      <b/>
      <sz val="10"/>
      <color theme="1"/>
      <name val="Meiryo UI"/>
      <family val="3"/>
      <charset val="128"/>
    </font>
    <font>
      <b/>
      <sz val="9"/>
      <name val="Meiryo UI"/>
      <family val="3"/>
      <charset val="128"/>
    </font>
    <font>
      <sz val="11"/>
      <name val="Meiryo UI"/>
      <family val="3"/>
      <charset val="128"/>
    </font>
    <font>
      <b/>
      <sz val="8"/>
      <name val="Meiryo UI"/>
      <family val="3"/>
      <charset val="128"/>
    </font>
    <font>
      <sz val="10"/>
      <color indexed="10"/>
      <name val="Meiryo UI"/>
      <family val="3"/>
      <charset val="128"/>
    </font>
    <font>
      <sz val="10"/>
      <color theme="1"/>
      <name val="Meiryo UI"/>
      <family val="3"/>
      <charset val="128"/>
    </font>
    <font>
      <i/>
      <sz val="10"/>
      <color theme="1"/>
      <name val="Meiryo UI"/>
      <family val="3"/>
      <charset val="128"/>
    </font>
    <font>
      <sz val="8"/>
      <color theme="1"/>
      <name val="Meiryo UI"/>
      <family val="3"/>
      <charset val="128"/>
    </font>
    <font>
      <b/>
      <u/>
      <sz val="12"/>
      <color rgb="FFFF0000"/>
      <name val="Meiryo UI"/>
      <family val="3"/>
      <charset val="128"/>
    </font>
    <font>
      <u/>
      <sz val="11"/>
      <color theme="10"/>
      <name val="ＭＳ Ｐゴシック"/>
      <family val="3"/>
      <charset val="128"/>
    </font>
    <font>
      <sz val="8"/>
      <color rgb="FFFF0000"/>
      <name val="Meiryo UI"/>
      <family val="3"/>
      <charset val="128"/>
    </font>
    <font>
      <sz val="4"/>
      <color theme="1"/>
      <name val="Meiryo UI"/>
      <family val="3"/>
      <charset val="128"/>
    </font>
    <font>
      <b/>
      <sz val="10"/>
      <color indexed="8"/>
      <name val="Meiryo UI"/>
      <family val="3"/>
      <charset val="128"/>
    </font>
    <font>
      <b/>
      <sz val="10"/>
      <color indexed="10"/>
      <name val="Meiryo UI"/>
      <family val="3"/>
      <charset val="128"/>
    </font>
    <font>
      <sz val="14"/>
      <name val="Meiryo UI"/>
      <family val="3"/>
      <charset val="128"/>
    </font>
    <font>
      <b/>
      <sz val="8"/>
      <color theme="1"/>
      <name val="Meiryo UI"/>
      <family val="3"/>
      <charset val="128"/>
    </font>
    <font>
      <b/>
      <sz val="12"/>
      <color rgb="FFFF0000"/>
      <name val="Meiryo UI"/>
      <family val="3"/>
      <charset val="128"/>
    </font>
    <font>
      <sz val="11"/>
      <color theme="1"/>
      <name val="ＭＳ Ｐゴシック"/>
      <family val="3"/>
      <charset val="128"/>
      <scheme val="minor"/>
    </font>
    <font>
      <b/>
      <sz val="18"/>
      <name val="Meiryo UI"/>
      <family val="3"/>
      <charset val="128"/>
    </font>
    <font>
      <b/>
      <sz val="20"/>
      <name val="Meiryo UI"/>
      <family val="3"/>
      <charset val="128"/>
    </font>
    <font>
      <sz val="18"/>
      <name val="Meiryo UI"/>
      <family val="3"/>
      <charset val="128"/>
    </font>
    <font>
      <sz val="16"/>
      <name val="Meiryo UI"/>
      <family val="3"/>
      <charset val="128"/>
    </font>
    <font>
      <sz val="11"/>
      <color indexed="10"/>
      <name val="Meiryo UI"/>
      <family val="3"/>
      <charset val="128"/>
    </font>
    <font>
      <sz val="14"/>
      <color indexed="10"/>
      <name val="Meiryo UI"/>
      <family val="3"/>
      <charset val="128"/>
    </font>
    <font>
      <b/>
      <u/>
      <sz val="9"/>
      <color rgb="FFFF0000"/>
      <name val="Meiryo UI"/>
      <family val="3"/>
      <charset val="128"/>
    </font>
    <font>
      <b/>
      <sz val="16"/>
      <color theme="1"/>
      <name val="Meiryo UI"/>
      <family val="3"/>
      <charset val="128"/>
    </font>
    <font>
      <b/>
      <sz val="10"/>
      <color indexed="10"/>
      <name val="ＭＳ Ｐゴシック"/>
      <family val="3"/>
      <charset val="128"/>
    </font>
    <font>
      <b/>
      <sz val="11"/>
      <name val="BIZ UDPゴシック"/>
      <family val="3"/>
      <charset val="128"/>
    </font>
    <font>
      <sz val="9.5"/>
      <name val="Meiryo UI"/>
      <family val="3"/>
      <charset val="128"/>
    </font>
    <font>
      <sz val="9.5"/>
      <color theme="1"/>
      <name val="Meiryo UI"/>
      <family val="3"/>
      <charset val="128"/>
    </font>
    <font>
      <b/>
      <u/>
      <sz val="8"/>
      <color rgb="FFFF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theme="0" tint="-0.499984740745262"/>
      </left>
      <right/>
      <top style="dashed">
        <color theme="0" tint="-0.499984740745262"/>
      </top>
      <bottom/>
      <diagonal/>
    </border>
    <border>
      <left/>
      <right/>
      <top style="dashed">
        <color theme="0" tint="-0.499984740745262"/>
      </top>
      <bottom/>
      <diagonal/>
    </border>
    <border>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right/>
      <top/>
      <bottom style="dashed">
        <color theme="0" tint="-0.499984740745262"/>
      </bottom>
      <diagonal/>
    </border>
    <border>
      <left/>
      <right style="dashed">
        <color theme="0" tint="-0.499984740745262"/>
      </right>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1" fillId="0" borderId="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cellStyleXfs>
  <cellXfs count="427">
    <xf numFmtId="0" fontId="0" fillId="0" borderId="0" xfId="0">
      <alignment vertical="center"/>
    </xf>
    <xf numFmtId="49" fontId="11" fillId="4" borderId="12" xfId="0" applyNumberFormat="1" applyFont="1" applyFill="1" applyBorder="1" applyAlignment="1" applyProtection="1">
      <alignment horizontal="center" vertical="center"/>
      <protection locked="0"/>
    </xf>
    <xf numFmtId="38" fontId="27" fillId="0" borderId="43" xfId="6" applyFont="1" applyFill="1" applyBorder="1" applyProtection="1">
      <alignment vertical="center"/>
      <protection locked="0"/>
    </xf>
    <xf numFmtId="38" fontId="27" fillId="4" borderId="44" xfId="6" applyFont="1" applyFill="1" applyBorder="1" applyProtection="1">
      <alignment vertical="center"/>
      <protection locked="0"/>
    </xf>
    <xf numFmtId="38" fontId="27" fillId="4" borderId="23" xfId="6" applyFont="1" applyFill="1" applyBorder="1" applyProtection="1">
      <alignment vertical="center"/>
      <protection locked="0"/>
    </xf>
    <xf numFmtId="38" fontId="27" fillId="4" borderId="14" xfId="6" applyFont="1" applyFill="1" applyBorder="1" applyProtection="1">
      <alignment vertical="center"/>
      <protection locked="0"/>
    </xf>
    <xf numFmtId="38" fontId="27" fillId="4" borderId="33" xfId="6" applyFont="1" applyFill="1" applyBorder="1" applyProtection="1">
      <alignment vertical="center"/>
      <protection locked="0"/>
    </xf>
    <xf numFmtId="38" fontId="27" fillId="4" borderId="28" xfId="6" applyFont="1" applyFill="1" applyBorder="1" applyProtection="1">
      <alignment vertical="center"/>
      <protection locked="0"/>
    </xf>
    <xf numFmtId="38" fontId="27" fillId="4" borderId="5" xfId="6" applyFont="1" applyFill="1" applyBorder="1" applyProtection="1">
      <alignment vertical="center"/>
      <protection locked="0"/>
    </xf>
    <xf numFmtId="38" fontId="27" fillId="4" borderId="4" xfId="6" applyFont="1" applyFill="1" applyBorder="1" applyProtection="1">
      <alignment vertical="center"/>
      <protection locked="0"/>
    </xf>
    <xf numFmtId="38" fontId="27" fillId="4" borderId="0" xfId="6" applyFont="1" applyFill="1" applyBorder="1" applyProtection="1">
      <alignment vertical="center"/>
      <protection locked="0"/>
    </xf>
    <xf numFmtId="38" fontId="27" fillId="0" borderId="50" xfId="6" applyFont="1" applyFill="1" applyBorder="1" applyProtection="1">
      <alignment vertical="center"/>
      <protection locked="0"/>
    </xf>
    <xf numFmtId="38" fontId="27" fillId="4" borderId="51" xfId="6" applyFont="1" applyFill="1" applyBorder="1" applyProtection="1">
      <alignment vertical="center"/>
      <protection locked="0"/>
    </xf>
    <xf numFmtId="38" fontId="27" fillId="4" borderId="49" xfId="6" applyFont="1" applyFill="1" applyBorder="1" applyProtection="1">
      <alignment vertical="center"/>
      <protection locked="0"/>
    </xf>
    <xf numFmtId="38" fontId="27" fillId="4" borderId="52" xfId="6" applyFont="1" applyFill="1" applyBorder="1" applyProtection="1">
      <alignment vertical="center"/>
      <protection locked="0"/>
    </xf>
    <xf numFmtId="38" fontId="27" fillId="4" borderId="50" xfId="6" applyFont="1" applyFill="1" applyBorder="1" applyProtection="1">
      <alignment vertical="center"/>
      <protection locked="0"/>
    </xf>
    <xf numFmtId="38" fontId="27" fillId="4" borderId="53" xfId="6" applyFont="1" applyFill="1" applyBorder="1" applyProtection="1">
      <alignment vertical="center"/>
      <protection locked="0"/>
    </xf>
    <xf numFmtId="38" fontId="27" fillId="4" borderId="54" xfId="6" applyFont="1" applyFill="1" applyBorder="1" applyProtection="1">
      <alignment vertical="center"/>
      <protection locked="0"/>
    </xf>
    <xf numFmtId="38" fontId="27" fillId="4" borderId="55" xfId="6" applyFont="1" applyFill="1" applyBorder="1" applyProtection="1">
      <alignment vertical="center"/>
      <protection locked="0"/>
    </xf>
    <xf numFmtId="38" fontId="27" fillId="4" borderId="56" xfId="6" applyFont="1" applyFill="1" applyBorder="1" applyProtection="1">
      <alignment vertical="center"/>
      <protection locked="0"/>
    </xf>
    <xf numFmtId="38" fontId="27" fillId="0" borderId="41" xfId="6" applyFont="1" applyFill="1" applyBorder="1" applyProtection="1">
      <alignment vertical="center"/>
      <protection locked="0"/>
    </xf>
    <xf numFmtId="38" fontId="27" fillId="4" borderId="57" xfId="6" applyFont="1" applyFill="1" applyBorder="1" applyProtection="1">
      <alignment vertical="center"/>
      <protection locked="0"/>
    </xf>
    <xf numFmtId="38" fontId="43" fillId="0" borderId="0" xfId="6" applyFont="1" applyProtection="1">
      <alignment vertical="center"/>
    </xf>
    <xf numFmtId="38" fontId="27" fillId="0" borderId="0" xfId="6" applyFont="1" applyProtection="1">
      <alignment vertical="center"/>
    </xf>
    <xf numFmtId="38" fontId="15" fillId="0" borderId="0" xfId="6" applyFont="1" applyProtection="1">
      <alignment vertical="center"/>
    </xf>
    <xf numFmtId="0" fontId="27" fillId="0" borderId="0" xfId="7" applyFont="1">
      <alignment vertical="center"/>
    </xf>
    <xf numFmtId="38" fontId="44" fillId="0" borderId="0" xfId="6" applyFont="1" applyProtection="1">
      <alignment vertical="center"/>
    </xf>
    <xf numFmtId="38" fontId="45" fillId="0" borderId="0" xfId="6" applyFont="1" applyProtection="1">
      <alignment vertical="center"/>
    </xf>
    <xf numFmtId="38" fontId="46" fillId="0" borderId="0" xfId="6" applyFont="1" applyProtection="1">
      <alignment vertical="center"/>
    </xf>
    <xf numFmtId="0" fontId="27" fillId="0" borderId="18" xfId="7" applyFont="1" applyBorder="1">
      <alignment vertical="center"/>
    </xf>
    <xf numFmtId="38" fontId="27" fillId="0" borderId="0" xfId="6" applyFont="1" applyBorder="1" applyAlignment="1" applyProtection="1">
      <alignment horizontal="center" vertical="center"/>
    </xf>
    <xf numFmtId="38" fontId="27" fillId="0" borderId="24" xfId="6" applyFont="1" applyBorder="1" applyAlignment="1" applyProtection="1">
      <alignment horizontal="center" vertical="center"/>
    </xf>
    <xf numFmtId="38" fontId="27" fillId="0" borderId="37" xfId="6" applyFont="1" applyBorder="1" applyAlignment="1" applyProtection="1">
      <alignment horizontal="center" vertical="center" wrapText="1"/>
    </xf>
    <xf numFmtId="38" fontId="27" fillId="0" borderId="38" xfId="6" applyFont="1" applyBorder="1" applyAlignment="1" applyProtection="1">
      <alignment horizontal="center" vertical="center" wrapText="1"/>
    </xf>
    <xf numFmtId="38" fontId="27" fillId="0" borderId="40" xfId="6" applyFont="1" applyBorder="1" applyAlignment="1" applyProtection="1">
      <alignment horizontal="center" vertical="center" wrapText="1"/>
    </xf>
    <xf numFmtId="38" fontId="27" fillId="0" borderId="0" xfId="6" applyFont="1" applyAlignment="1" applyProtection="1">
      <alignment horizontal="center" vertical="center"/>
    </xf>
    <xf numFmtId="38" fontId="27" fillId="0" borderId="16" xfId="6" applyFont="1" applyFill="1" applyBorder="1" applyProtection="1">
      <alignment vertical="center"/>
    </xf>
    <xf numFmtId="38" fontId="27" fillId="0" borderId="45" xfId="6" applyFont="1" applyFill="1" applyBorder="1" applyProtection="1">
      <alignment vertical="center"/>
    </xf>
    <xf numFmtId="38" fontId="27" fillId="0" borderId="46" xfId="6" applyFont="1" applyFill="1" applyBorder="1" applyProtection="1">
      <alignment vertical="center"/>
    </xf>
    <xf numFmtId="38" fontId="27" fillId="0" borderId="47" xfId="6" applyFont="1" applyFill="1" applyBorder="1" applyProtection="1">
      <alignment vertical="center"/>
    </xf>
    <xf numFmtId="38" fontId="27" fillId="0" borderId="0" xfId="6" applyFont="1" applyFill="1" applyProtection="1">
      <alignment vertical="center"/>
    </xf>
    <xf numFmtId="38" fontId="27" fillId="0" borderId="48" xfId="6" applyFont="1" applyFill="1" applyBorder="1" applyProtection="1">
      <alignment vertical="center"/>
    </xf>
    <xf numFmtId="38" fontId="27" fillId="0" borderId="49" xfId="6" applyFont="1" applyFill="1" applyBorder="1" applyProtection="1">
      <alignment vertical="center"/>
    </xf>
    <xf numFmtId="38" fontId="27" fillId="0" borderId="50" xfId="6" applyFont="1" applyFill="1" applyBorder="1" applyProtection="1">
      <alignment vertical="center"/>
    </xf>
    <xf numFmtId="38" fontId="27" fillId="0" borderId="52" xfId="6" applyFont="1" applyFill="1" applyBorder="1" applyProtection="1">
      <alignment vertical="center"/>
    </xf>
    <xf numFmtId="38" fontId="27" fillId="0" borderId="53" xfId="6" applyFont="1" applyFill="1" applyBorder="1" applyProtection="1">
      <alignment vertical="center"/>
    </xf>
    <xf numFmtId="38" fontId="27" fillId="0" borderId="23" xfId="6" applyFont="1" applyFill="1" applyBorder="1" applyProtection="1">
      <alignment vertical="center"/>
    </xf>
    <xf numFmtId="38" fontId="27" fillId="0" borderId="14" xfId="6" applyFont="1" applyFill="1" applyBorder="1" applyProtection="1">
      <alignment vertical="center"/>
    </xf>
    <xf numFmtId="38" fontId="27" fillId="0" borderId="33" xfId="6" applyFont="1" applyFill="1" applyBorder="1" applyProtection="1">
      <alignment vertical="center"/>
    </xf>
    <xf numFmtId="38" fontId="27" fillId="0" borderId="60" xfId="6" applyFont="1" applyFill="1" applyBorder="1" applyProtection="1">
      <alignment vertical="center"/>
    </xf>
    <xf numFmtId="38" fontId="27" fillId="0" borderId="17" xfId="6" applyFont="1" applyBorder="1" applyAlignment="1" applyProtection="1">
      <alignment vertical="center"/>
    </xf>
    <xf numFmtId="38" fontId="47" fillId="0" borderId="0" xfId="6" applyFont="1" applyProtection="1">
      <alignment vertical="center"/>
    </xf>
    <xf numFmtId="38" fontId="20" fillId="0" borderId="0" xfId="6" applyFont="1" applyProtection="1">
      <alignment vertical="center"/>
    </xf>
    <xf numFmtId="38" fontId="27" fillId="0" borderId="0" xfId="6" applyFont="1" applyBorder="1" applyAlignment="1" applyProtection="1">
      <alignment vertical="center"/>
    </xf>
    <xf numFmtId="38" fontId="27" fillId="0" borderId="0" xfId="6" applyFont="1" applyAlignment="1" applyProtection="1">
      <alignment horizontal="left" vertical="center" indent="1"/>
    </xf>
    <xf numFmtId="38" fontId="27" fillId="0" borderId="0" xfId="6" applyFont="1" applyFill="1" applyBorder="1" applyAlignment="1" applyProtection="1">
      <alignment vertical="center"/>
    </xf>
    <xf numFmtId="38" fontId="27" fillId="0" borderId="0" xfId="6" applyFont="1" applyAlignment="1" applyProtection="1">
      <alignment horizontal="left" vertical="center"/>
    </xf>
    <xf numFmtId="38" fontId="27" fillId="0" borderId="0" xfId="6" applyFont="1" applyFill="1" applyBorder="1" applyAlignment="1" applyProtection="1">
      <alignment horizontal="center" vertical="center"/>
    </xf>
    <xf numFmtId="38" fontId="39" fillId="0" borderId="0" xfId="6" applyFont="1" applyFill="1" applyBorder="1" applyAlignment="1" applyProtection="1">
      <alignment vertical="center"/>
    </xf>
    <xf numFmtId="38" fontId="39" fillId="0" borderId="0" xfId="6" applyFont="1" applyFill="1" applyBorder="1" applyAlignment="1" applyProtection="1">
      <alignment horizontal="center" vertical="center"/>
    </xf>
    <xf numFmtId="38" fontId="39" fillId="0" borderId="0" xfId="6" applyFont="1" applyProtection="1">
      <alignment vertical="center"/>
    </xf>
    <xf numFmtId="0" fontId="39" fillId="0" borderId="0" xfId="7" applyFont="1" applyAlignment="1">
      <alignment horizontal="left" vertical="center" indent="1"/>
    </xf>
    <xf numFmtId="38" fontId="48" fillId="0" borderId="0" xfId="6" applyFont="1" applyProtection="1">
      <alignment vertical="center"/>
    </xf>
    <xf numFmtId="38" fontId="20" fillId="0" borderId="0" xfId="6" applyFont="1" applyFill="1" applyBorder="1" applyAlignment="1" applyProtection="1">
      <alignment vertical="top"/>
    </xf>
    <xf numFmtId="0" fontId="39" fillId="0" borderId="0" xfId="7" applyFont="1">
      <alignment vertical="center"/>
    </xf>
    <xf numFmtId="0" fontId="0" fillId="7" borderId="0" xfId="0" applyFill="1">
      <alignment vertical="center"/>
    </xf>
    <xf numFmtId="0" fontId="0" fillId="5" borderId="75" xfId="0" applyFill="1" applyBorder="1">
      <alignment vertical="center"/>
    </xf>
    <xf numFmtId="0" fontId="0" fillId="5" borderId="76" xfId="0" applyFill="1" applyBorder="1">
      <alignment vertical="center"/>
    </xf>
    <xf numFmtId="0" fontId="0" fillId="5" borderId="77" xfId="0" applyFill="1" applyBorder="1">
      <alignment vertical="center"/>
    </xf>
    <xf numFmtId="49" fontId="11" fillId="4" borderId="79" xfId="0" applyNumberFormat="1" applyFont="1" applyFill="1" applyBorder="1" applyAlignment="1" applyProtection="1">
      <alignment horizontal="center" vertical="center"/>
      <protection locked="0"/>
    </xf>
    <xf numFmtId="49" fontId="11" fillId="4" borderId="80" xfId="0" applyNumberFormat="1" applyFont="1" applyFill="1" applyBorder="1" applyAlignment="1" applyProtection="1">
      <alignment horizontal="center" vertical="center"/>
      <protection locked="0"/>
    </xf>
    <xf numFmtId="49" fontId="11" fillId="4" borderId="81" xfId="0" applyNumberFormat="1" applyFont="1" applyFill="1" applyBorder="1" applyAlignment="1" applyProtection="1">
      <alignment horizontal="center" vertical="center"/>
      <protection locked="0"/>
    </xf>
    <xf numFmtId="0" fontId="0" fillId="7" borderId="0" xfId="0" applyFill="1" applyAlignment="1">
      <alignment horizontal="right" vertical="center"/>
    </xf>
    <xf numFmtId="57" fontId="0" fillId="0" borderId="0" xfId="0" applyNumberFormat="1">
      <alignment vertical="center"/>
    </xf>
    <xf numFmtId="49" fontId="0" fillId="0" borderId="0" xfId="0" applyNumberFormat="1">
      <alignment vertical="center"/>
    </xf>
    <xf numFmtId="38" fontId="0" fillId="0" borderId="0" xfId="0" applyNumberFormat="1">
      <alignment vertical="center"/>
    </xf>
    <xf numFmtId="0" fontId="11" fillId="0" borderId="0" xfId="0" applyFont="1" applyAlignment="1">
      <alignment horizontal="center" vertical="center"/>
    </xf>
    <xf numFmtId="0" fontId="11" fillId="0" borderId="0" xfId="0" applyFont="1">
      <alignment vertical="center"/>
    </xf>
    <xf numFmtId="0" fontId="33" fillId="0" borderId="0" xfId="0" applyFont="1">
      <alignment vertical="center"/>
    </xf>
    <xf numFmtId="0" fontId="19" fillId="0" borderId="0" xfId="0" applyFont="1">
      <alignment vertical="center"/>
    </xf>
    <xf numFmtId="0" fontId="13" fillId="0" borderId="0" xfId="0" applyFont="1">
      <alignment vertical="center"/>
    </xf>
    <xf numFmtId="0" fontId="12" fillId="0" borderId="0" xfId="0" applyFont="1" applyAlignment="1">
      <alignment horizontal="left" vertical="center"/>
    </xf>
    <xf numFmtId="0" fontId="15" fillId="0" borderId="0" xfId="0" applyFont="1" applyAlignment="1">
      <alignment horizontal="center" vertical="center"/>
    </xf>
    <xf numFmtId="0" fontId="18" fillId="5" borderId="0" xfId="0" applyFont="1" applyFill="1" applyAlignment="1">
      <alignment horizontal="left" vertical="center"/>
    </xf>
    <xf numFmtId="0" fontId="12" fillId="5" borderId="0" xfId="0" applyFont="1" applyFill="1" applyAlignment="1">
      <alignment horizontal="left" vertical="center"/>
    </xf>
    <xf numFmtId="0" fontId="11" fillId="5" borderId="0" xfId="0" applyFont="1" applyFill="1">
      <alignment vertical="center"/>
    </xf>
    <xf numFmtId="0" fontId="15" fillId="5" borderId="0" xfId="0" applyFont="1" applyFill="1" applyAlignment="1">
      <alignment horizontal="center" vertical="center"/>
    </xf>
    <xf numFmtId="0" fontId="18" fillId="0" borderId="0" xfId="0" applyFont="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shrinkToFit="1"/>
    </xf>
    <xf numFmtId="49" fontId="11" fillId="0" borderId="0" xfId="0" applyNumberFormat="1" applyFont="1" applyAlignment="1">
      <alignment horizontal="center" vertical="center" shrinkToFit="1"/>
    </xf>
    <xf numFmtId="49" fontId="34" fillId="0" borderId="0" xfId="4" applyNumberFormat="1" applyFill="1" applyBorder="1" applyAlignment="1" applyProtection="1">
      <alignment horizontal="center" vertical="center" shrinkToFit="1"/>
    </xf>
    <xf numFmtId="0" fontId="22" fillId="0" borderId="1"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xf>
    <xf numFmtId="0" fontId="22" fillId="0" borderId="0" xfId="0" applyFont="1" applyAlignment="1">
      <alignment horizontal="center" vertical="center" wrapText="1"/>
    </xf>
    <xf numFmtId="182" fontId="11" fillId="0" borderId="0" xfId="0" applyNumberFormat="1"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181" fontId="11" fillId="0" borderId="0" xfId="0" applyNumberFormat="1" applyFont="1" applyAlignment="1">
      <alignment horizontal="center" vertical="center"/>
    </xf>
    <xf numFmtId="181" fontId="11" fillId="0" borderId="0" xfId="1" applyNumberFormat="1" applyFont="1" applyBorder="1" applyAlignment="1" applyProtection="1">
      <alignment horizontal="center" vertical="center"/>
    </xf>
    <xf numFmtId="0" fontId="14" fillId="0" borderId="0" xfId="0" applyFont="1" applyAlignment="1">
      <alignment horizontal="center" vertical="center"/>
    </xf>
    <xf numFmtId="0" fontId="11" fillId="0" borderId="0" xfId="0" applyFont="1" applyAlignment="1">
      <alignment vertical="center" shrinkToFit="1"/>
    </xf>
    <xf numFmtId="0" fontId="24" fillId="0" borderId="0" xfId="0" applyFont="1">
      <alignment vertical="center"/>
    </xf>
    <xf numFmtId="49" fontId="11" fillId="0" borderId="2"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25" fillId="0" borderId="0" xfId="0" applyFont="1" applyAlignment="1">
      <alignment vertical="center" textRotation="255" wrapText="1"/>
    </xf>
    <xf numFmtId="0" fontId="25" fillId="0" borderId="0" xfId="0" applyFont="1" applyAlignment="1">
      <alignment horizontal="left" vertical="center" wrapText="1"/>
    </xf>
    <xf numFmtId="0" fontId="14" fillId="0" borderId="0" xfId="0" applyFont="1">
      <alignment vertical="center"/>
    </xf>
    <xf numFmtId="0" fontId="18" fillId="0" borderId="0" xfId="0" quotePrefix="1"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left" vertical="center" shrinkToFit="1"/>
    </xf>
    <xf numFmtId="38" fontId="15" fillId="0" borderId="0" xfId="1" applyFont="1" applyFill="1" applyBorder="1" applyAlignment="1" applyProtection="1">
      <alignment horizontal="center" vertical="center" shrinkToFit="1"/>
    </xf>
    <xf numFmtId="176" fontId="11" fillId="0" borderId="0" xfId="0" applyNumberFormat="1" applyFont="1">
      <alignment vertical="center"/>
    </xf>
    <xf numFmtId="0" fontId="26" fillId="0" borderId="0" xfId="0" applyFont="1" applyAlignment="1">
      <alignment horizontal="left" vertical="center" wrapText="1"/>
    </xf>
    <xf numFmtId="0" fontId="18" fillId="0" borderId="0" xfId="0" applyFont="1">
      <alignment vertical="center"/>
    </xf>
    <xf numFmtId="0" fontId="49" fillId="0" borderId="0" xfId="0" applyFont="1">
      <alignment vertical="center"/>
    </xf>
    <xf numFmtId="0" fontId="14" fillId="0" borderId="0" xfId="0" applyFont="1" applyAlignment="1"/>
    <xf numFmtId="0" fontId="11" fillId="2" borderId="0" xfId="0" applyFont="1" applyFill="1" applyAlignment="1">
      <alignment horizontal="center" vertical="center"/>
    </xf>
    <xf numFmtId="38" fontId="14" fillId="2" borderId="0" xfId="1" applyFont="1" applyFill="1" applyBorder="1" applyAlignment="1" applyProtection="1">
      <alignment horizontal="left" vertical="center"/>
    </xf>
    <xf numFmtId="38" fontId="11" fillId="2" borderId="0" xfId="1" applyFont="1" applyFill="1" applyBorder="1" applyAlignment="1" applyProtection="1">
      <alignment horizontal="right" vertical="center" shrinkToFit="1"/>
    </xf>
    <xf numFmtId="176" fontId="11" fillId="2" borderId="0" xfId="0" applyNumberFormat="1" applyFont="1" applyFill="1">
      <alignment vertical="center"/>
    </xf>
    <xf numFmtId="177" fontId="11" fillId="2" borderId="0" xfId="1" applyNumberFormat="1" applyFont="1" applyFill="1" applyBorder="1" applyAlignment="1" applyProtection="1">
      <alignment horizontal="center" vertical="center"/>
    </xf>
    <xf numFmtId="0" fontId="11" fillId="2" borderId="0" xfId="0" applyFont="1" applyFill="1">
      <alignment vertical="center"/>
    </xf>
    <xf numFmtId="177" fontId="11" fillId="2" borderId="0" xfId="1" applyNumberFormat="1" applyFont="1" applyFill="1" applyBorder="1" applyAlignment="1" applyProtection="1">
      <alignment vertical="center"/>
    </xf>
    <xf numFmtId="0" fontId="14" fillId="0" borderId="0" xfId="0" applyFont="1" applyAlignment="1">
      <alignment horizontal="left" vertical="top" wrapText="1"/>
    </xf>
    <xf numFmtId="0" fontId="14" fillId="0" borderId="0" xfId="0" applyFont="1" applyAlignment="1">
      <alignment horizontal="left" vertical="top"/>
    </xf>
    <xf numFmtId="38" fontId="21" fillId="2" borderId="0" xfId="1" applyFont="1" applyFill="1" applyBorder="1" applyAlignment="1" applyProtection="1">
      <alignment horizontal="left" vertical="center" wrapText="1" shrinkToFit="1"/>
    </xf>
    <xf numFmtId="0" fontId="21" fillId="0" borderId="0" xfId="0" applyFont="1" applyAlignment="1">
      <alignment vertical="center" wrapText="1"/>
    </xf>
    <xf numFmtId="0" fontId="21" fillId="0" borderId="0" xfId="0" applyFont="1">
      <alignment vertical="center"/>
    </xf>
    <xf numFmtId="0" fontId="14" fillId="2" borderId="0" xfId="0" applyFont="1" applyFill="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0" fontId="11" fillId="0" borderId="0" xfId="0" applyFont="1" applyAlignment="1">
      <alignment vertical="top" wrapText="1"/>
    </xf>
    <xf numFmtId="0" fontId="27" fillId="0" borderId="0" xfId="0" applyFont="1" applyAlignment="1">
      <alignment horizontal="center" vertical="top"/>
    </xf>
    <xf numFmtId="0" fontId="11" fillId="0" borderId="0" xfId="0" applyFont="1" applyAlignment="1">
      <alignment vertical="center" wrapText="1"/>
    </xf>
    <xf numFmtId="0" fontId="23" fillId="0" borderId="0" xfId="0" applyFont="1" applyAlignment="1">
      <alignment vertical="center" wrapText="1"/>
    </xf>
    <xf numFmtId="0" fontId="26" fillId="0" borderId="0" xfId="0" applyFont="1" applyAlignment="1">
      <alignment vertical="center" wrapText="1"/>
    </xf>
    <xf numFmtId="176" fontId="11" fillId="0" borderId="0" xfId="0" applyNumberFormat="1" applyFont="1" applyAlignment="1">
      <alignment horizontal="center" vertical="center"/>
    </xf>
    <xf numFmtId="0" fontId="21" fillId="0" borderId="0" xfId="0" applyFont="1" applyAlignment="1">
      <alignment horizontal="left" vertical="center" wrapText="1"/>
    </xf>
    <xf numFmtId="38" fontId="39" fillId="0" borderId="0" xfId="1" applyFont="1" applyFill="1" applyBorder="1" applyAlignment="1" applyProtection="1">
      <alignment horizontal="center" vertical="center" shrinkToFit="1"/>
    </xf>
    <xf numFmtId="178" fontId="39" fillId="0" borderId="0" xfId="5" applyNumberFormat="1" applyFont="1" applyFill="1" applyBorder="1" applyAlignment="1" applyProtection="1">
      <alignment horizontal="center" vertical="center" shrinkToFit="1"/>
    </xf>
    <xf numFmtId="0" fontId="16" fillId="0" borderId="0" xfId="0" applyFont="1" applyAlignment="1">
      <alignment vertical="center" wrapText="1"/>
    </xf>
    <xf numFmtId="0" fontId="16" fillId="0" borderId="0" xfId="0" applyFont="1" applyAlignment="1">
      <alignment horizontal="left" vertical="center" wrapText="1"/>
    </xf>
    <xf numFmtId="0" fontId="18" fillId="0" borderId="0" xfId="0" applyFont="1" applyAlignment="1">
      <alignment horizontal="center" vertical="center"/>
    </xf>
    <xf numFmtId="0" fontId="14" fillId="3" borderId="0" xfId="0" applyFont="1" applyFill="1">
      <alignment vertical="center"/>
    </xf>
    <xf numFmtId="0" fontId="30"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vertical="center" wrapText="1"/>
    </xf>
    <xf numFmtId="0" fontId="30" fillId="0" borderId="1" xfId="0" applyFont="1" applyBorder="1">
      <alignment vertical="center"/>
    </xf>
    <xf numFmtId="0" fontId="30" fillId="0" borderId="2" xfId="0" applyFont="1" applyBorder="1">
      <alignment vertical="center"/>
    </xf>
    <xf numFmtId="0" fontId="11" fillId="0" borderId="2" xfId="0" applyFont="1" applyBorder="1">
      <alignment vertical="center"/>
    </xf>
    <xf numFmtId="0" fontId="30" fillId="0" borderId="3" xfId="0" applyFont="1" applyBorder="1">
      <alignment vertical="center"/>
    </xf>
    <xf numFmtId="0" fontId="11" fillId="0" borderId="3" xfId="0" applyFont="1" applyBorder="1">
      <alignment vertical="center"/>
    </xf>
    <xf numFmtId="0" fontId="30" fillId="0" borderId="4" xfId="0" applyFont="1" applyBorder="1">
      <alignment vertical="center"/>
    </xf>
    <xf numFmtId="0" fontId="30" fillId="0" borderId="0" xfId="0" applyFont="1">
      <alignment vertical="center"/>
    </xf>
    <xf numFmtId="0" fontId="30" fillId="0" borderId="5" xfId="0" applyFont="1" applyBorder="1">
      <alignment vertical="center"/>
    </xf>
    <xf numFmtId="0" fontId="11" fillId="0" borderId="5" xfId="0" applyFont="1" applyBorder="1">
      <alignment vertical="center"/>
    </xf>
    <xf numFmtId="0" fontId="32" fillId="0" borderId="0" xfId="0" applyFont="1">
      <alignment vertical="center"/>
    </xf>
    <xf numFmtId="0" fontId="30" fillId="0" borderId="6" xfId="0" applyFont="1" applyBorder="1">
      <alignment vertical="center"/>
    </xf>
    <xf numFmtId="0" fontId="32" fillId="0" borderId="7" xfId="0" applyFont="1" applyBorder="1">
      <alignment vertical="center"/>
    </xf>
    <xf numFmtId="0" fontId="11" fillId="0" borderId="7" xfId="0" applyFont="1" applyBorder="1">
      <alignment vertical="center"/>
    </xf>
    <xf numFmtId="0" fontId="30" fillId="0" borderId="7" xfId="0" applyFont="1" applyBorder="1">
      <alignment vertical="center"/>
    </xf>
    <xf numFmtId="0" fontId="30" fillId="0" borderId="8" xfId="0" applyFont="1" applyBorder="1">
      <alignment vertical="center"/>
    </xf>
    <xf numFmtId="0" fontId="11" fillId="0" borderId="8" xfId="0" applyFont="1" applyBorder="1">
      <alignment vertical="center"/>
    </xf>
    <xf numFmtId="0" fontId="30" fillId="0" borderId="0" xfId="0" applyFont="1" applyAlignment="1">
      <alignment horizontal="center" vertical="center"/>
    </xf>
    <xf numFmtId="0" fontId="11" fillId="0" borderId="9" xfId="0" applyFont="1" applyBorder="1">
      <alignment vertical="center"/>
    </xf>
    <xf numFmtId="0" fontId="30" fillId="0" borderId="0" xfId="0" applyFont="1" applyAlignment="1">
      <alignment horizontal="left" vertical="center" wrapText="1"/>
    </xf>
    <xf numFmtId="0" fontId="27" fillId="0" borderId="4" xfId="0" applyFont="1" applyBorder="1">
      <alignment vertical="center"/>
    </xf>
    <xf numFmtId="0" fontId="27" fillId="0" borderId="0" xfId="0" applyFont="1" applyAlignment="1">
      <alignment horizontal="left" vertical="top" wrapText="1"/>
    </xf>
    <xf numFmtId="49" fontId="11" fillId="0" borderId="0" xfId="0" applyNumberFormat="1" applyFont="1">
      <alignment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0" xfId="0" applyFont="1" applyBorder="1" applyAlignment="1">
      <alignment horizontal="center" vertical="center"/>
    </xf>
    <xf numFmtId="0" fontId="11" fillId="0" borderId="10" xfId="0" applyFont="1" applyBorder="1">
      <alignment vertical="center"/>
    </xf>
    <xf numFmtId="0" fontId="30" fillId="0" borderId="11" xfId="0" applyFont="1" applyBorder="1">
      <alignment vertical="center"/>
    </xf>
    <xf numFmtId="0" fontId="11" fillId="0" borderId="0" xfId="0" applyFont="1" applyAlignment="1">
      <alignment horizontal="right" vertical="center"/>
    </xf>
    <xf numFmtId="38" fontId="27" fillId="0" borderId="58" xfId="6" applyFont="1" applyFill="1" applyBorder="1" applyAlignment="1" applyProtection="1">
      <alignment vertical="center" shrinkToFit="1"/>
    </xf>
    <xf numFmtId="38" fontId="27" fillId="0" borderId="60" xfId="6" applyFont="1" applyFill="1" applyBorder="1" applyAlignment="1" applyProtection="1">
      <alignment vertical="center" shrinkToFit="1"/>
    </xf>
    <xf numFmtId="38" fontId="27" fillId="0" borderId="61" xfId="6" applyFont="1" applyFill="1" applyBorder="1" applyAlignment="1" applyProtection="1">
      <alignment vertical="center" shrinkToFit="1"/>
    </xf>
    <xf numFmtId="38" fontId="27" fillId="0" borderId="62" xfId="6" applyFont="1" applyFill="1" applyBorder="1" applyAlignment="1" applyProtection="1">
      <alignment vertical="center" shrinkToFit="1"/>
    </xf>
    <xf numFmtId="38" fontId="27" fillId="0" borderId="63" xfId="6" applyFont="1" applyFill="1" applyBorder="1" applyAlignment="1" applyProtection="1">
      <alignment vertical="center" shrinkToFit="1"/>
    </xf>
    <xf numFmtId="38" fontId="27" fillId="0" borderId="64" xfId="6" applyFont="1" applyFill="1" applyBorder="1" applyAlignment="1" applyProtection="1">
      <alignment vertical="center" shrinkToFit="1"/>
    </xf>
    <xf numFmtId="38" fontId="27" fillId="7" borderId="59" xfId="6" applyFont="1" applyFill="1" applyBorder="1" applyAlignment="1" applyProtection="1">
      <alignment vertical="center" shrinkToFit="1"/>
    </xf>
    <xf numFmtId="38" fontId="27" fillId="7" borderId="61" xfId="6" applyFont="1" applyFill="1" applyBorder="1" applyAlignment="1" applyProtection="1">
      <alignment vertical="center" shrinkToFit="1"/>
    </xf>
    <xf numFmtId="38" fontId="27" fillId="7" borderId="62" xfId="6" applyFont="1" applyFill="1" applyBorder="1" applyAlignment="1" applyProtection="1">
      <alignment vertical="center" shrinkToFit="1"/>
    </xf>
    <xf numFmtId="0" fontId="53" fillId="0" borderId="9" xfId="0" applyFont="1" applyBorder="1">
      <alignment vertical="center"/>
    </xf>
    <xf numFmtId="0" fontId="54" fillId="0" borderId="10" xfId="0" applyFont="1" applyBorder="1">
      <alignment vertical="center"/>
    </xf>
    <xf numFmtId="0" fontId="52" fillId="9" borderId="0" xfId="0" applyFont="1" applyFill="1" applyAlignment="1">
      <alignment horizontal="center" vertical="center"/>
    </xf>
    <xf numFmtId="0" fontId="14" fillId="0" borderId="0" xfId="0" applyFont="1">
      <alignment vertical="center"/>
    </xf>
    <xf numFmtId="0" fontId="14" fillId="8" borderId="0" xfId="0" applyFont="1" applyFill="1" applyProtection="1">
      <alignment vertical="center"/>
      <protection locked="0"/>
    </xf>
    <xf numFmtId="0" fontId="13" fillId="0" borderId="0" xfId="0" applyFont="1">
      <alignment vertical="center"/>
    </xf>
    <xf numFmtId="176" fontId="24" fillId="0" borderId="9"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11" xfId="0" applyNumberFormat="1" applyFont="1" applyBorder="1" applyAlignment="1">
      <alignment horizontal="center" vertical="center" wrapText="1"/>
    </xf>
    <xf numFmtId="0" fontId="24" fillId="0" borderId="12" xfId="0" applyFont="1" applyBorder="1" applyAlignment="1">
      <alignment vertical="center" wrapText="1" shrinkToFit="1"/>
    </xf>
    <xf numFmtId="0" fontId="24" fillId="0" borderId="12" xfId="0" applyFont="1" applyBorder="1" applyAlignment="1">
      <alignment vertical="center" shrinkToFit="1"/>
    </xf>
    <xf numFmtId="0" fontId="24" fillId="0" borderId="9" xfId="0" applyFont="1" applyBorder="1">
      <alignment vertical="center"/>
    </xf>
    <xf numFmtId="0" fontId="24" fillId="0" borderId="10" xfId="0" applyFont="1" applyBorder="1">
      <alignment vertical="center"/>
    </xf>
    <xf numFmtId="0" fontId="24" fillId="0" borderId="11" xfId="0" applyFont="1" applyBorder="1">
      <alignment vertical="center"/>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24" fillId="0" borderId="4" xfId="0" applyFont="1" applyBorder="1" applyAlignment="1">
      <alignment horizontal="right" vertical="center"/>
    </xf>
    <xf numFmtId="0" fontId="24" fillId="0" borderId="0" xfId="0" applyFont="1" applyAlignment="1">
      <alignment horizontal="right" vertical="center"/>
    </xf>
    <xf numFmtId="0" fontId="24" fillId="0" borderId="5" xfId="0" applyFont="1" applyBorder="1" applyAlignment="1">
      <alignment horizontal="right" vertical="center"/>
    </xf>
    <xf numFmtId="0" fontId="50" fillId="0" borderId="0" xfId="0" applyFont="1" applyAlignment="1">
      <alignment horizontal="center" vertical="center"/>
    </xf>
    <xf numFmtId="176" fontId="11" fillId="7" borderId="9" xfId="0" applyNumberFormat="1" applyFont="1" applyFill="1" applyBorder="1" applyAlignment="1" applyProtection="1">
      <alignment horizontal="center" vertical="center"/>
      <protection locked="0"/>
    </xf>
    <xf numFmtId="176" fontId="11" fillId="7" borderId="10" xfId="0" applyNumberFormat="1" applyFont="1" applyFill="1" applyBorder="1" applyAlignment="1" applyProtection="1">
      <alignment horizontal="center" vertical="center"/>
      <protection locked="0"/>
    </xf>
    <xf numFmtId="176" fontId="11" fillId="7" borderId="11" xfId="0" applyNumberFormat="1" applyFont="1" applyFill="1" applyBorder="1" applyAlignment="1" applyProtection="1">
      <alignment horizontal="center" vertical="center"/>
      <protection locked="0"/>
    </xf>
    <xf numFmtId="183" fontId="14" fillId="0" borderId="9" xfId="1" applyNumberFormat="1" applyFont="1" applyFill="1" applyBorder="1" applyAlignment="1" applyProtection="1">
      <alignment horizontal="center" vertical="center" shrinkToFit="1"/>
    </xf>
    <xf numFmtId="183" fontId="14" fillId="0" borderId="10" xfId="1" applyNumberFormat="1" applyFont="1" applyFill="1" applyBorder="1" applyAlignment="1" applyProtection="1">
      <alignment horizontal="center" vertical="center" shrinkToFit="1"/>
    </xf>
    <xf numFmtId="183" fontId="14" fillId="0" borderId="11" xfId="1" applyNumberFormat="1" applyFont="1" applyFill="1" applyBorder="1" applyAlignment="1" applyProtection="1">
      <alignment horizontal="center" vertical="center" shrinkToFit="1"/>
    </xf>
    <xf numFmtId="38" fontId="11" fillId="4" borderId="9" xfId="1" applyFont="1" applyFill="1" applyBorder="1" applyAlignment="1" applyProtection="1">
      <alignment horizontal="center" vertical="center" shrinkToFit="1"/>
      <protection locked="0"/>
    </xf>
    <xf numFmtId="38" fontId="11" fillId="4" borderId="10" xfId="1" applyFont="1" applyFill="1" applyBorder="1" applyAlignment="1" applyProtection="1">
      <alignment horizontal="center" vertical="center" shrinkToFit="1"/>
      <protection locked="0"/>
    </xf>
    <xf numFmtId="38" fontId="11" fillId="4" borderId="11" xfId="1" applyFont="1" applyFill="1" applyBorder="1" applyAlignment="1" applyProtection="1">
      <alignment horizontal="center" vertical="center" shrinkToFit="1"/>
      <protection locked="0"/>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9" xfId="0" applyFont="1" applyBorder="1" applyAlignment="1">
      <alignment horizontal="center" vertical="center"/>
    </xf>
    <xf numFmtId="49" fontId="11" fillId="4" borderId="9" xfId="0" applyNumberFormat="1" applyFont="1" applyFill="1" applyBorder="1" applyAlignment="1" applyProtection="1">
      <alignment horizontal="center" vertical="center"/>
      <protection locked="0"/>
    </xf>
    <xf numFmtId="49" fontId="11" fillId="4" borderId="11" xfId="0" applyNumberFormat="1" applyFont="1" applyFill="1" applyBorder="1" applyAlignment="1" applyProtection="1">
      <alignment horizontal="center" vertical="center"/>
      <protection locked="0"/>
    </xf>
    <xf numFmtId="176" fontId="11" fillId="0" borderId="9" xfId="0" applyNumberFormat="1" applyFont="1" applyBorder="1" applyAlignment="1">
      <alignment horizontal="left" vertical="center"/>
    </xf>
    <xf numFmtId="176" fontId="11" fillId="0" borderId="10" xfId="0" applyNumberFormat="1" applyFont="1" applyBorder="1" applyAlignment="1">
      <alignment horizontal="left" vertical="center"/>
    </xf>
    <xf numFmtId="176" fontId="11" fillId="0" borderId="11" xfId="0" applyNumberFormat="1" applyFont="1" applyBorder="1" applyAlignment="1">
      <alignment horizontal="left" vertical="center"/>
    </xf>
    <xf numFmtId="181" fontId="11" fillId="0" borderId="74" xfId="1" applyNumberFormat="1" applyFont="1" applyBorder="1" applyAlignment="1" applyProtection="1">
      <alignment horizontal="center" vertical="center"/>
    </xf>
    <xf numFmtId="0" fontId="21" fillId="0" borderId="65" xfId="0" applyFont="1" applyBorder="1" applyAlignment="1">
      <alignment vertical="center" wrapText="1"/>
    </xf>
    <xf numFmtId="0" fontId="21" fillId="0" borderId="66" xfId="0" applyFont="1" applyBorder="1" applyAlignment="1">
      <alignment vertical="center" wrapText="1"/>
    </xf>
    <xf numFmtId="0" fontId="21" fillId="0" borderId="67" xfId="0" applyFont="1" applyBorder="1" applyAlignment="1">
      <alignment vertical="center" wrapText="1"/>
    </xf>
    <xf numFmtId="0" fontId="21" fillId="0" borderId="68" xfId="0" applyFont="1" applyBorder="1" applyAlignment="1">
      <alignment vertical="center" wrapText="1"/>
    </xf>
    <xf numFmtId="0" fontId="21" fillId="0" borderId="69" xfId="0" applyFont="1" applyBorder="1" applyAlignment="1">
      <alignment vertical="center" wrapText="1"/>
    </xf>
    <xf numFmtId="0" fontId="21" fillId="0" borderId="70" xfId="0" applyFont="1" applyBorder="1" applyAlignment="1">
      <alignment vertical="center" wrapText="1"/>
    </xf>
    <xf numFmtId="0" fontId="11" fillId="0" borderId="12" xfId="0" applyFont="1" applyBorder="1" applyAlignment="1">
      <alignment horizontal="center" vertical="center"/>
    </xf>
    <xf numFmtId="0" fontId="11" fillId="0" borderId="12"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5" xfId="0" applyFont="1" applyBorder="1" applyAlignment="1">
      <alignment horizontal="left" vertical="center" wrapText="1"/>
    </xf>
    <xf numFmtId="0" fontId="21" fillId="0" borderId="66" xfId="0" applyFont="1" applyBorder="1" applyAlignment="1">
      <alignment horizontal="left" vertical="center" wrapText="1"/>
    </xf>
    <xf numFmtId="0" fontId="21" fillId="0" borderId="67" xfId="0" applyFont="1" applyBorder="1" applyAlignment="1">
      <alignment horizontal="left" vertical="center" wrapText="1"/>
    </xf>
    <xf numFmtId="0" fontId="21" fillId="0" borderId="68" xfId="0" applyFont="1" applyBorder="1" applyAlignment="1">
      <alignment horizontal="left" vertical="center" wrapText="1"/>
    </xf>
    <xf numFmtId="0" fontId="21" fillId="0" borderId="69" xfId="0" applyFont="1" applyBorder="1" applyAlignment="1">
      <alignment horizontal="left" vertical="center" wrapText="1"/>
    </xf>
    <xf numFmtId="0" fontId="21" fillId="0" borderId="70" xfId="0" applyFont="1" applyBorder="1" applyAlignment="1">
      <alignment horizontal="left" vertical="center" wrapText="1"/>
    </xf>
    <xf numFmtId="0" fontId="26" fillId="0" borderId="0" xfId="0" applyFont="1" applyAlignment="1">
      <alignment horizontal="left" vertical="center" wrapText="1"/>
    </xf>
    <xf numFmtId="176" fontId="11" fillId="4" borderId="9" xfId="0" applyNumberFormat="1" applyFont="1" applyFill="1" applyBorder="1" applyAlignment="1" applyProtection="1">
      <alignment horizontal="center" vertical="center"/>
      <protection locked="0"/>
    </xf>
    <xf numFmtId="176" fontId="11" fillId="4" borderId="10" xfId="0" applyNumberFormat="1" applyFont="1" applyFill="1" applyBorder="1" applyAlignment="1" applyProtection="1">
      <alignment horizontal="center" vertical="center"/>
      <protection locked="0"/>
    </xf>
    <xf numFmtId="176" fontId="11" fillId="4" borderId="11" xfId="0" applyNumberFormat="1" applyFont="1" applyFill="1" applyBorder="1" applyAlignment="1" applyProtection="1">
      <alignment horizontal="center" vertical="center"/>
      <protection locked="0"/>
    </xf>
    <xf numFmtId="49" fontId="34" fillId="4" borderId="9" xfId="4" applyNumberFormat="1" applyFill="1" applyBorder="1" applyAlignment="1" applyProtection="1">
      <alignment horizontal="center" vertical="center" shrinkToFit="1"/>
      <protection locked="0"/>
    </xf>
    <xf numFmtId="49" fontId="11" fillId="4" borderId="10" xfId="0" applyNumberFormat="1" applyFont="1" applyFill="1" applyBorder="1" applyAlignment="1" applyProtection="1">
      <alignment horizontal="center" vertical="center" shrinkToFit="1"/>
      <protection locked="0"/>
    </xf>
    <xf numFmtId="49" fontId="11" fillId="4" borderId="11" xfId="0" applyNumberFormat="1" applyFont="1" applyFill="1" applyBorder="1" applyAlignment="1" applyProtection="1">
      <alignment horizontal="center" vertical="center" shrinkToFit="1"/>
      <protection locked="0"/>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11" fillId="0" borderId="12" xfId="0" applyFont="1" applyBorder="1" applyAlignment="1">
      <alignment horizontal="center" vertical="center" wrapText="1"/>
    </xf>
    <xf numFmtId="182" fontId="11" fillId="4" borderId="13" xfId="0" applyNumberFormat="1" applyFont="1" applyFill="1" applyBorder="1" applyAlignment="1" applyProtection="1">
      <alignment horizontal="center" vertical="center"/>
      <protection locked="0"/>
    </xf>
    <xf numFmtId="182" fontId="11" fillId="4" borderId="15"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shrinkToFit="1"/>
      <protection locked="0"/>
    </xf>
    <xf numFmtId="0" fontId="11" fillId="4" borderId="12" xfId="0" applyFont="1" applyFill="1" applyBorder="1" applyAlignment="1" applyProtection="1">
      <alignment horizontal="center" vertical="center" shrinkToFit="1"/>
      <protection locked="0"/>
    </xf>
    <xf numFmtId="179" fontId="11" fillId="4" borderId="9" xfId="0" applyNumberFormat="1" applyFont="1" applyFill="1" applyBorder="1" applyAlignment="1" applyProtection="1">
      <alignment horizontal="center" vertical="center"/>
      <protection locked="0"/>
    </xf>
    <xf numFmtId="179" fontId="11" fillId="4" borderId="10" xfId="0" applyNumberFormat="1" applyFont="1" applyFill="1" applyBorder="1" applyAlignment="1" applyProtection="1">
      <alignment horizontal="center" vertical="center"/>
      <protection locked="0"/>
    </xf>
    <xf numFmtId="179" fontId="11" fillId="4" borderId="11" xfId="0" applyNumberFormat="1" applyFont="1" applyFill="1" applyBorder="1" applyAlignment="1" applyProtection="1">
      <alignment horizontal="center" vertical="center"/>
      <protection locked="0"/>
    </xf>
    <xf numFmtId="38" fontId="21" fillId="2" borderId="71" xfId="1" applyFont="1" applyFill="1" applyBorder="1" applyAlignment="1" applyProtection="1">
      <alignment horizontal="left" vertical="center" wrapText="1" shrinkToFit="1"/>
    </xf>
    <xf numFmtId="38" fontId="21" fillId="2" borderId="72" xfId="1" applyFont="1" applyFill="1" applyBorder="1" applyAlignment="1" applyProtection="1">
      <alignment horizontal="left" vertical="center" wrapText="1" shrinkToFit="1"/>
    </xf>
    <xf numFmtId="38" fontId="21" fillId="2" borderId="73" xfId="1" applyFont="1" applyFill="1" applyBorder="1" applyAlignment="1" applyProtection="1">
      <alignment horizontal="left" vertical="center" wrapText="1" shrinkToFit="1"/>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181" fontId="11" fillId="4" borderId="12" xfId="0" applyNumberFormat="1" applyFont="1" applyFill="1" applyBorder="1" applyAlignment="1" applyProtection="1">
      <alignment horizontal="center" vertical="center"/>
      <protection locked="0"/>
    </xf>
    <xf numFmtId="181" fontId="11" fillId="4" borderId="9" xfId="0" applyNumberFormat="1" applyFont="1" applyFill="1" applyBorder="1" applyAlignment="1" applyProtection="1">
      <alignment horizontal="center" vertical="center"/>
      <protection locked="0"/>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176" fontId="24" fillId="0" borderId="12" xfId="0" applyNumberFormat="1" applyFont="1" applyBorder="1" applyAlignment="1">
      <alignment horizontal="center" vertical="center" wrapText="1" shrinkToFit="1"/>
    </xf>
    <xf numFmtId="0" fontId="11" fillId="4" borderId="9" xfId="0" applyFont="1" applyFill="1" applyBorder="1" applyAlignment="1" applyProtection="1">
      <alignment horizontal="center" vertical="center" shrinkToFit="1"/>
      <protection locked="0"/>
    </xf>
    <xf numFmtId="0" fontId="11" fillId="4" borderId="11"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xf>
    <xf numFmtId="0" fontId="11" fillId="0" borderId="9" xfId="1" applyNumberFormat="1" applyFont="1" applyFill="1" applyBorder="1" applyAlignment="1" applyProtection="1">
      <alignment horizontal="center" vertical="center" shrinkToFit="1"/>
    </xf>
    <xf numFmtId="0" fontId="11" fillId="0" borderId="10" xfId="1" applyNumberFormat="1" applyFont="1" applyFill="1" applyBorder="1" applyAlignment="1" applyProtection="1">
      <alignment horizontal="center" vertical="center" shrinkToFit="1"/>
    </xf>
    <xf numFmtId="0" fontId="11" fillId="0" borderId="11" xfId="1" applyNumberFormat="1" applyFont="1" applyFill="1" applyBorder="1" applyAlignment="1" applyProtection="1">
      <alignment horizontal="center" vertical="center" shrinkToFit="1"/>
    </xf>
    <xf numFmtId="0" fontId="21" fillId="0" borderId="0" xfId="0" applyFont="1" applyAlignment="1">
      <alignment horizontal="center" wrapText="1"/>
    </xf>
    <xf numFmtId="176" fontId="11" fillId="0" borderId="9" xfId="0" applyNumberFormat="1" applyFont="1" applyBorder="1" applyAlignment="1">
      <alignment horizontal="center" vertical="center" wrapText="1" shrinkToFit="1"/>
    </xf>
    <xf numFmtId="176" fontId="11" fillId="0" borderId="10" xfId="0" applyNumberFormat="1" applyFont="1" applyBorder="1" applyAlignment="1">
      <alignment horizontal="center" vertical="center" wrapText="1" shrinkToFit="1"/>
    </xf>
    <xf numFmtId="176" fontId="11" fillId="0" borderId="11" xfId="0" applyNumberFormat="1" applyFont="1" applyBorder="1" applyAlignment="1">
      <alignment horizontal="center" vertical="center" wrapText="1" shrinkToFit="1"/>
    </xf>
    <xf numFmtId="0" fontId="18" fillId="0" borderId="0" xfId="0" applyFont="1" applyAlignment="1">
      <alignment horizontal="left" vertical="center"/>
    </xf>
    <xf numFmtId="38" fontId="11" fillId="7" borderId="12" xfId="1" applyFont="1" applyFill="1" applyBorder="1" applyAlignment="1" applyProtection="1">
      <alignment horizontal="center" vertical="center" shrinkToFit="1"/>
      <protection locked="0"/>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1" fillId="0" borderId="9"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0" xfId="0" applyFont="1" applyBorder="1" applyAlignment="1">
      <alignment horizontal="center" vertical="center"/>
    </xf>
    <xf numFmtId="180" fontId="11" fillId="4" borderId="9" xfId="0" applyNumberFormat="1" applyFont="1" applyFill="1" applyBorder="1" applyAlignment="1" applyProtection="1">
      <alignment horizontal="center" vertical="center"/>
      <protection locked="0"/>
    </xf>
    <xf numFmtId="180" fontId="11" fillId="4" borderId="10" xfId="0" applyNumberFormat="1" applyFont="1" applyFill="1" applyBorder="1" applyAlignment="1" applyProtection="1">
      <alignment horizontal="center" vertical="center"/>
      <protection locked="0"/>
    </xf>
    <xf numFmtId="180" fontId="11" fillId="4" borderId="11" xfId="0" applyNumberFormat="1" applyFont="1" applyFill="1" applyBorder="1" applyAlignment="1" applyProtection="1">
      <alignment horizontal="center" vertical="center"/>
      <protection locked="0"/>
    </xf>
    <xf numFmtId="0" fontId="21" fillId="0" borderId="7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185" fontId="11" fillId="4" borderId="9" xfId="1" applyNumberFormat="1" applyFont="1" applyFill="1" applyBorder="1" applyAlignment="1" applyProtection="1">
      <alignment horizontal="center" vertical="center" wrapText="1"/>
      <protection locked="0"/>
    </xf>
    <xf numFmtId="185" fontId="11" fillId="4" borderId="10" xfId="1" applyNumberFormat="1" applyFont="1" applyFill="1" applyBorder="1" applyAlignment="1" applyProtection="1">
      <alignment horizontal="center" vertical="center" wrapText="1"/>
      <protection locked="0"/>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32" fillId="0" borderId="12" xfId="0" applyFont="1" applyBorder="1" applyAlignment="1">
      <alignment horizontal="center" vertical="center" wrapText="1"/>
    </xf>
    <xf numFmtId="0" fontId="30" fillId="4" borderId="12" xfId="0" applyFont="1" applyFill="1" applyBorder="1" applyAlignment="1" applyProtection="1">
      <alignment horizontal="left" vertical="center" shrinkToFit="1"/>
      <protection locked="0"/>
    </xf>
    <xf numFmtId="0" fontId="21" fillId="0" borderId="65" xfId="0" applyFont="1" applyBorder="1" applyAlignment="1">
      <alignment horizontal="left" vertical="top" wrapText="1"/>
    </xf>
    <xf numFmtId="0" fontId="21" fillId="0" borderId="66" xfId="0" applyFont="1" applyBorder="1" applyAlignment="1">
      <alignment horizontal="left" vertical="top" wrapText="1"/>
    </xf>
    <xf numFmtId="0" fontId="21" fillId="0" borderId="67" xfId="0" applyFont="1" applyBorder="1" applyAlignment="1">
      <alignment horizontal="left" vertical="top" wrapText="1"/>
    </xf>
    <xf numFmtId="0" fontId="21" fillId="0" borderId="68" xfId="0" applyFont="1" applyBorder="1" applyAlignment="1">
      <alignment horizontal="left" vertical="top" wrapText="1"/>
    </xf>
    <xf numFmtId="0" fontId="21" fillId="0" borderId="69" xfId="0" applyFont="1" applyBorder="1" applyAlignment="1">
      <alignment horizontal="left" vertical="top" wrapText="1"/>
    </xf>
    <xf numFmtId="0" fontId="21" fillId="0" borderId="70" xfId="0" applyFont="1" applyBorder="1" applyAlignment="1">
      <alignment horizontal="left" vertical="top"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30" fillId="0" borderId="12" xfId="0" applyFont="1" applyBorder="1" applyAlignment="1">
      <alignment horizontal="center" vertical="center" wrapText="1"/>
    </xf>
    <xf numFmtId="0" fontId="30" fillId="0" borderId="12" xfId="0" applyFont="1" applyBorder="1" applyAlignment="1">
      <alignment horizontal="center" vertical="center" shrinkToFit="1"/>
    </xf>
    <xf numFmtId="0" fontId="30" fillId="0" borderId="2" xfId="0" applyFont="1" applyBorder="1" applyAlignment="1">
      <alignment horizontal="left" vertical="center" shrinkToFit="1"/>
    </xf>
    <xf numFmtId="0" fontId="30" fillId="0" borderId="3" xfId="0" applyFont="1" applyBorder="1" applyAlignment="1">
      <alignment horizontal="left" vertical="center" shrinkToFit="1"/>
    </xf>
    <xf numFmtId="0" fontId="11" fillId="0" borderId="9" xfId="0" applyFont="1" applyBorder="1" applyAlignment="1">
      <alignment horizontal="center" vertical="center" wrapText="1"/>
    </xf>
    <xf numFmtId="0" fontId="11" fillId="0" borderId="0" xfId="0" applyFont="1" applyAlignment="1">
      <alignment horizontal="left" vertical="center" wrapText="1"/>
    </xf>
    <xf numFmtId="49" fontId="11" fillId="0" borderId="0" xfId="0" applyNumberFormat="1" applyFont="1" applyAlignment="1">
      <alignment horizontal="center" vertical="center"/>
    </xf>
    <xf numFmtId="0" fontId="30" fillId="0" borderId="0" xfId="0" applyFont="1" applyAlignment="1">
      <alignment horizontal="center" vertical="center"/>
    </xf>
    <xf numFmtId="0" fontId="30" fillId="4" borderId="10" xfId="0" applyFont="1" applyFill="1" applyBorder="1" applyAlignment="1" applyProtection="1">
      <alignment vertical="center" shrinkToFit="1"/>
      <protection locked="0"/>
    </xf>
    <xf numFmtId="0" fontId="18" fillId="0" borderId="0" xfId="0" applyFont="1" applyAlignment="1">
      <alignment horizontal="left" vertical="center" wrapText="1"/>
    </xf>
    <xf numFmtId="0" fontId="11" fillId="4" borderId="9"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21" fillId="0" borderId="68" xfId="0" applyFont="1" applyBorder="1" applyAlignment="1">
      <alignment horizontal="left" vertical="center" wrapText="1" indent="1"/>
    </xf>
    <xf numFmtId="0" fontId="21" fillId="0" borderId="69" xfId="0" applyFont="1" applyBorder="1" applyAlignment="1">
      <alignment horizontal="left" vertical="center" wrapText="1" indent="1"/>
    </xf>
    <xf numFmtId="0" fontId="21" fillId="0" borderId="70" xfId="0" applyFont="1" applyBorder="1" applyAlignment="1">
      <alignment horizontal="left" vertical="center" wrapText="1" indent="1"/>
    </xf>
    <xf numFmtId="49" fontId="11" fillId="0" borderId="7" xfId="0" applyNumberFormat="1" applyFont="1" applyBorder="1" applyAlignment="1">
      <alignment horizontal="center" vertical="center"/>
    </xf>
    <xf numFmtId="0" fontId="30" fillId="0" borderId="0" xfId="0" applyFont="1" applyAlignment="1">
      <alignment horizontal="left" vertical="center" wrapText="1"/>
    </xf>
    <xf numFmtId="0" fontId="11" fillId="4" borderId="12" xfId="0" applyFont="1" applyFill="1" applyBorder="1" applyAlignment="1" applyProtection="1">
      <alignment horizontal="center" vertical="center"/>
      <protection locked="0"/>
    </xf>
    <xf numFmtId="176" fontId="21" fillId="0" borderId="9" xfId="0" applyNumberFormat="1" applyFont="1" applyBorder="1" applyAlignment="1">
      <alignment horizontal="center" vertical="center" wrapText="1" shrinkToFit="1"/>
    </xf>
    <xf numFmtId="176" fontId="21" fillId="0" borderId="10" xfId="0" applyNumberFormat="1" applyFont="1" applyBorder="1" applyAlignment="1">
      <alignment horizontal="center" vertical="center" wrapText="1" shrinkToFit="1"/>
    </xf>
    <xf numFmtId="176" fontId="21" fillId="0" borderId="11" xfId="0" applyNumberFormat="1" applyFont="1" applyBorder="1" applyAlignment="1">
      <alignment horizontal="center" vertical="center" wrapText="1" shrinkToFit="1"/>
    </xf>
    <xf numFmtId="0" fontId="11" fillId="0" borderId="0" xfId="0" applyFont="1" applyAlignment="1">
      <alignment horizontal="left" vertical="center"/>
    </xf>
    <xf numFmtId="0" fontId="14" fillId="2" borderId="0" xfId="0" applyFont="1" applyFill="1" applyAlignment="1">
      <alignment horizontal="left" vertical="center" wrapText="1"/>
    </xf>
    <xf numFmtId="176" fontId="11" fillId="0" borderId="9" xfId="0" applyNumberFormat="1" applyFont="1" applyBorder="1" applyAlignment="1">
      <alignment horizontal="left" vertical="top" wrapText="1" shrinkToFit="1"/>
    </xf>
    <xf numFmtId="176" fontId="11" fillId="0" borderId="10" xfId="0" applyNumberFormat="1" applyFont="1" applyBorder="1" applyAlignment="1">
      <alignment horizontal="left" vertical="top" wrapText="1" shrinkToFit="1"/>
    </xf>
    <xf numFmtId="176" fontId="11" fillId="0" borderId="11" xfId="0" applyNumberFormat="1" applyFont="1" applyBorder="1" applyAlignment="1">
      <alignment horizontal="left" vertical="top" wrapText="1" shrinkToFit="1"/>
    </xf>
    <xf numFmtId="38" fontId="14" fillId="4" borderId="9" xfId="1" applyFont="1" applyFill="1" applyBorder="1" applyAlignment="1" applyProtection="1">
      <alignment horizontal="center" vertical="center" shrinkToFit="1"/>
      <protection locked="0"/>
    </xf>
    <xf numFmtId="38" fontId="14" fillId="4" borderId="10" xfId="1" applyFont="1" applyFill="1" applyBorder="1" applyAlignment="1" applyProtection="1">
      <alignment horizontal="center" vertical="center" shrinkToFit="1"/>
      <protection locked="0"/>
    </xf>
    <xf numFmtId="38" fontId="14" fillId="4" borderId="11" xfId="1" applyFont="1" applyFill="1" applyBorder="1" applyAlignment="1" applyProtection="1">
      <alignment horizontal="center" vertical="center" shrinkToFit="1"/>
      <protection locked="0"/>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176" fontId="11" fillId="0" borderId="0" xfId="0" applyNumberFormat="1" applyFont="1" applyAlignment="1">
      <alignment horizontal="left" vertical="center" wrapText="1"/>
    </xf>
    <xf numFmtId="184" fontId="14" fillId="0" borderId="9" xfId="0" applyNumberFormat="1" applyFont="1" applyBorder="1" applyAlignment="1">
      <alignment horizontal="center" vertical="center"/>
    </xf>
    <xf numFmtId="184" fontId="14" fillId="0" borderId="10" xfId="0" applyNumberFormat="1" applyFont="1" applyBorder="1" applyAlignment="1">
      <alignment horizontal="center" vertical="center"/>
    </xf>
    <xf numFmtId="184" fontId="14" fillId="0" borderId="11" xfId="0" applyNumberFormat="1" applyFont="1" applyBorder="1" applyAlignment="1">
      <alignment horizontal="center" vertical="center"/>
    </xf>
    <xf numFmtId="178" fontId="11" fillId="4" borderId="9" xfId="1" applyNumberFormat="1" applyFont="1" applyFill="1" applyBorder="1" applyAlignment="1" applyProtection="1">
      <alignment horizontal="center" vertical="center" shrinkToFit="1"/>
      <protection locked="0"/>
    </xf>
    <xf numFmtId="178" fontId="11" fillId="4" borderId="10" xfId="1" applyNumberFormat="1" applyFont="1" applyFill="1" applyBorder="1" applyAlignment="1" applyProtection="1">
      <alignment horizontal="center" vertical="center" shrinkToFit="1"/>
      <protection locked="0"/>
    </xf>
    <xf numFmtId="178" fontId="11" fillId="4" borderId="11" xfId="1" applyNumberFormat="1" applyFont="1" applyFill="1" applyBorder="1" applyAlignment="1" applyProtection="1">
      <alignment horizontal="center" vertical="center" shrinkToFit="1"/>
      <protection locked="0"/>
    </xf>
    <xf numFmtId="178" fontId="11" fillId="0" borderId="2" xfId="5" applyNumberFormat="1" applyFont="1" applyBorder="1" applyAlignment="1" applyProtection="1">
      <alignment horizontal="center" vertical="center" shrinkToFit="1"/>
    </xf>
    <xf numFmtId="38" fontId="11" fillId="0" borderId="2" xfId="1" applyFont="1" applyFill="1" applyBorder="1" applyAlignment="1" applyProtection="1">
      <alignment horizontal="center" vertical="center" shrinkToFit="1"/>
    </xf>
    <xf numFmtId="0" fontId="21" fillId="0" borderId="65" xfId="0" applyFont="1" applyBorder="1" applyAlignment="1">
      <alignment horizontal="left" vertical="center" wrapText="1" indent="1"/>
    </xf>
    <xf numFmtId="0" fontId="21" fillId="0" borderId="66" xfId="0" applyFont="1" applyBorder="1" applyAlignment="1">
      <alignment horizontal="left" vertical="center" wrapText="1" indent="1"/>
    </xf>
    <xf numFmtId="0" fontId="21" fillId="0" borderId="67" xfId="0" applyFont="1" applyBorder="1" applyAlignment="1">
      <alignment horizontal="left" vertical="center" wrapText="1" indent="1"/>
    </xf>
    <xf numFmtId="38" fontId="27" fillId="0" borderId="19" xfId="6" applyFont="1" applyBorder="1" applyAlignment="1" applyProtection="1">
      <alignment horizontal="center" vertical="center"/>
    </xf>
    <xf numFmtId="38" fontId="27" fillId="0" borderId="20" xfId="6" applyFont="1" applyBorder="1" applyAlignment="1" applyProtection="1">
      <alignment horizontal="center" vertical="center"/>
    </xf>
    <xf numFmtId="38" fontId="27" fillId="0" borderId="21" xfId="6" applyFont="1" applyBorder="1" applyAlignment="1" applyProtection="1">
      <alignment horizontal="center" vertical="center"/>
    </xf>
    <xf numFmtId="38" fontId="27" fillId="0" borderId="16" xfId="6" applyFont="1" applyBorder="1" applyAlignment="1" applyProtection="1">
      <alignment horizontal="center" vertical="center"/>
    </xf>
    <xf numFmtId="38" fontId="27" fillId="0" borderId="17" xfId="6" applyFont="1" applyBorder="1" applyAlignment="1" applyProtection="1">
      <alignment horizontal="center" vertical="center"/>
    </xf>
    <xf numFmtId="38" fontId="27" fillId="0" borderId="23" xfId="6" applyFont="1" applyBorder="1" applyAlignment="1" applyProtection="1">
      <alignment horizontal="center" vertical="center"/>
    </xf>
    <xf numFmtId="38" fontId="27" fillId="0" borderId="0" xfId="6" applyFont="1" applyBorder="1" applyAlignment="1" applyProtection="1">
      <alignment horizontal="center" vertical="center"/>
    </xf>
    <xf numFmtId="38" fontId="27" fillId="0" borderId="34" xfId="6" applyFont="1" applyBorder="1" applyAlignment="1" applyProtection="1">
      <alignment horizontal="center" vertical="center"/>
    </xf>
    <xf numFmtId="38" fontId="27" fillId="0" borderId="35" xfId="6" applyFont="1" applyBorder="1" applyAlignment="1" applyProtection="1">
      <alignment horizontal="center" vertical="center"/>
    </xf>
    <xf numFmtId="38" fontId="27" fillId="0" borderId="29" xfId="6" applyFont="1" applyBorder="1" applyAlignment="1" applyProtection="1">
      <alignment horizontal="center" vertical="center" wrapText="1"/>
    </xf>
    <xf numFmtId="38" fontId="27" fillId="0" borderId="36" xfId="6" applyFont="1" applyBorder="1" applyAlignment="1" applyProtection="1">
      <alignment horizontal="center" vertical="center"/>
    </xf>
    <xf numFmtId="38" fontId="27" fillId="0" borderId="30" xfId="6" applyFont="1" applyBorder="1" applyAlignment="1" applyProtection="1">
      <alignment horizontal="center" vertical="center"/>
    </xf>
    <xf numFmtId="38" fontId="27" fillId="0" borderId="12" xfId="6" applyFont="1" applyBorder="1" applyAlignment="1" applyProtection="1">
      <alignment horizontal="center" vertical="center"/>
    </xf>
    <xf numFmtId="38" fontId="27" fillId="0" borderId="31" xfId="6" applyFont="1" applyBorder="1" applyAlignment="1" applyProtection="1">
      <alignment horizontal="center" vertical="center" wrapText="1"/>
    </xf>
    <xf numFmtId="38" fontId="27" fillId="0" borderId="39" xfId="6" applyFont="1" applyBorder="1" applyAlignment="1" applyProtection="1">
      <alignment horizontal="center" vertical="center" wrapText="1"/>
    </xf>
    <xf numFmtId="38" fontId="27" fillId="4" borderId="0" xfId="6" applyFont="1" applyFill="1" applyBorder="1" applyAlignment="1" applyProtection="1">
      <alignment horizontal="center" vertical="center"/>
      <protection locked="0"/>
    </xf>
    <xf numFmtId="38" fontId="27" fillId="4" borderId="23" xfId="6" applyFont="1" applyFill="1" applyBorder="1" applyAlignment="1" applyProtection="1">
      <alignment horizontal="center" vertical="center"/>
      <protection locked="0"/>
    </xf>
    <xf numFmtId="38" fontId="27" fillId="4" borderId="25" xfId="6" applyFont="1" applyFill="1" applyBorder="1" applyAlignment="1" applyProtection="1">
      <alignment horizontal="center" vertical="center"/>
      <protection locked="0"/>
    </xf>
    <xf numFmtId="38" fontId="27" fillId="7" borderId="26" xfId="6" applyFont="1" applyFill="1" applyBorder="1" applyAlignment="1" applyProtection="1">
      <alignment horizontal="center" vertical="center"/>
    </xf>
    <xf numFmtId="38" fontId="27" fillId="7" borderId="7" xfId="6" applyFont="1" applyFill="1" applyBorder="1" applyAlignment="1" applyProtection="1">
      <alignment horizontal="center" vertical="center"/>
    </xf>
    <xf numFmtId="38" fontId="27" fillId="7" borderId="27" xfId="6" applyFont="1" applyFill="1" applyBorder="1" applyAlignment="1" applyProtection="1">
      <alignment horizontal="center" vertical="center"/>
    </xf>
    <xf numFmtId="38" fontId="27" fillId="0" borderId="19" xfId="6" applyFont="1" applyFill="1" applyBorder="1" applyAlignment="1" applyProtection="1">
      <alignment horizontal="center" vertical="center"/>
    </xf>
    <xf numFmtId="38" fontId="27" fillId="0" borderId="20" xfId="6" applyFont="1" applyFill="1" applyBorder="1" applyAlignment="1" applyProtection="1">
      <alignment horizontal="center" vertical="center"/>
    </xf>
    <xf numFmtId="38" fontId="27" fillId="0" borderId="21" xfId="6" applyFont="1" applyFill="1" applyBorder="1" applyAlignment="1" applyProtection="1">
      <alignment horizontal="center" vertical="center"/>
    </xf>
    <xf numFmtId="38" fontId="27" fillId="0" borderId="22" xfId="6" applyFont="1" applyBorder="1" applyAlignment="1" applyProtection="1">
      <alignment horizontal="center" vertical="center" wrapText="1"/>
    </xf>
    <xf numFmtId="38" fontId="27" fillId="0" borderId="28" xfId="6" applyFont="1" applyBorder="1" applyAlignment="1" applyProtection="1">
      <alignment horizontal="center" vertical="center" wrapText="1"/>
    </xf>
    <xf numFmtId="38" fontId="27" fillId="0" borderId="42" xfId="6" applyFont="1" applyBorder="1" applyAlignment="1" applyProtection="1">
      <alignment horizontal="center" vertical="center"/>
    </xf>
    <xf numFmtId="38" fontId="27" fillId="0" borderId="11" xfId="6" applyFont="1" applyBorder="1" applyAlignment="1" applyProtection="1">
      <alignment horizontal="center" vertical="center"/>
    </xf>
    <xf numFmtId="38" fontId="27" fillId="0" borderId="58" xfId="6" applyFont="1" applyFill="1" applyBorder="1" applyAlignment="1" applyProtection="1">
      <alignment horizontal="center" vertical="center" shrinkToFit="1"/>
    </xf>
    <xf numFmtId="38" fontId="27" fillId="0" borderId="59" xfId="6" applyFont="1" applyFill="1" applyBorder="1" applyAlignment="1" applyProtection="1">
      <alignment horizontal="center" vertical="center" shrinkToFit="1"/>
    </xf>
    <xf numFmtId="38" fontId="27" fillId="0" borderId="1" xfId="6" applyFont="1" applyBorder="1" applyAlignment="1" applyProtection="1">
      <alignment horizontal="center" vertical="center"/>
    </xf>
    <xf numFmtId="38" fontId="27" fillId="0" borderId="2" xfId="6" applyFont="1" applyBorder="1" applyAlignment="1" applyProtection="1">
      <alignment horizontal="center" vertical="center"/>
    </xf>
    <xf numFmtId="38" fontId="27" fillId="0" borderId="3" xfId="6" applyFont="1" applyBorder="1" applyAlignment="1" applyProtection="1">
      <alignment horizontal="center" vertical="center"/>
    </xf>
    <xf numFmtId="38" fontId="27" fillId="0" borderId="32" xfId="6" applyFont="1" applyBorder="1" applyAlignment="1" applyProtection="1">
      <alignment horizontal="center" vertical="center"/>
    </xf>
    <xf numFmtId="38" fontId="27" fillId="0" borderId="15" xfId="6" applyFont="1" applyBorder="1" applyAlignment="1" applyProtection="1">
      <alignment horizontal="center" vertical="center"/>
    </xf>
    <xf numFmtId="38" fontId="27" fillId="0" borderId="33" xfId="6" applyFont="1" applyFill="1" applyBorder="1" applyAlignment="1" applyProtection="1">
      <alignment horizontal="center" vertical="center"/>
    </xf>
    <xf numFmtId="38" fontId="27" fillId="0" borderId="41" xfId="6" applyFont="1" applyFill="1" applyBorder="1" applyAlignment="1" applyProtection="1">
      <alignment horizontal="center" vertical="center"/>
    </xf>
    <xf numFmtId="38" fontId="27" fillId="6" borderId="12" xfId="6" applyFont="1" applyFill="1" applyBorder="1" applyAlignment="1" applyProtection="1">
      <alignment horizontal="center" vertical="center"/>
    </xf>
    <xf numFmtId="177" fontId="16" fillId="0" borderId="12" xfId="6" applyNumberFormat="1" applyFont="1" applyFill="1" applyBorder="1" applyAlignment="1" applyProtection="1">
      <alignment horizontal="center" vertical="center"/>
    </xf>
    <xf numFmtId="0" fontId="27" fillId="0" borderId="9" xfId="7" applyFont="1" applyBorder="1" applyAlignment="1">
      <alignment horizontal="center" vertical="center"/>
    </xf>
    <xf numFmtId="0" fontId="27" fillId="0" borderId="10" xfId="7" applyFont="1" applyBorder="1" applyAlignment="1">
      <alignment horizontal="center" vertical="center"/>
    </xf>
    <xf numFmtId="0" fontId="27" fillId="0" borderId="11" xfId="7" applyFont="1" applyBorder="1" applyAlignment="1">
      <alignment horizontal="center" vertical="center"/>
    </xf>
    <xf numFmtId="38" fontId="44" fillId="5" borderId="1" xfId="6" applyFont="1" applyFill="1" applyBorder="1" applyAlignment="1" applyProtection="1">
      <alignment horizontal="center" vertical="center"/>
    </xf>
    <xf numFmtId="38" fontId="44" fillId="5" borderId="2" xfId="6" applyFont="1" applyFill="1" applyBorder="1" applyAlignment="1" applyProtection="1">
      <alignment horizontal="center" vertical="center"/>
    </xf>
    <xf numFmtId="38" fontId="44" fillId="5" borderId="3" xfId="6" applyFont="1" applyFill="1" applyBorder="1" applyAlignment="1" applyProtection="1">
      <alignment horizontal="center" vertical="center"/>
    </xf>
    <xf numFmtId="38" fontId="44" fillId="5" borderId="6" xfId="6" applyFont="1" applyFill="1" applyBorder="1" applyAlignment="1" applyProtection="1">
      <alignment horizontal="center" vertical="center"/>
    </xf>
    <xf numFmtId="38" fontId="44" fillId="5" borderId="7" xfId="6" applyFont="1" applyFill="1" applyBorder="1" applyAlignment="1" applyProtection="1">
      <alignment horizontal="center" vertical="center"/>
    </xf>
    <xf numFmtId="38" fontId="44" fillId="5" borderId="8" xfId="6" applyFont="1" applyFill="1" applyBorder="1" applyAlignment="1" applyProtection="1">
      <alignment horizontal="center" vertical="center"/>
    </xf>
    <xf numFmtId="38" fontId="27" fillId="0" borderId="1" xfId="6" applyFont="1" applyFill="1" applyBorder="1" applyAlignment="1" applyProtection="1">
      <alignment horizontal="center" vertical="center" shrinkToFit="1"/>
    </xf>
    <xf numFmtId="38" fontId="27" fillId="0" borderId="2" xfId="6" applyFont="1" applyFill="1" applyBorder="1" applyAlignment="1" applyProtection="1">
      <alignment horizontal="center" vertical="center" shrinkToFit="1"/>
    </xf>
    <xf numFmtId="38" fontId="27" fillId="0" borderId="3" xfId="6" applyFont="1" applyFill="1" applyBorder="1" applyAlignment="1" applyProtection="1">
      <alignment horizontal="center" vertical="center" shrinkToFit="1"/>
    </xf>
    <xf numFmtId="38" fontId="20" fillId="0" borderId="6" xfId="6" applyFont="1" applyFill="1" applyBorder="1" applyAlignment="1" applyProtection="1">
      <alignment horizontal="center" vertical="center"/>
    </xf>
    <xf numFmtId="38" fontId="20" fillId="0" borderId="7" xfId="6" applyFont="1" applyFill="1" applyBorder="1" applyAlignment="1" applyProtection="1">
      <alignment horizontal="center" vertical="center"/>
    </xf>
    <xf numFmtId="38" fontId="20" fillId="0" borderId="8" xfId="6" applyFont="1" applyFill="1" applyBorder="1" applyAlignment="1" applyProtection="1">
      <alignment horizontal="center" vertical="center"/>
    </xf>
    <xf numFmtId="38" fontId="27" fillId="0" borderId="6" xfId="6" applyFont="1" applyBorder="1" applyAlignment="1" applyProtection="1">
      <alignment horizontal="center" vertical="center"/>
    </xf>
    <xf numFmtId="38" fontId="27" fillId="0" borderId="7" xfId="6" applyFont="1" applyBorder="1" applyAlignment="1" applyProtection="1">
      <alignment horizontal="center" vertical="center"/>
    </xf>
    <xf numFmtId="38" fontId="27" fillId="0" borderId="8" xfId="6" applyFont="1" applyBorder="1" applyAlignment="1" applyProtection="1">
      <alignment horizontal="center" vertical="center"/>
    </xf>
    <xf numFmtId="0" fontId="27" fillId="0" borderId="6" xfId="7" applyFont="1" applyBorder="1" applyAlignment="1">
      <alignment horizontal="center" vertical="center"/>
    </xf>
    <xf numFmtId="0" fontId="27" fillId="0" borderId="7" xfId="7" applyFont="1" applyBorder="1" applyAlignment="1">
      <alignment horizontal="center" vertical="center"/>
    </xf>
    <xf numFmtId="0" fontId="27" fillId="0" borderId="8" xfId="7" applyFont="1" applyBorder="1" applyAlignment="1">
      <alignment horizontal="center" vertical="center"/>
    </xf>
    <xf numFmtId="38" fontId="27" fillId="0" borderId="1" xfId="6" applyFont="1" applyBorder="1" applyAlignment="1" applyProtection="1">
      <alignment horizontal="center" vertical="center" wrapText="1"/>
    </xf>
    <xf numFmtId="38" fontId="27" fillId="0" borderId="2" xfId="6" applyFont="1" applyBorder="1" applyAlignment="1" applyProtection="1">
      <alignment horizontal="center" vertical="center" wrapText="1"/>
    </xf>
    <xf numFmtId="38" fontId="27" fillId="0" borderId="3" xfId="6" applyFont="1" applyBorder="1" applyAlignment="1" applyProtection="1">
      <alignment horizontal="center" vertical="center" wrapText="1"/>
    </xf>
    <xf numFmtId="0" fontId="27" fillId="0" borderId="1" xfId="7" applyFont="1" applyBorder="1" applyAlignment="1">
      <alignment horizontal="center" vertical="center" shrinkToFit="1"/>
    </xf>
    <xf numFmtId="0" fontId="27" fillId="0" borderId="2" xfId="7" applyFont="1" applyBorder="1" applyAlignment="1">
      <alignment horizontal="center" vertical="center" shrinkToFit="1"/>
    </xf>
    <xf numFmtId="0" fontId="27" fillId="0" borderId="3" xfId="7" applyFont="1" applyBorder="1" applyAlignment="1">
      <alignment horizontal="center" vertical="center" shrinkToFit="1"/>
    </xf>
    <xf numFmtId="0" fontId="27" fillId="0" borderId="2" xfId="7" applyFont="1" applyBorder="1" applyAlignment="1">
      <alignment horizontal="center" vertical="center"/>
    </xf>
  </cellXfs>
  <cellStyles count="8">
    <cellStyle name="Normal" xfId="3" xr:uid="{F08A7BE9-3F87-4237-9B7C-35AF7E2CA3D4}"/>
    <cellStyle name="パーセント" xfId="5" builtinId="5"/>
    <cellStyle name="ハイパーリンク" xfId="4" builtinId="8"/>
    <cellStyle name="桁区切り" xfId="1" builtinId="6"/>
    <cellStyle name="桁区切り 2" xfId="6" xr:uid="{9F6C3E87-5FC6-4403-9DC1-2F8F213A11C4}"/>
    <cellStyle name="標準" xfId="0" builtinId="0"/>
    <cellStyle name="標準 2" xfId="2" xr:uid="{00000000-0005-0000-0000-000003000000}"/>
    <cellStyle name="標準 2 2" xfId="7" xr:uid="{9CAD202F-D423-494F-9C27-B0B416C77224}"/>
  </cellStyles>
  <dxfs count="3">
    <dxf>
      <font>
        <color theme="0"/>
      </font>
      <fill>
        <patternFill patternType="none">
          <bgColor auto="1"/>
        </patternFill>
      </fill>
      <border>
        <left/>
        <right/>
        <top/>
        <bottom/>
        <vertical/>
        <horizontal/>
      </border>
    </dxf>
    <dxf>
      <font>
        <color theme="0"/>
      </font>
      <fill>
        <patternFill patternType="none">
          <bgColor auto="1"/>
        </patternFill>
      </fill>
      <border>
        <left style="thin">
          <color auto="1"/>
        </left>
        <right/>
        <top/>
        <bottom/>
        <vertical/>
        <horizontal/>
      </border>
    </dxf>
    <dxf>
      <fill>
        <patternFill patternType="none">
          <bgColor auto="1"/>
        </patternFill>
      </fill>
    </dxf>
  </dxfs>
  <tableStyles count="0" defaultTableStyle="TableStyleMedium9" defaultPivotStyle="PivotStyleLight16"/>
  <colors>
    <mruColors>
      <color rgb="FFFFFF99"/>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3360</xdr:colOff>
      <xdr:row>1</xdr:row>
      <xdr:rowOff>106119</xdr:rowOff>
    </xdr:from>
    <xdr:to>
      <xdr:col>37</xdr:col>
      <xdr:colOff>161364</xdr:colOff>
      <xdr:row>14</xdr:row>
      <xdr:rowOff>259977</xdr:rowOff>
    </xdr:to>
    <xdr:sp macro="" textlink="">
      <xdr:nvSpPr>
        <xdr:cNvPr id="3" name="テキスト ボックス 2">
          <a:extLst>
            <a:ext uri="{FF2B5EF4-FFF2-40B4-BE49-F238E27FC236}">
              <a16:creationId xmlns:a16="http://schemas.microsoft.com/office/drawing/2014/main" id="{57394457-FE38-F401-F124-3D0C95AC41D2}"/>
            </a:ext>
          </a:extLst>
        </xdr:cNvPr>
        <xdr:cNvSpPr txBox="1"/>
      </xdr:nvSpPr>
      <xdr:spPr>
        <a:xfrm>
          <a:off x="7542678" y="285413"/>
          <a:ext cx="4030757" cy="3013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●黄色セルに入力してください。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●水色セルは「参考様式」シートと</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連動して計算式が入っていますが、</a:t>
          </a:r>
          <a:endParaRPr kumimoji="1" lang="en-US" altLang="ja-JP" sz="1800" b="1">
            <a:latin typeface="BIZ UDPゴシック" panose="020B0400000000000000" pitchFamily="50" charset="-128"/>
            <a:ea typeface="BIZ UDPゴシック" panose="020B0400000000000000" pitchFamily="50" charset="-128"/>
          </a:endParaRPr>
        </a:p>
        <a:p>
          <a:r>
            <a:rPr kumimoji="1" lang="en-US" altLang="ja-JP"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必要に応じて手入力も可です。</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●集計の都合上、ファイル形式は</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en-US" altLang="ja-JP" sz="1800" b="1">
              <a:solidFill>
                <a:srgbClr val="FF0000"/>
              </a:solidFill>
              <a:latin typeface="BIZ UDPゴシック" panose="020B0400000000000000" pitchFamily="50" charset="-128"/>
              <a:ea typeface="BIZ UDPゴシック" panose="020B0400000000000000" pitchFamily="50" charset="-128"/>
            </a:rPr>
            <a:t>Excel</a:t>
          </a:r>
          <a:r>
            <a:rPr kumimoji="1" lang="ja-JP" altLang="en-US" sz="1800" b="1">
              <a:solidFill>
                <a:srgbClr val="FF0000"/>
              </a:solidFill>
              <a:latin typeface="BIZ UDPゴシック" panose="020B0400000000000000" pitchFamily="50" charset="-128"/>
              <a:ea typeface="BIZ UDPゴシック" panose="020B0400000000000000" pitchFamily="50" charset="-128"/>
            </a:rPr>
            <a:t>ファイル</a:t>
          </a:r>
          <a:r>
            <a:rPr kumimoji="1" lang="ja-JP" altLang="en-US" sz="1800" b="1">
              <a:latin typeface="BIZ UDPゴシック" panose="020B0400000000000000" pitchFamily="50" charset="-128"/>
              <a:ea typeface="BIZ UDPゴシック" panose="020B0400000000000000" pitchFamily="50" charset="-128"/>
            </a:rPr>
            <a:t>のままご提出　</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O153"/>
  <sheetViews>
    <sheetView tabSelected="1" view="pageBreakPreview" zoomScaleNormal="100" zoomScaleSheetLayoutView="100" workbookViewId="0">
      <selection activeCell="E10" sqref="E10:H10"/>
    </sheetView>
  </sheetViews>
  <sheetFormatPr defaultColWidth="9" defaultRowHeight="14.4"/>
  <cols>
    <col min="1" max="1" width="1.44140625" style="77" customWidth="1"/>
    <col min="2" max="2" width="5.109375" style="76" customWidth="1"/>
    <col min="3" max="23" width="4.6640625" style="77" customWidth="1"/>
    <col min="24" max="24" width="2.33203125" style="77" customWidth="1"/>
    <col min="25" max="25" width="2.21875" style="77" customWidth="1"/>
    <col min="26" max="38" width="4.6640625" style="77" customWidth="1"/>
    <col min="39" max="16384" width="9" style="77"/>
  </cols>
  <sheetData>
    <row r="1" spans="2:23" ht="14.4" customHeight="1"/>
    <row r="2" spans="2:23" ht="14.4" customHeight="1">
      <c r="B2" s="78" t="s">
        <v>286</v>
      </c>
    </row>
    <row r="3" spans="2:23" ht="14.4" customHeight="1">
      <c r="B3" s="79"/>
    </row>
    <row r="4" spans="2:23" ht="22.8" customHeight="1">
      <c r="B4" s="193" t="s">
        <v>1400</v>
      </c>
      <c r="C4" s="193"/>
      <c r="D4" s="193"/>
      <c r="E4" s="193"/>
      <c r="F4" s="193"/>
      <c r="G4" s="193"/>
      <c r="H4" s="193"/>
      <c r="I4" s="193"/>
      <c r="J4" s="193"/>
      <c r="K4" s="193"/>
      <c r="L4" s="193"/>
      <c r="M4" s="193"/>
      <c r="N4" s="193"/>
      <c r="O4" s="193"/>
      <c r="P4" s="193"/>
      <c r="Q4" s="193"/>
      <c r="R4" s="193"/>
      <c r="S4" s="193"/>
      <c r="T4" s="193"/>
      <c r="U4" s="193"/>
      <c r="V4" s="193"/>
      <c r="W4" s="193"/>
    </row>
    <row r="5" spans="2:23" ht="9.6" customHeight="1">
      <c r="B5" s="80"/>
      <c r="C5" s="80"/>
      <c r="D5" s="80"/>
      <c r="E5" s="80"/>
      <c r="F5" s="80"/>
      <c r="G5" s="80"/>
      <c r="H5" s="80"/>
      <c r="I5" s="80"/>
      <c r="J5" s="80"/>
      <c r="K5" s="80"/>
      <c r="L5" s="80"/>
      <c r="M5" s="80"/>
      <c r="N5" s="80"/>
      <c r="O5" s="80"/>
      <c r="P5" s="80"/>
      <c r="Q5" s="80"/>
      <c r="R5" s="80"/>
      <c r="S5" s="80"/>
      <c r="T5" s="80"/>
      <c r="U5" s="80"/>
      <c r="V5" s="80"/>
      <c r="W5" s="80"/>
    </row>
    <row r="6" spans="2:23" ht="22.8" customHeight="1">
      <c r="B6" s="208" t="s">
        <v>1401</v>
      </c>
      <c r="C6" s="208"/>
      <c r="D6" s="208"/>
      <c r="E6" s="208"/>
      <c r="F6" s="208"/>
      <c r="G6" s="208"/>
      <c r="H6" s="208"/>
      <c r="I6" s="208"/>
      <c r="J6" s="208"/>
      <c r="K6" s="208"/>
      <c r="L6" s="208"/>
      <c r="M6" s="208"/>
      <c r="N6" s="208"/>
      <c r="O6" s="208"/>
      <c r="P6" s="208"/>
      <c r="Q6" s="208"/>
      <c r="R6" s="208"/>
      <c r="S6" s="208"/>
      <c r="T6" s="208"/>
      <c r="U6" s="208"/>
      <c r="V6" s="208"/>
      <c r="W6" s="208"/>
    </row>
    <row r="7" spans="2:23" ht="9.6" customHeight="1">
      <c r="B7" s="81"/>
      <c r="C7" s="81"/>
      <c r="D7" s="81"/>
      <c r="E7" s="81"/>
      <c r="F7" s="81"/>
      <c r="G7" s="81"/>
      <c r="H7" s="81"/>
      <c r="I7" s="81"/>
      <c r="J7" s="81"/>
      <c r="K7" s="81"/>
      <c r="L7" s="81"/>
      <c r="M7" s="81"/>
      <c r="N7" s="81"/>
      <c r="O7" s="81"/>
      <c r="P7" s="81"/>
      <c r="U7" s="82"/>
      <c r="V7" s="82"/>
      <c r="W7" s="82"/>
    </row>
    <row r="8" spans="2:23" ht="22.2" customHeight="1">
      <c r="B8" s="83" t="s">
        <v>292</v>
      </c>
      <c r="C8" s="84"/>
      <c r="D8" s="84"/>
      <c r="E8" s="84"/>
      <c r="F8" s="84"/>
      <c r="G8" s="84"/>
      <c r="H8" s="84"/>
      <c r="I8" s="84"/>
      <c r="J8" s="84"/>
      <c r="K8" s="84"/>
      <c r="L8" s="84"/>
      <c r="M8" s="84"/>
      <c r="N8" s="84"/>
      <c r="O8" s="84"/>
      <c r="P8" s="84"/>
      <c r="Q8" s="85"/>
      <c r="R8" s="85"/>
      <c r="S8" s="85"/>
      <c r="T8" s="85"/>
      <c r="U8" s="86"/>
      <c r="V8" s="86"/>
      <c r="W8" s="86"/>
    </row>
    <row r="9" spans="2:23" ht="19.2" customHeight="1">
      <c r="B9" s="87"/>
      <c r="C9" s="81"/>
      <c r="D9" s="81"/>
      <c r="E9" s="81"/>
      <c r="F9" s="81"/>
      <c r="G9" s="81"/>
      <c r="H9" s="81"/>
      <c r="I9" s="81"/>
      <c r="J9" s="81"/>
      <c r="K9" s="81"/>
      <c r="L9" s="81"/>
      <c r="M9" s="81"/>
      <c r="N9" s="81"/>
      <c r="O9" s="81"/>
      <c r="P9" s="81"/>
      <c r="U9" s="82"/>
      <c r="V9" s="82"/>
      <c r="W9" s="82"/>
    </row>
    <row r="10" spans="2:23" ht="22.8" customHeight="1">
      <c r="B10" s="223" t="s">
        <v>2</v>
      </c>
      <c r="C10" s="218"/>
      <c r="D10" s="218"/>
      <c r="E10" s="202"/>
      <c r="F10" s="203"/>
      <c r="G10" s="203"/>
      <c r="H10" s="204"/>
      <c r="I10" s="218" t="s">
        <v>10</v>
      </c>
      <c r="J10" s="218"/>
      <c r="K10" s="219"/>
      <c r="L10" s="220" t="e">
        <f>VLOOKUP(E10,'事業所一覧（A型）'!$C$4:$H$134,4,0)</f>
        <v>#N/A</v>
      </c>
      <c r="M10" s="221"/>
      <c r="N10" s="221"/>
      <c r="O10" s="221"/>
      <c r="P10" s="221"/>
      <c r="Q10" s="221"/>
      <c r="R10" s="221"/>
      <c r="S10" s="221"/>
      <c r="T10" s="221"/>
      <c r="U10" s="221"/>
      <c r="V10" s="221"/>
      <c r="W10" s="222"/>
    </row>
    <row r="11" spans="2:23" ht="22.8" customHeight="1">
      <c r="B11" s="223" t="s">
        <v>1395</v>
      </c>
      <c r="C11" s="218"/>
      <c r="D11" s="219"/>
      <c r="E11" s="220" t="e">
        <f>VLOOKUP(E10,'事業所一覧（A型）'!$C$4:$H$134,5,0)</f>
        <v>#N/A</v>
      </c>
      <c r="F11" s="221"/>
      <c r="G11" s="221"/>
      <c r="H11" s="222"/>
      <c r="I11" s="236" t="s">
        <v>288</v>
      </c>
      <c r="J11" s="236"/>
      <c r="K11" s="236"/>
      <c r="L11" s="220" t="e">
        <f>VLOOKUP(E10,'事業所一覧（A型）'!$C$4:$H$134,3,0)</f>
        <v>#N/A</v>
      </c>
      <c r="M11" s="221"/>
      <c r="N11" s="221"/>
      <c r="O11" s="221"/>
      <c r="P11" s="237" t="s">
        <v>173</v>
      </c>
      <c r="Q11" s="237"/>
      <c r="R11" s="237"/>
      <c r="S11" s="261"/>
      <c r="T11" s="262"/>
      <c r="U11" s="262"/>
      <c r="V11" s="262"/>
      <c r="W11" s="263"/>
    </row>
    <row r="12" spans="2:23" ht="22.8" customHeight="1">
      <c r="B12" s="236" t="s">
        <v>289</v>
      </c>
      <c r="C12" s="236"/>
      <c r="D12" s="236"/>
      <c r="E12" s="237" t="e">
        <f>VLOOKUP(E10,'事業所一覧（A型）'!$C$4:$H$134,2,0)</f>
        <v>#N/A</v>
      </c>
      <c r="F12" s="237"/>
      <c r="G12" s="237"/>
      <c r="H12" s="237"/>
      <c r="I12" s="237"/>
      <c r="J12" s="237"/>
      <c r="K12" s="237"/>
      <c r="L12" s="237"/>
      <c r="M12" s="237"/>
      <c r="N12" s="237"/>
      <c r="O12" s="237"/>
      <c r="P12" s="237"/>
      <c r="Q12" s="237"/>
      <c r="R12" s="237"/>
      <c r="S12" s="237"/>
      <c r="T12" s="237"/>
      <c r="U12" s="237"/>
      <c r="V12" s="237"/>
      <c r="W12" s="237"/>
    </row>
    <row r="13" spans="2:23" ht="22.8" customHeight="1">
      <c r="B13" s="236" t="s">
        <v>1</v>
      </c>
      <c r="C13" s="236"/>
      <c r="D13" s="236"/>
      <c r="E13" s="260"/>
      <c r="F13" s="260"/>
      <c r="G13" s="260"/>
      <c r="H13" s="260"/>
      <c r="I13" s="236" t="s">
        <v>0</v>
      </c>
      <c r="J13" s="236"/>
      <c r="K13" s="236"/>
      <c r="L13" s="259"/>
      <c r="M13" s="259"/>
      <c r="N13" s="259"/>
      <c r="O13" s="259"/>
      <c r="P13" s="236" t="s">
        <v>174</v>
      </c>
      <c r="Q13" s="236"/>
      <c r="R13" s="236"/>
      <c r="S13" s="251"/>
      <c r="T13" s="252"/>
      <c r="U13" s="252"/>
      <c r="V13" s="252"/>
      <c r="W13" s="253"/>
    </row>
    <row r="14" spans="2:23" ht="19.2" customHeight="1">
      <c r="C14" s="76"/>
      <c r="D14" s="76"/>
      <c r="E14" s="89"/>
      <c r="F14" s="89"/>
      <c r="G14" s="89"/>
      <c r="H14" s="89"/>
      <c r="I14" s="76"/>
      <c r="J14" s="76"/>
      <c r="K14" s="76"/>
      <c r="L14" s="90"/>
      <c r="M14" s="90"/>
      <c r="N14" s="90"/>
      <c r="O14" s="90"/>
      <c r="P14" s="76"/>
      <c r="Q14" s="76"/>
      <c r="R14" s="76"/>
      <c r="S14" s="91"/>
      <c r="T14" s="90"/>
      <c r="U14" s="90"/>
      <c r="V14" s="90"/>
      <c r="W14" s="90"/>
    </row>
    <row r="15" spans="2:23" ht="22.8" customHeight="1">
      <c r="B15" s="256" t="s">
        <v>285</v>
      </c>
      <c r="C15" s="256"/>
      <c r="D15" s="256"/>
      <c r="E15" s="256"/>
      <c r="F15" s="256"/>
      <c r="G15" s="256"/>
      <c r="H15" s="256"/>
      <c r="I15" s="256"/>
      <c r="J15" s="256"/>
      <c r="K15" s="256"/>
      <c r="L15" s="92" t="s">
        <v>41</v>
      </c>
      <c r="M15" s="93" t="s">
        <v>17</v>
      </c>
      <c r="N15" s="93" t="s">
        <v>39</v>
      </c>
      <c r="O15" s="93" t="s">
        <v>18</v>
      </c>
      <c r="P15" s="93" t="s">
        <v>19</v>
      </c>
      <c r="Q15" s="93" t="s">
        <v>40</v>
      </c>
      <c r="R15" s="94" t="s">
        <v>21</v>
      </c>
    </row>
    <row r="16" spans="2:23" ht="22.8" customHeight="1">
      <c r="B16" s="256"/>
      <c r="C16" s="256"/>
      <c r="D16" s="256"/>
      <c r="E16" s="256"/>
      <c r="F16" s="256"/>
      <c r="G16" s="256"/>
      <c r="H16" s="256"/>
      <c r="I16" s="256"/>
      <c r="J16" s="256"/>
      <c r="K16" s="256"/>
      <c r="L16" s="70"/>
      <c r="M16" s="69"/>
      <c r="N16" s="69"/>
      <c r="O16" s="69"/>
      <c r="P16" s="69"/>
      <c r="Q16" s="69"/>
      <c r="R16" s="71"/>
    </row>
    <row r="17" spans="1:32" ht="19.2" customHeight="1">
      <c r="B17" s="95"/>
      <c r="C17" s="95"/>
      <c r="D17" s="95"/>
      <c r="E17" s="95"/>
      <c r="F17" s="95"/>
      <c r="G17" s="95"/>
      <c r="H17" s="95"/>
      <c r="I17" s="95"/>
      <c r="J17" s="95"/>
      <c r="K17" s="95"/>
      <c r="L17" s="96"/>
      <c r="M17" s="96"/>
      <c r="N17" s="96"/>
      <c r="O17" s="96"/>
      <c r="P17" s="96"/>
      <c r="Q17" s="96"/>
      <c r="R17" s="96"/>
      <c r="S17" s="97"/>
      <c r="T17" s="97"/>
      <c r="U17" s="97"/>
      <c r="V17" s="98"/>
      <c r="W17" s="98"/>
    </row>
    <row r="18" spans="1:32" ht="22.8" customHeight="1" thickBot="1">
      <c r="B18" s="291" t="s">
        <v>293</v>
      </c>
      <c r="C18" s="292"/>
      <c r="D18" s="292"/>
      <c r="E18" s="293"/>
      <c r="F18" s="294"/>
      <c r="G18" s="294"/>
      <c r="H18" s="295"/>
      <c r="I18" s="289" t="s">
        <v>294</v>
      </c>
      <c r="J18" s="290"/>
      <c r="K18" s="290"/>
      <c r="L18" s="293"/>
      <c r="M18" s="294"/>
      <c r="N18" s="294"/>
      <c r="O18" s="295"/>
      <c r="P18" s="254" t="s">
        <v>300</v>
      </c>
      <c r="Q18" s="254"/>
      <c r="R18" s="254"/>
      <c r="S18" s="257"/>
      <c r="T18" s="257"/>
      <c r="Z18" s="280" t="s">
        <v>299</v>
      </c>
      <c r="AA18" s="280"/>
      <c r="AB18" s="280"/>
    </row>
    <row r="19" spans="1:32" ht="22.8" customHeight="1" thickTop="1" thickBot="1">
      <c r="B19" s="267" t="s">
        <v>1397</v>
      </c>
      <c r="C19" s="268"/>
      <c r="D19" s="268"/>
      <c r="E19" s="269"/>
      <c r="F19" s="269"/>
      <c r="G19" s="269"/>
      <c r="H19" s="269"/>
      <c r="I19" s="267" t="s">
        <v>1398</v>
      </c>
      <c r="J19" s="268"/>
      <c r="K19" s="268"/>
      <c r="L19" s="269"/>
      <c r="M19" s="269"/>
      <c r="N19" s="269"/>
      <c r="O19" s="270"/>
      <c r="P19" s="255"/>
      <c r="Q19" s="255"/>
      <c r="R19" s="255"/>
      <c r="S19" s="258"/>
      <c r="T19" s="258"/>
      <c r="Z19" s="296" t="s">
        <v>1397</v>
      </c>
      <c r="AA19" s="296"/>
      <c r="AB19" s="296"/>
      <c r="AC19" s="229" t="e">
        <f>VLOOKUP(E10,'事業所一覧（A型）'!$C$4:$H$134,6,0)</f>
        <v>#N/A</v>
      </c>
      <c r="AD19" s="229"/>
      <c r="AE19" s="229"/>
      <c r="AF19" s="229"/>
    </row>
    <row r="20" spans="1:32" ht="19.2" customHeight="1" thickTop="1">
      <c r="B20" s="99"/>
      <c r="C20" s="100"/>
      <c r="D20" s="100"/>
      <c r="E20" s="101"/>
      <c r="F20" s="101"/>
      <c r="G20" s="101"/>
      <c r="H20" s="101"/>
      <c r="I20" s="99"/>
      <c r="J20" s="100"/>
      <c r="K20" s="100"/>
      <c r="L20" s="101"/>
      <c r="M20" s="101"/>
      <c r="N20" s="101"/>
      <c r="O20" s="101"/>
      <c r="P20" s="97"/>
      <c r="Q20" s="97"/>
      <c r="R20" s="97"/>
      <c r="S20" s="98"/>
      <c r="T20" s="98"/>
      <c r="Z20" s="99"/>
      <c r="AA20" s="99"/>
      <c r="AB20" s="99"/>
      <c r="AC20" s="102"/>
      <c r="AD20" s="102"/>
      <c r="AE20" s="102"/>
      <c r="AF20" s="102"/>
    </row>
    <row r="21" spans="1:32" ht="22.8" customHeight="1">
      <c r="B21" s="197" t="s">
        <v>295</v>
      </c>
      <c r="C21" s="197"/>
      <c r="D21" s="197"/>
      <c r="E21" s="197"/>
      <c r="F21" s="197"/>
      <c r="G21" s="197"/>
      <c r="H21" s="197"/>
      <c r="I21" s="197"/>
      <c r="J21" s="197"/>
      <c r="K21" s="197"/>
      <c r="L21" s="1"/>
    </row>
    <row r="22" spans="1:32" ht="22.8" customHeight="1">
      <c r="A22" s="103"/>
      <c r="B22" s="198" t="s">
        <v>296</v>
      </c>
      <c r="C22" s="198"/>
      <c r="D22" s="198"/>
      <c r="E22" s="198"/>
      <c r="F22" s="198"/>
      <c r="G22" s="198"/>
      <c r="H22" s="198"/>
      <c r="I22" s="198"/>
      <c r="J22" s="198"/>
      <c r="K22" s="198"/>
      <c r="L22" s="1"/>
      <c r="M22" s="104"/>
      <c r="N22" s="96"/>
    </row>
    <row r="23" spans="1:32" ht="22.8" customHeight="1">
      <c r="B23" s="199" t="s">
        <v>297</v>
      </c>
      <c r="C23" s="200"/>
      <c r="D23" s="200"/>
      <c r="E23" s="200"/>
      <c r="F23" s="200"/>
      <c r="G23" s="200"/>
      <c r="H23" s="200"/>
      <c r="I23" s="200"/>
      <c r="J23" s="200"/>
      <c r="K23" s="201"/>
      <c r="L23" s="1"/>
      <c r="M23" s="205" t="s">
        <v>298</v>
      </c>
      <c r="N23" s="206"/>
      <c r="O23" s="206"/>
      <c r="P23" s="207"/>
      <c r="Q23" s="202"/>
      <c r="R23" s="203"/>
      <c r="S23" s="203"/>
      <c r="T23" s="203"/>
      <c r="U23" s="203"/>
      <c r="V23" s="203"/>
      <c r="W23" s="204"/>
    </row>
    <row r="24" spans="1:32" ht="42" customHeight="1">
      <c r="B24" s="105"/>
      <c r="C24" s="105"/>
      <c r="D24" s="105"/>
      <c r="E24" s="105"/>
      <c r="F24" s="105"/>
      <c r="G24" s="105"/>
      <c r="H24" s="105"/>
      <c r="I24" s="105"/>
      <c r="J24" s="105"/>
      <c r="K24" s="105"/>
      <c r="L24" s="106"/>
    </row>
    <row r="25" spans="1:32" ht="22.2" customHeight="1">
      <c r="B25" s="83" t="s">
        <v>1399</v>
      </c>
      <c r="C25" s="84"/>
      <c r="D25" s="84"/>
      <c r="E25" s="84"/>
      <c r="F25" s="84"/>
      <c r="G25" s="84"/>
      <c r="H25" s="84"/>
      <c r="I25" s="84"/>
      <c r="J25" s="84"/>
      <c r="K25" s="84"/>
      <c r="L25" s="84"/>
      <c r="M25" s="84"/>
      <c r="N25" s="84"/>
      <c r="O25" s="84"/>
      <c r="P25" s="84"/>
      <c r="Q25" s="85"/>
      <c r="R25" s="85"/>
      <c r="S25" s="85"/>
      <c r="T25" s="85"/>
      <c r="U25" s="86"/>
      <c r="V25" s="86"/>
      <c r="W25" s="86"/>
    </row>
    <row r="26" spans="1:32" ht="18.600000000000001" customHeight="1">
      <c r="B26" s="105"/>
      <c r="C26" s="105"/>
      <c r="D26" s="105"/>
      <c r="E26" s="105"/>
      <c r="F26" s="105"/>
      <c r="G26" s="105"/>
      <c r="H26" s="105"/>
      <c r="I26" s="105"/>
      <c r="J26" s="105"/>
      <c r="K26" s="105"/>
      <c r="L26" s="107"/>
    </row>
    <row r="27" spans="1:32" ht="36.75" customHeight="1">
      <c r="C27" s="271" t="s">
        <v>16</v>
      </c>
      <c r="D27" s="272"/>
      <c r="E27" s="286" t="s">
        <v>308</v>
      </c>
      <c r="F27" s="287"/>
      <c r="G27" s="287"/>
      <c r="H27" s="287"/>
      <c r="I27" s="287"/>
      <c r="J27" s="287"/>
      <c r="K27" s="287"/>
      <c r="L27" s="287"/>
      <c r="M27" s="287"/>
      <c r="N27" s="287"/>
      <c r="O27" s="287"/>
      <c r="P27" s="287"/>
      <c r="Q27" s="287"/>
      <c r="R27" s="287"/>
      <c r="S27" s="287"/>
      <c r="T27" s="287"/>
      <c r="U27" s="287"/>
      <c r="V27" s="287"/>
      <c r="W27" s="288"/>
    </row>
    <row r="28" spans="1:32" ht="18.600000000000001" customHeight="1">
      <c r="C28" s="108"/>
      <c r="D28" s="109"/>
      <c r="E28" s="109"/>
      <c r="F28" s="109"/>
      <c r="G28" s="109"/>
      <c r="H28" s="109"/>
      <c r="I28" s="109"/>
      <c r="J28" s="109"/>
      <c r="K28" s="109"/>
      <c r="L28" s="109"/>
      <c r="M28" s="109"/>
      <c r="N28" s="109"/>
      <c r="O28" s="109"/>
      <c r="P28" s="109"/>
      <c r="Q28" s="109"/>
      <c r="R28" s="109"/>
      <c r="S28" s="109"/>
      <c r="T28" s="109"/>
      <c r="U28" s="109"/>
      <c r="V28" s="109"/>
      <c r="W28" s="109"/>
    </row>
    <row r="29" spans="1:32" s="110" customFormat="1" ht="24" customHeight="1">
      <c r="B29" s="111" t="s">
        <v>302</v>
      </c>
      <c r="C29" s="284" t="s">
        <v>301</v>
      </c>
      <c r="D29" s="284"/>
      <c r="E29" s="284"/>
      <c r="F29" s="284"/>
      <c r="G29" s="284"/>
      <c r="H29" s="284"/>
      <c r="I29" s="284"/>
      <c r="J29" s="284"/>
      <c r="K29" s="284"/>
      <c r="L29" s="284"/>
      <c r="M29" s="284"/>
      <c r="N29" s="284"/>
      <c r="O29" s="284"/>
      <c r="P29" s="284"/>
      <c r="Q29" s="284"/>
      <c r="R29" s="284"/>
      <c r="S29" s="284"/>
      <c r="T29" s="284"/>
      <c r="U29" s="284"/>
      <c r="V29" s="284"/>
      <c r="W29" s="284"/>
    </row>
    <row r="30" spans="1:32" s="110" customFormat="1" ht="27.6" customHeight="1">
      <c r="C30" s="281" t="s">
        <v>305</v>
      </c>
      <c r="D30" s="282"/>
      <c r="E30" s="282"/>
      <c r="F30" s="282"/>
      <c r="G30" s="282"/>
      <c r="H30" s="283"/>
      <c r="J30" s="241" t="s">
        <v>1467</v>
      </c>
      <c r="K30" s="242"/>
      <c r="L30" s="242"/>
      <c r="M30" s="242"/>
      <c r="N30" s="242"/>
      <c r="O30" s="242"/>
      <c r="P30" s="242"/>
      <c r="Q30" s="242"/>
      <c r="R30" s="242"/>
      <c r="S30" s="242"/>
      <c r="T30" s="242"/>
      <c r="U30" s="242"/>
      <c r="V30" s="242"/>
      <c r="W30" s="243"/>
    </row>
    <row r="31" spans="1:32" ht="45" customHeight="1">
      <c r="C31" s="215"/>
      <c r="D31" s="216"/>
      <c r="E31" s="216"/>
      <c r="F31" s="216"/>
      <c r="G31" s="216"/>
      <c r="H31" s="217"/>
      <c r="J31" s="244"/>
      <c r="K31" s="245"/>
      <c r="L31" s="245"/>
      <c r="M31" s="245"/>
      <c r="N31" s="245"/>
      <c r="O31" s="245"/>
      <c r="P31" s="245"/>
      <c r="Q31" s="245"/>
      <c r="R31" s="245"/>
      <c r="S31" s="245"/>
      <c r="T31" s="245"/>
      <c r="U31" s="245"/>
      <c r="V31" s="245"/>
      <c r="W31" s="246"/>
    </row>
    <row r="32" spans="1:32" ht="9.6" customHeight="1">
      <c r="C32" s="89"/>
      <c r="D32" s="89"/>
      <c r="E32" s="89"/>
      <c r="F32" s="89"/>
      <c r="G32" s="89"/>
      <c r="H32" s="112"/>
      <c r="I32" s="112"/>
      <c r="J32" s="113"/>
      <c r="K32" s="113"/>
      <c r="L32" s="113"/>
      <c r="M32" s="113"/>
      <c r="N32" s="113"/>
      <c r="O32" s="113"/>
      <c r="P32" s="113"/>
      <c r="Q32" s="89"/>
      <c r="R32" s="89"/>
      <c r="S32" s="95"/>
      <c r="T32" s="95"/>
      <c r="U32" s="95"/>
      <c r="V32" s="89"/>
      <c r="W32" s="89"/>
    </row>
    <row r="33" spans="2:41" ht="27.6" customHeight="1">
      <c r="C33" s="281" t="s">
        <v>306</v>
      </c>
      <c r="D33" s="282"/>
      <c r="E33" s="282"/>
      <c r="F33" s="282"/>
      <c r="G33" s="282"/>
      <c r="H33" s="283"/>
      <c r="I33" s="110"/>
      <c r="J33" s="241" t="s">
        <v>1406</v>
      </c>
      <c r="K33" s="242"/>
      <c r="L33" s="242"/>
      <c r="M33" s="242"/>
      <c r="N33" s="242"/>
      <c r="O33" s="242"/>
      <c r="P33" s="242"/>
      <c r="Q33" s="242"/>
      <c r="R33" s="242"/>
      <c r="S33" s="242"/>
      <c r="T33" s="242"/>
      <c r="U33" s="242"/>
      <c r="V33" s="242"/>
      <c r="W33" s="243"/>
    </row>
    <row r="34" spans="2:41" ht="45" customHeight="1">
      <c r="C34" s="215"/>
      <c r="D34" s="216"/>
      <c r="E34" s="216"/>
      <c r="F34" s="216"/>
      <c r="G34" s="216"/>
      <c r="H34" s="217"/>
      <c r="J34" s="244"/>
      <c r="K34" s="245"/>
      <c r="L34" s="245"/>
      <c r="M34" s="245"/>
      <c r="N34" s="245"/>
      <c r="O34" s="245"/>
      <c r="P34" s="245"/>
      <c r="Q34" s="245"/>
      <c r="R34" s="245"/>
      <c r="S34" s="245"/>
      <c r="T34" s="245"/>
      <c r="U34" s="245"/>
      <c r="V34" s="245"/>
      <c r="W34" s="246"/>
    </row>
    <row r="35" spans="2:41" ht="19.2" customHeight="1">
      <c r="C35" s="114"/>
      <c r="D35" s="114"/>
      <c r="E35" s="114"/>
      <c r="F35" s="114"/>
      <c r="G35" s="115"/>
      <c r="H35" s="115"/>
      <c r="J35" s="116"/>
      <c r="K35" s="116"/>
      <c r="L35" s="116"/>
      <c r="M35" s="116"/>
      <c r="N35" s="116"/>
      <c r="O35" s="116"/>
      <c r="P35" s="116"/>
      <c r="Q35" s="116"/>
      <c r="R35" s="116"/>
      <c r="S35" s="116"/>
      <c r="T35" s="116"/>
      <c r="U35" s="116"/>
      <c r="V35" s="116"/>
      <c r="W35" s="116"/>
    </row>
    <row r="36" spans="2:41" s="110" customFormat="1" ht="24" customHeight="1">
      <c r="B36" s="111" t="s">
        <v>303</v>
      </c>
      <c r="C36" s="117" t="s">
        <v>304</v>
      </c>
      <c r="I36" s="118" t="s">
        <v>400</v>
      </c>
      <c r="J36" s="119"/>
    </row>
    <row r="37" spans="2:41" s="110" customFormat="1" ht="27.6" customHeight="1">
      <c r="C37" s="273" t="s">
        <v>376</v>
      </c>
      <c r="D37" s="273"/>
      <c r="E37" s="273"/>
      <c r="F37" s="273"/>
      <c r="G37" s="276" t="s">
        <v>386</v>
      </c>
      <c r="H37" s="276"/>
      <c r="J37" s="230" t="s">
        <v>1468</v>
      </c>
      <c r="K37" s="231"/>
      <c r="L37" s="231"/>
      <c r="M37" s="231"/>
      <c r="N37" s="231"/>
      <c r="O37" s="231"/>
      <c r="P37" s="231"/>
      <c r="Q37" s="231"/>
      <c r="R37" s="231"/>
      <c r="S37" s="231"/>
      <c r="T37" s="231"/>
      <c r="U37" s="231"/>
      <c r="V37" s="231"/>
      <c r="W37" s="232"/>
    </row>
    <row r="38" spans="2:41" ht="60" customHeight="1">
      <c r="C38" s="285">
        <f>参考様式!Z115</f>
        <v>0</v>
      </c>
      <c r="D38" s="285"/>
      <c r="E38" s="285"/>
      <c r="F38" s="285"/>
      <c r="G38" s="274"/>
      <c r="H38" s="275"/>
      <c r="J38" s="233"/>
      <c r="K38" s="234"/>
      <c r="L38" s="234"/>
      <c r="M38" s="234"/>
      <c r="N38" s="234"/>
      <c r="O38" s="234"/>
      <c r="P38" s="234"/>
      <c r="Q38" s="234"/>
      <c r="R38" s="234"/>
      <c r="S38" s="234"/>
      <c r="T38" s="234"/>
      <c r="U38" s="234"/>
      <c r="V38" s="234"/>
      <c r="W38" s="235"/>
    </row>
    <row r="39" spans="2:41" ht="19.2" customHeight="1">
      <c r="C39" s="115"/>
      <c r="D39" s="115"/>
      <c r="E39" s="115"/>
      <c r="F39" s="115"/>
      <c r="G39" s="115"/>
      <c r="H39" s="115"/>
      <c r="I39" s="115"/>
      <c r="J39" s="116"/>
      <c r="K39" s="116"/>
      <c r="L39" s="116"/>
      <c r="M39" s="116"/>
      <c r="N39" s="116"/>
      <c r="O39" s="116"/>
      <c r="P39" s="116"/>
      <c r="Q39" s="116"/>
      <c r="R39" s="116"/>
      <c r="S39" s="116"/>
      <c r="T39" s="116"/>
      <c r="U39" s="116"/>
      <c r="V39" s="116"/>
      <c r="W39" s="116"/>
    </row>
    <row r="40" spans="2:41" s="110" customFormat="1" ht="24" customHeight="1">
      <c r="B40" s="111" t="s">
        <v>307</v>
      </c>
      <c r="C40" s="117" t="s">
        <v>354</v>
      </c>
      <c r="I40" s="118" t="s">
        <v>400</v>
      </c>
      <c r="J40" s="119"/>
      <c r="AA40" s="77"/>
    </row>
    <row r="41" spans="2:41" s="110" customFormat="1" ht="27.75" customHeight="1">
      <c r="B41" s="103"/>
      <c r="C41" s="194" t="s">
        <v>377</v>
      </c>
      <c r="D41" s="195"/>
      <c r="E41" s="195"/>
      <c r="F41" s="196"/>
      <c r="G41" s="194" t="s">
        <v>378</v>
      </c>
      <c r="H41" s="195"/>
      <c r="I41" s="195"/>
      <c r="J41" s="196"/>
      <c r="K41" s="194" t="s">
        <v>379</v>
      </c>
      <c r="L41" s="195"/>
      <c r="M41" s="195"/>
      <c r="N41" s="195"/>
      <c r="O41" s="196"/>
      <c r="P41" s="194" t="s">
        <v>380</v>
      </c>
      <c r="Q41" s="195"/>
      <c r="R41" s="195"/>
      <c r="S41" s="196"/>
      <c r="T41" s="194" t="s">
        <v>381</v>
      </c>
      <c r="U41" s="195"/>
      <c r="V41" s="195"/>
      <c r="W41" s="196"/>
    </row>
    <row r="42" spans="2:41" ht="32.4" customHeight="1">
      <c r="C42" s="209">
        <f>参考様式!AC115</f>
        <v>0</v>
      </c>
      <c r="D42" s="210"/>
      <c r="E42" s="210"/>
      <c r="F42" s="211"/>
      <c r="G42" s="209">
        <f>参考様式!AF115</f>
        <v>0</v>
      </c>
      <c r="H42" s="210"/>
      <c r="I42" s="210"/>
      <c r="J42" s="211"/>
      <c r="K42" s="277" t="e">
        <f>IF(OR(C42="",G42=""),"",ROUNDUP(C42/G42,1))</f>
        <v>#DIV/0!</v>
      </c>
      <c r="L42" s="278"/>
      <c r="M42" s="278"/>
      <c r="N42" s="278"/>
      <c r="O42" s="279"/>
      <c r="P42" s="209">
        <f>参考様式!AL115</f>
        <v>0</v>
      </c>
      <c r="Q42" s="210"/>
      <c r="R42" s="210"/>
      <c r="S42" s="211"/>
      <c r="T42" s="212" t="e">
        <f>IF(AND(C38&gt;0,K42&gt;0,P42&gt;0),C38/K42/P42,0)</f>
        <v>#DIV/0!</v>
      </c>
      <c r="U42" s="213"/>
      <c r="V42" s="213"/>
      <c r="W42" s="214"/>
    </row>
    <row r="43" spans="2:41" s="125" customFormat="1" ht="9.6" customHeight="1">
      <c r="B43" s="120"/>
      <c r="C43" s="121"/>
      <c r="D43" s="122"/>
      <c r="E43" s="123"/>
      <c r="F43" s="124"/>
      <c r="G43" s="124"/>
      <c r="H43" s="124"/>
      <c r="J43" s="119"/>
      <c r="L43" s="126"/>
      <c r="AB43" s="127"/>
      <c r="AC43" s="127"/>
      <c r="AD43" s="127"/>
      <c r="AE43" s="127"/>
      <c r="AF43" s="127"/>
      <c r="AG43" s="127"/>
      <c r="AH43" s="127"/>
      <c r="AI43" s="127"/>
      <c r="AJ43" s="127"/>
      <c r="AK43" s="127"/>
      <c r="AL43" s="127"/>
      <c r="AM43" s="127"/>
      <c r="AN43" s="127"/>
      <c r="AO43" s="127"/>
    </row>
    <row r="44" spans="2:41" s="125" customFormat="1" ht="94.8" customHeight="1">
      <c r="B44" s="120"/>
      <c r="C44" s="264" t="s">
        <v>388</v>
      </c>
      <c r="D44" s="265"/>
      <c r="E44" s="265"/>
      <c r="F44" s="265"/>
      <c r="G44" s="265"/>
      <c r="H44" s="265"/>
      <c r="I44" s="265"/>
      <c r="J44" s="265"/>
      <c r="K44" s="265"/>
      <c r="L44" s="265"/>
      <c r="M44" s="265"/>
      <c r="N44" s="265"/>
      <c r="O44" s="265"/>
      <c r="P44" s="265"/>
      <c r="Q44" s="265"/>
      <c r="R44" s="265"/>
      <c r="S44" s="265"/>
      <c r="T44" s="265"/>
      <c r="U44" s="265"/>
      <c r="V44" s="265"/>
      <c r="W44" s="266"/>
      <c r="AB44" s="128"/>
      <c r="AC44" s="128"/>
      <c r="AD44" s="128"/>
      <c r="AE44" s="128"/>
      <c r="AF44" s="128"/>
      <c r="AG44" s="128"/>
      <c r="AH44" s="128"/>
      <c r="AI44" s="128"/>
      <c r="AJ44" s="128"/>
      <c r="AK44" s="128"/>
      <c r="AL44" s="128"/>
      <c r="AM44" s="128"/>
      <c r="AN44" s="128"/>
      <c r="AO44" s="128"/>
    </row>
    <row r="45" spans="2:41" s="125" customFormat="1" ht="19.2" customHeight="1">
      <c r="B45" s="120"/>
      <c r="C45" s="129"/>
      <c r="D45" s="129"/>
      <c r="E45" s="129"/>
      <c r="F45" s="129"/>
      <c r="G45" s="129"/>
      <c r="H45" s="129"/>
      <c r="I45" s="129"/>
      <c r="J45" s="129"/>
      <c r="K45" s="129"/>
      <c r="L45" s="129"/>
      <c r="M45" s="129"/>
      <c r="N45" s="129"/>
      <c r="O45" s="129"/>
      <c r="P45" s="129"/>
      <c r="Q45" s="129"/>
      <c r="R45" s="129"/>
      <c r="S45" s="129"/>
      <c r="T45" s="129"/>
      <c r="U45" s="129"/>
      <c r="V45" s="129"/>
      <c r="W45" s="129"/>
      <c r="AB45" s="128"/>
      <c r="AC45" s="128"/>
      <c r="AD45" s="128"/>
      <c r="AE45" s="128"/>
      <c r="AF45" s="128"/>
      <c r="AG45" s="128"/>
      <c r="AH45" s="128"/>
      <c r="AI45" s="128"/>
      <c r="AJ45" s="128"/>
      <c r="AK45" s="128"/>
      <c r="AL45" s="128"/>
      <c r="AM45" s="128"/>
      <c r="AN45" s="128"/>
      <c r="AO45" s="128"/>
    </row>
    <row r="46" spans="2:41" s="110" customFormat="1" ht="24" customHeight="1">
      <c r="B46" s="111" t="s">
        <v>309</v>
      </c>
      <c r="C46" s="117" t="s">
        <v>355</v>
      </c>
      <c r="I46" s="118" t="s">
        <v>400</v>
      </c>
      <c r="J46" s="119"/>
      <c r="AA46" s="77"/>
    </row>
    <row r="47" spans="2:41" s="110" customFormat="1" ht="27.75" customHeight="1">
      <c r="B47" s="103"/>
      <c r="C47" s="194" t="s">
        <v>382</v>
      </c>
      <c r="D47" s="195"/>
      <c r="E47" s="195"/>
      <c r="F47" s="195"/>
      <c r="G47" s="196"/>
      <c r="H47" s="194" t="s">
        <v>383</v>
      </c>
      <c r="I47" s="195"/>
      <c r="J47" s="195"/>
      <c r="K47" s="196"/>
      <c r="M47" s="130"/>
      <c r="N47" s="131"/>
      <c r="O47" s="131"/>
      <c r="P47" s="131"/>
      <c r="Q47" s="131"/>
      <c r="R47" s="131"/>
      <c r="S47" s="131"/>
      <c r="T47" s="131"/>
      <c r="U47" s="131"/>
      <c r="V47" s="131"/>
      <c r="W47" s="131"/>
    </row>
    <row r="48" spans="2:41" ht="32.4" customHeight="1">
      <c r="C48" s="209">
        <f>参考様式!AL119</f>
        <v>0</v>
      </c>
      <c r="D48" s="210"/>
      <c r="E48" s="210"/>
      <c r="F48" s="210"/>
      <c r="G48" s="211"/>
      <c r="H48" s="349" t="e">
        <f>C38/C48</f>
        <v>#DIV/0!</v>
      </c>
      <c r="I48" s="350"/>
      <c r="J48" s="350"/>
      <c r="K48" s="351"/>
      <c r="M48" s="131"/>
      <c r="N48" s="131"/>
      <c r="O48" s="131"/>
      <c r="P48" s="131"/>
      <c r="Q48" s="131"/>
      <c r="R48" s="131"/>
      <c r="S48" s="131"/>
      <c r="T48" s="131"/>
      <c r="U48" s="131"/>
      <c r="V48" s="131"/>
      <c r="W48" s="131"/>
    </row>
    <row r="49" spans="2:41" s="125" customFormat="1" ht="9.6" customHeight="1">
      <c r="B49" s="120"/>
      <c r="C49" s="121"/>
      <c r="D49" s="122"/>
      <c r="E49" s="123"/>
      <c r="F49" s="124"/>
      <c r="G49" s="124"/>
      <c r="H49" s="124"/>
      <c r="J49" s="119"/>
      <c r="L49" s="126"/>
      <c r="AB49" s="127"/>
      <c r="AC49" s="127"/>
      <c r="AD49" s="127"/>
      <c r="AE49" s="127"/>
      <c r="AF49" s="127"/>
      <c r="AG49" s="127"/>
      <c r="AH49" s="127"/>
      <c r="AI49" s="127"/>
      <c r="AJ49" s="127"/>
      <c r="AK49" s="127"/>
      <c r="AL49" s="127"/>
      <c r="AM49" s="127"/>
      <c r="AN49" s="127"/>
      <c r="AO49" s="127"/>
    </row>
    <row r="50" spans="2:41" s="125" customFormat="1" ht="121.2" customHeight="1">
      <c r="B50" s="120"/>
      <c r="C50" s="264" t="s">
        <v>402</v>
      </c>
      <c r="D50" s="265"/>
      <c r="E50" s="265"/>
      <c r="F50" s="265"/>
      <c r="G50" s="265"/>
      <c r="H50" s="265"/>
      <c r="I50" s="265"/>
      <c r="J50" s="265"/>
      <c r="K50" s="265"/>
      <c r="L50" s="265"/>
      <c r="M50" s="265"/>
      <c r="N50" s="265"/>
      <c r="O50" s="265"/>
      <c r="P50" s="265"/>
      <c r="Q50" s="265"/>
      <c r="R50" s="265"/>
      <c r="S50" s="265"/>
      <c r="T50" s="265"/>
      <c r="U50" s="265"/>
      <c r="V50" s="265"/>
      <c r="W50" s="266"/>
      <c r="AB50" s="128"/>
      <c r="AC50" s="128"/>
      <c r="AD50" s="128"/>
      <c r="AE50" s="128"/>
      <c r="AF50" s="128"/>
      <c r="AG50" s="128"/>
      <c r="AH50" s="128"/>
      <c r="AI50" s="128"/>
      <c r="AJ50" s="128"/>
      <c r="AK50" s="128"/>
      <c r="AL50" s="128"/>
      <c r="AM50" s="128"/>
      <c r="AN50" s="128"/>
      <c r="AO50" s="128"/>
    </row>
    <row r="51" spans="2:41" s="125" customFormat="1" ht="19.2" customHeight="1">
      <c r="B51" s="120"/>
      <c r="C51" s="122" t="s">
        <v>199</v>
      </c>
      <c r="D51" s="122"/>
      <c r="E51" s="123"/>
      <c r="F51" s="124"/>
      <c r="G51" s="124"/>
      <c r="H51" s="124"/>
      <c r="J51" s="132"/>
      <c r="K51" s="132"/>
      <c r="L51" s="132"/>
      <c r="M51" s="132"/>
      <c r="N51" s="132"/>
      <c r="O51" s="132"/>
      <c r="P51" s="132"/>
      <c r="Q51" s="132"/>
      <c r="R51" s="132"/>
      <c r="S51" s="132"/>
      <c r="T51" s="132"/>
      <c r="U51" s="132"/>
      <c r="V51" s="132"/>
      <c r="W51" s="132"/>
      <c r="AB51" s="338"/>
      <c r="AC51" s="338"/>
      <c r="AD51" s="338"/>
      <c r="AE51" s="338"/>
      <c r="AF51" s="338"/>
      <c r="AG51" s="338"/>
      <c r="AH51" s="338"/>
      <c r="AI51" s="338"/>
      <c r="AJ51" s="338"/>
      <c r="AK51" s="338"/>
      <c r="AL51" s="338"/>
      <c r="AM51" s="338"/>
      <c r="AN51" s="338"/>
      <c r="AO51" s="338"/>
    </row>
    <row r="52" spans="2:41" s="133" customFormat="1" ht="22.05" customHeight="1">
      <c r="B52" s="111" t="s">
        <v>311</v>
      </c>
      <c r="C52" s="324" t="s">
        <v>134</v>
      </c>
      <c r="D52" s="324"/>
      <c r="E52" s="324"/>
      <c r="F52" s="324"/>
      <c r="G52" s="324"/>
      <c r="H52" s="324"/>
      <c r="I52" s="324"/>
      <c r="J52" s="324"/>
      <c r="K52" s="324"/>
      <c r="L52" s="324"/>
      <c r="M52" s="324"/>
      <c r="N52" s="324"/>
      <c r="O52" s="324"/>
      <c r="P52" s="324"/>
      <c r="Q52" s="324"/>
      <c r="R52" s="324"/>
      <c r="S52" s="324"/>
      <c r="T52" s="324"/>
      <c r="U52" s="324"/>
      <c r="V52" s="324"/>
      <c r="W52" s="324"/>
      <c r="AB52" s="338"/>
      <c r="AC52" s="338"/>
      <c r="AD52" s="338"/>
      <c r="AE52" s="338"/>
      <c r="AF52" s="338"/>
      <c r="AG52" s="338"/>
      <c r="AH52" s="338"/>
      <c r="AI52" s="338"/>
      <c r="AJ52" s="338"/>
      <c r="AK52" s="338"/>
      <c r="AL52" s="338"/>
      <c r="AM52" s="338"/>
      <c r="AN52" s="338"/>
      <c r="AO52" s="338"/>
    </row>
    <row r="53" spans="2:41" s="133" customFormat="1" ht="32.4" customHeight="1">
      <c r="B53" s="134"/>
      <c r="C53" s="345" t="s">
        <v>310</v>
      </c>
      <c r="D53" s="346"/>
      <c r="E53" s="346"/>
      <c r="F53" s="346"/>
      <c r="G53" s="346"/>
      <c r="H53" s="346"/>
      <c r="I53" s="346"/>
      <c r="J53" s="346"/>
      <c r="K53" s="346"/>
      <c r="L53" s="346"/>
      <c r="M53" s="346"/>
      <c r="N53" s="346"/>
      <c r="O53" s="347"/>
      <c r="P53" s="252"/>
      <c r="Q53" s="253"/>
      <c r="R53" s="135"/>
      <c r="S53" s="135"/>
      <c r="AB53" s="338"/>
      <c r="AC53" s="338"/>
      <c r="AD53" s="338"/>
      <c r="AE53" s="338"/>
      <c r="AF53" s="338"/>
      <c r="AG53" s="338"/>
      <c r="AH53" s="338"/>
      <c r="AI53" s="338"/>
      <c r="AJ53" s="338"/>
      <c r="AK53" s="338"/>
      <c r="AL53" s="338"/>
      <c r="AM53" s="338"/>
      <c r="AN53" s="338"/>
      <c r="AO53" s="338"/>
    </row>
    <row r="54" spans="2:41" s="133" customFormat="1" ht="19.2" customHeight="1">
      <c r="B54" s="136"/>
      <c r="C54" s="137"/>
      <c r="D54" s="137"/>
      <c r="E54" s="137"/>
      <c r="F54" s="137"/>
      <c r="G54" s="137"/>
      <c r="H54" s="137"/>
      <c r="I54" s="137"/>
      <c r="J54" s="137"/>
      <c r="K54" s="137"/>
      <c r="L54" s="137"/>
      <c r="M54" s="137"/>
      <c r="N54" s="137"/>
      <c r="O54" s="137"/>
      <c r="P54" s="137"/>
      <c r="Q54" s="137"/>
      <c r="R54" s="137"/>
      <c r="S54" s="137"/>
      <c r="T54" s="137"/>
      <c r="U54" s="137"/>
      <c r="V54" s="137"/>
      <c r="W54" s="137"/>
    </row>
    <row r="55" spans="2:41" s="110" customFormat="1" ht="52.05" customHeight="1">
      <c r="B55" s="111" t="s">
        <v>320</v>
      </c>
      <c r="C55" s="324" t="s">
        <v>319</v>
      </c>
      <c r="D55" s="284"/>
      <c r="E55" s="284"/>
      <c r="F55" s="284"/>
      <c r="G55" s="284"/>
      <c r="H55" s="284"/>
      <c r="I55" s="284"/>
      <c r="J55" s="284"/>
      <c r="K55" s="284"/>
      <c r="L55" s="284"/>
      <c r="M55" s="284"/>
      <c r="N55" s="284"/>
      <c r="O55" s="284"/>
      <c r="P55" s="284"/>
      <c r="Q55" s="284"/>
      <c r="R55" s="284"/>
      <c r="S55" s="284"/>
      <c r="T55" s="284"/>
      <c r="U55" s="284"/>
      <c r="V55" s="284"/>
      <c r="W55" s="284"/>
    </row>
    <row r="56" spans="2:41" s="110" customFormat="1" ht="27.6" customHeight="1">
      <c r="C56" s="334" t="s">
        <v>316</v>
      </c>
      <c r="D56" s="335"/>
      <c r="E56" s="335"/>
      <c r="F56" s="336"/>
      <c r="G56" s="238" t="s">
        <v>312</v>
      </c>
      <c r="H56" s="239"/>
      <c r="I56" s="240"/>
      <c r="J56" s="138"/>
      <c r="K56" s="241" t="s">
        <v>313</v>
      </c>
      <c r="L56" s="242"/>
      <c r="M56" s="242"/>
      <c r="N56" s="242"/>
      <c r="O56" s="242"/>
      <c r="P56" s="242"/>
      <c r="Q56" s="242"/>
      <c r="R56" s="242"/>
      <c r="S56" s="242"/>
      <c r="T56" s="242"/>
      <c r="U56" s="242"/>
      <c r="V56" s="242"/>
      <c r="W56" s="243"/>
      <c r="AA56" s="247"/>
      <c r="AB56" s="247"/>
      <c r="AC56" s="247"/>
      <c r="AD56" s="247"/>
      <c r="AE56" s="247"/>
      <c r="AF56" s="247"/>
      <c r="AG56" s="247"/>
      <c r="AH56" s="247"/>
      <c r="AI56" s="247"/>
      <c r="AJ56" s="247"/>
      <c r="AK56" s="247"/>
      <c r="AL56" s="247"/>
      <c r="AM56" s="247"/>
      <c r="AN56" s="247"/>
    </row>
    <row r="57" spans="2:41" ht="30" customHeight="1">
      <c r="C57" s="215"/>
      <c r="D57" s="216"/>
      <c r="E57" s="216"/>
      <c r="F57" s="217"/>
      <c r="G57" s="248"/>
      <c r="H57" s="249"/>
      <c r="I57" s="250"/>
      <c r="J57" s="139"/>
      <c r="K57" s="244"/>
      <c r="L57" s="245"/>
      <c r="M57" s="245"/>
      <c r="N57" s="245"/>
      <c r="O57" s="245"/>
      <c r="P57" s="245"/>
      <c r="Q57" s="245"/>
      <c r="R57" s="245"/>
      <c r="S57" s="245"/>
      <c r="T57" s="245"/>
      <c r="U57" s="245"/>
      <c r="V57" s="245"/>
      <c r="W57" s="246"/>
      <c r="AA57" s="247"/>
      <c r="AB57" s="247"/>
      <c r="AC57" s="247"/>
      <c r="AD57" s="247"/>
      <c r="AE57" s="247"/>
      <c r="AF57" s="247"/>
      <c r="AG57" s="247"/>
      <c r="AH57" s="247"/>
      <c r="AI57" s="247"/>
      <c r="AJ57" s="247"/>
      <c r="AK57" s="247"/>
      <c r="AL57" s="247"/>
      <c r="AM57" s="247"/>
      <c r="AN57" s="247"/>
    </row>
    <row r="58" spans="2:41" ht="20.399999999999999" customHeight="1">
      <c r="C58" s="356" t="s">
        <v>341</v>
      </c>
      <c r="D58" s="356"/>
      <c r="E58" s="355" t="str">
        <f>IF(C57="","",ROUND(C57/$C$31,3))</f>
        <v/>
      </c>
      <c r="F58" s="355"/>
      <c r="G58" s="140"/>
      <c r="H58" s="140"/>
      <c r="I58" s="140"/>
      <c r="J58" s="139"/>
      <c r="K58" s="141"/>
      <c r="L58" s="141"/>
      <c r="M58" s="141"/>
      <c r="N58" s="141"/>
      <c r="O58" s="141"/>
      <c r="P58" s="141"/>
      <c r="Q58" s="141"/>
      <c r="R58" s="141"/>
      <c r="S58" s="141"/>
      <c r="T58" s="141"/>
      <c r="U58" s="141"/>
      <c r="V58" s="141"/>
      <c r="W58" s="141"/>
      <c r="AA58" s="116"/>
      <c r="AB58" s="116"/>
      <c r="AC58" s="116"/>
      <c r="AD58" s="116"/>
      <c r="AE58" s="116"/>
      <c r="AF58" s="116"/>
      <c r="AG58" s="116"/>
      <c r="AH58" s="116"/>
      <c r="AI58" s="116"/>
      <c r="AJ58" s="116"/>
      <c r="AK58" s="116"/>
      <c r="AL58" s="116"/>
      <c r="AM58" s="116"/>
      <c r="AN58" s="116"/>
    </row>
    <row r="59" spans="2:41" ht="9.6" customHeight="1">
      <c r="C59" s="142"/>
      <c r="D59" s="142"/>
      <c r="E59" s="142"/>
      <c r="F59" s="143"/>
      <c r="G59" s="115"/>
      <c r="H59" s="115"/>
      <c r="J59" s="116"/>
      <c r="K59" s="116"/>
      <c r="L59" s="116"/>
      <c r="M59" s="116"/>
      <c r="N59" s="116"/>
      <c r="O59" s="116"/>
      <c r="P59" s="116"/>
      <c r="Q59" s="116"/>
      <c r="R59" s="116"/>
      <c r="S59" s="116"/>
      <c r="T59" s="116"/>
      <c r="U59" s="116"/>
      <c r="V59" s="116"/>
      <c r="W59" s="116"/>
    </row>
    <row r="60" spans="2:41" s="110" customFormat="1" ht="27.6" customHeight="1">
      <c r="C60" s="334" t="s">
        <v>317</v>
      </c>
      <c r="D60" s="335"/>
      <c r="E60" s="335"/>
      <c r="F60" s="336"/>
      <c r="G60" s="238" t="s">
        <v>312</v>
      </c>
      <c r="H60" s="239"/>
      <c r="I60" s="240"/>
      <c r="J60" s="138"/>
      <c r="K60" s="241" t="s">
        <v>314</v>
      </c>
      <c r="L60" s="242"/>
      <c r="M60" s="242"/>
      <c r="N60" s="242"/>
      <c r="O60" s="242"/>
      <c r="P60" s="242"/>
      <c r="Q60" s="242"/>
      <c r="R60" s="242"/>
      <c r="S60" s="242"/>
      <c r="T60" s="242"/>
      <c r="U60" s="242"/>
      <c r="V60" s="242"/>
      <c r="W60" s="243"/>
      <c r="AA60" s="247"/>
      <c r="AB60" s="247"/>
      <c r="AC60" s="247"/>
      <c r="AD60" s="247"/>
      <c r="AE60" s="247"/>
      <c r="AF60" s="247"/>
      <c r="AG60" s="247"/>
      <c r="AH60" s="247"/>
      <c r="AI60" s="247"/>
      <c r="AJ60" s="247"/>
      <c r="AK60" s="247"/>
      <c r="AL60" s="247"/>
      <c r="AM60" s="247"/>
      <c r="AN60" s="247"/>
    </row>
    <row r="61" spans="2:41" ht="30" customHeight="1">
      <c r="C61" s="215"/>
      <c r="D61" s="216"/>
      <c r="E61" s="216"/>
      <c r="F61" s="217"/>
      <c r="G61" s="248"/>
      <c r="H61" s="249"/>
      <c r="I61" s="250"/>
      <c r="J61" s="139"/>
      <c r="K61" s="244"/>
      <c r="L61" s="245"/>
      <c r="M61" s="245"/>
      <c r="N61" s="245"/>
      <c r="O61" s="245"/>
      <c r="P61" s="245"/>
      <c r="Q61" s="245"/>
      <c r="R61" s="245"/>
      <c r="S61" s="245"/>
      <c r="T61" s="245"/>
      <c r="U61" s="245"/>
      <c r="V61" s="245"/>
      <c r="W61" s="246"/>
      <c r="AA61" s="247"/>
      <c r="AB61" s="247"/>
      <c r="AC61" s="247"/>
      <c r="AD61" s="247"/>
      <c r="AE61" s="247"/>
      <c r="AF61" s="247"/>
      <c r="AG61" s="247"/>
      <c r="AH61" s="247"/>
      <c r="AI61" s="247"/>
      <c r="AJ61" s="247"/>
      <c r="AK61" s="247"/>
      <c r="AL61" s="247"/>
      <c r="AM61" s="247"/>
      <c r="AN61" s="247"/>
    </row>
    <row r="62" spans="2:41" ht="20.399999999999999" customHeight="1">
      <c r="C62" s="356" t="s">
        <v>341</v>
      </c>
      <c r="D62" s="356"/>
      <c r="E62" s="355" t="str">
        <f>IF(C61="","",ROUND(C61/$C$31,3))</f>
        <v/>
      </c>
      <c r="F62" s="355"/>
      <c r="G62" s="140"/>
      <c r="H62" s="140"/>
      <c r="I62" s="140"/>
      <c r="J62" s="139"/>
      <c r="K62" s="141"/>
      <c r="L62" s="141"/>
      <c r="M62" s="141"/>
      <c r="N62" s="141"/>
      <c r="O62" s="141"/>
      <c r="P62" s="141"/>
      <c r="Q62" s="141"/>
      <c r="R62" s="141"/>
      <c r="S62" s="141"/>
      <c r="T62" s="141"/>
      <c r="U62" s="141"/>
      <c r="V62" s="141"/>
      <c r="W62" s="141"/>
      <c r="AA62" s="116"/>
      <c r="AB62" s="116"/>
      <c r="AC62" s="116"/>
      <c r="AD62" s="116"/>
      <c r="AE62" s="116"/>
      <c r="AF62" s="116"/>
      <c r="AG62" s="116"/>
      <c r="AH62" s="116"/>
      <c r="AI62" s="116"/>
      <c r="AJ62" s="116"/>
      <c r="AK62" s="116"/>
      <c r="AL62" s="116"/>
      <c r="AM62" s="116"/>
      <c r="AN62" s="116"/>
    </row>
    <row r="63" spans="2:41" ht="9.6" customHeight="1">
      <c r="C63" s="142"/>
      <c r="D63" s="142"/>
      <c r="E63" s="142"/>
      <c r="F63" s="142"/>
      <c r="G63" s="140"/>
      <c r="H63" s="140"/>
      <c r="I63" s="140"/>
      <c r="J63" s="139"/>
      <c r="K63" s="116"/>
      <c r="L63" s="116"/>
      <c r="M63" s="116"/>
      <c r="N63" s="116"/>
      <c r="O63" s="116"/>
      <c r="P63" s="116"/>
      <c r="Q63" s="116"/>
      <c r="R63" s="116"/>
      <c r="S63" s="116"/>
      <c r="T63" s="116"/>
      <c r="U63" s="116"/>
      <c r="V63" s="116"/>
      <c r="W63" s="116"/>
      <c r="AA63" s="116"/>
      <c r="AB63" s="116"/>
      <c r="AC63" s="116"/>
      <c r="AD63" s="116"/>
      <c r="AE63" s="116"/>
      <c r="AF63" s="116"/>
      <c r="AG63" s="116"/>
      <c r="AH63" s="116"/>
      <c r="AI63" s="116"/>
      <c r="AJ63" s="116"/>
      <c r="AK63" s="116"/>
      <c r="AL63" s="116"/>
      <c r="AM63" s="116"/>
      <c r="AN63" s="116"/>
    </row>
    <row r="64" spans="2:41" s="110" customFormat="1" ht="27.6" customHeight="1">
      <c r="C64" s="334" t="s">
        <v>318</v>
      </c>
      <c r="D64" s="335"/>
      <c r="E64" s="335"/>
      <c r="F64" s="336"/>
      <c r="G64" s="238" t="s">
        <v>312</v>
      </c>
      <c r="H64" s="239"/>
      <c r="I64" s="240"/>
      <c r="J64" s="138"/>
      <c r="K64" s="241" t="s">
        <v>315</v>
      </c>
      <c r="L64" s="242"/>
      <c r="M64" s="242"/>
      <c r="N64" s="242"/>
      <c r="O64" s="242"/>
      <c r="P64" s="242"/>
      <c r="Q64" s="242"/>
      <c r="R64" s="242"/>
      <c r="S64" s="242"/>
      <c r="T64" s="242"/>
      <c r="U64" s="242"/>
      <c r="V64" s="242"/>
      <c r="W64" s="243"/>
      <c r="AA64" s="247"/>
      <c r="AB64" s="247"/>
      <c r="AC64" s="247"/>
      <c r="AD64" s="247"/>
      <c r="AE64" s="247"/>
      <c r="AF64" s="247"/>
      <c r="AG64" s="247"/>
      <c r="AH64" s="247"/>
      <c r="AI64" s="247"/>
      <c r="AJ64" s="247"/>
      <c r="AK64" s="247"/>
      <c r="AL64" s="247"/>
      <c r="AM64" s="247"/>
      <c r="AN64" s="247"/>
    </row>
    <row r="65" spans="1:40" ht="30" customHeight="1">
      <c r="C65" s="215"/>
      <c r="D65" s="216"/>
      <c r="E65" s="216"/>
      <c r="F65" s="217"/>
      <c r="G65" s="248"/>
      <c r="H65" s="249"/>
      <c r="I65" s="250"/>
      <c r="J65" s="139"/>
      <c r="K65" s="244"/>
      <c r="L65" s="245"/>
      <c r="M65" s="245"/>
      <c r="N65" s="245"/>
      <c r="O65" s="245"/>
      <c r="P65" s="245"/>
      <c r="Q65" s="245"/>
      <c r="R65" s="245"/>
      <c r="S65" s="245"/>
      <c r="T65" s="245"/>
      <c r="U65" s="245"/>
      <c r="V65" s="245"/>
      <c r="W65" s="246"/>
      <c r="AA65" s="247"/>
      <c r="AB65" s="247"/>
      <c r="AC65" s="247"/>
      <c r="AD65" s="247"/>
      <c r="AE65" s="247"/>
      <c r="AF65" s="247"/>
      <c r="AG65" s="247"/>
      <c r="AH65" s="247"/>
      <c r="AI65" s="247"/>
      <c r="AJ65" s="247"/>
      <c r="AK65" s="247"/>
      <c r="AL65" s="247"/>
      <c r="AM65" s="247"/>
      <c r="AN65" s="247"/>
    </row>
    <row r="66" spans="1:40" ht="20.399999999999999" customHeight="1">
      <c r="C66" s="356" t="s">
        <v>341</v>
      </c>
      <c r="D66" s="356"/>
      <c r="E66" s="355" t="str">
        <f>IF(C65="","",ROUND(C65/$C$31,3))</f>
        <v/>
      </c>
      <c r="F66" s="355"/>
      <c r="G66" s="140"/>
      <c r="H66" s="140"/>
      <c r="I66" s="140"/>
      <c r="J66" s="139"/>
      <c r="K66" s="141"/>
      <c r="L66" s="141"/>
      <c r="M66" s="141"/>
      <c r="N66" s="141"/>
      <c r="O66" s="141"/>
      <c r="P66" s="141"/>
      <c r="Q66" s="141"/>
      <c r="R66" s="141"/>
      <c r="S66" s="141"/>
      <c r="T66" s="141"/>
      <c r="U66" s="141"/>
      <c r="V66" s="141"/>
      <c r="W66" s="141"/>
      <c r="AA66" s="116"/>
      <c r="AB66" s="116"/>
      <c r="AC66" s="116"/>
      <c r="AD66" s="116"/>
      <c r="AE66" s="116"/>
      <c r="AF66" s="116"/>
      <c r="AG66" s="116"/>
      <c r="AH66" s="116"/>
      <c r="AI66" s="116"/>
      <c r="AJ66" s="116"/>
      <c r="AK66" s="116"/>
      <c r="AL66" s="116"/>
      <c r="AM66" s="116"/>
      <c r="AN66" s="116"/>
    </row>
    <row r="67" spans="1:40" ht="9.6" customHeight="1">
      <c r="C67" s="114"/>
      <c r="D67" s="114"/>
      <c r="E67" s="114"/>
      <c r="F67" s="114"/>
      <c r="G67" s="140"/>
      <c r="H67" s="140"/>
      <c r="I67" s="140"/>
      <c r="J67" s="139"/>
      <c r="K67" s="116"/>
      <c r="L67" s="116"/>
      <c r="M67" s="116"/>
      <c r="N67" s="116"/>
      <c r="O67" s="116"/>
      <c r="P67" s="116"/>
      <c r="Q67" s="116"/>
      <c r="R67" s="116"/>
      <c r="S67" s="116"/>
      <c r="T67" s="116"/>
      <c r="U67" s="116"/>
      <c r="V67" s="116"/>
      <c r="W67" s="116"/>
      <c r="AA67" s="116"/>
      <c r="AB67" s="116"/>
      <c r="AC67" s="116"/>
      <c r="AD67" s="116"/>
      <c r="AE67" s="116"/>
      <c r="AF67" s="116"/>
      <c r="AG67" s="116"/>
      <c r="AH67" s="116"/>
      <c r="AI67" s="116"/>
      <c r="AJ67" s="116"/>
      <c r="AK67" s="116"/>
      <c r="AL67" s="116"/>
      <c r="AM67" s="116"/>
      <c r="AN67" s="116"/>
    </row>
    <row r="68" spans="1:40" ht="22.5" customHeight="1">
      <c r="C68" s="357" t="s">
        <v>43</v>
      </c>
      <c r="D68" s="358"/>
      <c r="E68" s="358"/>
      <c r="F68" s="358"/>
      <c r="G68" s="358"/>
      <c r="H68" s="358"/>
      <c r="I68" s="358"/>
      <c r="J68" s="358"/>
      <c r="K68" s="358"/>
      <c r="L68" s="358"/>
      <c r="M68" s="358"/>
      <c r="N68" s="358"/>
      <c r="O68" s="358"/>
      <c r="P68" s="358"/>
      <c r="Q68" s="358"/>
      <c r="R68" s="358"/>
      <c r="S68" s="358"/>
      <c r="T68" s="358"/>
      <c r="U68" s="358"/>
      <c r="V68" s="358"/>
      <c r="W68" s="359"/>
      <c r="X68" s="144"/>
    </row>
    <row r="69" spans="1:40" ht="73.5" customHeight="1">
      <c r="C69" s="328" t="s">
        <v>270</v>
      </c>
      <c r="D69" s="329"/>
      <c r="E69" s="329"/>
      <c r="F69" s="329"/>
      <c r="G69" s="329"/>
      <c r="H69" s="329"/>
      <c r="I69" s="329"/>
      <c r="J69" s="329"/>
      <c r="K69" s="329"/>
      <c r="L69" s="329"/>
      <c r="M69" s="329"/>
      <c r="N69" s="329"/>
      <c r="O69" s="329"/>
      <c r="P69" s="329"/>
      <c r="Q69" s="329"/>
      <c r="R69" s="329"/>
      <c r="S69" s="329"/>
      <c r="T69" s="329"/>
      <c r="U69" s="329"/>
      <c r="V69" s="329"/>
      <c r="W69" s="330"/>
      <c r="X69" s="144"/>
    </row>
    <row r="70" spans="1:40" ht="19.2" customHeight="1">
      <c r="C70" s="145"/>
      <c r="D70" s="145"/>
      <c r="E70" s="145"/>
      <c r="F70" s="145"/>
      <c r="G70" s="145"/>
      <c r="H70" s="145"/>
      <c r="I70" s="145"/>
      <c r="J70" s="145"/>
      <c r="K70" s="145"/>
      <c r="L70" s="145"/>
      <c r="M70" s="145"/>
      <c r="N70" s="145"/>
      <c r="O70" s="145"/>
      <c r="P70" s="145"/>
      <c r="Q70" s="145"/>
      <c r="R70" s="145"/>
      <c r="S70" s="145"/>
      <c r="T70" s="145"/>
      <c r="U70" s="145"/>
      <c r="V70" s="145"/>
      <c r="W70" s="145"/>
      <c r="X70" s="145"/>
    </row>
    <row r="71" spans="1:40" s="110" customFormat="1" ht="23.55" customHeight="1">
      <c r="B71" s="111" t="s">
        <v>326</v>
      </c>
      <c r="C71" s="284" t="s">
        <v>148</v>
      </c>
      <c r="D71" s="284"/>
      <c r="E71" s="284"/>
      <c r="F71" s="284"/>
      <c r="G71" s="284"/>
      <c r="H71" s="284"/>
      <c r="I71" s="284"/>
      <c r="J71" s="284"/>
      <c r="K71" s="284"/>
      <c r="L71" s="284"/>
      <c r="M71" s="284"/>
      <c r="N71" s="284"/>
      <c r="O71" s="284"/>
      <c r="P71" s="284"/>
      <c r="Q71" s="284"/>
      <c r="R71" s="284"/>
      <c r="S71" s="284"/>
      <c r="T71" s="284"/>
      <c r="U71" s="284"/>
      <c r="V71" s="284"/>
      <c r="W71" s="284"/>
    </row>
    <row r="72" spans="1:40" s="110" customFormat="1" ht="36" customHeight="1">
      <c r="B72" s="146"/>
      <c r="C72" s="320" t="s">
        <v>321</v>
      </c>
      <c r="D72" s="320"/>
      <c r="E72" s="320"/>
      <c r="F72" s="320"/>
      <c r="G72" s="320"/>
      <c r="H72" s="320"/>
      <c r="I72" s="320"/>
      <c r="J72" s="320"/>
      <c r="K72" s="320"/>
      <c r="L72" s="320"/>
      <c r="M72" s="320"/>
      <c r="N72" s="320"/>
      <c r="O72" s="320"/>
      <c r="P72" s="320"/>
      <c r="Q72" s="320"/>
      <c r="R72" s="320"/>
      <c r="S72" s="320"/>
      <c r="T72" s="320"/>
      <c r="U72" s="320"/>
      <c r="V72" s="320"/>
      <c r="W72" s="320"/>
    </row>
    <row r="73" spans="1:40" s="110" customFormat="1" ht="30" customHeight="1">
      <c r="C73" s="339" t="s">
        <v>322</v>
      </c>
      <c r="D73" s="340"/>
      <c r="E73" s="340"/>
      <c r="F73" s="340"/>
      <c r="G73" s="340"/>
      <c r="H73" s="341"/>
      <c r="J73" s="230" t="s">
        <v>323</v>
      </c>
      <c r="K73" s="231"/>
      <c r="L73" s="231"/>
      <c r="M73" s="231"/>
      <c r="N73" s="231"/>
      <c r="O73" s="231"/>
      <c r="P73" s="231"/>
      <c r="Q73" s="231"/>
      <c r="R73" s="231"/>
      <c r="S73" s="231"/>
      <c r="T73" s="231"/>
      <c r="U73" s="231"/>
      <c r="V73" s="231"/>
      <c r="W73" s="232"/>
    </row>
    <row r="74" spans="1:40" ht="30" customHeight="1">
      <c r="C74" s="342"/>
      <c r="D74" s="343"/>
      <c r="E74" s="343"/>
      <c r="F74" s="343"/>
      <c r="G74" s="343"/>
      <c r="H74" s="344"/>
      <c r="J74" s="233"/>
      <c r="K74" s="234"/>
      <c r="L74" s="234"/>
      <c r="M74" s="234"/>
      <c r="N74" s="234"/>
      <c r="O74" s="234"/>
      <c r="P74" s="234"/>
      <c r="Q74" s="234"/>
      <c r="R74" s="234"/>
      <c r="S74" s="234"/>
      <c r="T74" s="234"/>
      <c r="U74" s="234"/>
      <c r="V74" s="234"/>
      <c r="W74" s="235"/>
    </row>
    <row r="75" spans="1:40" ht="9.6" customHeight="1">
      <c r="C75" s="89"/>
      <c r="D75" s="89"/>
      <c r="E75" s="89"/>
      <c r="F75" s="89"/>
      <c r="G75" s="89"/>
      <c r="H75" s="112"/>
      <c r="I75" s="112"/>
      <c r="J75" s="113"/>
      <c r="K75" s="113"/>
      <c r="L75" s="113"/>
      <c r="M75" s="113"/>
      <c r="N75" s="113"/>
      <c r="O75" s="113"/>
      <c r="P75" s="113"/>
      <c r="Q75" s="89"/>
      <c r="R75" s="89"/>
      <c r="S75" s="95"/>
      <c r="T75" s="95"/>
      <c r="U75" s="95"/>
      <c r="V75" s="89"/>
      <c r="W75" s="89"/>
    </row>
    <row r="76" spans="1:40" ht="24" customHeight="1">
      <c r="C76" s="281" t="s">
        <v>325</v>
      </c>
      <c r="D76" s="282"/>
      <c r="E76" s="282"/>
      <c r="F76" s="282"/>
      <c r="G76" s="282"/>
      <c r="H76" s="283"/>
      <c r="I76" s="110"/>
      <c r="J76" s="241" t="s">
        <v>324</v>
      </c>
      <c r="K76" s="242"/>
      <c r="L76" s="242"/>
      <c r="M76" s="242"/>
      <c r="N76" s="242"/>
      <c r="O76" s="242"/>
      <c r="P76" s="242"/>
      <c r="Q76" s="242"/>
      <c r="R76" s="242"/>
      <c r="S76" s="242"/>
      <c r="T76" s="242"/>
      <c r="U76" s="242"/>
      <c r="V76" s="242"/>
      <c r="W76" s="243"/>
    </row>
    <row r="77" spans="1:40" ht="42" customHeight="1">
      <c r="C77" s="352"/>
      <c r="D77" s="353"/>
      <c r="E77" s="353"/>
      <c r="F77" s="353"/>
      <c r="G77" s="353"/>
      <c r="H77" s="354"/>
      <c r="J77" s="244"/>
      <c r="K77" s="245"/>
      <c r="L77" s="245"/>
      <c r="M77" s="245"/>
      <c r="N77" s="245"/>
      <c r="O77" s="245"/>
      <c r="P77" s="245"/>
      <c r="Q77" s="245"/>
      <c r="R77" s="245"/>
      <c r="S77" s="245"/>
      <c r="T77" s="245"/>
      <c r="U77" s="245"/>
      <c r="V77" s="245"/>
      <c r="W77" s="246"/>
    </row>
    <row r="78" spans="1:40" ht="19.2" customHeight="1">
      <c r="C78" s="114"/>
      <c r="D78" s="114"/>
      <c r="E78" s="114"/>
      <c r="F78" s="114"/>
      <c r="G78" s="115"/>
      <c r="H78" s="115"/>
      <c r="J78" s="116"/>
      <c r="K78" s="116"/>
      <c r="L78" s="116"/>
      <c r="M78" s="116"/>
      <c r="N78" s="116"/>
      <c r="O78" s="116"/>
      <c r="P78" s="116"/>
      <c r="Q78" s="116"/>
      <c r="R78" s="116"/>
      <c r="S78" s="116"/>
      <c r="T78" s="116"/>
      <c r="U78" s="116"/>
      <c r="V78" s="116"/>
      <c r="W78" s="116"/>
    </row>
    <row r="79" spans="1:40" s="147" customFormat="1" ht="22.5" customHeight="1">
      <c r="A79" s="110"/>
      <c r="B79" s="111" t="s">
        <v>330</v>
      </c>
      <c r="C79" s="284" t="s">
        <v>37</v>
      </c>
      <c r="D79" s="284"/>
      <c r="E79" s="284"/>
      <c r="F79" s="284"/>
      <c r="G79" s="284"/>
      <c r="H79" s="284"/>
      <c r="I79" s="284"/>
      <c r="J79" s="284"/>
      <c r="K79" s="284"/>
      <c r="L79" s="284"/>
      <c r="M79" s="284"/>
      <c r="N79" s="284"/>
      <c r="O79" s="284"/>
      <c r="P79" s="284"/>
      <c r="Q79" s="284"/>
      <c r="R79" s="284"/>
      <c r="S79" s="284"/>
      <c r="T79" s="284"/>
      <c r="U79" s="284"/>
      <c r="V79" s="284"/>
      <c r="W79" s="284"/>
      <c r="X79" s="110"/>
    </row>
    <row r="80" spans="1:40" ht="50.1" customHeight="1">
      <c r="C80" s="348" t="s">
        <v>329</v>
      </c>
      <c r="D80" s="348"/>
      <c r="E80" s="348"/>
      <c r="F80" s="348"/>
      <c r="G80" s="348"/>
      <c r="H80" s="348"/>
      <c r="I80" s="348"/>
      <c r="J80" s="348"/>
      <c r="K80" s="348"/>
      <c r="L80" s="348"/>
      <c r="M80" s="348"/>
      <c r="N80" s="348"/>
      <c r="O80" s="348"/>
      <c r="P80" s="348"/>
      <c r="Q80" s="348"/>
      <c r="R80" s="348"/>
      <c r="S80" s="348"/>
      <c r="T80" s="348"/>
      <c r="U80" s="348"/>
      <c r="V80" s="348"/>
      <c r="W80" s="348"/>
    </row>
    <row r="81" spans="1:24" ht="7.5" customHeight="1">
      <c r="A81" s="148"/>
      <c r="B81" s="149"/>
      <c r="C81" s="150"/>
      <c r="D81" s="150"/>
      <c r="E81" s="150"/>
      <c r="F81" s="150"/>
      <c r="G81" s="150"/>
      <c r="H81" s="150"/>
      <c r="I81" s="150"/>
      <c r="J81" s="150"/>
      <c r="K81" s="150"/>
      <c r="L81" s="150"/>
      <c r="M81" s="150"/>
      <c r="N81" s="150"/>
      <c r="O81" s="150"/>
      <c r="P81" s="150"/>
      <c r="Q81" s="150"/>
      <c r="R81" s="150"/>
      <c r="S81" s="150"/>
      <c r="T81" s="148"/>
    </row>
    <row r="82" spans="1:24" ht="20.100000000000001" customHeight="1">
      <c r="C82" s="301" t="s">
        <v>11</v>
      </c>
      <c r="D82" s="151">
        <v>1</v>
      </c>
      <c r="E82" s="317" t="s">
        <v>13</v>
      </c>
      <c r="F82" s="317"/>
      <c r="G82" s="317"/>
      <c r="H82" s="317"/>
      <c r="I82" s="317"/>
      <c r="J82" s="318"/>
      <c r="K82" s="151">
        <v>6</v>
      </c>
      <c r="L82" s="152" t="s">
        <v>4</v>
      </c>
      <c r="M82" s="153"/>
      <c r="N82" s="152"/>
      <c r="O82" s="152"/>
      <c r="P82" s="154"/>
      <c r="Q82" s="151">
        <v>11</v>
      </c>
      <c r="R82" s="152" t="s">
        <v>273</v>
      </c>
      <c r="S82" s="152"/>
      <c r="T82" s="152"/>
      <c r="U82" s="153"/>
      <c r="V82" s="153"/>
      <c r="W82" s="155"/>
    </row>
    <row r="83" spans="1:24" ht="20.100000000000001" customHeight="1">
      <c r="C83" s="302"/>
      <c r="D83" s="156">
        <v>2</v>
      </c>
      <c r="E83" s="157" t="s">
        <v>14</v>
      </c>
      <c r="G83" s="157"/>
      <c r="H83" s="157"/>
      <c r="I83" s="157"/>
      <c r="J83" s="158"/>
      <c r="K83" s="156">
        <v>7</v>
      </c>
      <c r="L83" s="157" t="s">
        <v>5</v>
      </c>
      <c r="N83" s="157"/>
      <c r="O83" s="157"/>
      <c r="P83" s="158"/>
      <c r="Q83" s="156">
        <v>12</v>
      </c>
      <c r="R83" s="157" t="s">
        <v>271</v>
      </c>
      <c r="S83" s="157"/>
      <c r="T83" s="157"/>
      <c r="W83" s="159"/>
    </row>
    <row r="84" spans="1:24" ht="20.100000000000001" customHeight="1">
      <c r="C84" s="302"/>
      <c r="D84" s="156">
        <v>3</v>
      </c>
      <c r="E84" s="157" t="s">
        <v>15</v>
      </c>
      <c r="G84" s="157"/>
      <c r="H84" s="157"/>
      <c r="I84" s="157"/>
      <c r="J84" s="158"/>
      <c r="K84" s="156">
        <v>8</v>
      </c>
      <c r="L84" s="157" t="s">
        <v>6</v>
      </c>
      <c r="N84" s="157"/>
      <c r="O84" s="157"/>
      <c r="P84" s="158"/>
      <c r="Q84" s="156">
        <v>13</v>
      </c>
      <c r="R84" s="157" t="s">
        <v>8</v>
      </c>
      <c r="S84" s="157"/>
      <c r="T84" s="157"/>
      <c r="W84" s="159"/>
    </row>
    <row r="85" spans="1:24" ht="20.100000000000001" customHeight="1">
      <c r="C85" s="302"/>
      <c r="D85" s="156">
        <v>4</v>
      </c>
      <c r="E85" s="157" t="s">
        <v>12</v>
      </c>
      <c r="G85" s="157"/>
      <c r="H85" s="157"/>
      <c r="I85" s="157"/>
      <c r="J85" s="158"/>
      <c r="K85" s="156">
        <v>9</v>
      </c>
      <c r="L85" s="160" t="s">
        <v>272</v>
      </c>
      <c r="N85" s="157"/>
      <c r="O85" s="157"/>
      <c r="P85" s="158"/>
      <c r="Q85" s="156">
        <v>14</v>
      </c>
      <c r="R85" s="157" t="s">
        <v>9</v>
      </c>
      <c r="S85" s="157"/>
      <c r="T85" s="157"/>
      <c r="W85" s="159"/>
    </row>
    <row r="86" spans="1:24" ht="20.100000000000001" customHeight="1">
      <c r="C86" s="303"/>
      <c r="D86" s="161">
        <v>5</v>
      </c>
      <c r="E86" s="162" t="s">
        <v>3</v>
      </c>
      <c r="F86" s="163"/>
      <c r="G86" s="164"/>
      <c r="H86" s="164"/>
      <c r="I86" s="164"/>
      <c r="J86" s="165"/>
      <c r="K86" s="164">
        <v>10</v>
      </c>
      <c r="L86" s="163" t="s">
        <v>7</v>
      </c>
      <c r="M86" s="163"/>
      <c r="N86" s="164"/>
      <c r="O86" s="164"/>
      <c r="P86" s="165"/>
      <c r="Q86" s="161"/>
      <c r="R86" s="164"/>
      <c r="S86" s="164"/>
      <c r="T86" s="164"/>
      <c r="U86" s="163"/>
      <c r="V86" s="163"/>
      <c r="W86" s="166"/>
    </row>
    <row r="87" spans="1:24" ht="9.6" customHeight="1">
      <c r="B87" s="167"/>
      <c r="C87" s="157"/>
      <c r="D87" s="157"/>
      <c r="E87" s="157"/>
      <c r="F87" s="157"/>
      <c r="G87" s="157"/>
      <c r="H87" s="157"/>
      <c r="I87" s="157"/>
      <c r="J87" s="157"/>
      <c r="K87" s="157"/>
      <c r="L87" s="157"/>
      <c r="M87" s="157"/>
      <c r="N87" s="157"/>
      <c r="O87" s="157"/>
      <c r="P87" s="157"/>
      <c r="Q87" s="157"/>
      <c r="R87" s="157"/>
      <c r="S87" s="157"/>
      <c r="T87" s="157"/>
    </row>
    <row r="88" spans="1:24" ht="30" customHeight="1">
      <c r="C88" s="168"/>
      <c r="D88" s="315" t="s">
        <v>327</v>
      </c>
      <c r="E88" s="315"/>
      <c r="F88" s="315"/>
      <c r="G88" s="315"/>
      <c r="H88" s="315"/>
      <c r="I88" s="315"/>
      <c r="J88" s="316" t="s">
        <v>34</v>
      </c>
      <c r="K88" s="316"/>
      <c r="L88" s="316"/>
      <c r="M88" s="316"/>
      <c r="N88" s="316"/>
      <c r="O88" s="316"/>
      <c r="P88" s="316"/>
      <c r="Q88" s="316"/>
      <c r="R88" s="316"/>
      <c r="S88" s="316"/>
      <c r="T88" s="316"/>
      <c r="U88" s="316"/>
      <c r="V88" s="304" t="s">
        <v>328</v>
      </c>
      <c r="W88" s="304"/>
    </row>
    <row r="89" spans="1:24" ht="25.8" customHeight="1">
      <c r="C89" s="88">
        <v>1</v>
      </c>
      <c r="D89" s="305"/>
      <c r="E89" s="305"/>
      <c r="F89" s="305"/>
      <c r="G89" s="305"/>
      <c r="H89" s="305"/>
      <c r="I89" s="305"/>
      <c r="J89" s="305"/>
      <c r="K89" s="305"/>
      <c r="L89" s="305"/>
      <c r="M89" s="305"/>
      <c r="N89" s="305"/>
      <c r="O89" s="305"/>
      <c r="P89" s="305"/>
      <c r="Q89" s="305"/>
      <c r="R89" s="305"/>
      <c r="S89" s="305"/>
      <c r="T89" s="305"/>
      <c r="U89" s="305"/>
      <c r="V89" s="259"/>
      <c r="W89" s="259"/>
    </row>
    <row r="90" spans="1:24" ht="26.1" customHeight="1">
      <c r="C90" s="88">
        <v>2</v>
      </c>
      <c r="D90" s="305"/>
      <c r="E90" s="305"/>
      <c r="F90" s="305"/>
      <c r="G90" s="305"/>
      <c r="H90" s="305"/>
      <c r="I90" s="305"/>
      <c r="J90" s="305"/>
      <c r="K90" s="305"/>
      <c r="L90" s="305"/>
      <c r="M90" s="305"/>
      <c r="N90" s="305"/>
      <c r="O90" s="305"/>
      <c r="P90" s="305"/>
      <c r="Q90" s="305"/>
      <c r="R90" s="305"/>
      <c r="S90" s="305"/>
      <c r="T90" s="305"/>
      <c r="U90" s="305"/>
      <c r="V90" s="259"/>
      <c r="W90" s="259"/>
    </row>
    <row r="91" spans="1:24" ht="26.1" customHeight="1">
      <c r="C91" s="88">
        <v>3</v>
      </c>
      <c r="D91" s="305"/>
      <c r="E91" s="305"/>
      <c r="F91" s="305"/>
      <c r="G91" s="305"/>
      <c r="H91" s="305"/>
      <c r="I91" s="305"/>
      <c r="J91" s="305"/>
      <c r="K91" s="305"/>
      <c r="L91" s="305"/>
      <c r="M91" s="305"/>
      <c r="N91" s="305"/>
      <c r="O91" s="305"/>
      <c r="P91" s="305"/>
      <c r="Q91" s="305"/>
      <c r="R91" s="305"/>
      <c r="S91" s="305"/>
      <c r="T91" s="305"/>
      <c r="U91" s="305"/>
      <c r="V91" s="259"/>
      <c r="W91" s="259"/>
    </row>
    <row r="92" spans="1:24" ht="26.1" customHeight="1">
      <c r="C92" s="88">
        <v>4</v>
      </c>
      <c r="D92" s="305"/>
      <c r="E92" s="305"/>
      <c r="F92" s="305"/>
      <c r="G92" s="305"/>
      <c r="H92" s="305"/>
      <c r="I92" s="305"/>
      <c r="J92" s="305"/>
      <c r="K92" s="305"/>
      <c r="L92" s="305"/>
      <c r="M92" s="305"/>
      <c r="N92" s="305"/>
      <c r="O92" s="305"/>
      <c r="P92" s="305"/>
      <c r="Q92" s="305"/>
      <c r="R92" s="305"/>
      <c r="S92" s="305"/>
      <c r="T92" s="305"/>
      <c r="U92" s="305"/>
      <c r="V92" s="259"/>
      <c r="W92" s="259"/>
    </row>
    <row r="93" spans="1:24" ht="25.8" customHeight="1">
      <c r="C93" s="88">
        <v>5</v>
      </c>
      <c r="D93" s="305"/>
      <c r="E93" s="305"/>
      <c r="F93" s="305"/>
      <c r="G93" s="305"/>
      <c r="H93" s="305"/>
      <c r="I93" s="305"/>
      <c r="J93" s="305"/>
      <c r="K93" s="305"/>
      <c r="L93" s="305"/>
      <c r="M93" s="305"/>
      <c r="N93" s="305"/>
      <c r="O93" s="305"/>
      <c r="P93" s="305"/>
      <c r="Q93" s="305"/>
      <c r="R93" s="305"/>
      <c r="S93" s="305"/>
      <c r="T93" s="305"/>
      <c r="U93" s="305"/>
      <c r="V93" s="259"/>
      <c r="W93" s="259"/>
    </row>
    <row r="94" spans="1:24" ht="19.2" customHeight="1">
      <c r="C94" s="76"/>
      <c r="D94" s="169"/>
      <c r="E94" s="169"/>
      <c r="F94" s="169"/>
      <c r="G94" s="169"/>
      <c r="H94" s="169"/>
      <c r="I94" s="169"/>
      <c r="J94" s="167"/>
      <c r="K94" s="167"/>
      <c r="L94" s="167"/>
      <c r="M94" s="167"/>
      <c r="N94" s="167"/>
      <c r="O94" s="167"/>
      <c r="P94" s="167"/>
      <c r="Q94" s="167"/>
      <c r="R94" s="167"/>
      <c r="S94" s="167"/>
      <c r="T94" s="167"/>
      <c r="U94" s="167"/>
      <c r="V94" s="96"/>
      <c r="W94" s="96"/>
    </row>
    <row r="95" spans="1:24" s="147" customFormat="1" ht="51" customHeight="1">
      <c r="A95" s="110"/>
      <c r="B95" s="111" t="s">
        <v>335</v>
      </c>
      <c r="C95" s="324" t="s">
        <v>331</v>
      </c>
      <c r="D95" s="284"/>
      <c r="E95" s="284"/>
      <c r="F95" s="284"/>
      <c r="G95" s="284"/>
      <c r="H95" s="284"/>
      <c r="I95" s="284"/>
      <c r="J95" s="284"/>
      <c r="K95" s="284"/>
      <c r="L95" s="284"/>
      <c r="M95" s="284"/>
      <c r="N95" s="284"/>
      <c r="O95" s="284"/>
      <c r="P95" s="284"/>
      <c r="Q95" s="284"/>
      <c r="R95" s="284"/>
      <c r="S95" s="284"/>
      <c r="T95" s="284"/>
      <c r="U95" s="284"/>
      <c r="V95" s="284"/>
      <c r="W95" s="284"/>
      <c r="X95" s="110"/>
    </row>
    <row r="96" spans="1:24" s="133" customFormat="1" ht="37.5" customHeight="1">
      <c r="B96" s="136"/>
      <c r="C96" s="320" t="s">
        <v>1403</v>
      </c>
      <c r="D96" s="320"/>
      <c r="E96" s="320"/>
      <c r="F96" s="320"/>
      <c r="G96" s="320"/>
      <c r="H96" s="320"/>
      <c r="I96" s="320"/>
      <c r="J96" s="320"/>
      <c r="K96" s="320"/>
      <c r="L96" s="320"/>
      <c r="M96" s="320"/>
      <c r="N96" s="320"/>
      <c r="O96" s="320"/>
      <c r="P96" s="320"/>
      <c r="Q96" s="320"/>
      <c r="R96" s="320"/>
      <c r="S96" s="320"/>
      <c r="T96" s="320"/>
      <c r="U96" s="320"/>
      <c r="V96" s="320"/>
      <c r="W96" s="320"/>
    </row>
    <row r="97" spans="2:24" s="133" customFormat="1" ht="36" customHeight="1">
      <c r="B97" s="134"/>
      <c r="C97" s="319" t="s">
        <v>44</v>
      </c>
      <c r="D97" s="218"/>
      <c r="E97" s="218"/>
      <c r="F97" s="218"/>
      <c r="G97" s="218"/>
      <c r="H97" s="219"/>
      <c r="I97" s="202"/>
      <c r="J97" s="203"/>
      <c r="K97" s="203"/>
      <c r="L97" s="203"/>
      <c r="M97" s="203"/>
      <c r="N97" s="333"/>
      <c r="O97" s="333"/>
      <c r="P97" s="333"/>
      <c r="Q97" s="333"/>
      <c r="R97" s="333"/>
      <c r="S97" s="203"/>
      <c r="T97" s="203"/>
      <c r="U97" s="203"/>
      <c r="V97" s="203"/>
      <c r="W97" s="204"/>
    </row>
    <row r="98" spans="2:24" s="133" customFormat="1" ht="5.25" customHeight="1">
      <c r="B98" s="134"/>
    </row>
    <row r="99" spans="2:24" s="133" customFormat="1" ht="36" customHeight="1">
      <c r="B99" s="134"/>
      <c r="C99" s="297" t="s">
        <v>332</v>
      </c>
      <c r="D99" s="297"/>
      <c r="E99" s="297"/>
      <c r="F99" s="297"/>
      <c r="G99" s="297"/>
      <c r="H99" s="298"/>
      <c r="I99" s="299"/>
      <c r="J99" s="300"/>
      <c r="K99" s="300"/>
      <c r="L99" s="300"/>
      <c r="M99" s="300"/>
      <c r="N99" s="170"/>
    </row>
    <row r="100" spans="2:24" s="133" customFormat="1" ht="10.199999999999999" customHeight="1">
      <c r="B100" s="134"/>
    </row>
    <row r="101" spans="2:24" s="133" customFormat="1" ht="25.5" customHeight="1">
      <c r="B101" s="136"/>
      <c r="C101" s="320" t="s">
        <v>46</v>
      </c>
      <c r="D101" s="320"/>
      <c r="E101" s="320"/>
      <c r="F101" s="320"/>
      <c r="G101" s="320"/>
      <c r="H101" s="320"/>
      <c r="I101" s="320"/>
      <c r="J101" s="320"/>
      <c r="K101" s="320"/>
      <c r="L101" s="320"/>
      <c r="M101" s="320"/>
      <c r="N101" s="320"/>
      <c r="O101" s="320"/>
      <c r="P101" s="320"/>
      <c r="Q101" s="320"/>
      <c r="R101" s="320"/>
      <c r="S101" s="320"/>
      <c r="T101" s="320"/>
      <c r="U101" s="320"/>
      <c r="V101" s="320"/>
      <c r="W101" s="320"/>
    </row>
    <row r="102" spans="2:24" s="133" customFormat="1" ht="36" customHeight="1">
      <c r="B102" s="134"/>
      <c r="C102" s="312" t="s">
        <v>333</v>
      </c>
      <c r="D102" s="313"/>
      <c r="E102" s="313"/>
      <c r="F102" s="313"/>
      <c r="G102" s="313"/>
      <c r="H102" s="314"/>
      <c r="I102" s="202"/>
      <c r="J102" s="203"/>
      <c r="K102" s="203"/>
      <c r="L102" s="203"/>
      <c r="M102" s="203"/>
      <c r="N102" s="203"/>
      <c r="O102" s="204"/>
      <c r="Q102" s="306" t="s">
        <v>334</v>
      </c>
      <c r="R102" s="307"/>
      <c r="S102" s="307"/>
      <c r="T102" s="307"/>
      <c r="U102" s="307"/>
      <c r="V102" s="307"/>
      <c r="W102" s="308"/>
    </row>
    <row r="103" spans="2:24" s="133" customFormat="1" ht="62.55" customHeight="1">
      <c r="B103" s="134"/>
      <c r="Q103" s="309"/>
      <c r="R103" s="310"/>
      <c r="S103" s="310"/>
      <c r="T103" s="310"/>
      <c r="U103" s="310"/>
      <c r="V103" s="310"/>
      <c r="W103" s="311"/>
    </row>
    <row r="104" spans="2:24" s="133" customFormat="1" ht="19.2" customHeight="1">
      <c r="B104" s="134"/>
    </row>
    <row r="105" spans="2:24" ht="30" customHeight="1">
      <c r="B105" s="111" t="s">
        <v>337</v>
      </c>
      <c r="C105" s="117" t="s">
        <v>38</v>
      </c>
      <c r="D105" s="110"/>
      <c r="E105" s="110"/>
      <c r="F105" s="110"/>
      <c r="G105" s="110"/>
      <c r="H105" s="110"/>
      <c r="I105" s="110"/>
      <c r="J105" s="110"/>
      <c r="K105" s="110"/>
      <c r="L105" s="110"/>
      <c r="M105" s="110"/>
      <c r="N105" s="110"/>
      <c r="O105" s="110"/>
      <c r="P105" s="110"/>
      <c r="Q105" s="110"/>
      <c r="R105" s="110"/>
      <c r="S105" s="110"/>
      <c r="T105" s="110"/>
      <c r="U105" s="110"/>
      <c r="V105" s="110"/>
      <c r="W105" s="110"/>
      <c r="X105" s="110"/>
    </row>
    <row r="106" spans="2:24" ht="40.049999999999997" customHeight="1">
      <c r="C106" s="348" t="s">
        <v>1404</v>
      </c>
      <c r="D106" s="348"/>
      <c r="E106" s="348"/>
      <c r="F106" s="348"/>
      <c r="G106" s="348"/>
      <c r="H106" s="348"/>
      <c r="I106" s="348"/>
      <c r="J106" s="348"/>
      <c r="K106" s="348"/>
      <c r="L106" s="348"/>
      <c r="M106" s="348"/>
      <c r="N106" s="348"/>
      <c r="O106" s="348"/>
      <c r="P106" s="348"/>
      <c r="Q106" s="348"/>
      <c r="R106" s="348"/>
      <c r="S106" s="348"/>
      <c r="T106" s="348"/>
      <c r="U106" s="348"/>
      <c r="V106" s="348"/>
      <c r="W106" s="348"/>
    </row>
    <row r="107" spans="2:24" ht="7.5" customHeight="1">
      <c r="B107" s="167"/>
      <c r="C107" s="157"/>
      <c r="D107" s="157"/>
      <c r="E107" s="157"/>
      <c r="F107" s="157"/>
      <c r="G107" s="157"/>
      <c r="H107" s="157"/>
      <c r="I107" s="157"/>
      <c r="J107" s="157"/>
      <c r="K107" s="157"/>
      <c r="L107" s="157"/>
      <c r="M107" s="157"/>
      <c r="N107" s="157"/>
      <c r="O107" s="157"/>
      <c r="P107" s="157"/>
      <c r="Q107" s="157"/>
      <c r="R107" s="157"/>
      <c r="S107" s="157"/>
      <c r="T107" s="157"/>
    </row>
    <row r="108" spans="2:24" ht="30" customHeight="1">
      <c r="C108" s="168"/>
      <c r="D108" s="315" t="s">
        <v>336</v>
      </c>
      <c r="E108" s="315"/>
      <c r="F108" s="315"/>
      <c r="G108" s="315"/>
      <c r="H108" s="315"/>
      <c r="I108" s="315"/>
      <c r="J108" s="316" t="s">
        <v>35</v>
      </c>
      <c r="K108" s="316"/>
      <c r="L108" s="316"/>
      <c r="M108" s="316"/>
      <c r="N108" s="316"/>
      <c r="O108" s="316"/>
      <c r="P108" s="316"/>
      <c r="Q108" s="316"/>
      <c r="R108" s="316"/>
      <c r="S108" s="316"/>
      <c r="T108" s="316"/>
      <c r="U108" s="316"/>
      <c r="V108" s="316"/>
      <c r="W108" s="316"/>
    </row>
    <row r="109" spans="2:24" ht="26.4" customHeight="1">
      <c r="C109" s="88">
        <v>1</v>
      </c>
      <c r="D109" s="305"/>
      <c r="E109" s="305"/>
      <c r="F109" s="305"/>
      <c r="G109" s="305"/>
      <c r="H109" s="305"/>
      <c r="I109" s="305"/>
      <c r="J109" s="305"/>
      <c r="K109" s="305"/>
      <c r="L109" s="305"/>
      <c r="M109" s="305"/>
      <c r="N109" s="305"/>
      <c r="O109" s="305"/>
      <c r="P109" s="305"/>
      <c r="Q109" s="305"/>
      <c r="R109" s="305"/>
      <c r="S109" s="305"/>
      <c r="T109" s="305"/>
      <c r="U109" s="305"/>
      <c r="V109" s="305"/>
      <c r="W109" s="305"/>
    </row>
    <row r="110" spans="2:24" ht="26.4" customHeight="1">
      <c r="C110" s="88">
        <v>2</v>
      </c>
      <c r="D110" s="305"/>
      <c r="E110" s="305"/>
      <c r="F110" s="305"/>
      <c r="G110" s="305"/>
      <c r="H110" s="305"/>
      <c r="I110" s="305"/>
      <c r="J110" s="305"/>
      <c r="K110" s="305"/>
      <c r="L110" s="305"/>
      <c r="M110" s="305"/>
      <c r="N110" s="305"/>
      <c r="O110" s="305"/>
      <c r="P110" s="305"/>
      <c r="Q110" s="305"/>
      <c r="R110" s="305"/>
      <c r="S110" s="305"/>
      <c r="T110" s="305"/>
      <c r="U110" s="305"/>
      <c r="V110" s="305"/>
      <c r="W110" s="305"/>
    </row>
    <row r="111" spans="2:24" ht="26.4" customHeight="1">
      <c r="C111" s="88">
        <v>3</v>
      </c>
      <c r="D111" s="305"/>
      <c r="E111" s="305"/>
      <c r="F111" s="305"/>
      <c r="G111" s="305"/>
      <c r="H111" s="305"/>
      <c r="I111" s="305"/>
      <c r="J111" s="305"/>
      <c r="K111" s="305"/>
      <c r="L111" s="305"/>
      <c r="M111" s="305"/>
      <c r="N111" s="305"/>
      <c r="O111" s="305"/>
      <c r="P111" s="305"/>
      <c r="Q111" s="305"/>
      <c r="R111" s="305"/>
      <c r="S111" s="305"/>
      <c r="T111" s="305"/>
      <c r="U111" s="305"/>
      <c r="V111" s="305"/>
      <c r="W111" s="305"/>
    </row>
    <row r="112" spans="2:24" ht="21.6" customHeight="1">
      <c r="C112" s="76"/>
      <c r="D112" s="169"/>
      <c r="E112" s="169"/>
      <c r="F112" s="169"/>
      <c r="G112" s="169"/>
      <c r="H112" s="169"/>
      <c r="I112" s="169"/>
      <c r="J112" s="167"/>
      <c r="K112" s="167"/>
      <c r="L112" s="167"/>
      <c r="M112" s="167"/>
      <c r="N112" s="167"/>
      <c r="O112" s="167"/>
      <c r="P112" s="167"/>
      <c r="Q112" s="167"/>
      <c r="R112" s="167"/>
      <c r="S112" s="167"/>
      <c r="T112" s="167"/>
      <c r="U112" s="167"/>
      <c r="V112" s="96"/>
      <c r="W112" s="96"/>
    </row>
    <row r="113" spans="2:24" ht="69" customHeight="1">
      <c r="B113" s="111" t="s">
        <v>338</v>
      </c>
      <c r="C113" s="324" t="s">
        <v>1405</v>
      </c>
      <c r="D113" s="284"/>
      <c r="E113" s="284"/>
      <c r="F113" s="284"/>
      <c r="G113" s="284"/>
      <c r="H113" s="284"/>
      <c r="I113" s="284"/>
      <c r="J113" s="284"/>
      <c r="K113" s="284"/>
      <c r="L113" s="284"/>
      <c r="M113" s="284"/>
      <c r="N113" s="284"/>
      <c r="O113" s="284"/>
      <c r="P113" s="284"/>
      <c r="Q113" s="284"/>
      <c r="R113" s="284"/>
      <c r="S113" s="284"/>
      <c r="T113" s="284"/>
      <c r="U113" s="284"/>
      <c r="V113" s="284"/>
      <c r="W113" s="284"/>
      <c r="X113" s="110"/>
    </row>
    <row r="114" spans="2:24" ht="30" customHeight="1">
      <c r="B114" s="146"/>
      <c r="C114" s="320" t="s">
        <v>45</v>
      </c>
      <c r="D114" s="337"/>
      <c r="E114" s="337"/>
      <c r="F114" s="337"/>
      <c r="G114" s="337"/>
      <c r="H114" s="337"/>
      <c r="I114" s="337"/>
      <c r="J114" s="337"/>
      <c r="K114" s="337"/>
      <c r="L114" s="337"/>
      <c r="M114" s="337"/>
      <c r="N114" s="337"/>
      <c r="O114" s="337"/>
      <c r="P114" s="337"/>
      <c r="Q114" s="337"/>
      <c r="R114" s="337"/>
      <c r="S114" s="337"/>
      <c r="T114" s="337"/>
      <c r="U114" s="337"/>
      <c r="V114" s="337"/>
      <c r="W114" s="337"/>
      <c r="X114" s="110"/>
    </row>
    <row r="115" spans="2:24" s="133" customFormat="1" ht="75.75" customHeight="1">
      <c r="C115" s="325"/>
      <c r="D115" s="326"/>
      <c r="E115" s="326"/>
      <c r="F115" s="326"/>
      <c r="G115" s="326"/>
      <c r="H115" s="326"/>
      <c r="I115" s="326"/>
      <c r="J115" s="326"/>
      <c r="K115" s="326"/>
      <c r="L115" s="326"/>
      <c r="M115" s="326"/>
      <c r="N115" s="326"/>
      <c r="O115" s="326"/>
      <c r="P115" s="326"/>
      <c r="Q115" s="326"/>
      <c r="R115" s="326"/>
      <c r="S115" s="326"/>
      <c r="T115" s="326"/>
      <c r="U115" s="326"/>
      <c r="V115" s="326"/>
      <c r="W115" s="327"/>
    </row>
    <row r="116" spans="2:24" s="133" customFormat="1" ht="19.2" customHeight="1">
      <c r="C116" s="171"/>
      <c r="D116" s="171"/>
      <c r="E116" s="171"/>
      <c r="F116" s="171"/>
      <c r="G116" s="171"/>
      <c r="H116" s="171"/>
      <c r="I116" s="171"/>
      <c r="J116" s="171"/>
      <c r="K116" s="171"/>
      <c r="L116" s="171"/>
      <c r="M116" s="171"/>
      <c r="N116" s="171"/>
      <c r="O116" s="171"/>
      <c r="P116" s="171"/>
      <c r="Q116" s="171"/>
      <c r="R116" s="171"/>
      <c r="S116" s="171"/>
      <c r="T116" s="171"/>
      <c r="U116" s="171"/>
      <c r="V116" s="171"/>
      <c r="W116" s="171"/>
    </row>
    <row r="117" spans="2:24" ht="30" customHeight="1">
      <c r="B117" s="111" t="s">
        <v>353</v>
      </c>
      <c r="C117" s="284" t="s">
        <v>339</v>
      </c>
      <c r="D117" s="284"/>
      <c r="E117" s="284"/>
      <c r="F117" s="284"/>
      <c r="G117" s="284"/>
      <c r="H117" s="284"/>
      <c r="I117" s="284"/>
      <c r="J117" s="284"/>
      <c r="K117" s="284"/>
      <c r="L117" s="284"/>
      <c r="M117" s="284"/>
      <c r="N117" s="284"/>
      <c r="O117" s="284"/>
      <c r="P117" s="284"/>
      <c r="Q117" s="284"/>
      <c r="R117" s="284"/>
      <c r="S117" s="284"/>
      <c r="T117" s="284"/>
      <c r="U117" s="284"/>
      <c r="V117" s="284"/>
      <c r="W117" s="284"/>
    </row>
    <row r="118" spans="2:24" ht="30" customHeight="1">
      <c r="B118" s="103"/>
      <c r="C118" s="226" t="s">
        <v>340</v>
      </c>
      <c r="D118" s="227"/>
      <c r="E118" s="227"/>
      <c r="F118" s="227"/>
      <c r="G118" s="227"/>
      <c r="H118" s="228"/>
      <c r="I118" s="224"/>
      <c r="J118" s="225"/>
      <c r="K118" s="161"/>
      <c r="L118" s="331"/>
      <c r="M118" s="331"/>
      <c r="O118" s="157"/>
      <c r="P118" s="157"/>
      <c r="Q118" s="157"/>
      <c r="R118" s="157"/>
      <c r="S118" s="157"/>
      <c r="T118" s="157"/>
      <c r="U118" s="157"/>
      <c r="V118" s="172"/>
      <c r="W118" s="172"/>
    </row>
    <row r="119" spans="2:24" ht="30" customHeight="1">
      <c r="B119" s="103"/>
      <c r="C119" s="188" t="s">
        <v>25</v>
      </c>
      <c r="D119" s="173"/>
      <c r="E119" s="173"/>
      <c r="F119" s="173"/>
      <c r="G119" s="173"/>
      <c r="H119" s="173"/>
      <c r="I119" s="173"/>
      <c r="J119" s="174"/>
      <c r="K119" s="174"/>
      <c r="L119" s="323"/>
      <c r="M119" s="323"/>
      <c r="N119" s="174" t="s">
        <v>22</v>
      </c>
      <c r="O119" s="175" t="s">
        <v>24</v>
      </c>
      <c r="P119" s="189" t="s">
        <v>23</v>
      </c>
      <c r="Q119" s="176"/>
      <c r="R119" s="323"/>
      <c r="S119" s="323"/>
      <c r="T119" s="177" t="s">
        <v>22</v>
      </c>
      <c r="V119" s="172"/>
      <c r="W119" s="172"/>
    </row>
    <row r="120" spans="2:24" ht="22.2" customHeight="1">
      <c r="C120" s="76"/>
      <c r="D120" s="332"/>
      <c r="E120" s="332"/>
      <c r="F120" s="332"/>
      <c r="G120" s="332"/>
      <c r="H120" s="332"/>
      <c r="I120" s="332"/>
      <c r="J120" s="322"/>
      <c r="K120" s="322"/>
      <c r="L120" s="322"/>
      <c r="M120" s="322"/>
      <c r="N120" s="322"/>
      <c r="O120" s="322"/>
      <c r="P120" s="322"/>
      <c r="Q120" s="322"/>
      <c r="R120" s="322"/>
      <c r="S120" s="322"/>
      <c r="T120" s="322"/>
      <c r="U120" s="322"/>
      <c r="V120" s="321"/>
      <c r="W120" s="321"/>
    </row>
    <row r="121" spans="2:24" ht="22.2" customHeight="1">
      <c r="B121" s="190" t="str">
        <f>IF(E10="","上記回答に漏れがないかご確認ください。","上記回答に漏れがないかご確認ください。本ファイルのファイル名は以下のように変更し、提出してください。")</f>
        <v>上記回答に漏れがないかご確認ください。</v>
      </c>
      <c r="C121" s="190"/>
      <c r="D121" s="190"/>
      <c r="E121" s="190"/>
      <c r="F121" s="190"/>
      <c r="G121" s="190"/>
      <c r="H121" s="190"/>
      <c r="I121" s="190"/>
      <c r="J121" s="190"/>
      <c r="K121" s="190"/>
      <c r="L121" s="190"/>
      <c r="M121" s="190"/>
      <c r="N121" s="190"/>
      <c r="O121" s="190"/>
      <c r="P121" s="190"/>
      <c r="Q121" s="190"/>
      <c r="R121" s="190"/>
      <c r="S121" s="190"/>
      <c r="T121" s="190"/>
      <c r="U121" s="190"/>
      <c r="V121" s="190"/>
      <c r="W121" s="190"/>
    </row>
    <row r="122" spans="2:24" ht="22.2" customHeight="1">
      <c r="E122" s="191" t="str">
        <f>IF(E10="","事業所番号を入力してください。","【事業所番号】R7実績報告書_A型（非雇用型）.xlsx")</f>
        <v>事業所番号を入力してください。</v>
      </c>
      <c r="F122" s="191"/>
      <c r="G122" s="191"/>
      <c r="H122" s="191"/>
      <c r="I122" s="191"/>
      <c r="J122" s="191"/>
      <c r="K122" s="191"/>
      <c r="L122" s="191"/>
      <c r="M122" s="191"/>
      <c r="N122" s="191"/>
    </row>
    <row r="123" spans="2:24" ht="22.2" customHeight="1">
      <c r="F123" s="77" t="str">
        <f>IF(E10="","","↓")</f>
        <v/>
      </c>
    </row>
    <row r="124" spans="2:24" ht="22.2" customHeight="1">
      <c r="E124" s="192" t="str">
        <f>IF(E10="","","【"&amp;E10&amp;"】R7実績報告書_A型（非雇用型）.xlsx")</f>
        <v/>
      </c>
      <c r="F124" s="192"/>
      <c r="G124" s="192"/>
      <c r="H124" s="192"/>
      <c r="I124" s="192"/>
      <c r="J124" s="192"/>
      <c r="K124" s="192"/>
      <c r="L124" s="192"/>
      <c r="M124" s="192"/>
      <c r="N124" s="192"/>
    </row>
    <row r="126" spans="2:24">
      <c r="I126" s="178"/>
    </row>
    <row r="127" spans="2:24">
      <c r="I127" s="178"/>
    </row>
    <row r="129" spans="7:23">
      <c r="I129" s="178"/>
    </row>
    <row r="130" spans="7:23">
      <c r="I130" s="178"/>
    </row>
    <row r="136" spans="7:23">
      <c r="G136" s="157"/>
      <c r="H136" s="157"/>
      <c r="I136" s="157"/>
      <c r="J136" s="157"/>
      <c r="K136" s="157"/>
      <c r="L136" s="157"/>
      <c r="M136" s="157"/>
      <c r="N136" s="157"/>
      <c r="O136" s="157"/>
      <c r="P136" s="157"/>
      <c r="Q136" s="157"/>
      <c r="R136" s="157"/>
      <c r="S136" s="157"/>
      <c r="T136" s="157"/>
      <c r="U136" s="157"/>
      <c r="V136" s="157"/>
      <c r="W136" s="157"/>
    </row>
    <row r="137" spans="7:23">
      <c r="G137" s="157"/>
      <c r="H137" s="157"/>
      <c r="I137" s="157"/>
      <c r="J137" s="157"/>
      <c r="K137" s="157"/>
      <c r="L137" s="157"/>
      <c r="M137" s="157"/>
      <c r="N137" s="157"/>
      <c r="O137" s="157"/>
      <c r="P137" s="157"/>
      <c r="Q137" s="157"/>
      <c r="R137" s="157"/>
      <c r="S137" s="157"/>
      <c r="T137" s="157"/>
      <c r="U137" s="157"/>
      <c r="V137" s="157"/>
      <c r="W137" s="157"/>
    </row>
    <row r="138" spans="7:23">
      <c r="G138" s="157"/>
      <c r="H138" s="157"/>
      <c r="I138" s="157"/>
      <c r="J138" s="157"/>
      <c r="K138" s="157"/>
      <c r="L138" s="157"/>
      <c r="M138" s="157"/>
      <c r="N138" s="157"/>
      <c r="O138" s="157"/>
      <c r="P138" s="157"/>
      <c r="Q138" s="157"/>
      <c r="R138" s="157"/>
      <c r="S138" s="157"/>
      <c r="T138" s="157"/>
      <c r="U138" s="157"/>
      <c r="V138" s="157"/>
      <c r="W138" s="157"/>
    </row>
    <row r="139" spans="7:23">
      <c r="G139" s="157"/>
      <c r="H139" s="157"/>
      <c r="I139" s="157"/>
      <c r="J139" s="157"/>
      <c r="K139" s="157"/>
      <c r="L139" s="157"/>
      <c r="M139" s="157"/>
      <c r="N139" s="157"/>
      <c r="O139" s="157"/>
      <c r="P139" s="157"/>
      <c r="Q139" s="157"/>
      <c r="R139" s="157"/>
      <c r="S139" s="157"/>
      <c r="T139" s="157"/>
      <c r="U139" s="157"/>
      <c r="V139" s="157"/>
      <c r="W139" s="157"/>
    </row>
    <row r="140" spans="7:23">
      <c r="G140" s="157"/>
      <c r="H140" s="157"/>
      <c r="I140" s="157"/>
      <c r="J140" s="157"/>
      <c r="K140" s="157"/>
      <c r="L140" s="157"/>
      <c r="M140" s="157"/>
      <c r="N140" s="157"/>
      <c r="O140" s="157"/>
      <c r="P140" s="157"/>
      <c r="Q140" s="157"/>
      <c r="R140" s="157"/>
      <c r="S140" s="157"/>
      <c r="T140" s="157"/>
      <c r="U140" s="157"/>
      <c r="V140" s="157"/>
      <c r="W140" s="157"/>
    </row>
    <row r="141" spans="7:23">
      <c r="G141" s="157"/>
      <c r="H141" s="157"/>
      <c r="I141" s="157"/>
      <c r="J141" s="157"/>
      <c r="K141" s="157"/>
      <c r="L141" s="157"/>
      <c r="M141" s="157"/>
      <c r="N141" s="157"/>
      <c r="O141" s="157"/>
      <c r="P141" s="157"/>
      <c r="Q141" s="157"/>
      <c r="R141" s="157"/>
      <c r="S141" s="157"/>
      <c r="T141" s="157"/>
      <c r="U141" s="157"/>
      <c r="V141" s="157"/>
      <c r="W141" s="157"/>
    </row>
    <row r="142" spans="7:23">
      <c r="G142" s="157"/>
      <c r="H142" s="157"/>
      <c r="I142" s="157"/>
      <c r="J142" s="157"/>
      <c r="K142" s="157"/>
      <c r="L142" s="157"/>
      <c r="M142" s="157"/>
      <c r="N142" s="157"/>
      <c r="O142" s="157"/>
      <c r="P142" s="157"/>
      <c r="Q142" s="157"/>
      <c r="R142" s="157"/>
      <c r="S142" s="157"/>
      <c r="T142" s="157"/>
      <c r="U142" s="157"/>
      <c r="V142" s="157"/>
      <c r="W142" s="157"/>
    </row>
    <row r="143" spans="7:23">
      <c r="G143" s="157"/>
      <c r="H143" s="157"/>
      <c r="I143" s="157"/>
      <c r="J143" s="157"/>
      <c r="K143" s="157"/>
      <c r="L143" s="157"/>
      <c r="M143" s="157"/>
      <c r="N143" s="157"/>
      <c r="O143" s="157"/>
      <c r="P143" s="157"/>
      <c r="Q143" s="157"/>
      <c r="R143" s="157"/>
      <c r="S143" s="157"/>
      <c r="T143" s="157"/>
      <c r="U143" s="157"/>
      <c r="V143" s="157"/>
      <c r="W143" s="157"/>
    </row>
    <row r="144" spans="7:23">
      <c r="G144" s="157"/>
      <c r="H144" s="157"/>
      <c r="I144" s="157"/>
      <c r="J144" s="157"/>
      <c r="K144" s="157"/>
      <c r="L144" s="157"/>
      <c r="M144" s="157"/>
      <c r="N144" s="157"/>
      <c r="O144" s="157"/>
      <c r="P144" s="157"/>
      <c r="Q144" s="157"/>
      <c r="R144" s="157"/>
      <c r="S144" s="157"/>
      <c r="T144" s="157"/>
      <c r="U144" s="157"/>
      <c r="V144" s="157"/>
      <c r="W144" s="157"/>
    </row>
    <row r="145" spans="7:23">
      <c r="G145" s="157"/>
      <c r="H145" s="157"/>
      <c r="I145" s="157"/>
      <c r="J145" s="157"/>
      <c r="K145" s="157"/>
      <c r="L145" s="157"/>
      <c r="M145" s="157"/>
      <c r="N145" s="157"/>
      <c r="O145" s="157"/>
      <c r="P145" s="157"/>
      <c r="Q145" s="157"/>
      <c r="R145" s="157"/>
      <c r="S145" s="157"/>
      <c r="T145" s="157"/>
      <c r="U145" s="157"/>
      <c r="V145" s="157"/>
      <c r="W145" s="157"/>
    </row>
    <row r="146" spans="7:23">
      <c r="G146" s="157"/>
      <c r="H146" s="157"/>
      <c r="I146" s="157"/>
      <c r="J146" s="157"/>
      <c r="K146" s="157"/>
      <c r="L146" s="157"/>
      <c r="M146" s="157"/>
      <c r="N146" s="157"/>
      <c r="O146" s="157"/>
      <c r="P146" s="157"/>
      <c r="Q146" s="157"/>
      <c r="R146" s="157"/>
      <c r="S146" s="157"/>
      <c r="T146" s="157"/>
      <c r="U146" s="157"/>
      <c r="V146" s="157"/>
      <c r="W146" s="157"/>
    </row>
    <row r="147" spans="7:23">
      <c r="G147" s="157"/>
      <c r="H147" s="157"/>
      <c r="I147" s="157"/>
      <c r="J147" s="157"/>
      <c r="K147" s="157"/>
      <c r="L147" s="157"/>
      <c r="M147" s="157"/>
      <c r="N147" s="157"/>
      <c r="O147" s="157"/>
      <c r="P147" s="157"/>
      <c r="Q147" s="157"/>
      <c r="R147" s="157"/>
      <c r="S147" s="157"/>
      <c r="T147" s="157"/>
      <c r="U147" s="157"/>
      <c r="V147" s="157"/>
      <c r="W147" s="157"/>
    </row>
    <row r="148" spans="7:23">
      <c r="G148" s="157"/>
      <c r="H148" s="157"/>
      <c r="I148" s="157"/>
      <c r="J148" s="157"/>
      <c r="K148" s="157"/>
      <c r="L148" s="157"/>
      <c r="M148" s="157"/>
      <c r="N148" s="157"/>
      <c r="O148" s="157"/>
      <c r="P148" s="157"/>
      <c r="Q148" s="157"/>
      <c r="R148" s="157"/>
      <c r="S148" s="157"/>
      <c r="T148" s="157"/>
      <c r="U148" s="157"/>
      <c r="V148" s="157"/>
      <c r="W148" s="157"/>
    </row>
    <row r="151" spans="7:23">
      <c r="G151" s="157"/>
      <c r="H151" s="157"/>
    </row>
    <row r="152" spans="7:23">
      <c r="G152" s="157"/>
      <c r="H152" s="157"/>
    </row>
    <row r="153" spans="7:23">
      <c r="G153" s="157"/>
      <c r="H153" s="157"/>
    </row>
  </sheetData>
  <sheetProtection algorithmName="SHA-512" hashValue="s4leDHHrqS+UKBJfNzfqE5Eh5RT8CCm3apLOhNGYvJLS3znmusWyt8J/riU/u0ttSYk9aW8gybAAZu2tryTcXQ==" saltValue="cMvKO/MspVb4+HV47XD8BA==" spinCount="100000" sheet="1" objects="1" scenarios="1" formatCells="0"/>
  <dataConsolidate/>
  <mergeCells count="166">
    <mergeCell ref="C50:W50"/>
    <mergeCell ref="C47:G47"/>
    <mergeCell ref="C48:G48"/>
    <mergeCell ref="H47:K47"/>
    <mergeCell ref="H48:K48"/>
    <mergeCell ref="J108:W108"/>
    <mergeCell ref="C76:H76"/>
    <mergeCell ref="C77:H77"/>
    <mergeCell ref="E58:F58"/>
    <mergeCell ref="C58:D58"/>
    <mergeCell ref="C62:D62"/>
    <mergeCell ref="E62:F62"/>
    <mergeCell ref="C66:D66"/>
    <mergeCell ref="E66:F66"/>
    <mergeCell ref="C68:W68"/>
    <mergeCell ref="C71:W71"/>
    <mergeCell ref="C57:F57"/>
    <mergeCell ref="J91:U91"/>
    <mergeCell ref="V90:W90"/>
    <mergeCell ref="C60:F60"/>
    <mergeCell ref="G60:I60"/>
    <mergeCell ref="K60:W61"/>
    <mergeCell ref="C80:W80"/>
    <mergeCell ref="C55:W55"/>
    <mergeCell ref="C79:W79"/>
    <mergeCell ref="D89:I89"/>
    <mergeCell ref="J89:U89"/>
    <mergeCell ref="C114:W114"/>
    <mergeCell ref="AB51:AO53"/>
    <mergeCell ref="D108:I108"/>
    <mergeCell ref="V92:W92"/>
    <mergeCell ref="J92:U92"/>
    <mergeCell ref="D93:I93"/>
    <mergeCell ref="J93:U93"/>
    <mergeCell ref="C95:W95"/>
    <mergeCell ref="D92:I92"/>
    <mergeCell ref="J76:W77"/>
    <mergeCell ref="C52:W52"/>
    <mergeCell ref="C73:H73"/>
    <mergeCell ref="C74:H74"/>
    <mergeCell ref="P53:Q53"/>
    <mergeCell ref="C53:O53"/>
    <mergeCell ref="J73:W74"/>
    <mergeCell ref="C106:W106"/>
    <mergeCell ref="AA60:AN61"/>
    <mergeCell ref="C61:F61"/>
    <mergeCell ref="G61:I61"/>
    <mergeCell ref="C64:F64"/>
    <mergeCell ref="V120:W120"/>
    <mergeCell ref="J120:U120"/>
    <mergeCell ref="AA56:AN57"/>
    <mergeCell ref="K56:W57"/>
    <mergeCell ref="G56:I56"/>
    <mergeCell ref="G57:I57"/>
    <mergeCell ref="V93:W93"/>
    <mergeCell ref="I102:O102"/>
    <mergeCell ref="C72:W72"/>
    <mergeCell ref="D111:I111"/>
    <mergeCell ref="D109:I109"/>
    <mergeCell ref="J111:W111"/>
    <mergeCell ref="J110:W110"/>
    <mergeCell ref="J109:W109"/>
    <mergeCell ref="L119:M119"/>
    <mergeCell ref="C101:W101"/>
    <mergeCell ref="R119:S119"/>
    <mergeCell ref="C113:W113"/>
    <mergeCell ref="C115:W115"/>
    <mergeCell ref="C69:W69"/>
    <mergeCell ref="L118:M118"/>
    <mergeCell ref="D120:I120"/>
    <mergeCell ref="N97:R97"/>
    <mergeCell ref="C56:F56"/>
    <mergeCell ref="C99:H99"/>
    <mergeCell ref="I99:M99"/>
    <mergeCell ref="V89:W89"/>
    <mergeCell ref="C82:C86"/>
    <mergeCell ref="V88:W88"/>
    <mergeCell ref="D110:I110"/>
    <mergeCell ref="Q102:W103"/>
    <mergeCell ref="C117:W117"/>
    <mergeCell ref="C102:H102"/>
    <mergeCell ref="D88:I88"/>
    <mergeCell ref="J88:U88"/>
    <mergeCell ref="E82:J82"/>
    <mergeCell ref="D90:I90"/>
    <mergeCell ref="J90:U90"/>
    <mergeCell ref="C97:H97"/>
    <mergeCell ref="D91:I91"/>
    <mergeCell ref="V91:W91"/>
    <mergeCell ref="C96:W96"/>
    <mergeCell ref="I97:M97"/>
    <mergeCell ref="S97:W97"/>
    <mergeCell ref="Z18:AB18"/>
    <mergeCell ref="C33:H33"/>
    <mergeCell ref="C30:H30"/>
    <mergeCell ref="C31:H31"/>
    <mergeCell ref="C29:W29"/>
    <mergeCell ref="J30:W31"/>
    <mergeCell ref="C38:F38"/>
    <mergeCell ref="E27:W27"/>
    <mergeCell ref="I18:K18"/>
    <mergeCell ref="B18:D18"/>
    <mergeCell ref="E18:H18"/>
    <mergeCell ref="L18:O18"/>
    <mergeCell ref="B19:D19"/>
    <mergeCell ref="J33:W34"/>
    <mergeCell ref="Z19:AB19"/>
    <mergeCell ref="G42:J42"/>
    <mergeCell ref="C44:W44"/>
    <mergeCell ref="I19:K19"/>
    <mergeCell ref="E19:H19"/>
    <mergeCell ref="L19:O19"/>
    <mergeCell ref="C27:D27"/>
    <mergeCell ref="C37:F37"/>
    <mergeCell ref="G38:H38"/>
    <mergeCell ref="G37:H37"/>
    <mergeCell ref="K41:O41"/>
    <mergeCell ref="K42:O42"/>
    <mergeCell ref="AC19:AF19"/>
    <mergeCell ref="J37:W38"/>
    <mergeCell ref="I11:K11"/>
    <mergeCell ref="P11:R11"/>
    <mergeCell ref="B12:D12"/>
    <mergeCell ref="E12:W12"/>
    <mergeCell ref="G64:I64"/>
    <mergeCell ref="K64:W65"/>
    <mergeCell ref="AA64:AN65"/>
    <mergeCell ref="C65:F65"/>
    <mergeCell ref="G65:I65"/>
    <mergeCell ref="S13:W13"/>
    <mergeCell ref="L11:O11"/>
    <mergeCell ref="B11:D11"/>
    <mergeCell ref="P18:R19"/>
    <mergeCell ref="B15:K16"/>
    <mergeCell ref="S18:T19"/>
    <mergeCell ref="L13:O13"/>
    <mergeCell ref="P13:R13"/>
    <mergeCell ref="I13:K13"/>
    <mergeCell ref="E13:H13"/>
    <mergeCell ref="B13:D13"/>
    <mergeCell ref="E11:H11"/>
    <mergeCell ref="S11:W11"/>
    <mergeCell ref="B121:W121"/>
    <mergeCell ref="E122:N122"/>
    <mergeCell ref="E124:N124"/>
    <mergeCell ref="B4:W4"/>
    <mergeCell ref="C41:F41"/>
    <mergeCell ref="G41:J41"/>
    <mergeCell ref="B21:K21"/>
    <mergeCell ref="B22:K22"/>
    <mergeCell ref="B23:K23"/>
    <mergeCell ref="Q23:W23"/>
    <mergeCell ref="M23:P23"/>
    <mergeCell ref="B6:W6"/>
    <mergeCell ref="C42:F42"/>
    <mergeCell ref="P41:S41"/>
    <mergeCell ref="T41:W41"/>
    <mergeCell ref="T42:W42"/>
    <mergeCell ref="P42:S42"/>
    <mergeCell ref="C34:H34"/>
    <mergeCell ref="I10:K10"/>
    <mergeCell ref="L10:W10"/>
    <mergeCell ref="B10:D10"/>
    <mergeCell ref="E10:H10"/>
    <mergeCell ref="I118:J118"/>
    <mergeCell ref="C118:H118"/>
  </mergeCells>
  <phoneticPr fontId="2"/>
  <conditionalFormatting sqref="E124:N124">
    <cfRule type="expression" dxfId="2" priority="1">
      <formula>$E$10=""</formula>
    </cfRule>
  </conditionalFormatting>
  <conditionalFormatting sqref="M23">
    <cfRule type="expression" dxfId="1" priority="3">
      <formula>$L$23=""</formula>
    </cfRule>
  </conditionalFormatting>
  <conditionalFormatting sqref="Q23:W23">
    <cfRule type="expression" dxfId="0" priority="2">
      <formula>$L$23=""</formula>
    </cfRule>
  </conditionalFormatting>
  <dataValidations count="29">
    <dataValidation type="list" allowBlank="1" showInputMessage="1" showErrorMessage="1" sqref="D94 D112 D120" xr:uid="{00000000-0002-0000-0000-000000000000}">
      <formula1>$G$136:$G$148</formula1>
    </dataValidation>
    <dataValidation type="list" allowBlank="1" showInputMessage="1" showErrorMessage="1" sqref="V120 V112 V94" xr:uid="{00000000-0002-0000-0000-000001000000}">
      <formula1>$I$129</formula1>
    </dataValidation>
    <dataValidation type="list" allowBlank="1" showInputMessage="1" showErrorMessage="1" sqref="C74 L16:R17 G65:I65 G57:I57 G61:I61" xr:uid="{00000000-0002-0000-0000-000003000000}">
      <formula1>"○"</formula1>
    </dataValidation>
    <dataValidation type="list" allowBlank="1" showInputMessage="1" showErrorMessage="1" sqref="G38:H38" xr:uid="{00000000-0002-0000-0000-000004000000}">
      <formula1>"月給,日給,時給"</formula1>
    </dataValidation>
    <dataValidation type="list" allowBlank="1" showInputMessage="1" showErrorMessage="1" sqref="N22 L21:L24 L26" xr:uid="{00000000-0002-0000-0000-000005000000}">
      <formula1>"○,　　,"</formula1>
    </dataValidation>
    <dataValidation type="list" allowBlank="1" showInputMessage="1" showErrorMessage="1" sqref="V89:W93 P53:Q53" xr:uid="{00000000-0002-0000-0000-000006000000}">
      <formula1>"○,　　"</formula1>
    </dataValidation>
    <dataValidation type="list" allowBlank="1" showInputMessage="1" showErrorMessage="1" sqref="I118:J118" xr:uid="{00000000-0002-0000-0000-000007000000}">
      <formula1>"○,×,　　,"</formula1>
    </dataValidation>
    <dataValidation type="list" allowBlank="1" showInputMessage="1" showErrorMessage="1" sqref="G63:I63 G67:I67" xr:uid="{00000000-0002-0000-0000-00000A000000}">
      <formula1>"〇,　　"</formula1>
    </dataValidation>
    <dataValidation type="list" allowBlank="1" showInputMessage="1" showErrorMessage="1" sqref="I102" xr:uid="{4C6228FB-7F22-45AA-956C-CBD387245959}">
      <formula1>"生産規模を拡大したい,施設外就労を拡大したい,現状維持でよい,別の作業を拡大したい,わからない"</formula1>
    </dataValidation>
    <dataValidation type="list" allowBlank="1" showInputMessage="1" showErrorMessage="1" sqref="D89:I93 D109:I111" xr:uid="{A965A5F3-635D-4DEA-99CB-3F6249E9B367}">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 type="whole" allowBlank="1" showInputMessage="1" showErrorMessage="1" error="10桁の事業所番号を入力してください。" sqref="E10:H10" xr:uid="{C5B7FE9B-ADE1-4D8C-B887-673AD4E8B85E}">
      <formula1>1000000000</formula1>
      <formula2>1200000000</formula2>
    </dataValidation>
    <dataValidation type="whole" allowBlank="1" showInputMessage="1" showErrorMessage="1" error="国税庁が指定する13桁の番号を入力してください。" sqref="S11" xr:uid="{4AED3F84-AFC6-4EE2-8B37-5B5D0B358B8A}">
      <formula1>1000000000000</formula1>
      <formula2>9999999999999</formula2>
    </dataValidation>
    <dataValidation type="whole" allowBlank="1" showInputMessage="1" showErrorMessage="1" error="契約者数を「数値」で入力してください。_x000a_（「人」は不要）_x000a_例：　○　20　　　×　20人" sqref="L18:O18" xr:uid="{E51D035B-712B-4861-A44B-F2043520C27C}">
      <formula1>1</formula1>
      <formula2>1000</formula2>
    </dataValidation>
    <dataValidation type="whole" allowBlank="1" showInputMessage="1" showErrorMessage="1" error="定員を「数値」で入力してください。_x000a_（「人」は不要）_x000a_例：　○　20　　　×　20人" sqref="E18:H18" xr:uid="{B20DA54C-3A5A-4B6D-9705-269FC0F79200}">
      <formula1>1</formula1>
      <formula2>1000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5:F65" xr:uid="{4BBF05B6-68EC-466C-989A-319780329E75}">
      <formula1>C31</formula1>
    </dataValidation>
    <dataValidation type="whole" allowBlank="1" showInputMessage="1" showErrorMessage="1" error="１年間の開所日数を「数値」で入力してください。_x000a_（「日」は不要）_x000a_例：　○　200　　　×　200日" sqref="G42:J42" xr:uid="{4DFE7E62-1813-47C0-B767-D9B4A1DCC5C0}">
      <formula1>0</formula1>
      <formula2>365</formula2>
    </dataValidation>
    <dataValidation type="whole" allowBlank="1" showInputMessage="1" showErrorMessage="1" error="１年間の開所月数を「数値」で入力してください。_x000a_（「月」は不要）_x000a_例：　○　12　　　×　12月" sqref="P42:S42" xr:uid="{B137CB3D-7287-4AA7-A6C0-09384D612596}">
      <formula1>0</formula1>
      <formula2>12</formula2>
    </dataValidation>
    <dataValidation type="decimal" allowBlank="1" showInputMessage="1" showErrorMessage="1" error="時間単位で「数値」を入力してください。_x000a__x000a_例：○　6.5　　　×　6.5時間" sqref="V17:W17 S18:T20" xr:uid="{1B3510BB-52CC-433A-8A46-C24995BAD311}">
      <formula1>0.01</formula1>
      <formula2>24</formula2>
    </dataValidation>
    <dataValidation type="list" allowBlank="1" showInputMessage="1" showErrorMessage="1" sqref="S11" xr:uid="{09E50648-8CCD-4B37-9EB4-A32E79DD0B4E}">
      <formula1>#REF!</formula1>
    </dataValidation>
    <dataValidation type="whole" allowBlank="1" showInputMessage="1" showErrorMessage="1" error="工賃支払総額を「数値」で入力してください。_x000a_（「円」は不要）_x000a_例：　○　2,000,000　　　×　2,000,000円" sqref="C38:F38" xr:uid="{9C5B60AA-6B4C-43C5-907A-14CE2B6477AB}">
      <formula1>0</formula1>
      <formula2>100000000000</formula2>
    </dataValidation>
    <dataValidation type="whole" allowBlank="1" showInputMessage="1" showErrorMessage="1" error="利用者延べ人数を「数値」で入力してください。_x000a_（「人」は不要）_x000a_例：　○　12,000　　　×　12,000人" sqref="C42:F42" xr:uid="{4A74139C-FB88-4867-BC05-072C9BE3020B}">
      <formula1>0</formula1>
      <formula2>37200</formula2>
    </dataValidation>
    <dataValidation type="decimal" allowBlank="1" showInputMessage="1" showErrorMessage="1" error="利用者総生産時間（以下例参照）を「数値」で入力してください。_x000a_（「時間」は不要）_x000a_例：　○　30,000　　　×　30,000時間" sqref="C48:G48" xr:uid="{41666B4A-F204-4234-A7FB-AF05B82928F3}">
      <formula1>0</formula1>
      <formula2>300000</formula2>
    </dataValidation>
    <dataValidation type="whole" allowBlank="1" showInputMessage="1" showErrorMessage="1" error="目標工賃額を「数値」で入力してください。_x000a_（「円」は不要）_x000a_例：　○　30,000　　　×　30,000円" sqref="E19:H19 L19:O19" xr:uid="{095DBB89-73F9-4FF3-8102-3B38172019CA}">
      <formula1>0</formula1>
      <formula2>1000000</formula2>
    </dataValidation>
    <dataValidation type="whole" allowBlank="1" showInputMessage="1" showErrorMessage="1" error="生産活動収入総額を「数値」で入力してください。_x000a_（「円」は不要）_x000a_例：　○　2,000,000　　　×　2,000,000円" sqref="C31:H31" xr:uid="{F2D5451B-90FD-4C2B-935D-3095B39AFD04}">
      <formula1>0</formula1>
      <formula2>100000000000</formula2>
    </dataValidation>
    <dataValidation type="whole" allowBlank="1" showInputMessage="1" showErrorMessage="1" error="就労支援事業支出額を「数値」で入力してください。_x000a_（「円」は不要）_x000a_例：　○　2,000,000　　　×　2,000,000円" sqref="C34:H34" xr:uid="{0B629A40-D822-4375-8FEC-A6D3B4C56F26}">
      <formula1>0</formula1>
      <formula2>100000000000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57:F57" xr:uid="{56937E4D-2264-42DF-91FD-C5517B4615C0}">
      <formula1>C31</formula1>
    </dataValidation>
    <dataValidation type="decimal" allowBlank="1" showInputMessage="1" showErrorMessage="1" error="「数値」で入力してください。（「％」は不要）_x000a_　例：○　0.3　　×　0.3％" sqref="C77:H77" xr:uid="{E453A79C-AE54-4DF2-8EF3-126282FD6FCE}">
      <formula1>0</formula1>
      <formula2>1</formula2>
    </dataValidation>
    <dataValidation type="decimal" allowBlank="1" showInputMessage="1" showErrorMessage="1" error="農地面積を「数値」で入力してください。_x000a_（「㎡」は不要）_x000a_例：　○　1,000　　　×　1,000㎡" sqref="I99:M99" xr:uid="{6EA06BE0-9CB8-43AB-BA4D-3A6AF2134603}">
      <formula1>0</formula1>
      <formula2>1000000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1:F61" xr:uid="{B5086C0B-BD99-4376-9629-7B8E2F49F2BB}">
      <formula1>C31</formula1>
    </dataValidation>
  </dataValidations>
  <printOptions horizontalCentered="1"/>
  <pageMargins left="0.31496062992125984" right="0.39370078740157483" top="0.39370078740157483" bottom="0.31496062992125984" header="0.23622047244094491" footer="0.31496062992125984"/>
  <pageSetup paperSize="9" scale="91" fitToHeight="0" orientation="portrait" cellComments="asDisplayed" r:id="rId1"/>
  <headerFooter alignWithMargins="0"/>
  <rowBreaks count="4" manualBreakCount="4">
    <brk id="24" max="23" man="1"/>
    <brk id="53" max="23" man="1"/>
    <brk id="77" max="23" man="1"/>
    <brk id="104" max="23" man="1"/>
  </rowBreaks>
  <colBreaks count="1" manualBreakCount="1">
    <brk id="1" max="122"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B93A9E-3A89-467C-AA71-4C44AD3F6FBC}">
          <x14:formula1>
            <xm:f>'事業所一覧（A型）'!$CE$1:$CE$6</xm:f>
          </x14:formula1>
          <xm:sqref>L11:O11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8C79-27C7-4F41-ADC2-86C2E0E15522}">
  <sheetPr>
    <tabColor rgb="FFFFFF99"/>
    <pageSetUpPr fitToPage="1"/>
  </sheetPr>
  <dimension ref="B2:AU125"/>
  <sheetViews>
    <sheetView view="pageBreakPreview" zoomScale="55" zoomScaleNormal="70" zoomScaleSheetLayoutView="55" workbookViewId="0">
      <selection activeCell="E29" sqref="E29"/>
    </sheetView>
  </sheetViews>
  <sheetFormatPr defaultColWidth="9" defaultRowHeight="15"/>
  <cols>
    <col min="1" max="1" width="2.33203125" style="25" customWidth="1"/>
    <col min="2" max="2" width="6" style="23" bestFit="1" customWidth="1"/>
    <col min="3" max="3" width="12.44140625" style="23" customWidth="1"/>
    <col min="4" max="4" width="9" style="23"/>
    <col min="5" max="6" width="6.6640625" style="23" customWidth="1"/>
    <col min="7" max="7" width="9.5546875" style="23" bestFit="1" customWidth="1"/>
    <col min="8" max="9" width="6.6640625" style="23" customWidth="1"/>
    <col min="10" max="10" width="9.5546875" style="23" bestFit="1" customWidth="1"/>
    <col min="11" max="12" width="6.6640625" style="23" customWidth="1"/>
    <col min="13" max="13" width="9.5546875" style="23" bestFit="1" customWidth="1"/>
    <col min="14" max="15" width="6.6640625" style="23" customWidth="1"/>
    <col min="16" max="16" width="9.5546875" style="23" bestFit="1" customWidth="1"/>
    <col min="17" max="18" width="6.6640625" style="23" customWidth="1"/>
    <col min="19" max="19" width="9.5546875" style="23" bestFit="1" customWidth="1"/>
    <col min="20" max="21" width="6.6640625" style="23" customWidth="1"/>
    <col min="22" max="22" width="9.5546875" style="23" bestFit="1" customWidth="1"/>
    <col min="23" max="24" width="6.6640625" style="23" customWidth="1"/>
    <col min="25" max="25" width="9.5546875" style="23" bestFit="1" customWidth="1"/>
    <col min="26" max="27" width="6.6640625" style="23" customWidth="1"/>
    <col min="28" max="28" width="9.5546875" style="23" bestFit="1" customWidth="1"/>
    <col min="29" max="30" width="6.6640625" style="23" customWidth="1"/>
    <col min="31" max="31" width="9.5546875" style="23" bestFit="1" customWidth="1"/>
    <col min="32" max="33" width="6.6640625" style="23" customWidth="1"/>
    <col min="34" max="34" width="9.5546875" style="23" bestFit="1" customWidth="1"/>
    <col min="35" max="36" width="6.6640625" style="23" customWidth="1"/>
    <col min="37" max="37" width="9.5546875" style="23" bestFit="1" customWidth="1"/>
    <col min="38" max="39" width="6.6640625" style="23" customWidth="1"/>
    <col min="40" max="40" width="9.5546875" style="23" bestFit="1" customWidth="1"/>
    <col min="41" max="42" width="9.109375" style="23" bestFit="1" customWidth="1"/>
    <col min="43" max="43" width="10.77734375" style="23" bestFit="1" customWidth="1"/>
    <col min="44" max="44" width="9" style="23"/>
    <col min="45" max="45" width="9.109375" style="23" bestFit="1" customWidth="1"/>
    <col min="46" max="47" width="9" style="23"/>
    <col min="48" max="16384" width="9" style="25"/>
  </cols>
  <sheetData>
    <row r="2" spans="2:47" ht="24.6">
      <c r="B2" s="22" t="s">
        <v>356</v>
      </c>
      <c r="D2" s="24"/>
      <c r="E2" s="24"/>
      <c r="R2" s="402" t="s">
        <v>401</v>
      </c>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4"/>
    </row>
    <row r="3" spans="2:47" ht="35.25" customHeight="1">
      <c r="B3" s="26" t="s">
        <v>375</v>
      </c>
      <c r="J3" s="27" t="s">
        <v>397</v>
      </c>
      <c r="R3" s="405"/>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7"/>
    </row>
    <row r="4" spans="2:47" ht="13.2" customHeight="1" thickBot="1">
      <c r="B4" s="26"/>
      <c r="C4" s="28"/>
    </row>
    <row r="5" spans="2:47" ht="26.4" customHeight="1">
      <c r="B5" s="363" t="s">
        <v>357</v>
      </c>
      <c r="C5" s="364"/>
      <c r="D5" s="29"/>
      <c r="E5" s="360" t="s">
        <v>358</v>
      </c>
      <c r="F5" s="361"/>
      <c r="G5" s="362"/>
      <c r="H5" s="360" t="s">
        <v>342</v>
      </c>
      <c r="I5" s="361"/>
      <c r="J5" s="362"/>
      <c r="K5" s="360" t="s">
        <v>343</v>
      </c>
      <c r="L5" s="361"/>
      <c r="M5" s="362"/>
      <c r="N5" s="361" t="s">
        <v>344</v>
      </c>
      <c r="O5" s="361"/>
      <c r="P5" s="361"/>
      <c r="Q5" s="360" t="s">
        <v>345</v>
      </c>
      <c r="R5" s="361"/>
      <c r="S5" s="362"/>
      <c r="T5" s="361" t="s">
        <v>346</v>
      </c>
      <c r="U5" s="361"/>
      <c r="V5" s="361"/>
      <c r="W5" s="360" t="s">
        <v>347</v>
      </c>
      <c r="X5" s="361"/>
      <c r="Y5" s="362"/>
      <c r="Z5" s="361" t="s">
        <v>348</v>
      </c>
      <c r="AA5" s="361"/>
      <c r="AB5" s="361"/>
      <c r="AC5" s="360" t="s">
        <v>349</v>
      </c>
      <c r="AD5" s="361"/>
      <c r="AE5" s="362"/>
      <c r="AF5" s="361" t="s">
        <v>350</v>
      </c>
      <c r="AG5" s="361"/>
      <c r="AH5" s="361"/>
      <c r="AI5" s="360" t="s">
        <v>351</v>
      </c>
      <c r="AJ5" s="361"/>
      <c r="AK5" s="362"/>
      <c r="AL5" s="361" t="s">
        <v>352</v>
      </c>
      <c r="AM5" s="361"/>
      <c r="AN5" s="362"/>
      <c r="AO5" s="381" t="s">
        <v>359</v>
      </c>
      <c r="AP5" s="382"/>
      <c r="AQ5" s="383"/>
      <c r="AS5" s="384" t="s">
        <v>399</v>
      </c>
      <c r="AT5" s="25"/>
      <c r="AU5" s="25"/>
    </row>
    <row r="6" spans="2:47" ht="26.4" customHeight="1">
      <c r="B6" s="365"/>
      <c r="C6" s="366"/>
      <c r="D6" s="31" t="s">
        <v>360</v>
      </c>
      <c r="E6" s="376"/>
      <c r="F6" s="375"/>
      <c r="G6" s="377"/>
      <c r="H6" s="376"/>
      <c r="I6" s="375"/>
      <c r="J6" s="377"/>
      <c r="K6" s="376"/>
      <c r="L6" s="375"/>
      <c r="M6" s="377"/>
      <c r="N6" s="375"/>
      <c r="O6" s="375"/>
      <c r="P6" s="375"/>
      <c r="Q6" s="376"/>
      <c r="R6" s="375"/>
      <c r="S6" s="377"/>
      <c r="T6" s="375"/>
      <c r="U6" s="375"/>
      <c r="V6" s="375"/>
      <c r="W6" s="376"/>
      <c r="X6" s="375"/>
      <c r="Y6" s="377"/>
      <c r="Z6" s="375"/>
      <c r="AA6" s="375"/>
      <c r="AB6" s="375"/>
      <c r="AC6" s="376"/>
      <c r="AD6" s="375"/>
      <c r="AE6" s="377"/>
      <c r="AF6" s="375"/>
      <c r="AG6" s="375"/>
      <c r="AH6" s="375"/>
      <c r="AI6" s="376"/>
      <c r="AJ6" s="375"/>
      <c r="AK6" s="377"/>
      <c r="AL6" s="375"/>
      <c r="AM6" s="375"/>
      <c r="AN6" s="377"/>
      <c r="AO6" s="378">
        <f>SUM(E6:AN6)</f>
        <v>0</v>
      </c>
      <c r="AP6" s="379"/>
      <c r="AQ6" s="380"/>
      <c r="AR6" s="23" t="s">
        <v>387</v>
      </c>
      <c r="AS6" s="385"/>
      <c r="AT6" s="25"/>
      <c r="AU6" s="25"/>
    </row>
    <row r="7" spans="2:47" ht="26.4" customHeight="1">
      <c r="B7" s="365"/>
      <c r="C7" s="366"/>
      <c r="D7" s="369" t="s">
        <v>398</v>
      </c>
      <c r="E7" s="371" t="s">
        <v>361</v>
      </c>
      <c r="F7" s="372"/>
      <c r="G7" s="373" t="s">
        <v>362</v>
      </c>
      <c r="H7" s="371" t="s">
        <v>361</v>
      </c>
      <c r="I7" s="372"/>
      <c r="J7" s="373" t="s">
        <v>362</v>
      </c>
      <c r="K7" s="371" t="s">
        <v>361</v>
      </c>
      <c r="L7" s="372"/>
      <c r="M7" s="373" t="s">
        <v>362</v>
      </c>
      <c r="N7" s="387" t="s">
        <v>361</v>
      </c>
      <c r="O7" s="372"/>
      <c r="P7" s="373" t="s">
        <v>362</v>
      </c>
      <c r="Q7" s="371" t="s">
        <v>361</v>
      </c>
      <c r="R7" s="372"/>
      <c r="S7" s="373" t="s">
        <v>362</v>
      </c>
      <c r="T7" s="387" t="s">
        <v>361</v>
      </c>
      <c r="U7" s="372"/>
      <c r="V7" s="373" t="s">
        <v>362</v>
      </c>
      <c r="W7" s="371" t="s">
        <v>361</v>
      </c>
      <c r="X7" s="372"/>
      <c r="Y7" s="373" t="s">
        <v>362</v>
      </c>
      <c r="Z7" s="387" t="s">
        <v>361</v>
      </c>
      <c r="AA7" s="372"/>
      <c r="AB7" s="373" t="s">
        <v>362</v>
      </c>
      <c r="AC7" s="371" t="s">
        <v>361</v>
      </c>
      <c r="AD7" s="372"/>
      <c r="AE7" s="373" t="s">
        <v>362</v>
      </c>
      <c r="AF7" s="387" t="s">
        <v>361</v>
      </c>
      <c r="AG7" s="372"/>
      <c r="AH7" s="373" t="s">
        <v>362</v>
      </c>
      <c r="AI7" s="371" t="s">
        <v>361</v>
      </c>
      <c r="AJ7" s="372"/>
      <c r="AK7" s="373" t="s">
        <v>362</v>
      </c>
      <c r="AL7" s="387" t="s">
        <v>361</v>
      </c>
      <c r="AM7" s="372"/>
      <c r="AN7" s="373" t="s">
        <v>362</v>
      </c>
      <c r="AO7" s="393" t="s">
        <v>361</v>
      </c>
      <c r="AP7" s="394"/>
      <c r="AQ7" s="395" t="s">
        <v>363</v>
      </c>
      <c r="AS7" s="385"/>
      <c r="AT7" s="25"/>
      <c r="AU7" s="25"/>
    </row>
    <row r="8" spans="2:47" ht="26.4" customHeight="1" thickBot="1">
      <c r="B8" s="367"/>
      <c r="C8" s="368"/>
      <c r="D8" s="370"/>
      <c r="E8" s="32" t="s">
        <v>364</v>
      </c>
      <c r="F8" s="33" t="s">
        <v>365</v>
      </c>
      <c r="G8" s="374"/>
      <c r="H8" s="32" t="s">
        <v>364</v>
      </c>
      <c r="I8" s="33" t="s">
        <v>365</v>
      </c>
      <c r="J8" s="374"/>
      <c r="K8" s="32" t="s">
        <v>364</v>
      </c>
      <c r="L8" s="33" t="s">
        <v>365</v>
      </c>
      <c r="M8" s="374"/>
      <c r="N8" s="34" t="s">
        <v>364</v>
      </c>
      <c r="O8" s="33" t="s">
        <v>365</v>
      </c>
      <c r="P8" s="374"/>
      <c r="Q8" s="32" t="s">
        <v>364</v>
      </c>
      <c r="R8" s="33" t="s">
        <v>365</v>
      </c>
      <c r="S8" s="374"/>
      <c r="T8" s="34" t="s">
        <v>364</v>
      </c>
      <c r="U8" s="33" t="s">
        <v>365</v>
      </c>
      <c r="V8" s="374"/>
      <c r="W8" s="32" t="s">
        <v>364</v>
      </c>
      <c r="X8" s="33" t="s">
        <v>365</v>
      </c>
      <c r="Y8" s="374"/>
      <c r="Z8" s="34" t="s">
        <v>364</v>
      </c>
      <c r="AA8" s="33" t="s">
        <v>365</v>
      </c>
      <c r="AB8" s="374"/>
      <c r="AC8" s="32" t="s">
        <v>364</v>
      </c>
      <c r="AD8" s="33" t="s">
        <v>365</v>
      </c>
      <c r="AE8" s="374"/>
      <c r="AF8" s="34" t="s">
        <v>364</v>
      </c>
      <c r="AG8" s="33" t="s">
        <v>365</v>
      </c>
      <c r="AH8" s="374"/>
      <c r="AI8" s="32" t="s">
        <v>364</v>
      </c>
      <c r="AJ8" s="33" t="s">
        <v>365</v>
      </c>
      <c r="AK8" s="374"/>
      <c r="AL8" s="34" t="s">
        <v>364</v>
      </c>
      <c r="AM8" s="33" t="s">
        <v>365</v>
      </c>
      <c r="AN8" s="374"/>
      <c r="AO8" s="32" t="s">
        <v>364</v>
      </c>
      <c r="AP8" s="33" t="s">
        <v>365</v>
      </c>
      <c r="AQ8" s="396"/>
      <c r="AR8" s="35"/>
      <c r="AS8" s="386"/>
      <c r="AT8" s="25"/>
      <c r="AU8" s="25"/>
    </row>
    <row r="9" spans="2:47" ht="26.4" customHeight="1">
      <c r="B9" s="36">
        <v>1</v>
      </c>
      <c r="C9" s="2"/>
      <c r="D9" s="3"/>
      <c r="E9" s="4"/>
      <c r="F9" s="5"/>
      <c r="G9" s="6"/>
      <c r="H9" s="7"/>
      <c r="I9" s="5"/>
      <c r="J9" s="6"/>
      <c r="K9" s="7"/>
      <c r="L9" s="5"/>
      <c r="M9" s="6"/>
      <c r="N9" s="8"/>
      <c r="O9" s="5"/>
      <c r="P9" s="9"/>
      <c r="Q9" s="7"/>
      <c r="R9" s="5"/>
      <c r="S9" s="6"/>
      <c r="T9" s="8"/>
      <c r="U9" s="5"/>
      <c r="V9" s="9"/>
      <c r="W9" s="7"/>
      <c r="X9" s="5"/>
      <c r="Y9" s="6"/>
      <c r="Z9" s="8"/>
      <c r="AA9" s="5"/>
      <c r="AB9" s="9"/>
      <c r="AC9" s="7"/>
      <c r="AD9" s="5"/>
      <c r="AE9" s="6"/>
      <c r="AF9" s="8"/>
      <c r="AG9" s="5"/>
      <c r="AH9" s="9"/>
      <c r="AI9" s="7"/>
      <c r="AJ9" s="5"/>
      <c r="AK9" s="6"/>
      <c r="AL9" s="8"/>
      <c r="AM9" s="5"/>
      <c r="AN9" s="10"/>
      <c r="AO9" s="37">
        <f t="shared" ref="AO9:AO108" si="0">E9+H9+K9+N9+Q9+T9+W9+Z9+AC9+AF9+AI9+AL9</f>
        <v>0</v>
      </c>
      <c r="AP9" s="38">
        <f t="shared" ref="AP9:AQ108" si="1">F9+I9+L9+O9+R9+U9+X9+AD9+AG9+AJ9+AM9+AA9</f>
        <v>0</v>
      </c>
      <c r="AQ9" s="39">
        <f t="shared" si="1"/>
        <v>0</v>
      </c>
      <c r="AR9" s="40"/>
      <c r="AS9" s="41">
        <f>COUNTIFS(E9,"&lt;&gt;0", E9, "&lt;&gt;")+COUNTIFS(H9,"&lt;&gt;0", H9, "&lt;&gt;")+COUNTIFS(K9,"&lt;&gt;0", K9, "&lt;&gt;")+COUNTIFS(N9,"&lt;&gt;0", N9, "&lt;&gt;")+COUNTIFS(Q9,"&lt;&gt;0", Q9, "&lt;&gt;")+COUNTIFS(T9,"&lt;&gt;0", T9, "&lt;&gt;")+COUNTIFS(W9,"&lt;&gt;0", W9, "&lt;&gt;")+COUNTIFS(Z9,"&lt;&gt;0", Z9, "&lt;&gt;")+COUNTIFS(AC9,"&lt;&gt;0", AC9, "&lt;&gt;")+COUNTIFS(AF9,"&lt;&gt;0", AF9, "&lt;&gt;")+COUNTIFS(AI9,"&lt;&gt;0", AI9, "&lt;&gt;")+COUNTIFS(AL9,"&lt;&gt;0", AL9, "&lt;&gt;")</f>
        <v>0</v>
      </c>
      <c r="AT9" s="25"/>
      <c r="AU9" s="25"/>
    </row>
    <row r="10" spans="2:47" ht="26.4" customHeight="1">
      <c r="B10" s="42">
        <v>2</v>
      </c>
      <c r="C10" s="11"/>
      <c r="D10" s="12"/>
      <c r="E10" s="13"/>
      <c r="F10" s="14"/>
      <c r="G10" s="15"/>
      <c r="H10" s="16"/>
      <c r="I10" s="14"/>
      <c r="J10" s="15"/>
      <c r="K10" s="16"/>
      <c r="L10" s="14"/>
      <c r="M10" s="15"/>
      <c r="N10" s="17"/>
      <c r="O10" s="14"/>
      <c r="P10" s="18"/>
      <c r="Q10" s="16"/>
      <c r="R10" s="14"/>
      <c r="S10" s="15"/>
      <c r="T10" s="17"/>
      <c r="U10" s="14"/>
      <c r="V10" s="18"/>
      <c r="W10" s="16"/>
      <c r="X10" s="14"/>
      <c r="Y10" s="15"/>
      <c r="Z10" s="17"/>
      <c r="AA10" s="14"/>
      <c r="AB10" s="18"/>
      <c r="AC10" s="16"/>
      <c r="AD10" s="14"/>
      <c r="AE10" s="15"/>
      <c r="AF10" s="17"/>
      <c r="AG10" s="14"/>
      <c r="AH10" s="18"/>
      <c r="AI10" s="16"/>
      <c r="AJ10" s="14"/>
      <c r="AK10" s="15"/>
      <c r="AL10" s="17"/>
      <c r="AM10" s="14"/>
      <c r="AN10" s="19"/>
      <c r="AO10" s="42">
        <f t="shared" si="0"/>
        <v>0</v>
      </c>
      <c r="AP10" s="44">
        <f t="shared" si="1"/>
        <v>0</v>
      </c>
      <c r="AQ10" s="43">
        <f t="shared" si="1"/>
        <v>0</v>
      </c>
      <c r="AR10" s="40"/>
      <c r="AS10" s="45">
        <f t="shared" ref="AS10:AS108" si="2">COUNTIFS(E10,"&lt;&gt;0", E10, "&lt;&gt;")+COUNTIFS(H10,"&lt;&gt;0", H10, "&lt;&gt;")+COUNTIFS(K10,"&lt;&gt;0", K10, "&lt;&gt;")+COUNTIFS(N10,"&lt;&gt;0", N10, "&lt;&gt;")+COUNTIFS(Q10,"&lt;&gt;0", Q10, "&lt;&gt;")+COUNTIFS(T10,"&lt;&gt;0", T10, "&lt;&gt;")+COUNTIFS(W10,"&lt;&gt;0", W10, "&lt;&gt;")+COUNTIFS(Z10,"&lt;&gt;0", Z10, "&lt;&gt;")+COUNTIFS(AC10,"&lt;&gt;0", AC10, "&lt;&gt;")+COUNTIFS(AF10,"&lt;&gt;0", AF10, "&lt;&gt;")+COUNTIFS(AI10,"&lt;&gt;0", AI10, "&lt;&gt;")+COUNTIFS(AL10,"&lt;&gt;0", AL10, "&lt;&gt;")</f>
        <v>0</v>
      </c>
      <c r="AT10" s="25"/>
      <c r="AU10" s="25"/>
    </row>
    <row r="11" spans="2:47" ht="26.4" customHeight="1">
      <c r="B11" s="42">
        <v>3</v>
      </c>
      <c r="C11" s="11"/>
      <c r="D11" s="12"/>
      <c r="E11" s="13"/>
      <c r="F11" s="14"/>
      <c r="G11" s="15"/>
      <c r="H11" s="16"/>
      <c r="I11" s="14"/>
      <c r="J11" s="15"/>
      <c r="K11" s="16"/>
      <c r="L11" s="14"/>
      <c r="M11" s="15"/>
      <c r="N11" s="17"/>
      <c r="O11" s="14"/>
      <c r="P11" s="18"/>
      <c r="Q11" s="16"/>
      <c r="R11" s="14"/>
      <c r="S11" s="15"/>
      <c r="T11" s="17"/>
      <c r="U11" s="14"/>
      <c r="V11" s="18"/>
      <c r="W11" s="16"/>
      <c r="X11" s="14"/>
      <c r="Y11" s="15"/>
      <c r="Z11" s="17"/>
      <c r="AA11" s="14"/>
      <c r="AB11" s="18"/>
      <c r="AC11" s="16"/>
      <c r="AD11" s="14"/>
      <c r="AE11" s="15"/>
      <c r="AF11" s="17"/>
      <c r="AG11" s="14"/>
      <c r="AH11" s="18"/>
      <c r="AI11" s="16"/>
      <c r="AJ11" s="14"/>
      <c r="AK11" s="15"/>
      <c r="AL11" s="17"/>
      <c r="AM11" s="14"/>
      <c r="AN11" s="19"/>
      <c r="AO11" s="46">
        <f t="shared" si="0"/>
        <v>0</v>
      </c>
      <c r="AP11" s="47">
        <f t="shared" si="1"/>
        <v>0</v>
      </c>
      <c r="AQ11" s="48">
        <f t="shared" si="1"/>
        <v>0</v>
      </c>
      <c r="AR11" s="40"/>
      <c r="AS11" s="45">
        <f t="shared" si="2"/>
        <v>0</v>
      </c>
      <c r="AT11" s="25"/>
      <c r="AU11" s="25"/>
    </row>
    <row r="12" spans="2:47" ht="26.4" customHeight="1">
      <c r="B12" s="42">
        <v>4</v>
      </c>
      <c r="C12" s="11"/>
      <c r="D12" s="12"/>
      <c r="E12" s="13"/>
      <c r="F12" s="14"/>
      <c r="G12" s="15"/>
      <c r="H12" s="16"/>
      <c r="I12" s="14"/>
      <c r="J12" s="15"/>
      <c r="K12" s="16"/>
      <c r="L12" s="14"/>
      <c r="M12" s="15"/>
      <c r="N12" s="17"/>
      <c r="O12" s="14"/>
      <c r="P12" s="18"/>
      <c r="Q12" s="16"/>
      <c r="R12" s="14"/>
      <c r="S12" s="15"/>
      <c r="T12" s="17"/>
      <c r="U12" s="14"/>
      <c r="V12" s="18"/>
      <c r="W12" s="16"/>
      <c r="X12" s="14"/>
      <c r="Y12" s="15"/>
      <c r="Z12" s="17"/>
      <c r="AA12" s="14"/>
      <c r="AB12" s="18"/>
      <c r="AC12" s="16"/>
      <c r="AD12" s="14"/>
      <c r="AE12" s="15"/>
      <c r="AF12" s="17"/>
      <c r="AG12" s="14"/>
      <c r="AH12" s="18"/>
      <c r="AI12" s="16"/>
      <c r="AJ12" s="14"/>
      <c r="AK12" s="15"/>
      <c r="AL12" s="17"/>
      <c r="AM12" s="14"/>
      <c r="AN12" s="19"/>
      <c r="AO12" s="42">
        <f t="shared" si="0"/>
        <v>0</v>
      </c>
      <c r="AP12" s="44">
        <f t="shared" si="1"/>
        <v>0</v>
      </c>
      <c r="AQ12" s="43">
        <f t="shared" si="1"/>
        <v>0</v>
      </c>
      <c r="AR12" s="40"/>
      <c r="AS12" s="45">
        <f t="shared" si="2"/>
        <v>0</v>
      </c>
      <c r="AT12" s="25"/>
      <c r="AU12" s="25"/>
    </row>
    <row r="13" spans="2:47" ht="26.4" customHeight="1">
      <c r="B13" s="42">
        <v>5</v>
      </c>
      <c r="C13" s="11"/>
      <c r="D13" s="12"/>
      <c r="E13" s="13"/>
      <c r="F13" s="14"/>
      <c r="G13" s="15"/>
      <c r="H13" s="16"/>
      <c r="I13" s="14"/>
      <c r="J13" s="15"/>
      <c r="K13" s="16"/>
      <c r="L13" s="14"/>
      <c r="M13" s="15"/>
      <c r="N13" s="17"/>
      <c r="O13" s="14"/>
      <c r="P13" s="18"/>
      <c r="Q13" s="16"/>
      <c r="R13" s="14"/>
      <c r="S13" s="15"/>
      <c r="T13" s="17"/>
      <c r="U13" s="14"/>
      <c r="V13" s="18"/>
      <c r="W13" s="16"/>
      <c r="X13" s="14"/>
      <c r="Y13" s="15"/>
      <c r="Z13" s="17"/>
      <c r="AA13" s="14"/>
      <c r="AB13" s="18"/>
      <c r="AC13" s="16"/>
      <c r="AD13" s="14"/>
      <c r="AE13" s="15"/>
      <c r="AF13" s="17"/>
      <c r="AG13" s="14"/>
      <c r="AH13" s="18"/>
      <c r="AI13" s="16"/>
      <c r="AJ13" s="14"/>
      <c r="AK13" s="15"/>
      <c r="AL13" s="17"/>
      <c r="AM13" s="14"/>
      <c r="AN13" s="19"/>
      <c r="AO13" s="42">
        <f t="shared" si="0"/>
        <v>0</v>
      </c>
      <c r="AP13" s="44">
        <f t="shared" si="1"/>
        <v>0</v>
      </c>
      <c r="AQ13" s="43">
        <f t="shared" si="1"/>
        <v>0</v>
      </c>
      <c r="AR13" s="40"/>
      <c r="AS13" s="45">
        <f t="shared" si="2"/>
        <v>0</v>
      </c>
      <c r="AT13" s="25"/>
      <c r="AU13" s="25"/>
    </row>
    <row r="14" spans="2:47" ht="26.4" customHeight="1">
      <c r="B14" s="42">
        <v>6</v>
      </c>
      <c r="C14" s="11"/>
      <c r="D14" s="12"/>
      <c r="E14" s="13"/>
      <c r="F14" s="14"/>
      <c r="G14" s="15"/>
      <c r="H14" s="16"/>
      <c r="I14" s="14"/>
      <c r="J14" s="15"/>
      <c r="K14" s="16"/>
      <c r="L14" s="14"/>
      <c r="M14" s="15"/>
      <c r="N14" s="17"/>
      <c r="O14" s="14"/>
      <c r="P14" s="18"/>
      <c r="Q14" s="16"/>
      <c r="R14" s="14"/>
      <c r="S14" s="15"/>
      <c r="T14" s="17"/>
      <c r="U14" s="14"/>
      <c r="V14" s="18"/>
      <c r="W14" s="16"/>
      <c r="X14" s="14"/>
      <c r="Y14" s="15"/>
      <c r="Z14" s="17"/>
      <c r="AA14" s="14"/>
      <c r="AB14" s="18"/>
      <c r="AC14" s="16"/>
      <c r="AD14" s="14"/>
      <c r="AE14" s="15"/>
      <c r="AF14" s="17"/>
      <c r="AG14" s="14"/>
      <c r="AH14" s="18"/>
      <c r="AI14" s="16"/>
      <c r="AJ14" s="14"/>
      <c r="AK14" s="15"/>
      <c r="AL14" s="17"/>
      <c r="AM14" s="14"/>
      <c r="AN14" s="19"/>
      <c r="AO14" s="42">
        <f t="shared" si="0"/>
        <v>0</v>
      </c>
      <c r="AP14" s="44">
        <f t="shared" si="1"/>
        <v>0</v>
      </c>
      <c r="AQ14" s="43">
        <f t="shared" si="1"/>
        <v>0</v>
      </c>
      <c r="AR14" s="40"/>
      <c r="AS14" s="45">
        <f t="shared" si="2"/>
        <v>0</v>
      </c>
      <c r="AT14" s="25"/>
      <c r="AU14" s="25"/>
    </row>
    <row r="15" spans="2:47" ht="26.4" customHeight="1">
      <c r="B15" s="42">
        <v>7</v>
      </c>
      <c r="C15" s="11"/>
      <c r="D15" s="12"/>
      <c r="E15" s="13"/>
      <c r="F15" s="14"/>
      <c r="G15" s="15"/>
      <c r="H15" s="16"/>
      <c r="I15" s="14"/>
      <c r="J15" s="15"/>
      <c r="K15" s="16"/>
      <c r="L15" s="14"/>
      <c r="M15" s="15"/>
      <c r="N15" s="17"/>
      <c r="O15" s="14"/>
      <c r="P15" s="18"/>
      <c r="Q15" s="16"/>
      <c r="R15" s="14"/>
      <c r="S15" s="15"/>
      <c r="T15" s="17"/>
      <c r="U15" s="14"/>
      <c r="V15" s="18"/>
      <c r="W15" s="16"/>
      <c r="X15" s="14"/>
      <c r="Y15" s="15"/>
      <c r="Z15" s="17"/>
      <c r="AA15" s="14"/>
      <c r="AB15" s="18"/>
      <c r="AC15" s="16"/>
      <c r="AD15" s="14"/>
      <c r="AE15" s="15"/>
      <c r="AF15" s="17"/>
      <c r="AG15" s="14"/>
      <c r="AH15" s="18"/>
      <c r="AI15" s="16"/>
      <c r="AJ15" s="14"/>
      <c r="AK15" s="15"/>
      <c r="AL15" s="17"/>
      <c r="AM15" s="14"/>
      <c r="AN15" s="19"/>
      <c r="AO15" s="42">
        <f t="shared" si="0"/>
        <v>0</v>
      </c>
      <c r="AP15" s="44">
        <f t="shared" si="1"/>
        <v>0</v>
      </c>
      <c r="AQ15" s="43">
        <f t="shared" si="1"/>
        <v>0</v>
      </c>
      <c r="AR15" s="40"/>
      <c r="AS15" s="45">
        <f t="shared" si="2"/>
        <v>0</v>
      </c>
      <c r="AT15" s="25"/>
      <c r="AU15" s="25"/>
    </row>
    <row r="16" spans="2:47" ht="26.4" customHeight="1">
      <c r="B16" s="42">
        <v>8</v>
      </c>
      <c r="C16" s="11"/>
      <c r="D16" s="12"/>
      <c r="E16" s="13"/>
      <c r="F16" s="14"/>
      <c r="G16" s="15"/>
      <c r="H16" s="16"/>
      <c r="I16" s="14"/>
      <c r="J16" s="15"/>
      <c r="K16" s="16"/>
      <c r="L16" s="14"/>
      <c r="M16" s="15"/>
      <c r="N16" s="17"/>
      <c r="O16" s="14"/>
      <c r="P16" s="18"/>
      <c r="Q16" s="16"/>
      <c r="R16" s="14"/>
      <c r="S16" s="15"/>
      <c r="T16" s="17"/>
      <c r="U16" s="14"/>
      <c r="V16" s="18"/>
      <c r="W16" s="16"/>
      <c r="X16" s="14"/>
      <c r="Y16" s="15"/>
      <c r="Z16" s="17"/>
      <c r="AA16" s="14"/>
      <c r="AB16" s="18"/>
      <c r="AC16" s="16"/>
      <c r="AD16" s="14"/>
      <c r="AE16" s="15"/>
      <c r="AF16" s="17"/>
      <c r="AG16" s="14"/>
      <c r="AH16" s="18"/>
      <c r="AI16" s="16"/>
      <c r="AJ16" s="14"/>
      <c r="AK16" s="15"/>
      <c r="AL16" s="17"/>
      <c r="AM16" s="14"/>
      <c r="AN16" s="19"/>
      <c r="AO16" s="42">
        <f t="shared" ref="AO16:AO17" si="3">E16+H16+K16+N16+Q16+T16+W16+Z16+AC16+AF16+AI16+AL16</f>
        <v>0</v>
      </c>
      <c r="AP16" s="44">
        <f t="shared" ref="AP16:AP17" si="4">F16+I16+L16+O16+R16+U16+X16+AD16+AG16+AJ16+AM16+AA16</f>
        <v>0</v>
      </c>
      <c r="AQ16" s="43">
        <f t="shared" ref="AQ16:AQ17" si="5">G16+J16+M16+P16+S16+V16+Y16+AE16+AH16+AK16+AN16+AB16</f>
        <v>0</v>
      </c>
      <c r="AR16" s="40"/>
      <c r="AS16" s="45">
        <f t="shared" ref="AS16:AS17" si="6">COUNTIFS(E16,"&lt;&gt;0", E16, "&lt;&gt;")+COUNTIFS(H16,"&lt;&gt;0", H16, "&lt;&gt;")+COUNTIFS(K16,"&lt;&gt;0", K16, "&lt;&gt;")+COUNTIFS(N16,"&lt;&gt;0", N16, "&lt;&gt;")+COUNTIFS(Q16,"&lt;&gt;0", Q16, "&lt;&gt;")+COUNTIFS(T16,"&lt;&gt;0", T16, "&lt;&gt;")+COUNTIFS(W16,"&lt;&gt;0", W16, "&lt;&gt;")+COUNTIFS(Z16,"&lt;&gt;0", Z16, "&lt;&gt;")+COUNTIFS(AC16,"&lt;&gt;0", AC16, "&lt;&gt;")+COUNTIFS(AF16,"&lt;&gt;0", AF16, "&lt;&gt;")+COUNTIFS(AI16,"&lt;&gt;0", AI16, "&lt;&gt;")+COUNTIFS(AL16,"&lt;&gt;0", AL16, "&lt;&gt;")</f>
        <v>0</v>
      </c>
      <c r="AT16" s="25"/>
      <c r="AU16" s="25"/>
    </row>
    <row r="17" spans="2:47" ht="26.4" customHeight="1">
      <c r="B17" s="42">
        <v>9</v>
      </c>
      <c r="C17" s="11"/>
      <c r="D17" s="12"/>
      <c r="E17" s="13"/>
      <c r="F17" s="14"/>
      <c r="G17" s="15"/>
      <c r="H17" s="16"/>
      <c r="I17" s="14"/>
      <c r="J17" s="15"/>
      <c r="K17" s="16"/>
      <c r="L17" s="14"/>
      <c r="M17" s="15"/>
      <c r="N17" s="17"/>
      <c r="O17" s="14"/>
      <c r="P17" s="18"/>
      <c r="Q17" s="16"/>
      <c r="R17" s="14"/>
      <c r="S17" s="15"/>
      <c r="T17" s="17"/>
      <c r="U17" s="14"/>
      <c r="V17" s="18"/>
      <c r="W17" s="16"/>
      <c r="X17" s="14"/>
      <c r="Y17" s="15"/>
      <c r="Z17" s="17"/>
      <c r="AA17" s="14"/>
      <c r="AB17" s="18"/>
      <c r="AC17" s="16"/>
      <c r="AD17" s="14"/>
      <c r="AE17" s="15"/>
      <c r="AF17" s="17"/>
      <c r="AG17" s="14"/>
      <c r="AH17" s="18"/>
      <c r="AI17" s="16"/>
      <c r="AJ17" s="14"/>
      <c r="AK17" s="15"/>
      <c r="AL17" s="17"/>
      <c r="AM17" s="14"/>
      <c r="AN17" s="19"/>
      <c r="AO17" s="42">
        <f t="shared" si="3"/>
        <v>0</v>
      </c>
      <c r="AP17" s="44">
        <f t="shared" si="4"/>
        <v>0</v>
      </c>
      <c r="AQ17" s="43">
        <f t="shared" si="5"/>
        <v>0</v>
      </c>
      <c r="AR17" s="40"/>
      <c r="AS17" s="45">
        <f t="shared" si="6"/>
        <v>0</v>
      </c>
      <c r="AT17" s="25"/>
      <c r="AU17" s="25"/>
    </row>
    <row r="18" spans="2:47" ht="26.4" customHeight="1">
      <c r="B18" s="42">
        <v>10</v>
      </c>
      <c r="C18" s="11"/>
      <c r="D18" s="12"/>
      <c r="E18" s="13"/>
      <c r="F18" s="14"/>
      <c r="G18" s="15"/>
      <c r="H18" s="16"/>
      <c r="I18" s="14"/>
      <c r="J18" s="15"/>
      <c r="K18" s="16"/>
      <c r="L18" s="14"/>
      <c r="M18" s="15"/>
      <c r="N18" s="17"/>
      <c r="O18" s="14"/>
      <c r="P18" s="18"/>
      <c r="Q18" s="16"/>
      <c r="R18" s="14"/>
      <c r="S18" s="15"/>
      <c r="T18" s="17"/>
      <c r="U18" s="14"/>
      <c r="V18" s="18"/>
      <c r="W18" s="16"/>
      <c r="X18" s="14"/>
      <c r="Y18" s="15"/>
      <c r="Z18" s="17"/>
      <c r="AA18" s="14"/>
      <c r="AB18" s="18"/>
      <c r="AC18" s="16"/>
      <c r="AD18" s="14"/>
      <c r="AE18" s="15"/>
      <c r="AF18" s="17"/>
      <c r="AG18" s="14"/>
      <c r="AH18" s="18"/>
      <c r="AI18" s="16"/>
      <c r="AJ18" s="14"/>
      <c r="AK18" s="15"/>
      <c r="AL18" s="17"/>
      <c r="AM18" s="14"/>
      <c r="AN18" s="19"/>
      <c r="AO18" s="42">
        <f t="shared" ref="AO18:AO38" si="7">E18+H18+K18+N18+Q18+T18+W18+Z18+AC18+AF18+AI18+AL18</f>
        <v>0</v>
      </c>
      <c r="AP18" s="44">
        <f t="shared" ref="AP18:AP38" si="8">F18+I18+L18+O18+R18+U18+X18+AD18+AG18+AJ18+AM18+AA18</f>
        <v>0</v>
      </c>
      <c r="AQ18" s="43">
        <f t="shared" ref="AQ18:AQ38" si="9">G18+J18+M18+P18+S18+V18+Y18+AE18+AH18+AK18+AN18+AB18</f>
        <v>0</v>
      </c>
      <c r="AR18" s="40"/>
      <c r="AS18" s="45">
        <f t="shared" ref="AS18:AS38" si="10">COUNTIFS(E18,"&lt;&gt;0", E18, "&lt;&gt;")+COUNTIFS(H18,"&lt;&gt;0", H18, "&lt;&gt;")+COUNTIFS(K18,"&lt;&gt;0", K18, "&lt;&gt;")+COUNTIFS(N18,"&lt;&gt;0", N18, "&lt;&gt;")+COUNTIFS(Q18,"&lt;&gt;0", Q18, "&lt;&gt;")+COUNTIFS(T18,"&lt;&gt;0", T18, "&lt;&gt;")+COUNTIFS(W18,"&lt;&gt;0", W18, "&lt;&gt;")+COUNTIFS(Z18,"&lt;&gt;0", Z18, "&lt;&gt;")+COUNTIFS(AC18,"&lt;&gt;0", AC18, "&lt;&gt;")+COUNTIFS(AF18,"&lt;&gt;0", AF18, "&lt;&gt;")+COUNTIFS(AI18,"&lt;&gt;0", AI18, "&lt;&gt;")+COUNTIFS(AL18,"&lt;&gt;0", AL18, "&lt;&gt;")</f>
        <v>0</v>
      </c>
      <c r="AT18" s="25"/>
      <c r="AU18" s="25"/>
    </row>
    <row r="19" spans="2:47" ht="26.4" customHeight="1">
      <c r="B19" s="42">
        <v>11</v>
      </c>
      <c r="C19" s="11"/>
      <c r="D19" s="12"/>
      <c r="E19" s="13"/>
      <c r="F19" s="14"/>
      <c r="G19" s="15"/>
      <c r="H19" s="16"/>
      <c r="I19" s="14"/>
      <c r="J19" s="15"/>
      <c r="K19" s="16"/>
      <c r="L19" s="14"/>
      <c r="M19" s="15"/>
      <c r="N19" s="17"/>
      <c r="O19" s="14"/>
      <c r="P19" s="18"/>
      <c r="Q19" s="16"/>
      <c r="R19" s="14"/>
      <c r="S19" s="15"/>
      <c r="T19" s="17"/>
      <c r="U19" s="14"/>
      <c r="V19" s="18"/>
      <c r="W19" s="16"/>
      <c r="X19" s="14"/>
      <c r="Y19" s="15"/>
      <c r="Z19" s="17"/>
      <c r="AA19" s="14"/>
      <c r="AB19" s="18"/>
      <c r="AC19" s="16"/>
      <c r="AD19" s="14"/>
      <c r="AE19" s="15"/>
      <c r="AF19" s="17"/>
      <c r="AG19" s="14"/>
      <c r="AH19" s="18"/>
      <c r="AI19" s="16"/>
      <c r="AJ19" s="14"/>
      <c r="AK19" s="15"/>
      <c r="AL19" s="17"/>
      <c r="AM19" s="14"/>
      <c r="AN19" s="19"/>
      <c r="AO19" s="42">
        <f t="shared" si="7"/>
        <v>0</v>
      </c>
      <c r="AP19" s="44">
        <f t="shared" si="8"/>
        <v>0</v>
      </c>
      <c r="AQ19" s="43">
        <f t="shared" si="9"/>
        <v>0</v>
      </c>
      <c r="AR19" s="40"/>
      <c r="AS19" s="45">
        <f t="shared" si="10"/>
        <v>0</v>
      </c>
      <c r="AT19" s="25"/>
      <c r="AU19" s="25"/>
    </row>
    <row r="20" spans="2:47" ht="26.4" customHeight="1">
      <c r="B20" s="42">
        <v>12</v>
      </c>
      <c r="C20" s="11"/>
      <c r="D20" s="12"/>
      <c r="E20" s="13"/>
      <c r="F20" s="14"/>
      <c r="G20" s="15"/>
      <c r="H20" s="16"/>
      <c r="I20" s="14"/>
      <c r="J20" s="15"/>
      <c r="K20" s="16"/>
      <c r="L20" s="14"/>
      <c r="M20" s="15"/>
      <c r="N20" s="17"/>
      <c r="O20" s="14"/>
      <c r="P20" s="18"/>
      <c r="Q20" s="16"/>
      <c r="R20" s="14"/>
      <c r="S20" s="15"/>
      <c r="T20" s="17"/>
      <c r="U20" s="14"/>
      <c r="V20" s="18"/>
      <c r="W20" s="16"/>
      <c r="X20" s="14"/>
      <c r="Y20" s="15"/>
      <c r="Z20" s="17"/>
      <c r="AA20" s="14"/>
      <c r="AB20" s="18"/>
      <c r="AC20" s="16"/>
      <c r="AD20" s="14"/>
      <c r="AE20" s="15"/>
      <c r="AF20" s="17"/>
      <c r="AG20" s="14"/>
      <c r="AH20" s="18"/>
      <c r="AI20" s="16"/>
      <c r="AJ20" s="14"/>
      <c r="AK20" s="15"/>
      <c r="AL20" s="17"/>
      <c r="AM20" s="14"/>
      <c r="AN20" s="19"/>
      <c r="AO20" s="42">
        <f t="shared" si="7"/>
        <v>0</v>
      </c>
      <c r="AP20" s="44">
        <f t="shared" si="8"/>
        <v>0</v>
      </c>
      <c r="AQ20" s="43">
        <f t="shared" si="9"/>
        <v>0</v>
      </c>
      <c r="AR20" s="40"/>
      <c r="AS20" s="45">
        <f t="shared" si="10"/>
        <v>0</v>
      </c>
      <c r="AT20" s="25"/>
      <c r="AU20" s="25"/>
    </row>
    <row r="21" spans="2:47" ht="26.4" customHeight="1">
      <c r="B21" s="42">
        <v>13</v>
      </c>
      <c r="C21" s="11"/>
      <c r="D21" s="12"/>
      <c r="E21" s="13"/>
      <c r="F21" s="14"/>
      <c r="G21" s="15"/>
      <c r="H21" s="16"/>
      <c r="I21" s="14"/>
      <c r="J21" s="15"/>
      <c r="K21" s="16"/>
      <c r="L21" s="14"/>
      <c r="M21" s="15"/>
      <c r="N21" s="17"/>
      <c r="O21" s="14"/>
      <c r="P21" s="18"/>
      <c r="Q21" s="16"/>
      <c r="R21" s="14"/>
      <c r="S21" s="15"/>
      <c r="T21" s="17"/>
      <c r="U21" s="14"/>
      <c r="V21" s="18"/>
      <c r="W21" s="16"/>
      <c r="X21" s="14"/>
      <c r="Y21" s="15"/>
      <c r="Z21" s="17"/>
      <c r="AA21" s="14"/>
      <c r="AB21" s="18"/>
      <c r="AC21" s="16"/>
      <c r="AD21" s="14"/>
      <c r="AE21" s="15"/>
      <c r="AF21" s="17"/>
      <c r="AG21" s="14"/>
      <c r="AH21" s="18"/>
      <c r="AI21" s="16"/>
      <c r="AJ21" s="14"/>
      <c r="AK21" s="15"/>
      <c r="AL21" s="17"/>
      <c r="AM21" s="14"/>
      <c r="AN21" s="19"/>
      <c r="AO21" s="42">
        <f t="shared" si="7"/>
        <v>0</v>
      </c>
      <c r="AP21" s="44">
        <f t="shared" si="8"/>
        <v>0</v>
      </c>
      <c r="AQ21" s="43">
        <f t="shared" si="9"/>
        <v>0</v>
      </c>
      <c r="AR21" s="40"/>
      <c r="AS21" s="45">
        <f t="shared" si="10"/>
        <v>0</v>
      </c>
      <c r="AT21" s="25"/>
      <c r="AU21" s="25"/>
    </row>
    <row r="22" spans="2:47" ht="26.4" customHeight="1">
      <c r="B22" s="42">
        <v>14</v>
      </c>
      <c r="C22" s="11"/>
      <c r="D22" s="12"/>
      <c r="E22" s="13"/>
      <c r="F22" s="14"/>
      <c r="G22" s="15"/>
      <c r="H22" s="16"/>
      <c r="I22" s="14"/>
      <c r="J22" s="15"/>
      <c r="K22" s="16"/>
      <c r="L22" s="14"/>
      <c r="M22" s="15"/>
      <c r="N22" s="17"/>
      <c r="O22" s="14"/>
      <c r="P22" s="18"/>
      <c r="Q22" s="16"/>
      <c r="R22" s="14"/>
      <c r="S22" s="15"/>
      <c r="T22" s="17"/>
      <c r="U22" s="14"/>
      <c r="V22" s="18"/>
      <c r="W22" s="16"/>
      <c r="X22" s="14"/>
      <c r="Y22" s="15"/>
      <c r="Z22" s="17"/>
      <c r="AA22" s="14"/>
      <c r="AB22" s="18"/>
      <c r="AC22" s="16"/>
      <c r="AD22" s="14"/>
      <c r="AE22" s="15"/>
      <c r="AF22" s="17"/>
      <c r="AG22" s="14"/>
      <c r="AH22" s="18"/>
      <c r="AI22" s="16"/>
      <c r="AJ22" s="14"/>
      <c r="AK22" s="15"/>
      <c r="AL22" s="17"/>
      <c r="AM22" s="14"/>
      <c r="AN22" s="19"/>
      <c r="AO22" s="42">
        <f t="shared" si="7"/>
        <v>0</v>
      </c>
      <c r="AP22" s="44">
        <f t="shared" si="8"/>
        <v>0</v>
      </c>
      <c r="AQ22" s="43">
        <f t="shared" si="9"/>
        <v>0</v>
      </c>
      <c r="AR22" s="40"/>
      <c r="AS22" s="45">
        <f t="shared" si="10"/>
        <v>0</v>
      </c>
      <c r="AT22" s="25"/>
      <c r="AU22" s="25"/>
    </row>
    <row r="23" spans="2:47" ht="26.4" customHeight="1">
      <c r="B23" s="42">
        <v>15</v>
      </c>
      <c r="C23" s="11"/>
      <c r="D23" s="12"/>
      <c r="E23" s="13"/>
      <c r="F23" s="14"/>
      <c r="G23" s="15"/>
      <c r="H23" s="16"/>
      <c r="I23" s="14"/>
      <c r="J23" s="15"/>
      <c r="K23" s="16"/>
      <c r="L23" s="14"/>
      <c r="M23" s="15"/>
      <c r="N23" s="17"/>
      <c r="O23" s="14"/>
      <c r="P23" s="18"/>
      <c r="Q23" s="16"/>
      <c r="R23" s="14"/>
      <c r="S23" s="15"/>
      <c r="T23" s="17"/>
      <c r="U23" s="14"/>
      <c r="V23" s="18"/>
      <c r="W23" s="16"/>
      <c r="X23" s="14"/>
      <c r="Y23" s="15"/>
      <c r="Z23" s="17"/>
      <c r="AA23" s="14"/>
      <c r="AB23" s="18"/>
      <c r="AC23" s="16"/>
      <c r="AD23" s="14"/>
      <c r="AE23" s="15"/>
      <c r="AF23" s="17"/>
      <c r="AG23" s="14"/>
      <c r="AH23" s="18"/>
      <c r="AI23" s="16"/>
      <c r="AJ23" s="14"/>
      <c r="AK23" s="15"/>
      <c r="AL23" s="17"/>
      <c r="AM23" s="14"/>
      <c r="AN23" s="19"/>
      <c r="AO23" s="42">
        <f t="shared" si="7"/>
        <v>0</v>
      </c>
      <c r="AP23" s="44">
        <f t="shared" si="8"/>
        <v>0</v>
      </c>
      <c r="AQ23" s="43">
        <f t="shared" si="9"/>
        <v>0</v>
      </c>
      <c r="AR23" s="40"/>
      <c r="AS23" s="45">
        <f t="shared" si="10"/>
        <v>0</v>
      </c>
      <c r="AT23" s="25"/>
      <c r="AU23" s="25"/>
    </row>
    <row r="24" spans="2:47" ht="26.4" customHeight="1">
      <c r="B24" s="42">
        <v>16</v>
      </c>
      <c r="C24" s="11"/>
      <c r="D24" s="12"/>
      <c r="E24" s="13"/>
      <c r="F24" s="14"/>
      <c r="G24" s="15"/>
      <c r="H24" s="16"/>
      <c r="I24" s="14"/>
      <c r="J24" s="15"/>
      <c r="K24" s="16"/>
      <c r="L24" s="14"/>
      <c r="M24" s="15"/>
      <c r="N24" s="17"/>
      <c r="O24" s="14"/>
      <c r="P24" s="18"/>
      <c r="Q24" s="16"/>
      <c r="R24" s="14"/>
      <c r="S24" s="15"/>
      <c r="T24" s="17"/>
      <c r="U24" s="14"/>
      <c r="V24" s="18"/>
      <c r="W24" s="16"/>
      <c r="X24" s="14"/>
      <c r="Y24" s="15"/>
      <c r="Z24" s="17"/>
      <c r="AA24" s="14"/>
      <c r="AB24" s="18"/>
      <c r="AC24" s="16"/>
      <c r="AD24" s="14"/>
      <c r="AE24" s="15"/>
      <c r="AF24" s="17"/>
      <c r="AG24" s="14"/>
      <c r="AH24" s="18"/>
      <c r="AI24" s="16"/>
      <c r="AJ24" s="14"/>
      <c r="AK24" s="15"/>
      <c r="AL24" s="17"/>
      <c r="AM24" s="14"/>
      <c r="AN24" s="19"/>
      <c r="AO24" s="42">
        <f t="shared" si="7"/>
        <v>0</v>
      </c>
      <c r="AP24" s="44">
        <f t="shared" si="8"/>
        <v>0</v>
      </c>
      <c r="AQ24" s="43">
        <f t="shared" si="9"/>
        <v>0</v>
      </c>
      <c r="AR24" s="40"/>
      <c r="AS24" s="45">
        <f t="shared" si="10"/>
        <v>0</v>
      </c>
      <c r="AT24" s="25"/>
      <c r="AU24" s="25"/>
    </row>
    <row r="25" spans="2:47" ht="26.4" customHeight="1">
      <c r="B25" s="42">
        <v>17</v>
      </c>
      <c r="C25" s="11"/>
      <c r="D25" s="12"/>
      <c r="E25" s="13"/>
      <c r="F25" s="14"/>
      <c r="G25" s="15"/>
      <c r="H25" s="16"/>
      <c r="I25" s="14"/>
      <c r="J25" s="15"/>
      <c r="K25" s="16"/>
      <c r="L25" s="14"/>
      <c r="M25" s="15"/>
      <c r="N25" s="17"/>
      <c r="O25" s="14"/>
      <c r="P25" s="18"/>
      <c r="Q25" s="16"/>
      <c r="R25" s="14"/>
      <c r="S25" s="15"/>
      <c r="T25" s="17"/>
      <c r="U25" s="14"/>
      <c r="V25" s="18"/>
      <c r="W25" s="16"/>
      <c r="X25" s="14"/>
      <c r="Y25" s="15"/>
      <c r="Z25" s="17"/>
      <c r="AA25" s="14"/>
      <c r="AB25" s="18"/>
      <c r="AC25" s="16"/>
      <c r="AD25" s="14"/>
      <c r="AE25" s="15"/>
      <c r="AF25" s="17"/>
      <c r="AG25" s="14"/>
      <c r="AH25" s="18"/>
      <c r="AI25" s="16"/>
      <c r="AJ25" s="14"/>
      <c r="AK25" s="15"/>
      <c r="AL25" s="17"/>
      <c r="AM25" s="14"/>
      <c r="AN25" s="19"/>
      <c r="AO25" s="42">
        <f t="shared" si="7"/>
        <v>0</v>
      </c>
      <c r="AP25" s="44">
        <f t="shared" si="8"/>
        <v>0</v>
      </c>
      <c r="AQ25" s="43">
        <f t="shared" si="9"/>
        <v>0</v>
      </c>
      <c r="AR25" s="40"/>
      <c r="AS25" s="45">
        <f t="shared" si="10"/>
        <v>0</v>
      </c>
      <c r="AT25" s="25"/>
      <c r="AU25" s="25"/>
    </row>
    <row r="26" spans="2:47" ht="26.4" customHeight="1">
      <c r="B26" s="42">
        <v>18</v>
      </c>
      <c r="C26" s="11"/>
      <c r="D26" s="12"/>
      <c r="E26" s="13"/>
      <c r="F26" s="14"/>
      <c r="G26" s="15"/>
      <c r="H26" s="16"/>
      <c r="I26" s="14"/>
      <c r="J26" s="15"/>
      <c r="K26" s="16"/>
      <c r="L26" s="14"/>
      <c r="M26" s="15"/>
      <c r="N26" s="17"/>
      <c r="O26" s="14"/>
      <c r="P26" s="18"/>
      <c r="Q26" s="16"/>
      <c r="R26" s="14"/>
      <c r="S26" s="15"/>
      <c r="T26" s="17"/>
      <c r="U26" s="14"/>
      <c r="V26" s="18"/>
      <c r="W26" s="16"/>
      <c r="X26" s="14"/>
      <c r="Y26" s="15"/>
      <c r="Z26" s="17"/>
      <c r="AA26" s="14"/>
      <c r="AB26" s="18"/>
      <c r="AC26" s="16"/>
      <c r="AD26" s="14"/>
      <c r="AE26" s="15"/>
      <c r="AF26" s="17"/>
      <c r="AG26" s="14"/>
      <c r="AH26" s="18"/>
      <c r="AI26" s="16"/>
      <c r="AJ26" s="14"/>
      <c r="AK26" s="15"/>
      <c r="AL26" s="17"/>
      <c r="AM26" s="14"/>
      <c r="AN26" s="19"/>
      <c r="AO26" s="42">
        <f t="shared" si="7"/>
        <v>0</v>
      </c>
      <c r="AP26" s="44">
        <f t="shared" si="8"/>
        <v>0</v>
      </c>
      <c r="AQ26" s="43">
        <f t="shared" si="9"/>
        <v>0</v>
      </c>
      <c r="AR26" s="40"/>
      <c r="AS26" s="45">
        <f t="shared" si="10"/>
        <v>0</v>
      </c>
      <c r="AT26" s="25"/>
      <c r="AU26" s="25"/>
    </row>
    <row r="27" spans="2:47" ht="26.4" customHeight="1">
      <c r="B27" s="42">
        <v>19</v>
      </c>
      <c r="C27" s="11"/>
      <c r="D27" s="12"/>
      <c r="E27" s="13"/>
      <c r="F27" s="14"/>
      <c r="G27" s="15"/>
      <c r="H27" s="16"/>
      <c r="I27" s="14"/>
      <c r="J27" s="15"/>
      <c r="K27" s="16"/>
      <c r="L27" s="14"/>
      <c r="M27" s="15"/>
      <c r="N27" s="17"/>
      <c r="O27" s="14"/>
      <c r="P27" s="18"/>
      <c r="Q27" s="16"/>
      <c r="R27" s="14"/>
      <c r="S27" s="15"/>
      <c r="T27" s="17"/>
      <c r="U27" s="14"/>
      <c r="V27" s="18"/>
      <c r="W27" s="16"/>
      <c r="X27" s="14"/>
      <c r="Y27" s="15"/>
      <c r="Z27" s="17"/>
      <c r="AA27" s="14"/>
      <c r="AB27" s="18"/>
      <c r="AC27" s="16"/>
      <c r="AD27" s="14"/>
      <c r="AE27" s="15"/>
      <c r="AF27" s="17"/>
      <c r="AG27" s="14"/>
      <c r="AH27" s="18"/>
      <c r="AI27" s="16"/>
      <c r="AJ27" s="14"/>
      <c r="AK27" s="15"/>
      <c r="AL27" s="17"/>
      <c r="AM27" s="14"/>
      <c r="AN27" s="19"/>
      <c r="AO27" s="42">
        <f t="shared" si="7"/>
        <v>0</v>
      </c>
      <c r="AP27" s="44">
        <f t="shared" si="8"/>
        <v>0</v>
      </c>
      <c r="AQ27" s="43">
        <f t="shared" si="9"/>
        <v>0</v>
      </c>
      <c r="AR27" s="40"/>
      <c r="AS27" s="45">
        <f t="shared" si="10"/>
        <v>0</v>
      </c>
      <c r="AT27" s="25"/>
      <c r="AU27" s="25"/>
    </row>
    <row r="28" spans="2:47" ht="26.4" customHeight="1">
      <c r="B28" s="42">
        <v>20</v>
      </c>
      <c r="C28" s="11"/>
      <c r="D28" s="12"/>
      <c r="E28" s="13"/>
      <c r="F28" s="14"/>
      <c r="G28" s="15"/>
      <c r="H28" s="16"/>
      <c r="I28" s="14"/>
      <c r="J28" s="15"/>
      <c r="K28" s="16"/>
      <c r="L28" s="14"/>
      <c r="M28" s="15"/>
      <c r="N28" s="17"/>
      <c r="O28" s="14"/>
      <c r="P28" s="18"/>
      <c r="Q28" s="16"/>
      <c r="R28" s="14"/>
      <c r="S28" s="15"/>
      <c r="T28" s="17"/>
      <c r="U28" s="14"/>
      <c r="V28" s="18"/>
      <c r="W28" s="16"/>
      <c r="X28" s="14"/>
      <c r="Y28" s="15"/>
      <c r="Z28" s="17"/>
      <c r="AA28" s="14"/>
      <c r="AB28" s="18"/>
      <c r="AC28" s="16"/>
      <c r="AD28" s="14"/>
      <c r="AE28" s="15"/>
      <c r="AF28" s="17"/>
      <c r="AG28" s="14"/>
      <c r="AH28" s="18"/>
      <c r="AI28" s="16"/>
      <c r="AJ28" s="14"/>
      <c r="AK28" s="15"/>
      <c r="AL28" s="17"/>
      <c r="AM28" s="14"/>
      <c r="AN28" s="19"/>
      <c r="AO28" s="42">
        <f t="shared" si="7"/>
        <v>0</v>
      </c>
      <c r="AP28" s="44">
        <f t="shared" si="8"/>
        <v>0</v>
      </c>
      <c r="AQ28" s="43">
        <f t="shared" si="9"/>
        <v>0</v>
      </c>
      <c r="AR28" s="40"/>
      <c r="AS28" s="45">
        <f t="shared" si="10"/>
        <v>0</v>
      </c>
      <c r="AT28" s="25"/>
      <c r="AU28" s="25"/>
    </row>
    <row r="29" spans="2:47" ht="26.4" customHeight="1">
      <c r="B29" s="42">
        <v>21</v>
      </c>
      <c r="C29" s="11"/>
      <c r="D29" s="12"/>
      <c r="E29" s="13"/>
      <c r="F29" s="14"/>
      <c r="G29" s="15"/>
      <c r="H29" s="16"/>
      <c r="I29" s="14"/>
      <c r="J29" s="15"/>
      <c r="K29" s="16"/>
      <c r="L29" s="14"/>
      <c r="M29" s="15"/>
      <c r="N29" s="17"/>
      <c r="O29" s="14"/>
      <c r="P29" s="18"/>
      <c r="Q29" s="16"/>
      <c r="R29" s="14"/>
      <c r="S29" s="15"/>
      <c r="T29" s="17"/>
      <c r="U29" s="14"/>
      <c r="V29" s="18"/>
      <c r="W29" s="16"/>
      <c r="X29" s="14"/>
      <c r="Y29" s="15"/>
      <c r="Z29" s="17"/>
      <c r="AA29" s="14"/>
      <c r="AB29" s="18"/>
      <c r="AC29" s="16"/>
      <c r="AD29" s="14"/>
      <c r="AE29" s="15"/>
      <c r="AF29" s="17"/>
      <c r="AG29" s="14"/>
      <c r="AH29" s="18"/>
      <c r="AI29" s="16"/>
      <c r="AJ29" s="14"/>
      <c r="AK29" s="15"/>
      <c r="AL29" s="17"/>
      <c r="AM29" s="14"/>
      <c r="AN29" s="19"/>
      <c r="AO29" s="42">
        <f t="shared" si="7"/>
        <v>0</v>
      </c>
      <c r="AP29" s="44">
        <f t="shared" si="8"/>
        <v>0</v>
      </c>
      <c r="AQ29" s="43">
        <f t="shared" si="9"/>
        <v>0</v>
      </c>
      <c r="AR29" s="40"/>
      <c r="AS29" s="45">
        <f t="shared" si="10"/>
        <v>0</v>
      </c>
      <c r="AT29" s="25"/>
      <c r="AU29" s="25"/>
    </row>
    <row r="30" spans="2:47" ht="26.4" customHeight="1">
      <c r="B30" s="42">
        <v>22</v>
      </c>
      <c r="C30" s="11"/>
      <c r="D30" s="12"/>
      <c r="E30" s="13"/>
      <c r="F30" s="14"/>
      <c r="G30" s="15"/>
      <c r="H30" s="16"/>
      <c r="I30" s="14"/>
      <c r="J30" s="15"/>
      <c r="K30" s="16"/>
      <c r="L30" s="14"/>
      <c r="M30" s="15"/>
      <c r="N30" s="17"/>
      <c r="O30" s="14"/>
      <c r="P30" s="18"/>
      <c r="Q30" s="16"/>
      <c r="R30" s="14"/>
      <c r="S30" s="15"/>
      <c r="T30" s="17"/>
      <c r="U30" s="14"/>
      <c r="V30" s="18"/>
      <c r="W30" s="16"/>
      <c r="X30" s="14"/>
      <c r="Y30" s="15"/>
      <c r="Z30" s="17"/>
      <c r="AA30" s="14"/>
      <c r="AB30" s="18"/>
      <c r="AC30" s="16"/>
      <c r="AD30" s="14"/>
      <c r="AE30" s="15"/>
      <c r="AF30" s="17"/>
      <c r="AG30" s="14"/>
      <c r="AH30" s="18"/>
      <c r="AI30" s="16"/>
      <c r="AJ30" s="14"/>
      <c r="AK30" s="15"/>
      <c r="AL30" s="17"/>
      <c r="AM30" s="14"/>
      <c r="AN30" s="19"/>
      <c r="AO30" s="42">
        <f t="shared" si="7"/>
        <v>0</v>
      </c>
      <c r="AP30" s="44">
        <f t="shared" si="8"/>
        <v>0</v>
      </c>
      <c r="AQ30" s="43">
        <f t="shared" si="9"/>
        <v>0</v>
      </c>
      <c r="AR30" s="40"/>
      <c r="AS30" s="45">
        <f t="shared" si="10"/>
        <v>0</v>
      </c>
      <c r="AT30" s="25"/>
      <c r="AU30" s="25"/>
    </row>
    <row r="31" spans="2:47" ht="26.4" customHeight="1">
      <c r="B31" s="42">
        <v>23</v>
      </c>
      <c r="C31" s="11"/>
      <c r="D31" s="12"/>
      <c r="E31" s="13"/>
      <c r="F31" s="14"/>
      <c r="G31" s="15"/>
      <c r="H31" s="16"/>
      <c r="I31" s="14"/>
      <c r="J31" s="15"/>
      <c r="K31" s="16"/>
      <c r="L31" s="14"/>
      <c r="M31" s="15"/>
      <c r="N31" s="17"/>
      <c r="O31" s="14"/>
      <c r="P31" s="18"/>
      <c r="Q31" s="16"/>
      <c r="R31" s="14"/>
      <c r="S31" s="15"/>
      <c r="T31" s="17"/>
      <c r="U31" s="14"/>
      <c r="V31" s="18"/>
      <c r="W31" s="16"/>
      <c r="X31" s="14"/>
      <c r="Y31" s="15"/>
      <c r="Z31" s="17"/>
      <c r="AA31" s="14"/>
      <c r="AB31" s="18"/>
      <c r="AC31" s="16"/>
      <c r="AD31" s="14"/>
      <c r="AE31" s="15"/>
      <c r="AF31" s="17"/>
      <c r="AG31" s="14"/>
      <c r="AH31" s="18"/>
      <c r="AI31" s="16"/>
      <c r="AJ31" s="14"/>
      <c r="AK31" s="15"/>
      <c r="AL31" s="17"/>
      <c r="AM31" s="14"/>
      <c r="AN31" s="19"/>
      <c r="AO31" s="42">
        <f t="shared" si="7"/>
        <v>0</v>
      </c>
      <c r="AP31" s="44">
        <f t="shared" si="8"/>
        <v>0</v>
      </c>
      <c r="AQ31" s="43">
        <f t="shared" si="9"/>
        <v>0</v>
      </c>
      <c r="AR31" s="40"/>
      <c r="AS31" s="45">
        <f t="shared" si="10"/>
        <v>0</v>
      </c>
      <c r="AT31" s="25"/>
      <c r="AU31" s="25"/>
    </row>
    <row r="32" spans="2:47" ht="26.4" customHeight="1">
      <c r="B32" s="42">
        <v>24</v>
      </c>
      <c r="C32" s="11"/>
      <c r="D32" s="12"/>
      <c r="E32" s="13"/>
      <c r="F32" s="14"/>
      <c r="G32" s="15"/>
      <c r="H32" s="16"/>
      <c r="I32" s="14"/>
      <c r="J32" s="15"/>
      <c r="K32" s="16"/>
      <c r="L32" s="14"/>
      <c r="M32" s="15"/>
      <c r="N32" s="17"/>
      <c r="O32" s="14"/>
      <c r="P32" s="18"/>
      <c r="Q32" s="16"/>
      <c r="R32" s="14"/>
      <c r="S32" s="15"/>
      <c r="T32" s="17"/>
      <c r="U32" s="14"/>
      <c r="V32" s="18"/>
      <c r="W32" s="16"/>
      <c r="X32" s="14"/>
      <c r="Y32" s="15"/>
      <c r="Z32" s="17"/>
      <c r="AA32" s="14"/>
      <c r="AB32" s="18"/>
      <c r="AC32" s="16"/>
      <c r="AD32" s="14"/>
      <c r="AE32" s="15"/>
      <c r="AF32" s="17"/>
      <c r="AG32" s="14"/>
      <c r="AH32" s="18"/>
      <c r="AI32" s="16"/>
      <c r="AJ32" s="14"/>
      <c r="AK32" s="15"/>
      <c r="AL32" s="17"/>
      <c r="AM32" s="14"/>
      <c r="AN32" s="19"/>
      <c r="AO32" s="42">
        <f t="shared" si="7"/>
        <v>0</v>
      </c>
      <c r="AP32" s="44">
        <f t="shared" si="8"/>
        <v>0</v>
      </c>
      <c r="AQ32" s="43">
        <f t="shared" si="9"/>
        <v>0</v>
      </c>
      <c r="AR32" s="40"/>
      <c r="AS32" s="45">
        <f t="shared" si="10"/>
        <v>0</v>
      </c>
      <c r="AT32" s="25"/>
      <c r="AU32" s="25"/>
    </row>
    <row r="33" spans="2:47" ht="26.4" customHeight="1">
      <c r="B33" s="42">
        <v>25</v>
      </c>
      <c r="C33" s="11"/>
      <c r="D33" s="12"/>
      <c r="E33" s="13"/>
      <c r="F33" s="14"/>
      <c r="G33" s="15"/>
      <c r="H33" s="16"/>
      <c r="I33" s="14"/>
      <c r="J33" s="15"/>
      <c r="K33" s="16"/>
      <c r="L33" s="14"/>
      <c r="M33" s="15"/>
      <c r="N33" s="17"/>
      <c r="O33" s="14"/>
      <c r="P33" s="18"/>
      <c r="Q33" s="16"/>
      <c r="R33" s="14"/>
      <c r="S33" s="15"/>
      <c r="T33" s="17"/>
      <c r="U33" s="14"/>
      <c r="V33" s="18"/>
      <c r="W33" s="16"/>
      <c r="X33" s="14"/>
      <c r="Y33" s="15"/>
      <c r="Z33" s="17"/>
      <c r="AA33" s="14"/>
      <c r="AB33" s="18"/>
      <c r="AC33" s="16"/>
      <c r="AD33" s="14"/>
      <c r="AE33" s="15"/>
      <c r="AF33" s="17"/>
      <c r="AG33" s="14"/>
      <c r="AH33" s="18"/>
      <c r="AI33" s="16"/>
      <c r="AJ33" s="14"/>
      <c r="AK33" s="15"/>
      <c r="AL33" s="17"/>
      <c r="AM33" s="14"/>
      <c r="AN33" s="19"/>
      <c r="AO33" s="42">
        <f t="shared" si="7"/>
        <v>0</v>
      </c>
      <c r="AP33" s="44">
        <f t="shared" si="8"/>
        <v>0</v>
      </c>
      <c r="AQ33" s="43">
        <f t="shared" si="9"/>
        <v>0</v>
      </c>
      <c r="AR33" s="40"/>
      <c r="AS33" s="45">
        <f t="shared" si="10"/>
        <v>0</v>
      </c>
      <c r="AT33" s="25"/>
      <c r="AU33" s="25"/>
    </row>
    <row r="34" spans="2:47" ht="26.4" customHeight="1">
      <c r="B34" s="42">
        <v>26</v>
      </c>
      <c r="C34" s="11"/>
      <c r="D34" s="12"/>
      <c r="E34" s="13"/>
      <c r="F34" s="14"/>
      <c r="G34" s="15"/>
      <c r="H34" s="16"/>
      <c r="I34" s="14"/>
      <c r="J34" s="15"/>
      <c r="K34" s="16"/>
      <c r="L34" s="14"/>
      <c r="M34" s="15"/>
      <c r="N34" s="17"/>
      <c r="O34" s="14"/>
      <c r="P34" s="18"/>
      <c r="Q34" s="16"/>
      <c r="R34" s="14"/>
      <c r="S34" s="15"/>
      <c r="T34" s="17"/>
      <c r="U34" s="14"/>
      <c r="V34" s="18"/>
      <c r="W34" s="16"/>
      <c r="X34" s="14"/>
      <c r="Y34" s="15"/>
      <c r="Z34" s="17"/>
      <c r="AA34" s="14"/>
      <c r="AB34" s="18"/>
      <c r="AC34" s="16"/>
      <c r="AD34" s="14"/>
      <c r="AE34" s="15"/>
      <c r="AF34" s="17"/>
      <c r="AG34" s="14"/>
      <c r="AH34" s="18"/>
      <c r="AI34" s="16"/>
      <c r="AJ34" s="14"/>
      <c r="AK34" s="15"/>
      <c r="AL34" s="17"/>
      <c r="AM34" s="14"/>
      <c r="AN34" s="19"/>
      <c r="AO34" s="42">
        <f t="shared" si="7"/>
        <v>0</v>
      </c>
      <c r="AP34" s="44">
        <f t="shared" si="8"/>
        <v>0</v>
      </c>
      <c r="AQ34" s="43">
        <f t="shared" si="9"/>
        <v>0</v>
      </c>
      <c r="AR34" s="40"/>
      <c r="AS34" s="45">
        <f t="shared" si="10"/>
        <v>0</v>
      </c>
      <c r="AT34" s="25"/>
      <c r="AU34" s="25"/>
    </row>
    <row r="35" spans="2:47" ht="26.4" customHeight="1">
      <c r="B35" s="42">
        <v>27</v>
      </c>
      <c r="C35" s="11"/>
      <c r="D35" s="12"/>
      <c r="E35" s="13"/>
      <c r="F35" s="14"/>
      <c r="G35" s="15"/>
      <c r="H35" s="16"/>
      <c r="I35" s="14"/>
      <c r="J35" s="15"/>
      <c r="K35" s="16"/>
      <c r="L35" s="14"/>
      <c r="M35" s="15"/>
      <c r="N35" s="17"/>
      <c r="O35" s="14"/>
      <c r="P35" s="18"/>
      <c r="Q35" s="16"/>
      <c r="R35" s="14"/>
      <c r="S35" s="15"/>
      <c r="T35" s="17"/>
      <c r="U35" s="14"/>
      <c r="V35" s="18"/>
      <c r="W35" s="16"/>
      <c r="X35" s="14"/>
      <c r="Y35" s="15"/>
      <c r="Z35" s="17"/>
      <c r="AA35" s="14"/>
      <c r="AB35" s="18"/>
      <c r="AC35" s="16"/>
      <c r="AD35" s="14"/>
      <c r="AE35" s="15"/>
      <c r="AF35" s="17"/>
      <c r="AG35" s="14"/>
      <c r="AH35" s="18"/>
      <c r="AI35" s="16"/>
      <c r="AJ35" s="14"/>
      <c r="AK35" s="15"/>
      <c r="AL35" s="17"/>
      <c r="AM35" s="14"/>
      <c r="AN35" s="19"/>
      <c r="AO35" s="42">
        <f t="shared" si="7"/>
        <v>0</v>
      </c>
      <c r="AP35" s="44">
        <f t="shared" si="8"/>
        <v>0</v>
      </c>
      <c r="AQ35" s="43">
        <f t="shared" si="9"/>
        <v>0</v>
      </c>
      <c r="AR35" s="40"/>
      <c r="AS35" s="45">
        <f t="shared" si="10"/>
        <v>0</v>
      </c>
      <c r="AT35" s="25"/>
      <c r="AU35" s="25"/>
    </row>
    <row r="36" spans="2:47" ht="26.4" customHeight="1">
      <c r="B36" s="42">
        <v>28</v>
      </c>
      <c r="C36" s="11"/>
      <c r="D36" s="12"/>
      <c r="E36" s="13"/>
      <c r="F36" s="14"/>
      <c r="G36" s="15"/>
      <c r="H36" s="16"/>
      <c r="I36" s="14"/>
      <c r="J36" s="15"/>
      <c r="K36" s="16"/>
      <c r="L36" s="14"/>
      <c r="M36" s="15"/>
      <c r="N36" s="17"/>
      <c r="O36" s="14"/>
      <c r="P36" s="18"/>
      <c r="Q36" s="16"/>
      <c r="R36" s="14"/>
      <c r="S36" s="15"/>
      <c r="T36" s="17"/>
      <c r="U36" s="14"/>
      <c r="V36" s="18"/>
      <c r="W36" s="16"/>
      <c r="X36" s="14"/>
      <c r="Y36" s="15"/>
      <c r="Z36" s="17"/>
      <c r="AA36" s="14"/>
      <c r="AB36" s="18"/>
      <c r="AC36" s="16"/>
      <c r="AD36" s="14"/>
      <c r="AE36" s="15"/>
      <c r="AF36" s="17"/>
      <c r="AG36" s="14"/>
      <c r="AH36" s="18"/>
      <c r="AI36" s="16"/>
      <c r="AJ36" s="14"/>
      <c r="AK36" s="15"/>
      <c r="AL36" s="17"/>
      <c r="AM36" s="14"/>
      <c r="AN36" s="19"/>
      <c r="AO36" s="42">
        <f t="shared" si="7"/>
        <v>0</v>
      </c>
      <c r="AP36" s="44">
        <f t="shared" si="8"/>
        <v>0</v>
      </c>
      <c r="AQ36" s="43">
        <f t="shared" si="9"/>
        <v>0</v>
      </c>
      <c r="AR36" s="40"/>
      <c r="AS36" s="45">
        <f t="shared" si="10"/>
        <v>0</v>
      </c>
      <c r="AT36" s="25"/>
      <c r="AU36" s="25"/>
    </row>
    <row r="37" spans="2:47" ht="26.4" customHeight="1">
      <c r="B37" s="42">
        <v>29</v>
      </c>
      <c r="C37" s="11"/>
      <c r="D37" s="12"/>
      <c r="E37" s="13"/>
      <c r="F37" s="14"/>
      <c r="G37" s="15"/>
      <c r="H37" s="16"/>
      <c r="I37" s="14"/>
      <c r="J37" s="15"/>
      <c r="K37" s="16"/>
      <c r="L37" s="14"/>
      <c r="M37" s="15"/>
      <c r="N37" s="17"/>
      <c r="O37" s="14"/>
      <c r="P37" s="18"/>
      <c r="Q37" s="16"/>
      <c r="R37" s="14"/>
      <c r="S37" s="15"/>
      <c r="T37" s="17"/>
      <c r="U37" s="14"/>
      <c r="V37" s="18"/>
      <c r="W37" s="16"/>
      <c r="X37" s="14"/>
      <c r="Y37" s="15"/>
      <c r="Z37" s="17"/>
      <c r="AA37" s="14"/>
      <c r="AB37" s="18"/>
      <c r="AC37" s="16"/>
      <c r="AD37" s="14"/>
      <c r="AE37" s="15"/>
      <c r="AF37" s="17"/>
      <c r="AG37" s="14"/>
      <c r="AH37" s="18"/>
      <c r="AI37" s="16"/>
      <c r="AJ37" s="14"/>
      <c r="AK37" s="15"/>
      <c r="AL37" s="17"/>
      <c r="AM37" s="14"/>
      <c r="AN37" s="19"/>
      <c r="AO37" s="42">
        <f t="shared" si="7"/>
        <v>0</v>
      </c>
      <c r="AP37" s="44">
        <f t="shared" si="8"/>
        <v>0</v>
      </c>
      <c r="AQ37" s="43">
        <f t="shared" si="9"/>
        <v>0</v>
      </c>
      <c r="AR37" s="40"/>
      <c r="AS37" s="45">
        <f t="shared" si="10"/>
        <v>0</v>
      </c>
      <c r="AT37" s="25"/>
      <c r="AU37" s="25"/>
    </row>
    <row r="38" spans="2:47" ht="26.4" customHeight="1" thickBot="1">
      <c r="B38" s="42">
        <v>30</v>
      </c>
      <c r="C38" s="11"/>
      <c r="D38" s="12"/>
      <c r="E38" s="13"/>
      <c r="F38" s="14"/>
      <c r="G38" s="15"/>
      <c r="H38" s="16"/>
      <c r="I38" s="14"/>
      <c r="J38" s="15"/>
      <c r="K38" s="16"/>
      <c r="L38" s="14"/>
      <c r="M38" s="15"/>
      <c r="N38" s="17"/>
      <c r="O38" s="14"/>
      <c r="P38" s="18"/>
      <c r="Q38" s="16"/>
      <c r="R38" s="14"/>
      <c r="S38" s="15"/>
      <c r="T38" s="17"/>
      <c r="U38" s="14"/>
      <c r="V38" s="18"/>
      <c r="W38" s="16"/>
      <c r="X38" s="14"/>
      <c r="Y38" s="15"/>
      <c r="Z38" s="17"/>
      <c r="AA38" s="14"/>
      <c r="AB38" s="18"/>
      <c r="AC38" s="16"/>
      <c r="AD38" s="14"/>
      <c r="AE38" s="15"/>
      <c r="AF38" s="17"/>
      <c r="AG38" s="14"/>
      <c r="AH38" s="18"/>
      <c r="AI38" s="16"/>
      <c r="AJ38" s="14"/>
      <c r="AK38" s="15"/>
      <c r="AL38" s="17"/>
      <c r="AM38" s="14"/>
      <c r="AN38" s="19"/>
      <c r="AO38" s="42">
        <f t="shared" si="7"/>
        <v>0</v>
      </c>
      <c r="AP38" s="44">
        <f t="shared" si="8"/>
        <v>0</v>
      </c>
      <c r="AQ38" s="43">
        <f t="shared" si="9"/>
        <v>0</v>
      </c>
      <c r="AR38" s="40"/>
      <c r="AS38" s="45">
        <f t="shared" si="10"/>
        <v>0</v>
      </c>
      <c r="AT38" s="25"/>
      <c r="AU38" s="25"/>
    </row>
    <row r="39" spans="2:47" ht="26.4" hidden="1" customHeight="1">
      <c r="B39" s="42">
        <v>31</v>
      </c>
      <c r="C39" s="11"/>
      <c r="D39" s="12"/>
      <c r="E39" s="13"/>
      <c r="F39" s="14"/>
      <c r="G39" s="15"/>
      <c r="H39" s="16"/>
      <c r="I39" s="14"/>
      <c r="J39" s="15"/>
      <c r="K39" s="16"/>
      <c r="L39" s="14"/>
      <c r="M39" s="15"/>
      <c r="N39" s="17"/>
      <c r="O39" s="14"/>
      <c r="P39" s="18"/>
      <c r="Q39" s="16"/>
      <c r="R39" s="14"/>
      <c r="S39" s="15"/>
      <c r="T39" s="17"/>
      <c r="U39" s="14"/>
      <c r="V39" s="18"/>
      <c r="W39" s="16"/>
      <c r="X39" s="14"/>
      <c r="Y39" s="15"/>
      <c r="Z39" s="17"/>
      <c r="AA39" s="14"/>
      <c r="AB39" s="18"/>
      <c r="AC39" s="16"/>
      <c r="AD39" s="14"/>
      <c r="AE39" s="15"/>
      <c r="AF39" s="17"/>
      <c r="AG39" s="14"/>
      <c r="AH39" s="18"/>
      <c r="AI39" s="16"/>
      <c r="AJ39" s="14"/>
      <c r="AK39" s="15"/>
      <c r="AL39" s="17"/>
      <c r="AM39" s="14"/>
      <c r="AN39" s="19"/>
      <c r="AO39" s="42">
        <f t="shared" ref="AO39:AO102" si="11">E39+H39+K39+N39+Q39+T39+W39+Z39+AC39+AF39+AI39+AL39</f>
        <v>0</v>
      </c>
      <c r="AP39" s="44">
        <f t="shared" ref="AP39:AP102" si="12">F39+I39+L39+O39+R39+U39+X39+AD39+AG39+AJ39+AM39+AA39</f>
        <v>0</v>
      </c>
      <c r="AQ39" s="43">
        <f t="shared" ref="AQ39:AQ102" si="13">G39+J39+M39+P39+S39+V39+Y39+AE39+AH39+AK39+AN39+AB39</f>
        <v>0</v>
      </c>
      <c r="AR39" s="40"/>
      <c r="AS39" s="45">
        <f t="shared" ref="AS39:AS102" si="14">COUNTIFS(E39,"&lt;&gt;0", E39, "&lt;&gt;")+COUNTIFS(H39,"&lt;&gt;0", H39, "&lt;&gt;")+COUNTIFS(K39,"&lt;&gt;0", K39, "&lt;&gt;")+COUNTIFS(N39,"&lt;&gt;0", N39, "&lt;&gt;")+COUNTIFS(Q39,"&lt;&gt;0", Q39, "&lt;&gt;")+COUNTIFS(T39,"&lt;&gt;0", T39, "&lt;&gt;")+COUNTIFS(W39,"&lt;&gt;0", W39, "&lt;&gt;")+COUNTIFS(Z39,"&lt;&gt;0", Z39, "&lt;&gt;")+COUNTIFS(AC39,"&lt;&gt;0", AC39, "&lt;&gt;")+COUNTIFS(AF39,"&lt;&gt;0", AF39, "&lt;&gt;")+COUNTIFS(AI39,"&lt;&gt;0", AI39, "&lt;&gt;")+COUNTIFS(AL39,"&lt;&gt;0", AL39, "&lt;&gt;")</f>
        <v>0</v>
      </c>
      <c r="AT39" s="25"/>
      <c r="AU39" s="25"/>
    </row>
    <row r="40" spans="2:47" ht="26.4" hidden="1" customHeight="1">
      <c r="B40" s="42">
        <v>32</v>
      </c>
      <c r="C40" s="11"/>
      <c r="D40" s="12"/>
      <c r="E40" s="13"/>
      <c r="F40" s="14"/>
      <c r="G40" s="15"/>
      <c r="H40" s="16"/>
      <c r="I40" s="14"/>
      <c r="J40" s="15"/>
      <c r="K40" s="16"/>
      <c r="L40" s="14"/>
      <c r="M40" s="15"/>
      <c r="N40" s="17"/>
      <c r="O40" s="14"/>
      <c r="P40" s="18"/>
      <c r="Q40" s="16"/>
      <c r="R40" s="14"/>
      <c r="S40" s="15"/>
      <c r="T40" s="17"/>
      <c r="U40" s="14"/>
      <c r="V40" s="18"/>
      <c r="W40" s="16"/>
      <c r="X40" s="14"/>
      <c r="Y40" s="15"/>
      <c r="Z40" s="17"/>
      <c r="AA40" s="14"/>
      <c r="AB40" s="18"/>
      <c r="AC40" s="16"/>
      <c r="AD40" s="14"/>
      <c r="AE40" s="15"/>
      <c r="AF40" s="17"/>
      <c r="AG40" s="14"/>
      <c r="AH40" s="18"/>
      <c r="AI40" s="16"/>
      <c r="AJ40" s="14"/>
      <c r="AK40" s="15"/>
      <c r="AL40" s="17"/>
      <c r="AM40" s="14"/>
      <c r="AN40" s="19"/>
      <c r="AO40" s="42">
        <f t="shared" si="11"/>
        <v>0</v>
      </c>
      <c r="AP40" s="44">
        <f t="shared" si="12"/>
        <v>0</v>
      </c>
      <c r="AQ40" s="43">
        <f t="shared" si="13"/>
        <v>0</v>
      </c>
      <c r="AR40" s="40"/>
      <c r="AS40" s="45">
        <f t="shared" si="14"/>
        <v>0</v>
      </c>
      <c r="AT40" s="25"/>
      <c r="AU40" s="25"/>
    </row>
    <row r="41" spans="2:47" ht="26.4" hidden="1" customHeight="1">
      <c r="B41" s="42">
        <v>33</v>
      </c>
      <c r="C41" s="11"/>
      <c r="D41" s="12"/>
      <c r="E41" s="13"/>
      <c r="F41" s="14"/>
      <c r="G41" s="15"/>
      <c r="H41" s="16"/>
      <c r="I41" s="14"/>
      <c r="J41" s="15"/>
      <c r="K41" s="16"/>
      <c r="L41" s="14"/>
      <c r="M41" s="15"/>
      <c r="N41" s="17"/>
      <c r="O41" s="14"/>
      <c r="P41" s="18"/>
      <c r="Q41" s="16"/>
      <c r="R41" s="14"/>
      <c r="S41" s="15"/>
      <c r="T41" s="17"/>
      <c r="U41" s="14"/>
      <c r="V41" s="18"/>
      <c r="W41" s="16"/>
      <c r="X41" s="14"/>
      <c r="Y41" s="15"/>
      <c r="Z41" s="17"/>
      <c r="AA41" s="14"/>
      <c r="AB41" s="18"/>
      <c r="AC41" s="16"/>
      <c r="AD41" s="14"/>
      <c r="AE41" s="15"/>
      <c r="AF41" s="17"/>
      <c r="AG41" s="14"/>
      <c r="AH41" s="18"/>
      <c r="AI41" s="16"/>
      <c r="AJ41" s="14"/>
      <c r="AK41" s="15"/>
      <c r="AL41" s="17"/>
      <c r="AM41" s="14"/>
      <c r="AN41" s="19"/>
      <c r="AO41" s="42">
        <f t="shared" si="11"/>
        <v>0</v>
      </c>
      <c r="AP41" s="44">
        <f t="shared" si="12"/>
        <v>0</v>
      </c>
      <c r="AQ41" s="43">
        <f t="shared" si="13"/>
        <v>0</v>
      </c>
      <c r="AR41" s="40"/>
      <c r="AS41" s="45">
        <f t="shared" si="14"/>
        <v>0</v>
      </c>
      <c r="AT41" s="25"/>
      <c r="AU41" s="25"/>
    </row>
    <row r="42" spans="2:47" ht="26.4" hidden="1" customHeight="1">
      <c r="B42" s="42">
        <v>34</v>
      </c>
      <c r="C42" s="11"/>
      <c r="D42" s="12"/>
      <c r="E42" s="13"/>
      <c r="F42" s="14"/>
      <c r="G42" s="15"/>
      <c r="H42" s="16"/>
      <c r="I42" s="14"/>
      <c r="J42" s="15"/>
      <c r="K42" s="16"/>
      <c r="L42" s="14"/>
      <c r="M42" s="15"/>
      <c r="N42" s="17"/>
      <c r="O42" s="14"/>
      <c r="P42" s="18"/>
      <c r="Q42" s="16"/>
      <c r="R42" s="14"/>
      <c r="S42" s="15"/>
      <c r="T42" s="17"/>
      <c r="U42" s="14"/>
      <c r="V42" s="18"/>
      <c r="W42" s="16"/>
      <c r="X42" s="14"/>
      <c r="Y42" s="15"/>
      <c r="Z42" s="17"/>
      <c r="AA42" s="14"/>
      <c r="AB42" s="18"/>
      <c r="AC42" s="16"/>
      <c r="AD42" s="14"/>
      <c r="AE42" s="15"/>
      <c r="AF42" s="17"/>
      <c r="AG42" s="14"/>
      <c r="AH42" s="18"/>
      <c r="AI42" s="16"/>
      <c r="AJ42" s="14"/>
      <c r="AK42" s="15"/>
      <c r="AL42" s="17"/>
      <c r="AM42" s="14"/>
      <c r="AN42" s="19"/>
      <c r="AO42" s="42">
        <f t="shared" si="11"/>
        <v>0</v>
      </c>
      <c r="AP42" s="44">
        <f t="shared" si="12"/>
        <v>0</v>
      </c>
      <c r="AQ42" s="43">
        <f t="shared" si="13"/>
        <v>0</v>
      </c>
      <c r="AR42" s="40"/>
      <c r="AS42" s="45">
        <f t="shared" si="14"/>
        <v>0</v>
      </c>
      <c r="AT42" s="25"/>
      <c r="AU42" s="25"/>
    </row>
    <row r="43" spans="2:47" ht="26.4" hidden="1" customHeight="1">
      <c r="B43" s="42">
        <v>35</v>
      </c>
      <c r="C43" s="11"/>
      <c r="D43" s="12"/>
      <c r="E43" s="13"/>
      <c r="F43" s="14"/>
      <c r="G43" s="15"/>
      <c r="H43" s="16"/>
      <c r="I43" s="14"/>
      <c r="J43" s="15"/>
      <c r="K43" s="16"/>
      <c r="L43" s="14"/>
      <c r="M43" s="15"/>
      <c r="N43" s="17"/>
      <c r="O43" s="14"/>
      <c r="P43" s="18"/>
      <c r="Q43" s="16"/>
      <c r="R43" s="14"/>
      <c r="S43" s="15"/>
      <c r="T43" s="17"/>
      <c r="U43" s="14"/>
      <c r="V43" s="18"/>
      <c r="W43" s="16"/>
      <c r="X43" s="14"/>
      <c r="Y43" s="15"/>
      <c r="Z43" s="17"/>
      <c r="AA43" s="14"/>
      <c r="AB43" s="18"/>
      <c r="AC43" s="16"/>
      <c r="AD43" s="14"/>
      <c r="AE43" s="15"/>
      <c r="AF43" s="17"/>
      <c r="AG43" s="14"/>
      <c r="AH43" s="18"/>
      <c r="AI43" s="16"/>
      <c r="AJ43" s="14"/>
      <c r="AK43" s="15"/>
      <c r="AL43" s="17"/>
      <c r="AM43" s="14"/>
      <c r="AN43" s="19"/>
      <c r="AO43" s="42">
        <f t="shared" si="11"/>
        <v>0</v>
      </c>
      <c r="AP43" s="44">
        <f t="shared" si="12"/>
        <v>0</v>
      </c>
      <c r="AQ43" s="43">
        <f t="shared" si="13"/>
        <v>0</v>
      </c>
      <c r="AR43" s="40"/>
      <c r="AS43" s="45">
        <f t="shared" si="14"/>
        <v>0</v>
      </c>
      <c r="AT43" s="25"/>
      <c r="AU43" s="25"/>
    </row>
    <row r="44" spans="2:47" ht="26.4" hidden="1" customHeight="1">
      <c r="B44" s="42">
        <v>36</v>
      </c>
      <c r="C44" s="11"/>
      <c r="D44" s="12"/>
      <c r="E44" s="13"/>
      <c r="F44" s="14"/>
      <c r="G44" s="15"/>
      <c r="H44" s="16"/>
      <c r="I44" s="14"/>
      <c r="J44" s="15"/>
      <c r="K44" s="16"/>
      <c r="L44" s="14"/>
      <c r="M44" s="15"/>
      <c r="N44" s="17"/>
      <c r="O44" s="14"/>
      <c r="P44" s="18"/>
      <c r="Q44" s="16"/>
      <c r="R44" s="14"/>
      <c r="S44" s="15"/>
      <c r="T44" s="17"/>
      <c r="U44" s="14"/>
      <c r="V44" s="18"/>
      <c r="W44" s="16"/>
      <c r="X44" s="14"/>
      <c r="Y44" s="15"/>
      <c r="Z44" s="17"/>
      <c r="AA44" s="14"/>
      <c r="AB44" s="18"/>
      <c r="AC44" s="16"/>
      <c r="AD44" s="14"/>
      <c r="AE44" s="15"/>
      <c r="AF44" s="17"/>
      <c r="AG44" s="14"/>
      <c r="AH44" s="18"/>
      <c r="AI44" s="16"/>
      <c r="AJ44" s="14"/>
      <c r="AK44" s="15"/>
      <c r="AL44" s="17"/>
      <c r="AM44" s="14"/>
      <c r="AN44" s="19"/>
      <c r="AO44" s="42">
        <f t="shared" si="11"/>
        <v>0</v>
      </c>
      <c r="AP44" s="44">
        <f t="shared" si="12"/>
        <v>0</v>
      </c>
      <c r="AQ44" s="43">
        <f t="shared" si="13"/>
        <v>0</v>
      </c>
      <c r="AR44" s="40"/>
      <c r="AS44" s="45">
        <f t="shared" si="14"/>
        <v>0</v>
      </c>
      <c r="AT44" s="25"/>
      <c r="AU44" s="25"/>
    </row>
    <row r="45" spans="2:47" ht="26.4" hidden="1" customHeight="1">
      <c r="B45" s="42">
        <v>37</v>
      </c>
      <c r="C45" s="11"/>
      <c r="D45" s="12"/>
      <c r="E45" s="13"/>
      <c r="F45" s="14"/>
      <c r="G45" s="15"/>
      <c r="H45" s="16"/>
      <c r="I45" s="14"/>
      <c r="J45" s="15"/>
      <c r="K45" s="16"/>
      <c r="L45" s="14"/>
      <c r="M45" s="15"/>
      <c r="N45" s="17"/>
      <c r="O45" s="14"/>
      <c r="P45" s="18"/>
      <c r="Q45" s="16"/>
      <c r="R45" s="14"/>
      <c r="S45" s="15"/>
      <c r="T45" s="17"/>
      <c r="U45" s="14"/>
      <c r="V45" s="18"/>
      <c r="W45" s="16"/>
      <c r="X45" s="14"/>
      <c r="Y45" s="15"/>
      <c r="Z45" s="17"/>
      <c r="AA45" s="14"/>
      <c r="AB45" s="18"/>
      <c r="AC45" s="16"/>
      <c r="AD45" s="14"/>
      <c r="AE45" s="15"/>
      <c r="AF45" s="17"/>
      <c r="AG45" s="14"/>
      <c r="AH45" s="18"/>
      <c r="AI45" s="16"/>
      <c r="AJ45" s="14"/>
      <c r="AK45" s="15"/>
      <c r="AL45" s="17"/>
      <c r="AM45" s="14"/>
      <c r="AN45" s="19"/>
      <c r="AO45" s="42">
        <f t="shared" si="11"/>
        <v>0</v>
      </c>
      <c r="AP45" s="44">
        <f t="shared" si="12"/>
        <v>0</v>
      </c>
      <c r="AQ45" s="43">
        <f t="shared" si="13"/>
        <v>0</v>
      </c>
      <c r="AR45" s="40"/>
      <c r="AS45" s="45">
        <f t="shared" si="14"/>
        <v>0</v>
      </c>
      <c r="AT45" s="25"/>
      <c r="AU45" s="25"/>
    </row>
    <row r="46" spans="2:47" ht="26.4" hidden="1" customHeight="1">
      <c r="B46" s="42">
        <v>38</v>
      </c>
      <c r="C46" s="11"/>
      <c r="D46" s="12"/>
      <c r="E46" s="13"/>
      <c r="F46" s="14"/>
      <c r="G46" s="15"/>
      <c r="H46" s="16"/>
      <c r="I46" s="14"/>
      <c r="J46" s="15"/>
      <c r="K46" s="16"/>
      <c r="L46" s="14"/>
      <c r="M46" s="15"/>
      <c r="N46" s="17"/>
      <c r="O46" s="14"/>
      <c r="P46" s="18"/>
      <c r="Q46" s="16"/>
      <c r="R46" s="14"/>
      <c r="S46" s="15"/>
      <c r="T46" s="17"/>
      <c r="U46" s="14"/>
      <c r="V46" s="18"/>
      <c r="W46" s="16"/>
      <c r="X46" s="14"/>
      <c r="Y46" s="15"/>
      <c r="Z46" s="17"/>
      <c r="AA46" s="14"/>
      <c r="AB46" s="18"/>
      <c r="AC46" s="16"/>
      <c r="AD46" s="14"/>
      <c r="AE46" s="15"/>
      <c r="AF46" s="17"/>
      <c r="AG46" s="14"/>
      <c r="AH46" s="18"/>
      <c r="AI46" s="16"/>
      <c r="AJ46" s="14"/>
      <c r="AK46" s="15"/>
      <c r="AL46" s="17"/>
      <c r="AM46" s="14"/>
      <c r="AN46" s="19"/>
      <c r="AO46" s="42">
        <f t="shared" si="11"/>
        <v>0</v>
      </c>
      <c r="AP46" s="44">
        <f t="shared" si="12"/>
        <v>0</v>
      </c>
      <c r="AQ46" s="43">
        <f t="shared" si="13"/>
        <v>0</v>
      </c>
      <c r="AR46" s="40"/>
      <c r="AS46" s="45">
        <f t="shared" si="14"/>
        <v>0</v>
      </c>
      <c r="AT46" s="25"/>
      <c r="AU46" s="25"/>
    </row>
    <row r="47" spans="2:47" ht="26.4" hidden="1" customHeight="1">
      <c r="B47" s="42">
        <v>39</v>
      </c>
      <c r="C47" s="11"/>
      <c r="D47" s="12"/>
      <c r="E47" s="13"/>
      <c r="F47" s="14"/>
      <c r="G47" s="15"/>
      <c r="H47" s="16"/>
      <c r="I47" s="14"/>
      <c r="J47" s="15"/>
      <c r="K47" s="16"/>
      <c r="L47" s="14"/>
      <c r="M47" s="15"/>
      <c r="N47" s="17"/>
      <c r="O47" s="14"/>
      <c r="P47" s="18"/>
      <c r="Q47" s="16"/>
      <c r="R47" s="14"/>
      <c r="S47" s="15"/>
      <c r="T47" s="17"/>
      <c r="U47" s="14"/>
      <c r="V47" s="18"/>
      <c r="W47" s="16"/>
      <c r="X47" s="14"/>
      <c r="Y47" s="15"/>
      <c r="Z47" s="17"/>
      <c r="AA47" s="14"/>
      <c r="AB47" s="18"/>
      <c r="AC47" s="16"/>
      <c r="AD47" s="14"/>
      <c r="AE47" s="15"/>
      <c r="AF47" s="17"/>
      <c r="AG47" s="14"/>
      <c r="AH47" s="18"/>
      <c r="AI47" s="16"/>
      <c r="AJ47" s="14"/>
      <c r="AK47" s="15"/>
      <c r="AL47" s="17"/>
      <c r="AM47" s="14"/>
      <c r="AN47" s="19"/>
      <c r="AO47" s="42">
        <f t="shared" si="11"/>
        <v>0</v>
      </c>
      <c r="AP47" s="44">
        <f t="shared" si="12"/>
        <v>0</v>
      </c>
      <c r="AQ47" s="43">
        <f t="shared" si="13"/>
        <v>0</v>
      </c>
      <c r="AR47" s="40"/>
      <c r="AS47" s="45">
        <f t="shared" si="14"/>
        <v>0</v>
      </c>
      <c r="AT47" s="25"/>
      <c r="AU47" s="25"/>
    </row>
    <row r="48" spans="2:47" ht="26.4" hidden="1" customHeight="1">
      <c r="B48" s="42">
        <v>40</v>
      </c>
      <c r="C48" s="11"/>
      <c r="D48" s="12"/>
      <c r="E48" s="13"/>
      <c r="F48" s="14"/>
      <c r="G48" s="15"/>
      <c r="H48" s="16"/>
      <c r="I48" s="14"/>
      <c r="J48" s="15"/>
      <c r="K48" s="16"/>
      <c r="L48" s="14"/>
      <c r="M48" s="15"/>
      <c r="N48" s="17"/>
      <c r="O48" s="14"/>
      <c r="P48" s="18"/>
      <c r="Q48" s="16"/>
      <c r="R48" s="14"/>
      <c r="S48" s="15"/>
      <c r="T48" s="17"/>
      <c r="U48" s="14"/>
      <c r="V48" s="18"/>
      <c r="W48" s="16"/>
      <c r="X48" s="14"/>
      <c r="Y48" s="15"/>
      <c r="Z48" s="17"/>
      <c r="AA48" s="14"/>
      <c r="AB48" s="18"/>
      <c r="AC48" s="16"/>
      <c r="AD48" s="14"/>
      <c r="AE48" s="15"/>
      <c r="AF48" s="17"/>
      <c r="AG48" s="14"/>
      <c r="AH48" s="18"/>
      <c r="AI48" s="16"/>
      <c r="AJ48" s="14"/>
      <c r="AK48" s="15"/>
      <c r="AL48" s="17"/>
      <c r="AM48" s="14"/>
      <c r="AN48" s="19"/>
      <c r="AO48" s="42">
        <f t="shared" si="11"/>
        <v>0</v>
      </c>
      <c r="AP48" s="44">
        <f t="shared" si="12"/>
        <v>0</v>
      </c>
      <c r="AQ48" s="43">
        <f t="shared" si="13"/>
        <v>0</v>
      </c>
      <c r="AR48" s="40"/>
      <c r="AS48" s="45">
        <f t="shared" si="14"/>
        <v>0</v>
      </c>
      <c r="AT48" s="25"/>
      <c r="AU48" s="25"/>
    </row>
    <row r="49" spans="2:47" ht="26.4" hidden="1" customHeight="1">
      <c r="B49" s="42">
        <v>41</v>
      </c>
      <c r="C49" s="11"/>
      <c r="D49" s="12"/>
      <c r="E49" s="13"/>
      <c r="F49" s="14"/>
      <c r="G49" s="15"/>
      <c r="H49" s="16"/>
      <c r="I49" s="14"/>
      <c r="J49" s="15"/>
      <c r="K49" s="16"/>
      <c r="L49" s="14"/>
      <c r="M49" s="15"/>
      <c r="N49" s="17"/>
      <c r="O49" s="14"/>
      <c r="P49" s="18"/>
      <c r="Q49" s="16"/>
      <c r="R49" s="14"/>
      <c r="S49" s="15"/>
      <c r="T49" s="17"/>
      <c r="U49" s="14"/>
      <c r="V49" s="18"/>
      <c r="W49" s="16"/>
      <c r="X49" s="14"/>
      <c r="Y49" s="15"/>
      <c r="Z49" s="17"/>
      <c r="AA49" s="14"/>
      <c r="AB49" s="18"/>
      <c r="AC49" s="16"/>
      <c r="AD49" s="14"/>
      <c r="AE49" s="15"/>
      <c r="AF49" s="17"/>
      <c r="AG49" s="14"/>
      <c r="AH49" s="18"/>
      <c r="AI49" s="16"/>
      <c r="AJ49" s="14"/>
      <c r="AK49" s="15"/>
      <c r="AL49" s="17"/>
      <c r="AM49" s="14"/>
      <c r="AN49" s="19"/>
      <c r="AO49" s="42">
        <f t="shared" si="11"/>
        <v>0</v>
      </c>
      <c r="AP49" s="44">
        <f t="shared" si="12"/>
        <v>0</v>
      </c>
      <c r="AQ49" s="43">
        <f t="shared" si="13"/>
        <v>0</v>
      </c>
      <c r="AR49" s="40"/>
      <c r="AS49" s="45">
        <f t="shared" si="14"/>
        <v>0</v>
      </c>
      <c r="AT49" s="25"/>
      <c r="AU49" s="25"/>
    </row>
    <row r="50" spans="2:47" ht="26.4" hidden="1" customHeight="1">
      <c r="B50" s="42">
        <v>42</v>
      </c>
      <c r="C50" s="11"/>
      <c r="D50" s="12"/>
      <c r="E50" s="13"/>
      <c r="F50" s="14"/>
      <c r="G50" s="15"/>
      <c r="H50" s="16"/>
      <c r="I50" s="14"/>
      <c r="J50" s="15"/>
      <c r="K50" s="16"/>
      <c r="L50" s="14"/>
      <c r="M50" s="15"/>
      <c r="N50" s="17"/>
      <c r="O50" s="14"/>
      <c r="P50" s="18"/>
      <c r="Q50" s="16"/>
      <c r="R50" s="14"/>
      <c r="S50" s="15"/>
      <c r="T50" s="17"/>
      <c r="U50" s="14"/>
      <c r="V50" s="18"/>
      <c r="W50" s="16"/>
      <c r="X50" s="14"/>
      <c r="Y50" s="15"/>
      <c r="Z50" s="17"/>
      <c r="AA50" s="14"/>
      <c r="AB50" s="18"/>
      <c r="AC50" s="16"/>
      <c r="AD50" s="14"/>
      <c r="AE50" s="15"/>
      <c r="AF50" s="17"/>
      <c r="AG50" s="14"/>
      <c r="AH50" s="18"/>
      <c r="AI50" s="16"/>
      <c r="AJ50" s="14"/>
      <c r="AK50" s="15"/>
      <c r="AL50" s="17"/>
      <c r="AM50" s="14"/>
      <c r="AN50" s="19"/>
      <c r="AO50" s="42">
        <f t="shared" si="11"/>
        <v>0</v>
      </c>
      <c r="AP50" s="44">
        <f t="shared" si="12"/>
        <v>0</v>
      </c>
      <c r="AQ50" s="43">
        <f t="shared" si="13"/>
        <v>0</v>
      </c>
      <c r="AR50" s="40"/>
      <c r="AS50" s="45">
        <f t="shared" si="14"/>
        <v>0</v>
      </c>
      <c r="AT50" s="25"/>
      <c r="AU50" s="25"/>
    </row>
    <row r="51" spans="2:47" ht="26.4" hidden="1" customHeight="1">
      <c r="B51" s="42">
        <v>43</v>
      </c>
      <c r="C51" s="11"/>
      <c r="D51" s="12"/>
      <c r="E51" s="13"/>
      <c r="F51" s="14"/>
      <c r="G51" s="15"/>
      <c r="H51" s="16"/>
      <c r="I51" s="14"/>
      <c r="J51" s="15"/>
      <c r="K51" s="16"/>
      <c r="L51" s="14"/>
      <c r="M51" s="15"/>
      <c r="N51" s="17"/>
      <c r="O51" s="14"/>
      <c r="P51" s="18"/>
      <c r="Q51" s="16"/>
      <c r="R51" s="14"/>
      <c r="S51" s="15"/>
      <c r="T51" s="17"/>
      <c r="U51" s="14"/>
      <c r="V51" s="18"/>
      <c r="W51" s="16"/>
      <c r="X51" s="14"/>
      <c r="Y51" s="15"/>
      <c r="Z51" s="17"/>
      <c r="AA51" s="14"/>
      <c r="AB51" s="18"/>
      <c r="AC51" s="16"/>
      <c r="AD51" s="14"/>
      <c r="AE51" s="15"/>
      <c r="AF51" s="17"/>
      <c r="AG51" s="14"/>
      <c r="AH51" s="18"/>
      <c r="AI51" s="16"/>
      <c r="AJ51" s="14"/>
      <c r="AK51" s="15"/>
      <c r="AL51" s="17"/>
      <c r="AM51" s="14"/>
      <c r="AN51" s="19"/>
      <c r="AO51" s="42">
        <f t="shared" si="11"/>
        <v>0</v>
      </c>
      <c r="AP51" s="44">
        <f t="shared" si="12"/>
        <v>0</v>
      </c>
      <c r="AQ51" s="43">
        <f t="shared" si="13"/>
        <v>0</v>
      </c>
      <c r="AR51" s="40"/>
      <c r="AS51" s="45">
        <f t="shared" si="14"/>
        <v>0</v>
      </c>
      <c r="AT51" s="25"/>
      <c r="AU51" s="25"/>
    </row>
    <row r="52" spans="2:47" ht="26.4" hidden="1" customHeight="1">
      <c r="B52" s="42">
        <v>44</v>
      </c>
      <c r="C52" s="11"/>
      <c r="D52" s="12"/>
      <c r="E52" s="13"/>
      <c r="F52" s="14"/>
      <c r="G52" s="15"/>
      <c r="H52" s="16"/>
      <c r="I52" s="14"/>
      <c r="J52" s="15"/>
      <c r="K52" s="16"/>
      <c r="L52" s="14"/>
      <c r="M52" s="15"/>
      <c r="N52" s="17"/>
      <c r="O52" s="14"/>
      <c r="P52" s="18"/>
      <c r="Q52" s="16"/>
      <c r="R52" s="14"/>
      <c r="S52" s="15"/>
      <c r="T52" s="17"/>
      <c r="U52" s="14"/>
      <c r="V52" s="18"/>
      <c r="W52" s="16"/>
      <c r="X52" s="14"/>
      <c r="Y52" s="15"/>
      <c r="Z52" s="17"/>
      <c r="AA52" s="14"/>
      <c r="AB52" s="18"/>
      <c r="AC52" s="16"/>
      <c r="AD52" s="14"/>
      <c r="AE52" s="15"/>
      <c r="AF52" s="17"/>
      <c r="AG52" s="14"/>
      <c r="AH52" s="18"/>
      <c r="AI52" s="16"/>
      <c r="AJ52" s="14"/>
      <c r="AK52" s="15"/>
      <c r="AL52" s="17"/>
      <c r="AM52" s="14"/>
      <c r="AN52" s="19"/>
      <c r="AO52" s="42">
        <f t="shared" si="11"/>
        <v>0</v>
      </c>
      <c r="AP52" s="44">
        <f t="shared" si="12"/>
        <v>0</v>
      </c>
      <c r="AQ52" s="43">
        <f t="shared" si="13"/>
        <v>0</v>
      </c>
      <c r="AR52" s="40"/>
      <c r="AS52" s="45">
        <f t="shared" si="14"/>
        <v>0</v>
      </c>
      <c r="AT52" s="25"/>
      <c r="AU52" s="25"/>
    </row>
    <row r="53" spans="2:47" ht="26.4" hidden="1" customHeight="1">
      <c r="B53" s="42">
        <v>45</v>
      </c>
      <c r="C53" s="11"/>
      <c r="D53" s="12"/>
      <c r="E53" s="13"/>
      <c r="F53" s="14"/>
      <c r="G53" s="15"/>
      <c r="H53" s="16"/>
      <c r="I53" s="14"/>
      <c r="J53" s="15"/>
      <c r="K53" s="16"/>
      <c r="L53" s="14"/>
      <c r="M53" s="15"/>
      <c r="N53" s="17"/>
      <c r="O53" s="14"/>
      <c r="P53" s="18"/>
      <c r="Q53" s="16"/>
      <c r="R53" s="14"/>
      <c r="S53" s="15"/>
      <c r="T53" s="17"/>
      <c r="U53" s="14"/>
      <c r="V53" s="18"/>
      <c r="W53" s="16"/>
      <c r="X53" s="14"/>
      <c r="Y53" s="15"/>
      <c r="Z53" s="17"/>
      <c r="AA53" s="14"/>
      <c r="AB53" s="18"/>
      <c r="AC53" s="16"/>
      <c r="AD53" s="14"/>
      <c r="AE53" s="15"/>
      <c r="AF53" s="17"/>
      <c r="AG53" s="14"/>
      <c r="AH53" s="18"/>
      <c r="AI53" s="16"/>
      <c r="AJ53" s="14"/>
      <c r="AK53" s="15"/>
      <c r="AL53" s="17"/>
      <c r="AM53" s="14"/>
      <c r="AN53" s="19"/>
      <c r="AO53" s="42">
        <f t="shared" si="11"/>
        <v>0</v>
      </c>
      <c r="AP53" s="44">
        <f t="shared" si="12"/>
        <v>0</v>
      </c>
      <c r="AQ53" s="43">
        <f t="shared" si="13"/>
        <v>0</v>
      </c>
      <c r="AR53" s="40"/>
      <c r="AS53" s="45">
        <f t="shared" si="14"/>
        <v>0</v>
      </c>
      <c r="AT53" s="25"/>
      <c r="AU53" s="25"/>
    </row>
    <row r="54" spans="2:47" ht="26.4" hidden="1" customHeight="1">
      <c r="B54" s="42">
        <v>46</v>
      </c>
      <c r="C54" s="11"/>
      <c r="D54" s="12"/>
      <c r="E54" s="13"/>
      <c r="F54" s="14"/>
      <c r="G54" s="15"/>
      <c r="H54" s="16"/>
      <c r="I54" s="14"/>
      <c r="J54" s="15"/>
      <c r="K54" s="16"/>
      <c r="L54" s="14"/>
      <c r="M54" s="15"/>
      <c r="N54" s="17"/>
      <c r="O54" s="14"/>
      <c r="P54" s="18"/>
      <c r="Q54" s="16"/>
      <c r="R54" s="14"/>
      <c r="S54" s="15"/>
      <c r="T54" s="17"/>
      <c r="U54" s="14"/>
      <c r="V54" s="18"/>
      <c r="W54" s="16"/>
      <c r="X54" s="14"/>
      <c r="Y54" s="15"/>
      <c r="Z54" s="17"/>
      <c r="AA54" s="14"/>
      <c r="AB54" s="18"/>
      <c r="AC54" s="16"/>
      <c r="AD54" s="14"/>
      <c r="AE54" s="15"/>
      <c r="AF54" s="17"/>
      <c r="AG54" s="14"/>
      <c r="AH54" s="18"/>
      <c r="AI54" s="16"/>
      <c r="AJ54" s="14"/>
      <c r="AK54" s="15"/>
      <c r="AL54" s="17"/>
      <c r="AM54" s="14"/>
      <c r="AN54" s="19"/>
      <c r="AO54" s="42">
        <f t="shared" si="11"/>
        <v>0</v>
      </c>
      <c r="AP54" s="44">
        <f t="shared" si="12"/>
        <v>0</v>
      </c>
      <c r="AQ54" s="43">
        <f t="shared" si="13"/>
        <v>0</v>
      </c>
      <c r="AR54" s="40"/>
      <c r="AS54" s="45">
        <f t="shared" si="14"/>
        <v>0</v>
      </c>
      <c r="AT54" s="25"/>
      <c r="AU54" s="25"/>
    </row>
    <row r="55" spans="2:47" ht="26.4" hidden="1" customHeight="1">
      <c r="B55" s="42">
        <v>47</v>
      </c>
      <c r="C55" s="11"/>
      <c r="D55" s="12"/>
      <c r="E55" s="13"/>
      <c r="F55" s="14"/>
      <c r="G55" s="15"/>
      <c r="H55" s="16"/>
      <c r="I55" s="14"/>
      <c r="J55" s="15"/>
      <c r="K55" s="16"/>
      <c r="L55" s="14"/>
      <c r="M55" s="15"/>
      <c r="N55" s="17"/>
      <c r="O55" s="14"/>
      <c r="P55" s="18"/>
      <c r="Q55" s="16"/>
      <c r="R55" s="14"/>
      <c r="S55" s="15"/>
      <c r="T55" s="17"/>
      <c r="U55" s="14"/>
      <c r="V55" s="18"/>
      <c r="W55" s="16"/>
      <c r="X55" s="14"/>
      <c r="Y55" s="15"/>
      <c r="Z55" s="17"/>
      <c r="AA55" s="14"/>
      <c r="AB55" s="18"/>
      <c r="AC55" s="16"/>
      <c r="AD55" s="14"/>
      <c r="AE55" s="15"/>
      <c r="AF55" s="17"/>
      <c r="AG55" s="14"/>
      <c r="AH55" s="18"/>
      <c r="AI55" s="16"/>
      <c r="AJ55" s="14"/>
      <c r="AK55" s="15"/>
      <c r="AL55" s="17"/>
      <c r="AM55" s="14"/>
      <c r="AN55" s="19"/>
      <c r="AO55" s="42">
        <f t="shared" si="11"/>
        <v>0</v>
      </c>
      <c r="AP55" s="44">
        <f t="shared" si="12"/>
        <v>0</v>
      </c>
      <c r="AQ55" s="43">
        <f t="shared" si="13"/>
        <v>0</v>
      </c>
      <c r="AR55" s="40"/>
      <c r="AS55" s="45">
        <f t="shared" si="14"/>
        <v>0</v>
      </c>
      <c r="AT55" s="25"/>
      <c r="AU55" s="25"/>
    </row>
    <row r="56" spans="2:47" ht="26.4" hidden="1" customHeight="1">
      <c r="B56" s="42">
        <v>48</v>
      </c>
      <c r="C56" s="11"/>
      <c r="D56" s="12"/>
      <c r="E56" s="13"/>
      <c r="F56" s="14"/>
      <c r="G56" s="15"/>
      <c r="H56" s="16"/>
      <c r="I56" s="14"/>
      <c r="J56" s="15"/>
      <c r="K56" s="16"/>
      <c r="L56" s="14"/>
      <c r="M56" s="15"/>
      <c r="N56" s="17"/>
      <c r="O56" s="14"/>
      <c r="P56" s="18"/>
      <c r="Q56" s="16"/>
      <c r="R56" s="14"/>
      <c r="S56" s="15"/>
      <c r="T56" s="17"/>
      <c r="U56" s="14"/>
      <c r="V56" s="18"/>
      <c r="W56" s="16"/>
      <c r="X56" s="14"/>
      <c r="Y56" s="15"/>
      <c r="Z56" s="17"/>
      <c r="AA56" s="14"/>
      <c r="AB56" s="18"/>
      <c r="AC56" s="16"/>
      <c r="AD56" s="14"/>
      <c r="AE56" s="15"/>
      <c r="AF56" s="17"/>
      <c r="AG56" s="14"/>
      <c r="AH56" s="18"/>
      <c r="AI56" s="16"/>
      <c r="AJ56" s="14"/>
      <c r="AK56" s="15"/>
      <c r="AL56" s="17"/>
      <c r="AM56" s="14"/>
      <c r="AN56" s="19"/>
      <c r="AO56" s="42">
        <f t="shared" si="11"/>
        <v>0</v>
      </c>
      <c r="AP56" s="44">
        <f t="shared" si="12"/>
        <v>0</v>
      </c>
      <c r="AQ56" s="43">
        <f t="shared" si="13"/>
        <v>0</v>
      </c>
      <c r="AR56" s="40"/>
      <c r="AS56" s="45">
        <f t="shared" si="14"/>
        <v>0</v>
      </c>
      <c r="AT56" s="25"/>
      <c r="AU56" s="25"/>
    </row>
    <row r="57" spans="2:47" ht="26.4" hidden="1" customHeight="1">
      <c r="B57" s="42">
        <v>49</v>
      </c>
      <c r="C57" s="11"/>
      <c r="D57" s="12"/>
      <c r="E57" s="13"/>
      <c r="F57" s="14"/>
      <c r="G57" s="15"/>
      <c r="H57" s="16"/>
      <c r="I57" s="14"/>
      <c r="J57" s="15"/>
      <c r="K57" s="16"/>
      <c r="L57" s="14"/>
      <c r="M57" s="15"/>
      <c r="N57" s="17"/>
      <c r="O57" s="14"/>
      <c r="P57" s="18"/>
      <c r="Q57" s="16"/>
      <c r="R57" s="14"/>
      <c r="S57" s="15"/>
      <c r="T57" s="17"/>
      <c r="U57" s="14"/>
      <c r="V57" s="18"/>
      <c r="W57" s="16"/>
      <c r="X57" s="14"/>
      <c r="Y57" s="15"/>
      <c r="Z57" s="17"/>
      <c r="AA57" s="14"/>
      <c r="AB57" s="18"/>
      <c r="AC57" s="16"/>
      <c r="AD57" s="14"/>
      <c r="AE57" s="15"/>
      <c r="AF57" s="17"/>
      <c r="AG57" s="14"/>
      <c r="AH57" s="18"/>
      <c r="AI57" s="16"/>
      <c r="AJ57" s="14"/>
      <c r="AK57" s="15"/>
      <c r="AL57" s="17"/>
      <c r="AM57" s="14"/>
      <c r="AN57" s="19"/>
      <c r="AO57" s="42">
        <f t="shared" si="11"/>
        <v>0</v>
      </c>
      <c r="AP57" s="44">
        <f t="shared" si="12"/>
        <v>0</v>
      </c>
      <c r="AQ57" s="43">
        <f t="shared" si="13"/>
        <v>0</v>
      </c>
      <c r="AR57" s="40"/>
      <c r="AS57" s="45">
        <f t="shared" si="14"/>
        <v>0</v>
      </c>
      <c r="AT57" s="25"/>
      <c r="AU57" s="25"/>
    </row>
    <row r="58" spans="2:47" ht="26.4" hidden="1" customHeight="1">
      <c r="B58" s="42">
        <v>50</v>
      </c>
      <c r="C58" s="11"/>
      <c r="D58" s="12"/>
      <c r="E58" s="13"/>
      <c r="F58" s="14"/>
      <c r="G58" s="15"/>
      <c r="H58" s="16"/>
      <c r="I58" s="14"/>
      <c r="J58" s="15"/>
      <c r="K58" s="16"/>
      <c r="L58" s="14"/>
      <c r="M58" s="15"/>
      <c r="N58" s="17"/>
      <c r="O58" s="14"/>
      <c r="P58" s="18"/>
      <c r="Q58" s="16"/>
      <c r="R58" s="14"/>
      <c r="S58" s="15"/>
      <c r="T58" s="17"/>
      <c r="U58" s="14"/>
      <c r="V58" s="18"/>
      <c r="W58" s="16"/>
      <c r="X58" s="14"/>
      <c r="Y58" s="15"/>
      <c r="Z58" s="17"/>
      <c r="AA58" s="14"/>
      <c r="AB58" s="18"/>
      <c r="AC58" s="16"/>
      <c r="AD58" s="14"/>
      <c r="AE58" s="15"/>
      <c r="AF58" s="17"/>
      <c r="AG58" s="14"/>
      <c r="AH58" s="18"/>
      <c r="AI58" s="16"/>
      <c r="AJ58" s="14"/>
      <c r="AK58" s="15"/>
      <c r="AL58" s="17"/>
      <c r="AM58" s="14"/>
      <c r="AN58" s="19"/>
      <c r="AO58" s="42">
        <f t="shared" si="11"/>
        <v>0</v>
      </c>
      <c r="AP58" s="44">
        <f t="shared" si="12"/>
        <v>0</v>
      </c>
      <c r="AQ58" s="43">
        <f t="shared" si="13"/>
        <v>0</v>
      </c>
      <c r="AR58" s="40"/>
      <c r="AS58" s="45">
        <f t="shared" si="14"/>
        <v>0</v>
      </c>
      <c r="AT58" s="25"/>
      <c r="AU58" s="25"/>
    </row>
    <row r="59" spans="2:47" ht="26.4" hidden="1" customHeight="1">
      <c r="B59" s="42">
        <v>51</v>
      </c>
      <c r="C59" s="11"/>
      <c r="D59" s="12"/>
      <c r="E59" s="13"/>
      <c r="F59" s="14"/>
      <c r="G59" s="15"/>
      <c r="H59" s="16"/>
      <c r="I59" s="14"/>
      <c r="J59" s="15"/>
      <c r="K59" s="16"/>
      <c r="L59" s="14"/>
      <c r="M59" s="15"/>
      <c r="N59" s="17"/>
      <c r="O59" s="14"/>
      <c r="P59" s="18"/>
      <c r="Q59" s="16"/>
      <c r="R59" s="14"/>
      <c r="S59" s="15"/>
      <c r="T59" s="17"/>
      <c r="U59" s="14"/>
      <c r="V59" s="18"/>
      <c r="W59" s="16"/>
      <c r="X59" s="14"/>
      <c r="Y59" s="15"/>
      <c r="Z59" s="17"/>
      <c r="AA59" s="14"/>
      <c r="AB59" s="18"/>
      <c r="AC59" s="16"/>
      <c r="AD59" s="14"/>
      <c r="AE59" s="15"/>
      <c r="AF59" s="17"/>
      <c r="AG59" s="14"/>
      <c r="AH59" s="18"/>
      <c r="AI59" s="16"/>
      <c r="AJ59" s="14"/>
      <c r="AK59" s="15"/>
      <c r="AL59" s="17"/>
      <c r="AM59" s="14"/>
      <c r="AN59" s="19"/>
      <c r="AO59" s="42">
        <f t="shared" si="11"/>
        <v>0</v>
      </c>
      <c r="AP59" s="44">
        <f t="shared" si="12"/>
        <v>0</v>
      </c>
      <c r="AQ59" s="43">
        <f t="shared" si="13"/>
        <v>0</v>
      </c>
      <c r="AR59" s="40"/>
      <c r="AS59" s="45">
        <f t="shared" si="14"/>
        <v>0</v>
      </c>
      <c r="AT59" s="25"/>
      <c r="AU59" s="25"/>
    </row>
    <row r="60" spans="2:47" ht="26.4" hidden="1" customHeight="1">
      <c r="B60" s="42">
        <v>52</v>
      </c>
      <c r="C60" s="11"/>
      <c r="D60" s="12"/>
      <c r="E60" s="13"/>
      <c r="F60" s="14"/>
      <c r="G60" s="15"/>
      <c r="H60" s="16"/>
      <c r="I60" s="14"/>
      <c r="J60" s="15"/>
      <c r="K60" s="16"/>
      <c r="L60" s="14"/>
      <c r="M60" s="15"/>
      <c r="N60" s="17"/>
      <c r="O60" s="14"/>
      <c r="P60" s="18"/>
      <c r="Q60" s="16"/>
      <c r="R60" s="14"/>
      <c r="S60" s="15"/>
      <c r="T60" s="17"/>
      <c r="U60" s="14"/>
      <c r="V60" s="18"/>
      <c r="W60" s="16"/>
      <c r="X60" s="14"/>
      <c r="Y60" s="15"/>
      <c r="Z60" s="17"/>
      <c r="AA60" s="14"/>
      <c r="AB60" s="18"/>
      <c r="AC60" s="16"/>
      <c r="AD60" s="14"/>
      <c r="AE60" s="15"/>
      <c r="AF60" s="17"/>
      <c r="AG60" s="14"/>
      <c r="AH60" s="18"/>
      <c r="AI60" s="16"/>
      <c r="AJ60" s="14"/>
      <c r="AK60" s="15"/>
      <c r="AL60" s="17"/>
      <c r="AM60" s="14"/>
      <c r="AN60" s="19"/>
      <c r="AO60" s="42">
        <f t="shared" si="11"/>
        <v>0</v>
      </c>
      <c r="AP60" s="44">
        <f t="shared" si="12"/>
        <v>0</v>
      </c>
      <c r="AQ60" s="43">
        <f t="shared" si="13"/>
        <v>0</v>
      </c>
      <c r="AR60" s="40"/>
      <c r="AS60" s="45">
        <f t="shared" si="14"/>
        <v>0</v>
      </c>
      <c r="AT60" s="25"/>
      <c r="AU60" s="25"/>
    </row>
    <row r="61" spans="2:47" ht="26.4" hidden="1" customHeight="1">
      <c r="B61" s="42">
        <v>53</v>
      </c>
      <c r="C61" s="11"/>
      <c r="D61" s="12"/>
      <c r="E61" s="13"/>
      <c r="F61" s="14"/>
      <c r="G61" s="15"/>
      <c r="H61" s="16"/>
      <c r="I61" s="14"/>
      <c r="J61" s="15"/>
      <c r="K61" s="16"/>
      <c r="L61" s="14"/>
      <c r="M61" s="15"/>
      <c r="N61" s="17"/>
      <c r="O61" s="14"/>
      <c r="P61" s="18"/>
      <c r="Q61" s="16"/>
      <c r="R61" s="14"/>
      <c r="S61" s="15"/>
      <c r="T61" s="17"/>
      <c r="U61" s="14"/>
      <c r="V61" s="18"/>
      <c r="W61" s="16"/>
      <c r="X61" s="14"/>
      <c r="Y61" s="15"/>
      <c r="Z61" s="17"/>
      <c r="AA61" s="14"/>
      <c r="AB61" s="18"/>
      <c r="AC61" s="16"/>
      <c r="AD61" s="14"/>
      <c r="AE61" s="15"/>
      <c r="AF61" s="17"/>
      <c r="AG61" s="14"/>
      <c r="AH61" s="18"/>
      <c r="AI61" s="16"/>
      <c r="AJ61" s="14"/>
      <c r="AK61" s="15"/>
      <c r="AL61" s="17"/>
      <c r="AM61" s="14"/>
      <c r="AN61" s="19"/>
      <c r="AO61" s="42">
        <f t="shared" si="11"/>
        <v>0</v>
      </c>
      <c r="AP61" s="44">
        <f t="shared" si="12"/>
        <v>0</v>
      </c>
      <c r="AQ61" s="43">
        <f t="shared" si="13"/>
        <v>0</v>
      </c>
      <c r="AR61" s="40"/>
      <c r="AS61" s="45">
        <f t="shared" si="14"/>
        <v>0</v>
      </c>
      <c r="AT61" s="25"/>
      <c r="AU61" s="25"/>
    </row>
    <row r="62" spans="2:47" ht="26.4" hidden="1" customHeight="1">
      <c r="B62" s="42">
        <v>54</v>
      </c>
      <c r="C62" s="11"/>
      <c r="D62" s="12"/>
      <c r="E62" s="13"/>
      <c r="F62" s="14"/>
      <c r="G62" s="15"/>
      <c r="H62" s="16"/>
      <c r="I62" s="14"/>
      <c r="J62" s="15"/>
      <c r="K62" s="16"/>
      <c r="L62" s="14"/>
      <c r="M62" s="15"/>
      <c r="N62" s="17"/>
      <c r="O62" s="14"/>
      <c r="P62" s="18"/>
      <c r="Q62" s="16"/>
      <c r="R62" s="14"/>
      <c r="S62" s="15"/>
      <c r="T62" s="17"/>
      <c r="U62" s="14"/>
      <c r="V62" s="18"/>
      <c r="W62" s="16"/>
      <c r="X62" s="14"/>
      <c r="Y62" s="15"/>
      <c r="Z62" s="17"/>
      <c r="AA62" s="14"/>
      <c r="AB62" s="18"/>
      <c r="AC62" s="16"/>
      <c r="AD62" s="14"/>
      <c r="AE62" s="15"/>
      <c r="AF62" s="17"/>
      <c r="AG62" s="14"/>
      <c r="AH62" s="18"/>
      <c r="AI62" s="16"/>
      <c r="AJ62" s="14"/>
      <c r="AK62" s="15"/>
      <c r="AL62" s="17"/>
      <c r="AM62" s="14"/>
      <c r="AN62" s="19"/>
      <c r="AO62" s="42">
        <f t="shared" si="11"/>
        <v>0</v>
      </c>
      <c r="AP62" s="44">
        <f t="shared" si="12"/>
        <v>0</v>
      </c>
      <c r="AQ62" s="43">
        <f t="shared" si="13"/>
        <v>0</v>
      </c>
      <c r="AR62" s="40"/>
      <c r="AS62" s="45">
        <f t="shared" si="14"/>
        <v>0</v>
      </c>
      <c r="AT62" s="25"/>
      <c r="AU62" s="25"/>
    </row>
    <row r="63" spans="2:47" ht="26.4" hidden="1" customHeight="1">
      <c r="B63" s="42">
        <v>55</v>
      </c>
      <c r="C63" s="11"/>
      <c r="D63" s="12"/>
      <c r="E63" s="13"/>
      <c r="F63" s="14"/>
      <c r="G63" s="15"/>
      <c r="H63" s="16"/>
      <c r="I63" s="14"/>
      <c r="J63" s="15"/>
      <c r="K63" s="16"/>
      <c r="L63" s="14"/>
      <c r="M63" s="15"/>
      <c r="N63" s="17"/>
      <c r="O63" s="14"/>
      <c r="P63" s="18"/>
      <c r="Q63" s="16"/>
      <c r="R63" s="14"/>
      <c r="S63" s="15"/>
      <c r="T63" s="17"/>
      <c r="U63" s="14"/>
      <c r="V63" s="18"/>
      <c r="W63" s="16"/>
      <c r="X63" s="14"/>
      <c r="Y63" s="15"/>
      <c r="Z63" s="17"/>
      <c r="AA63" s="14"/>
      <c r="AB63" s="18"/>
      <c r="AC63" s="16"/>
      <c r="AD63" s="14"/>
      <c r="AE63" s="15"/>
      <c r="AF63" s="17"/>
      <c r="AG63" s="14"/>
      <c r="AH63" s="18"/>
      <c r="AI63" s="16"/>
      <c r="AJ63" s="14"/>
      <c r="AK63" s="15"/>
      <c r="AL63" s="17"/>
      <c r="AM63" s="14"/>
      <c r="AN63" s="19"/>
      <c r="AO63" s="42">
        <f t="shared" si="11"/>
        <v>0</v>
      </c>
      <c r="AP63" s="44">
        <f t="shared" si="12"/>
        <v>0</v>
      </c>
      <c r="AQ63" s="43">
        <f t="shared" si="13"/>
        <v>0</v>
      </c>
      <c r="AR63" s="40"/>
      <c r="AS63" s="45">
        <f t="shared" si="14"/>
        <v>0</v>
      </c>
      <c r="AT63" s="25"/>
      <c r="AU63" s="25"/>
    </row>
    <row r="64" spans="2:47" ht="26.4" hidden="1" customHeight="1">
      <c r="B64" s="42">
        <v>56</v>
      </c>
      <c r="C64" s="11"/>
      <c r="D64" s="12"/>
      <c r="E64" s="13"/>
      <c r="F64" s="14"/>
      <c r="G64" s="15"/>
      <c r="H64" s="16"/>
      <c r="I64" s="14"/>
      <c r="J64" s="15"/>
      <c r="K64" s="16"/>
      <c r="L64" s="14"/>
      <c r="M64" s="15"/>
      <c r="N64" s="17"/>
      <c r="O64" s="14"/>
      <c r="P64" s="18"/>
      <c r="Q64" s="16"/>
      <c r="R64" s="14"/>
      <c r="S64" s="15"/>
      <c r="T64" s="17"/>
      <c r="U64" s="14"/>
      <c r="V64" s="18"/>
      <c r="W64" s="16"/>
      <c r="X64" s="14"/>
      <c r="Y64" s="15"/>
      <c r="Z64" s="17"/>
      <c r="AA64" s="14"/>
      <c r="AB64" s="18"/>
      <c r="AC64" s="16"/>
      <c r="AD64" s="14"/>
      <c r="AE64" s="15"/>
      <c r="AF64" s="17"/>
      <c r="AG64" s="14"/>
      <c r="AH64" s="18"/>
      <c r="AI64" s="16"/>
      <c r="AJ64" s="14"/>
      <c r="AK64" s="15"/>
      <c r="AL64" s="17"/>
      <c r="AM64" s="14"/>
      <c r="AN64" s="19"/>
      <c r="AO64" s="42">
        <f t="shared" si="11"/>
        <v>0</v>
      </c>
      <c r="AP64" s="44">
        <f t="shared" si="12"/>
        <v>0</v>
      </c>
      <c r="AQ64" s="43">
        <f t="shared" si="13"/>
        <v>0</v>
      </c>
      <c r="AR64" s="40"/>
      <c r="AS64" s="45">
        <f t="shared" si="14"/>
        <v>0</v>
      </c>
      <c r="AT64" s="25"/>
      <c r="AU64" s="25"/>
    </row>
    <row r="65" spans="2:47" ht="26.4" hidden="1" customHeight="1">
      <c r="B65" s="42">
        <v>57</v>
      </c>
      <c r="C65" s="11"/>
      <c r="D65" s="12"/>
      <c r="E65" s="13"/>
      <c r="F65" s="14"/>
      <c r="G65" s="15"/>
      <c r="H65" s="16"/>
      <c r="I65" s="14"/>
      <c r="J65" s="15"/>
      <c r="K65" s="16"/>
      <c r="L65" s="14"/>
      <c r="M65" s="15"/>
      <c r="N65" s="17"/>
      <c r="O65" s="14"/>
      <c r="P65" s="18"/>
      <c r="Q65" s="16"/>
      <c r="R65" s="14"/>
      <c r="S65" s="15"/>
      <c r="T65" s="17"/>
      <c r="U65" s="14"/>
      <c r="V65" s="18"/>
      <c r="W65" s="16"/>
      <c r="X65" s="14"/>
      <c r="Y65" s="15"/>
      <c r="Z65" s="17"/>
      <c r="AA65" s="14"/>
      <c r="AB65" s="18"/>
      <c r="AC65" s="16"/>
      <c r="AD65" s="14"/>
      <c r="AE65" s="15"/>
      <c r="AF65" s="17"/>
      <c r="AG65" s="14"/>
      <c r="AH65" s="18"/>
      <c r="AI65" s="16"/>
      <c r="AJ65" s="14"/>
      <c r="AK65" s="15"/>
      <c r="AL65" s="17"/>
      <c r="AM65" s="14"/>
      <c r="AN65" s="19"/>
      <c r="AO65" s="42">
        <f t="shared" si="11"/>
        <v>0</v>
      </c>
      <c r="AP65" s="44">
        <f t="shared" si="12"/>
        <v>0</v>
      </c>
      <c r="AQ65" s="43">
        <f t="shared" si="13"/>
        <v>0</v>
      </c>
      <c r="AR65" s="40"/>
      <c r="AS65" s="45">
        <f t="shared" si="14"/>
        <v>0</v>
      </c>
      <c r="AT65" s="25"/>
      <c r="AU65" s="25"/>
    </row>
    <row r="66" spans="2:47" ht="26.4" hidden="1" customHeight="1">
      <c r="B66" s="42">
        <v>58</v>
      </c>
      <c r="C66" s="11"/>
      <c r="D66" s="12"/>
      <c r="E66" s="13"/>
      <c r="F66" s="14"/>
      <c r="G66" s="15"/>
      <c r="H66" s="16"/>
      <c r="I66" s="14"/>
      <c r="J66" s="15"/>
      <c r="K66" s="16"/>
      <c r="L66" s="14"/>
      <c r="M66" s="15"/>
      <c r="N66" s="17"/>
      <c r="O66" s="14"/>
      <c r="P66" s="18"/>
      <c r="Q66" s="16"/>
      <c r="R66" s="14"/>
      <c r="S66" s="15"/>
      <c r="T66" s="17"/>
      <c r="U66" s="14"/>
      <c r="V66" s="18"/>
      <c r="W66" s="16"/>
      <c r="X66" s="14"/>
      <c r="Y66" s="15"/>
      <c r="Z66" s="17"/>
      <c r="AA66" s="14"/>
      <c r="AB66" s="18"/>
      <c r="AC66" s="16"/>
      <c r="AD66" s="14"/>
      <c r="AE66" s="15"/>
      <c r="AF66" s="17"/>
      <c r="AG66" s="14"/>
      <c r="AH66" s="18"/>
      <c r="AI66" s="16"/>
      <c r="AJ66" s="14"/>
      <c r="AK66" s="15"/>
      <c r="AL66" s="17"/>
      <c r="AM66" s="14"/>
      <c r="AN66" s="19"/>
      <c r="AO66" s="42">
        <f t="shared" si="11"/>
        <v>0</v>
      </c>
      <c r="AP66" s="44">
        <f t="shared" si="12"/>
        <v>0</v>
      </c>
      <c r="AQ66" s="43">
        <f t="shared" si="13"/>
        <v>0</v>
      </c>
      <c r="AR66" s="40"/>
      <c r="AS66" s="45">
        <f t="shared" si="14"/>
        <v>0</v>
      </c>
      <c r="AT66" s="25"/>
      <c r="AU66" s="25"/>
    </row>
    <row r="67" spans="2:47" ht="26.4" hidden="1" customHeight="1">
      <c r="B67" s="42">
        <v>59</v>
      </c>
      <c r="C67" s="11"/>
      <c r="D67" s="12"/>
      <c r="E67" s="13"/>
      <c r="F67" s="14"/>
      <c r="G67" s="15"/>
      <c r="H67" s="16"/>
      <c r="I67" s="14"/>
      <c r="J67" s="15"/>
      <c r="K67" s="16"/>
      <c r="L67" s="14"/>
      <c r="M67" s="15"/>
      <c r="N67" s="17"/>
      <c r="O67" s="14"/>
      <c r="P67" s="18"/>
      <c r="Q67" s="16"/>
      <c r="R67" s="14"/>
      <c r="S67" s="15"/>
      <c r="T67" s="17"/>
      <c r="U67" s="14"/>
      <c r="V67" s="18"/>
      <c r="W67" s="16"/>
      <c r="X67" s="14"/>
      <c r="Y67" s="15"/>
      <c r="Z67" s="17"/>
      <c r="AA67" s="14"/>
      <c r="AB67" s="18"/>
      <c r="AC67" s="16"/>
      <c r="AD67" s="14"/>
      <c r="AE67" s="15"/>
      <c r="AF67" s="17"/>
      <c r="AG67" s="14"/>
      <c r="AH67" s="18"/>
      <c r="AI67" s="16"/>
      <c r="AJ67" s="14"/>
      <c r="AK67" s="15"/>
      <c r="AL67" s="17"/>
      <c r="AM67" s="14"/>
      <c r="AN67" s="19"/>
      <c r="AO67" s="42">
        <f t="shared" si="11"/>
        <v>0</v>
      </c>
      <c r="AP67" s="44">
        <f t="shared" si="12"/>
        <v>0</v>
      </c>
      <c r="AQ67" s="43">
        <f t="shared" si="13"/>
        <v>0</v>
      </c>
      <c r="AR67" s="40"/>
      <c r="AS67" s="45">
        <f t="shared" si="14"/>
        <v>0</v>
      </c>
      <c r="AT67" s="25"/>
      <c r="AU67" s="25"/>
    </row>
    <row r="68" spans="2:47" ht="26.4" hidden="1" customHeight="1">
      <c r="B68" s="42">
        <v>60</v>
      </c>
      <c r="C68" s="11"/>
      <c r="D68" s="12"/>
      <c r="E68" s="13"/>
      <c r="F68" s="14"/>
      <c r="G68" s="15"/>
      <c r="H68" s="16"/>
      <c r="I68" s="14"/>
      <c r="J68" s="15"/>
      <c r="K68" s="16"/>
      <c r="L68" s="14"/>
      <c r="M68" s="15"/>
      <c r="N68" s="17"/>
      <c r="O68" s="14"/>
      <c r="P68" s="18"/>
      <c r="Q68" s="16"/>
      <c r="R68" s="14"/>
      <c r="S68" s="15"/>
      <c r="T68" s="17"/>
      <c r="U68" s="14"/>
      <c r="V68" s="18"/>
      <c r="W68" s="16"/>
      <c r="X68" s="14"/>
      <c r="Y68" s="15"/>
      <c r="Z68" s="17"/>
      <c r="AA68" s="14"/>
      <c r="AB68" s="18"/>
      <c r="AC68" s="16"/>
      <c r="AD68" s="14"/>
      <c r="AE68" s="15"/>
      <c r="AF68" s="17"/>
      <c r="AG68" s="14"/>
      <c r="AH68" s="18"/>
      <c r="AI68" s="16"/>
      <c r="AJ68" s="14"/>
      <c r="AK68" s="15"/>
      <c r="AL68" s="17"/>
      <c r="AM68" s="14"/>
      <c r="AN68" s="19"/>
      <c r="AO68" s="42">
        <f t="shared" si="11"/>
        <v>0</v>
      </c>
      <c r="AP68" s="44">
        <f t="shared" si="12"/>
        <v>0</v>
      </c>
      <c r="AQ68" s="43">
        <f t="shared" si="13"/>
        <v>0</v>
      </c>
      <c r="AR68" s="40"/>
      <c r="AS68" s="45">
        <f t="shared" si="14"/>
        <v>0</v>
      </c>
      <c r="AT68" s="25"/>
      <c r="AU68" s="25"/>
    </row>
    <row r="69" spans="2:47" ht="26.4" hidden="1" customHeight="1">
      <c r="B69" s="42">
        <v>61</v>
      </c>
      <c r="C69" s="11"/>
      <c r="D69" s="12"/>
      <c r="E69" s="13"/>
      <c r="F69" s="14"/>
      <c r="G69" s="15"/>
      <c r="H69" s="16"/>
      <c r="I69" s="14"/>
      <c r="J69" s="15"/>
      <c r="K69" s="16"/>
      <c r="L69" s="14"/>
      <c r="M69" s="15"/>
      <c r="N69" s="17"/>
      <c r="O69" s="14"/>
      <c r="P69" s="18"/>
      <c r="Q69" s="16"/>
      <c r="R69" s="14"/>
      <c r="S69" s="15"/>
      <c r="T69" s="17"/>
      <c r="U69" s="14"/>
      <c r="V69" s="18"/>
      <c r="W69" s="16"/>
      <c r="X69" s="14"/>
      <c r="Y69" s="15"/>
      <c r="Z69" s="17"/>
      <c r="AA69" s="14"/>
      <c r="AB69" s="18"/>
      <c r="AC69" s="16"/>
      <c r="AD69" s="14"/>
      <c r="AE69" s="15"/>
      <c r="AF69" s="17"/>
      <c r="AG69" s="14"/>
      <c r="AH69" s="18"/>
      <c r="AI69" s="16"/>
      <c r="AJ69" s="14"/>
      <c r="AK69" s="15"/>
      <c r="AL69" s="17"/>
      <c r="AM69" s="14"/>
      <c r="AN69" s="19"/>
      <c r="AO69" s="42">
        <f t="shared" si="11"/>
        <v>0</v>
      </c>
      <c r="AP69" s="44">
        <f t="shared" si="12"/>
        <v>0</v>
      </c>
      <c r="AQ69" s="43">
        <f t="shared" si="13"/>
        <v>0</v>
      </c>
      <c r="AR69" s="40"/>
      <c r="AS69" s="45">
        <f t="shared" si="14"/>
        <v>0</v>
      </c>
      <c r="AT69" s="25"/>
      <c r="AU69" s="25"/>
    </row>
    <row r="70" spans="2:47" ht="26.4" hidden="1" customHeight="1">
      <c r="B70" s="42">
        <v>62</v>
      </c>
      <c r="C70" s="11"/>
      <c r="D70" s="12"/>
      <c r="E70" s="13"/>
      <c r="F70" s="14"/>
      <c r="G70" s="15"/>
      <c r="H70" s="16"/>
      <c r="I70" s="14"/>
      <c r="J70" s="15"/>
      <c r="K70" s="16"/>
      <c r="L70" s="14"/>
      <c r="M70" s="15"/>
      <c r="N70" s="17"/>
      <c r="O70" s="14"/>
      <c r="P70" s="18"/>
      <c r="Q70" s="16"/>
      <c r="R70" s="14"/>
      <c r="S70" s="15"/>
      <c r="T70" s="17"/>
      <c r="U70" s="14"/>
      <c r="V70" s="18"/>
      <c r="W70" s="16"/>
      <c r="X70" s="14"/>
      <c r="Y70" s="15"/>
      <c r="Z70" s="17"/>
      <c r="AA70" s="14"/>
      <c r="AB70" s="18"/>
      <c r="AC70" s="16"/>
      <c r="AD70" s="14"/>
      <c r="AE70" s="15"/>
      <c r="AF70" s="17"/>
      <c r="AG70" s="14"/>
      <c r="AH70" s="18"/>
      <c r="AI70" s="16"/>
      <c r="AJ70" s="14"/>
      <c r="AK70" s="15"/>
      <c r="AL70" s="17"/>
      <c r="AM70" s="14"/>
      <c r="AN70" s="19"/>
      <c r="AO70" s="42">
        <f t="shared" si="11"/>
        <v>0</v>
      </c>
      <c r="AP70" s="44">
        <f t="shared" si="12"/>
        <v>0</v>
      </c>
      <c r="AQ70" s="43">
        <f t="shared" si="13"/>
        <v>0</v>
      </c>
      <c r="AR70" s="40"/>
      <c r="AS70" s="45">
        <f t="shared" si="14"/>
        <v>0</v>
      </c>
      <c r="AT70" s="25"/>
      <c r="AU70" s="25"/>
    </row>
    <row r="71" spans="2:47" ht="26.4" hidden="1" customHeight="1">
      <c r="B71" s="42">
        <v>63</v>
      </c>
      <c r="C71" s="11"/>
      <c r="D71" s="12"/>
      <c r="E71" s="13"/>
      <c r="F71" s="14"/>
      <c r="G71" s="15"/>
      <c r="H71" s="16"/>
      <c r="I71" s="14"/>
      <c r="J71" s="15"/>
      <c r="K71" s="16"/>
      <c r="L71" s="14"/>
      <c r="M71" s="15"/>
      <c r="N71" s="17"/>
      <c r="O71" s="14"/>
      <c r="P71" s="18"/>
      <c r="Q71" s="16"/>
      <c r="R71" s="14"/>
      <c r="S71" s="15"/>
      <c r="T71" s="17"/>
      <c r="U71" s="14"/>
      <c r="V71" s="18"/>
      <c r="W71" s="16"/>
      <c r="X71" s="14"/>
      <c r="Y71" s="15"/>
      <c r="Z71" s="17"/>
      <c r="AA71" s="14"/>
      <c r="AB71" s="18"/>
      <c r="AC71" s="16"/>
      <c r="AD71" s="14"/>
      <c r="AE71" s="15"/>
      <c r="AF71" s="17"/>
      <c r="AG71" s="14"/>
      <c r="AH71" s="18"/>
      <c r="AI71" s="16"/>
      <c r="AJ71" s="14"/>
      <c r="AK71" s="15"/>
      <c r="AL71" s="17"/>
      <c r="AM71" s="14"/>
      <c r="AN71" s="19"/>
      <c r="AO71" s="42">
        <f t="shared" si="11"/>
        <v>0</v>
      </c>
      <c r="AP71" s="44">
        <f t="shared" si="12"/>
        <v>0</v>
      </c>
      <c r="AQ71" s="43">
        <f t="shared" si="13"/>
        <v>0</v>
      </c>
      <c r="AR71" s="40"/>
      <c r="AS71" s="45">
        <f t="shared" si="14"/>
        <v>0</v>
      </c>
      <c r="AT71" s="25"/>
      <c r="AU71" s="25"/>
    </row>
    <row r="72" spans="2:47" ht="26.4" hidden="1" customHeight="1">
      <c r="B72" s="42">
        <v>64</v>
      </c>
      <c r="C72" s="11"/>
      <c r="D72" s="12"/>
      <c r="E72" s="13"/>
      <c r="F72" s="14"/>
      <c r="G72" s="15"/>
      <c r="H72" s="16"/>
      <c r="I72" s="14"/>
      <c r="J72" s="15"/>
      <c r="K72" s="16"/>
      <c r="L72" s="14"/>
      <c r="M72" s="15"/>
      <c r="N72" s="17"/>
      <c r="O72" s="14"/>
      <c r="P72" s="18"/>
      <c r="Q72" s="16"/>
      <c r="R72" s="14"/>
      <c r="S72" s="15"/>
      <c r="T72" s="17"/>
      <c r="U72" s="14"/>
      <c r="V72" s="18"/>
      <c r="W72" s="16"/>
      <c r="X72" s="14"/>
      <c r="Y72" s="15"/>
      <c r="Z72" s="17"/>
      <c r="AA72" s="14"/>
      <c r="AB72" s="18"/>
      <c r="AC72" s="16"/>
      <c r="AD72" s="14"/>
      <c r="AE72" s="15"/>
      <c r="AF72" s="17"/>
      <c r="AG72" s="14"/>
      <c r="AH72" s="18"/>
      <c r="AI72" s="16"/>
      <c r="AJ72" s="14"/>
      <c r="AK72" s="15"/>
      <c r="AL72" s="17"/>
      <c r="AM72" s="14"/>
      <c r="AN72" s="19"/>
      <c r="AO72" s="42">
        <f t="shared" si="11"/>
        <v>0</v>
      </c>
      <c r="AP72" s="44">
        <f t="shared" si="12"/>
        <v>0</v>
      </c>
      <c r="AQ72" s="43">
        <f t="shared" si="13"/>
        <v>0</v>
      </c>
      <c r="AR72" s="40"/>
      <c r="AS72" s="45">
        <f t="shared" si="14"/>
        <v>0</v>
      </c>
      <c r="AT72" s="25"/>
      <c r="AU72" s="25"/>
    </row>
    <row r="73" spans="2:47" ht="26.4" hidden="1" customHeight="1">
      <c r="B73" s="42">
        <v>65</v>
      </c>
      <c r="C73" s="11"/>
      <c r="D73" s="12"/>
      <c r="E73" s="13"/>
      <c r="F73" s="14"/>
      <c r="G73" s="15"/>
      <c r="H73" s="16"/>
      <c r="I73" s="14"/>
      <c r="J73" s="15"/>
      <c r="K73" s="16"/>
      <c r="L73" s="14"/>
      <c r="M73" s="15"/>
      <c r="N73" s="17"/>
      <c r="O73" s="14"/>
      <c r="P73" s="18"/>
      <c r="Q73" s="16"/>
      <c r="R73" s="14"/>
      <c r="S73" s="15"/>
      <c r="T73" s="17"/>
      <c r="U73" s="14"/>
      <c r="V73" s="18"/>
      <c r="W73" s="16"/>
      <c r="X73" s="14"/>
      <c r="Y73" s="15"/>
      <c r="Z73" s="17"/>
      <c r="AA73" s="14"/>
      <c r="AB73" s="18"/>
      <c r="AC73" s="16"/>
      <c r="AD73" s="14"/>
      <c r="AE73" s="15"/>
      <c r="AF73" s="17"/>
      <c r="AG73" s="14"/>
      <c r="AH73" s="18"/>
      <c r="AI73" s="16"/>
      <c r="AJ73" s="14"/>
      <c r="AK73" s="15"/>
      <c r="AL73" s="17"/>
      <c r="AM73" s="14"/>
      <c r="AN73" s="19"/>
      <c r="AO73" s="42">
        <f t="shared" si="11"/>
        <v>0</v>
      </c>
      <c r="AP73" s="44">
        <f t="shared" si="12"/>
        <v>0</v>
      </c>
      <c r="AQ73" s="43">
        <f t="shared" si="13"/>
        <v>0</v>
      </c>
      <c r="AR73" s="40"/>
      <c r="AS73" s="45">
        <f t="shared" si="14"/>
        <v>0</v>
      </c>
      <c r="AT73" s="25"/>
      <c r="AU73" s="25"/>
    </row>
    <row r="74" spans="2:47" ht="26.4" hidden="1" customHeight="1">
      <c r="B74" s="42">
        <v>66</v>
      </c>
      <c r="C74" s="11"/>
      <c r="D74" s="12"/>
      <c r="E74" s="13"/>
      <c r="F74" s="14"/>
      <c r="G74" s="15"/>
      <c r="H74" s="16"/>
      <c r="I74" s="14"/>
      <c r="J74" s="15"/>
      <c r="K74" s="16"/>
      <c r="L74" s="14"/>
      <c r="M74" s="15"/>
      <c r="N74" s="17"/>
      <c r="O74" s="14"/>
      <c r="P74" s="18"/>
      <c r="Q74" s="16"/>
      <c r="R74" s="14"/>
      <c r="S74" s="15"/>
      <c r="T74" s="17"/>
      <c r="U74" s="14"/>
      <c r="V74" s="18"/>
      <c r="W74" s="16"/>
      <c r="X74" s="14"/>
      <c r="Y74" s="15"/>
      <c r="Z74" s="17"/>
      <c r="AA74" s="14"/>
      <c r="AB74" s="18"/>
      <c r="AC74" s="16"/>
      <c r="AD74" s="14"/>
      <c r="AE74" s="15"/>
      <c r="AF74" s="17"/>
      <c r="AG74" s="14"/>
      <c r="AH74" s="18"/>
      <c r="AI74" s="16"/>
      <c r="AJ74" s="14"/>
      <c r="AK74" s="15"/>
      <c r="AL74" s="17"/>
      <c r="AM74" s="14"/>
      <c r="AN74" s="19"/>
      <c r="AO74" s="42">
        <f t="shared" si="11"/>
        <v>0</v>
      </c>
      <c r="AP74" s="44">
        <f t="shared" si="12"/>
        <v>0</v>
      </c>
      <c r="AQ74" s="43">
        <f t="shared" si="13"/>
        <v>0</v>
      </c>
      <c r="AR74" s="40"/>
      <c r="AS74" s="45">
        <f t="shared" si="14"/>
        <v>0</v>
      </c>
      <c r="AT74" s="25"/>
      <c r="AU74" s="25"/>
    </row>
    <row r="75" spans="2:47" ht="26.4" hidden="1" customHeight="1">
      <c r="B75" s="42">
        <v>67</v>
      </c>
      <c r="C75" s="11"/>
      <c r="D75" s="12"/>
      <c r="E75" s="13"/>
      <c r="F75" s="14"/>
      <c r="G75" s="15"/>
      <c r="H75" s="16"/>
      <c r="I75" s="14"/>
      <c r="J75" s="15"/>
      <c r="K75" s="16"/>
      <c r="L75" s="14"/>
      <c r="M75" s="15"/>
      <c r="N75" s="17"/>
      <c r="O75" s="14"/>
      <c r="P75" s="18"/>
      <c r="Q75" s="16"/>
      <c r="R75" s="14"/>
      <c r="S75" s="15"/>
      <c r="T75" s="17"/>
      <c r="U75" s="14"/>
      <c r="V75" s="18"/>
      <c r="W75" s="16"/>
      <c r="X75" s="14"/>
      <c r="Y75" s="15"/>
      <c r="Z75" s="17"/>
      <c r="AA75" s="14"/>
      <c r="AB75" s="18"/>
      <c r="AC75" s="16"/>
      <c r="AD75" s="14"/>
      <c r="AE75" s="15"/>
      <c r="AF75" s="17"/>
      <c r="AG75" s="14"/>
      <c r="AH75" s="18"/>
      <c r="AI75" s="16"/>
      <c r="AJ75" s="14"/>
      <c r="AK75" s="15"/>
      <c r="AL75" s="17"/>
      <c r="AM75" s="14"/>
      <c r="AN75" s="19"/>
      <c r="AO75" s="42">
        <f t="shared" si="11"/>
        <v>0</v>
      </c>
      <c r="AP75" s="44">
        <f t="shared" si="12"/>
        <v>0</v>
      </c>
      <c r="AQ75" s="43">
        <f t="shared" si="13"/>
        <v>0</v>
      </c>
      <c r="AR75" s="40"/>
      <c r="AS75" s="45">
        <f t="shared" si="14"/>
        <v>0</v>
      </c>
      <c r="AT75" s="25"/>
      <c r="AU75" s="25"/>
    </row>
    <row r="76" spans="2:47" ht="26.4" hidden="1" customHeight="1">
      <c r="B76" s="42">
        <v>68</v>
      </c>
      <c r="C76" s="11"/>
      <c r="D76" s="12"/>
      <c r="E76" s="13"/>
      <c r="F76" s="14"/>
      <c r="G76" s="15"/>
      <c r="H76" s="16"/>
      <c r="I76" s="14"/>
      <c r="J76" s="15"/>
      <c r="K76" s="16"/>
      <c r="L76" s="14"/>
      <c r="M76" s="15"/>
      <c r="N76" s="17"/>
      <c r="O76" s="14"/>
      <c r="P76" s="18"/>
      <c r="Q76" s="16"/>
      <c r="R76" s="14"/>
      <c r="S76" s="15"/>
      <c r="T76" s="17"/>
      <c r="U76" s="14"/>
      <c r="V76" s="18"/>
      <c r="W76" s="16"/>
      <c r="X76" s="14"/>
      <c r="Y76" s="15"/>
      <c r="Z76" s="17"/>
      <c r="AA76" s="14"/>
      <c r="AB76" s="18"/>
      <c r="AC76" s="16"/>
      <c r="AD76" s="14"/>
      <c r="AE76" s="15"/>
      <c r="AF76" s="17"/>
      <c r="AG76" s="14"/>
      <c r="AH76" s="18"/>
      <c r="AI76" s="16"/>
      <c r="AJ76" s="14"/>
      <c r="AK76" s="15"/>
      <c r="AL76" s="17"/>
      <c r="AM76" s="14"/>
      <c r="AN76" s="19"/>
      <c r="AO76" s="42">
        <f t="shared" si="11"/>
        <v>0</v>
      </c>
      <c r="AP76" s="44">
        <f t="shared" si="12"/>
        <v>0</v>
      </c>
      <c r="AQ76" s="43">
        <f t="shared" si="13"/>
        <v>0</v>
      </c>
      <c r="AR76" s="40"/>
      <c r="AS76" s="45">
        <f t="shared" si="14"/>
        <v>0</v>
      </c>
      <c r="AT76" s="25"/>
      <c r="AU76" s="25"/>
    </row>
    <row r="77" spans="2:47" ht="26.4" hidden="1" customHeight="1">
      <c r="B77" s="42">
        <v>69</v>
      </c>
      <c r="C77" s="11"/>
      <c r="D77" s="12"/>
      <c r="E77" s="13"/>
      <c r="F77" s="14"/>
      <c r="G77" s="15"/>
      <c r="H77" s="16"/>
      <c r="I77" s="14"/>
      <c r="J77" s="15"/>
      <c r="K77" s="16"/>
      <c r="L77" s="14"/>
      <c r="M77" s="15"/>
      <c r="N77" s="17"/>
      <c r="O77" s="14"/>
      <c r="P77" s="18"/>
      <c r="Q77" s="16"/>
      <c r="R77" s="14"/>
      <c r="S77" s="15"/>
      <c r="T77" s="17"/>
      <c r="U77" s="14"/>
      <c r="V77" s="18"/>
      <c r="W77" s="16"/>
      <c r="X77" s="14"/>
      <c r="Y77" s="15"/>
      <c r="Z77" s="17"/>
      <c r="AA77" s="14"/>
      <c r="AB77" s="18"/>
      <c r="AC77" s="16"/>
      <c r="AD77" s="14"/>
      <c r="AE77" s="15"/>
      <c r="AF77" s="17"/>
      <c r="AG77" s="14"/>
      <c r="AH77" s="18"/>
      <c r="AI77" s="16"/>
      <c r="AJ77" s="14"/>
      <c r="AK77" s="15"/>
      <c r="AL77" s="17"/>
      <c r="AM77" s="14"/>
      <c r="AN77" s="19"/>
      <c r="AO77" s="42">
        <f t="shared" si="11"/>
        <v>0</v>
      </c>
      <c r="AP77" s="44">
        <f t="shared" si="12"/>
        <v>0</v>
      </c>
      <c r="AQ77" s="43">
        <f t="shared" si="13"/>
        <v>0</v>
      </c>
      <c r="AR77" s="40"/>
      <c r="AS77" s="45">
        <f t="shared" si="14"/>
        <v>0</v>
      </c>
      <c r="AT77" s="25"/>
      <c r="AU77" s="25"/>
    </row>
    <row r="78" spans="2:47" ht="26.4" hidden="1" customHeight="1">
      <c r="B78" s="42">
        <v>70</v>
      </c>
      <c r="C78" s="11"/>
      <c r="D78" s="12"/>
      <c r="E78" s="13"/>
      <c r="F78" s="14"/>
      <c r="G78" s="15"/>
      <c r="H78" s="16"/>
      <c r="I78" s="14"/>
      <c r="J78" s="15"/>
      <c r="K78" s="16"/>
      <c r="L78" s="14"/>
      <c r="M78" s="15"/>
      <c r="N78" s="17"/>
      <c r="O78" s="14"/>
      <c r="P78" s="18"/>
      <c r="Q78" s="16"/>
      <c r="R78" s="14"/>
      <c r="S78" s="15"/>
      <c r="T78" s="17"/>
      <c r="U78" s="14"/>
      <c r="V78" s="18"/>
      <c r="W78" s="16"/>
      <c r="X78" s="14"/>
      <c r="Y78" s="15"/>
      <c r="Z78" s="17"/>
      <c r="AA78" s="14"/>
      <c r="AB78" s="18"/>
      <c r="AC78" s="16"/>
      <c r="AD78" s="14"/>
      <c r="AE78" s="15"/>
      <c r="AF78" s="17"/>
      <c r="AG78" s="14"/>
      <c r="AH78" s="18"/>
      <c r="AI78" s="16"/>
      <c r="AJ78" s="14"/>
      <c r="AK78" s="15"/>
      <c r="AL78" s="17"/>
      <c r="AM78" s="14"/>
      <c r="AN78" s="19"/>
      <c r="AO78" s="42">
        <f t="shared" si="11"/>
        <v>0</v>
      </c>
      <c r="AP78" s="44">
        <f t="shared" si="12"/>
        <v>0</v>
      </c>
      <c r="AQ78" s="43">
        <f t="shared" si="13"/>
        <v>0</v>
      </c>
      <c r="AR78" s="40"/>
      <c r="AS78" s="45">
        <f t="shared" si="14"/>
        <v>0</v>
      </c>
      <c r="AT78" s="25"/>
      <c r="AU78" s="25"/>
    </row>
    <row r="79" spans="2:47" ht="26.4" hidden="1" customHeight="1">
      <c r="B79" s="42">
        <v>71</v>
      </c>
      <c r="C79" s="11"/>
      <c r="D79" s="12"/>
      <c r="E79" s="13"/>
      <c r="F79" s="14"/>
      <c r="G79" s="15"/>
      <c r="H79" s="16"/>
      <c r="I79" s="14"/>
      <c r="J79" s="15"/>
      <c r="K79" s="16"/>
      <c r="L79" s="14"/>
      <c r="M79" s="15"/>
      <c r="N79" s="17"/>
      <c r="O79" s="14"/>
      <c r="P79" s="18"/>
      <c r="Q79" s="16"/>
      <c r="R79" s="14"/>
      <c r="S79" s="15"/>
      <c r="T79" s="17"/>
      <c r="U79" s="14"/>
      <c r="V79" s="18"/>
      <c r="W79" s="16"/>
      <c r="X79" s="14"/>
      <c r="Y79" s="15"/>
      <c r="Z79" s="17"/>
      <c r="AA79" s="14"/>
      <c r="AB79" s="18"/>
      <c r="AC79" s="16"/>
      <c r="AD79" s="14"/>
      <c r="AE79" s="15"/>
      <c r="AF79" s="17"/>
      <c r="AG79" s="14"/>
      <c r="AH79" s="18"/>
      <c r="AI79" s="16"/>
      <c r="AJ79" s="14"/>
      <c r="AK79" s="15"/>
      <c r="AL79" s="17"/>
      <c r="AM79" s="14"/>
      <c r="AN79" s="19"/>
      <c r="AO79" s="42">
        <f t="shared" si="11"/>
        <v>0</v>
      </c>
      <c r="AP79" s="44">
        <f t="shared" si="12"/>
        <v>0</v>
      </c>
      <c r="AQ79" s="43">
        <f t="shared" si="13"/>
        <v>0</v>
      </c>
      <c r="AR79" s="40"/>
      <c r="AS79" s="45">
        <f t="shared" si="14"/>
        <v>0</v>
      </c>
      <c r="AT79" s="25"/>
      <c r="AU79" s="25"/>
    </row>
    <row r="80" spans="2:47" ht="26.4" hidden="1" customHeight="1">
      <c r="B80" s="42">
        <v>72</v>
      </c>
      <c r="C80" s="11"/>
      <c r="D80" s="12"/>
      <c r="E80" s="13"/>
      <c r="F80" s="14"/>
      <c r="G80" s="15"/>
      <c r="H80" s="16"/>
      <c r="I80" s="14"/>
      <c r="J80" s="15"/>
      <c r="K80" s="16"/>
      <c r="L80" s="14"/>
      <c r="M80" s="15"/>
      <c r="N80" s="17"/>
      <c r="O80" s="14"/>
      <c r="P80" s="18"/>
      <c r="Q80" s="16"/>
      <c r="R80" s="14"/>
      <c r="S80" s="15"/>
      <c r="T80" s="17"/>
      <c r="U80" s="14"/>
      <c r="V80" s="18"/>
      <c r="W80" s="16"/>
      <c r="X80" s="14"/>
      <c r="Y80" s="15"/>
      <c r="Z80" s="17"/>
      <c r="AA80" s="14"/>
      <c r="AB80" s="18"/>
      <c r="AC80" s="16"/>
      <c r="AD80" s="14"/>
      <c r="AE80" s="15"/>
      <c r="AF80" s="17"/>
      <c r="AG80" s="14"/>
      <c r="AH80" s="18"/>
      <c r="AI80" s="16"/>
      <c r="AJ80" s="14"/>
      <c r="AK80" s="15"/>
      <c r="AL80" s="17"/>
      <c r="AM80" s="14"/>
      <c r="AN80" s="19"/>
      <c r="AO80" s="42">
        <f t="shared" si="11"/>
        <v>0</v>
      </c>
      <c r="AP80" s="44">
        <f t="shared" si="12"/>
        <v>0</v>
      </c>
      <c r="AQ80" s="43">
        <f t="shared" si="13"/>
        <v>0</v>
      </c>
      <c r="AR80" s="40"/>
      <c r="AS80" s="45">
        <f t="shared" si="14"/>
        <v>0</v>
      </c>
      <c r="AT80" s="25"/>
      <c r="AU80" s="25"/>
    </row>
    <row r="81" spans="2:47" ht="26.4" hidden="1" customHeight="1">
      <c r="B81" s="42">
        <v>73</v>
      </c>
      <c r="C81" s="11"/>
      <c r="D81" s="12"/>
      <c r="E81" s="13"/>
      <c r="F81" s="14"/>
      <c r="G81" s="15"/>
      <c r="H81" s="16"/>
      <c r="I81" s="14"/>
      <c r="J81" s="15"/>
      <c r="K81" s="16"/>
      <c r="L81" s="14"/>
      <c r="M81" s="15"/>
      <c r="N81" s="17"/>
      <c r="O81" s="14"/>
      <c r="P81" s="18"/>
      <c r="Q81" s="16"/>
      <c r="R81" s="14"/>
      <c r="S81" s="15"/>
      <c r="T81" s="17"/>
      <c r="U81" s="14"/>
      <c r="V81" s="18"/>
      <c r="W81" s="16"/>
      <c r="X81" s="14"/>
      <c r="Y81" s="15"/>
      <c r="Z81" s="17"/>
      <c r="AA81" s="14"/>
      <c r="AB81" s="18"/>
      <c r="AC81" s="16"/>
      <c r="AD81" s="14"/>
      <c r="AE81" s="15"/>
      <c r="AF81" s="17"/>
      <c r="AG81" s="14"/>
      <c r="AH81" s="18"/>
      <c r="AI81" s="16"/>
      <c r="AJ81" s="14"/>
      <c r="AK81" s="15"/>
      <c r="AL81" s="17"/>
      <c r="AM81" s="14"/>
      <c r="AN81" s="19"/>
      <c r="AO81" s="42">
        <f t="shared" si="11"/>
        <v>0</v>
      </c>
      <c r="AP81" s="44">
        <f t="shared" si="12"/>
        <v>0</v>
      </c>
      <c r="AQ81" s="43">
        <f t="shared" si="13"/>
        <v>0</v>
      </c>
      <c r="AR81" s="40"/>
      <c r="AS81" s="45">
        <f t="shared" si="14"/>
        <v>0</v>
      </c>
      <c r="AT81" s="25"/>
      <c r="AU81" s="25"/>
    </row>
    <row r="82" spans="2:47" ht="26.4" hidden="1" customHeight="1">
      <c r="B82" s="42">
        <v>74</v>
      </c>
      <c r="C82" s="11"/>
      <c r="D82" s="12"/>
      <c r="E82" s="13"/>
      <c r="F82" s="14"/>
      <c r="G82" s="15"/>
      <c r="H82" s="16"/>
      <c r="I82" s="14"/>
      <c r="J82" s="15"/>
      <c r="K82" s="16"/>
      <c r="L82" s="14"/>
      <c r="M82" s="15"/>
      <c r="N82" s="17"/>
      <c r="O82" s="14"/>
      <c r="P82" s="18"/>
      <c r="Q82" s="16"/>
      <c r="R82" s="14"/>
      <c r="S82" s="15"/>
      <c r="T82" s="17"/>
      <c r="U82" s="14"/>
      <c r="V82" s="18"/>
      <c r="W82" s="16"/>
      <c r="X82" s="14"/>
      <c r="Y82" s="15"/>
      <c r="Z82" s="17"/>
      <c r="AA82" s="14"/>
      <c r="AB82" s="18"/>
      <c r="AC82" s="16"/>
      <c r="AD82" s="14"/>
      <c r="AE82" s="15"/>
      <c r="AF82" s="17"/>
      <c r="AG82" s="14"/>
      <c r="AH82" s="18"/>
      <c r="AI82" s="16"/>
      <c r="AJ82" s="14"/>
      <c r="AK82" s="15"/>
      <c r="AL82" s="17"/>
      <c r="AM82" s="14"/>
      <c r="AN82" s="19"/>
      <c r="AO82" s="42">
        <f t="shared" si="11"/>
        <v>0</v>
      </c>
      <c r="AP82" s="44">
        <f t="shared" si="12"/>
        <v>0</v>
      </c>
      <c r="AQ82" s="43">
        <f t="shared" si="13"/>
        <v>0</v>
      </c>
      <c r="AR82" s="40"/>
      <c r="AS82" s="45">
        <f t="shared" si="14"/>
        <v>0</v>
      </c>
      <c r="AT82" s="25"/>
      <c r="AU82" s="25"/>
    </row>
    <row r="83" spans="2:47" ht="26.4" hidden="1" customHeight="1">
      <c r="B83" s="42">
        <v>75</v>
      </c>
      <c r="C83" s="11"/>
      <c r="D83" s="12"/>
      <c r="E83" s="13"/>
      <c r="F83" s="14"/>
      <c r="G83" s="15"/>
      <c r="H83" s="16"/>
      <c r="I83" s="14"/>
      <c r="J83" s="15"/>
      <c r="K83" s="16"/>
      <c r="L83" s="14"/>
      <c r="M83" s="15"/>
      <c r="N83" s="17"/>
      <c r="O83" s="14"/>
      <c r="P83" s="18"/>
      <c r="Q83" s="16"/>
      <c r="R83" s="14"/>
      <c r="S83" s="15"/>
      <c r="T83" s="17"/>
      <c r="U83" s="14"/>
      <c r="V83" s="18"/>
      <c r="W83" s="16"/>
      <c r="X83" s="14"/>
      <c r="Y83" s="15"/>
      <c r="Z83" s="17"/>
      <c r="AA83" s="14"/>
      <c r="AB83" s="18"/>
      <c r="AC83" s="16"/>
      <c r="AD83" s="14"/>
      <c r="AE83" s="15"/>
      <c r="AF83" s="17"/>
      <c r="AG83" s="14"/>
      <c r="AH83" s="18"/>
      <c r="AI83" s="16"/>
      <c r="AJ83" s="14"/>
      <c r="AK83" s="15"/>
      <c r="AL83" s="17"/>
      <c r="AM83" s="14"/>
      <c r="AN83" s="19"/>
      <c r="AO83" s="42">
        <f t="shared" si="11"/>
        <v>0</v>
      </c>
      <c r="AP83" s="44">
        <f t="shared" si="12"/>
        <v>0</v>
      </c>
      <c r="AQ83" s="43">
        <f t="shared" si="13"/>
        <v>0</v>
      </c>
      <c r="AR83" s="40"/>
      <c r="AS83" s="45">
        <f t="shared" si="14"/>
        <v>0</v>
      </c>
      <c r="AT83" s="25"/>
      <c r="AU83" s="25"/>
    </row>
    <row r="84" spans="2:47" ht="26.4" hidden="1" customHeight="1">
      <c r="B84" s="42">
        <v>76</v>
      </c>
      <c r="C84" s="11"/>
      <c r="D84" s="12"/>
      <c r="E84" s="13"/>
      <c r="F84" s="14"/>
      <c r="G84" s="15"/>
      <c r="H84" s="16"/>
      <c r="I84" s="14"/>
      <c r="J84" s="15"/>
      <c r="K84" s="16"/>
      <c r="L84" s="14"/>
      <c r="M84" s="15"/>
      <c r="N84" s="17"/>
      <c r="O84" s="14"/>
      <c r="P84" s="18"/>
      <c r="Q84" s="16"/>
      <c r="R84" s="14"/>
      <c r="S84" s="15"/>
      <c r="T84" s="17"/>
      <c r="U84" s="14"/>
      <c r="V84" s="18"/>
      <c r="W84" s="16"/>
      <c r="X84" s="14"/>
      <c r="Y84" s="15"/>
      <c r="Z84" s="17"/>
      <c r="AA84" s="14"/>
      <c r="AB84" s="18"/>
      <c r="AC84" s="16"/>
      <c r="AD84" s="14"/>
      <c r="AE84" s="15"/>
      <c r="AF84" s="17"/>
      <c r="AG84" s="14"/>
      <c r="AH84" s="18"/>
      <c r="AI84" s="16"/>
      <c r="AJ84" s="14"/>
      <c r="AK84" s="15"/>
      <c r="AL84" s="17"/>
      <c r="AM84" s="14"/>
      <c r="AN84" s="19"/>
      <c r="AO84" s="42">
        <f t="shared" si="11"/>
        <v>0</v>
      </c>
      <c r="AP84" s="44">
        <f t="shared" si="12"/>
        <v>0</v>
      </c>
      <c r="AQ84" s="43">
        <f t="shared" si="13"/>
        <v>0</v>
      </c>
      <c r="AR84" s="40"/>
      <c r="AS84" s="45">
        <f t="shared" si="14"/>
        <v>0</v>
      </c>
      <c r="AT84" s="25"/>
      <c r="AU84" s="25"/>
    </row>
    <row r="85" spans="2:47" ht="26.4" hidden="1" customHeight="1">
      <c r="B85" s="42">
        <v>77</v>
      </c>
      <c r="C85" s="11"/>
      <c r="D85" s="12"/>
      <c r="E85" s="13"/>
      <c r="F85" s="14"/>
      <c r="G85" s="15"/>
      <c r="H85" s="16"/>
      <c r="I85" s="14"/>
      <c r="J85" s="15"/>
      <c r="K85" s="16"/>
      <c r="L85" s="14"/>
      <c r="M85" s="15"/>
      <c r="N85" s="17"/>
      <c r="O85" s="14"/>
      <c r="P85" s="18"/>
      <c r="Q85" s="16"/>
      <c r="R85" s="14"/>
      <c r="S85" s="15"/>
      <c r="T85" s="17"/>
      <c r="U85" s="14"/>
      <c r="V85" s="18"/>
      <c r="W85" s="16"/>
      <c r="X85" s="14"/>
      <c r="Y85" s="15"/>
      <c r="Z85" s="17"/>
      <c r="AA85" s="14"/>
      <c r="AB85" s="18"/>
      <c r="AC85" s="16"/>
      <c r="AD85" s="14"/>
      <c r="AE85" s="15"/>
      <c r="AF85" s="17"/>
      <c r="AG85" s="14"/>
      <c r="AH85" s="18"/>
      <c r="AI85" s="16"/>
      <c r="AJ85" s="14"/>
      <c r="AK85" s="15"/>
      <c r="AL85" s="17"/>
      <c r="AM85" s="14"/>
      <c r="AN85" s="19"/>
      <c r="AO85" s="42">
        <f t="shared" si="11"/>
        <v>0</v>
      </c>
      <c r="AP85" s="44">
        <f t="shared" si="12"/>
        <v>0</v>
      </c>
      <c r="AQ85" s="43">
        <f t="shared" si="13"/>
        <v>0</v>
      </c>
      <c r="AR85" s="40"/>
      <c r="AS85" s="45">
        <f t="shared" si="14"/>
        <v>0</v>
      </c>
      <c r="AT85" s="25"/>
      <c r="AU85" s="25"/>
    </row>
    <row r="86" spans="2:47" ht="26.4" hidden="1" customHeight="1">
      <c r="B86" s="42">
        <v>78</v>
      </c>
      <c r="C86" s="11"/>
      <c r="D86" s="12"/>
      <c r="E86" s="13"/>
      <c r="F86" s="14"/>
      <c r="G86" s="15"/>
      <c r="H86" s="16"/>
      <c r="I86" s="14"/>
      <c r="J86" s="15"/>
      <c r="K86" s="16"/>
      <c r="L86" s="14"/>
      <c r="M86" s="15"/>
      <c r="N86" s="17"/>
      <c r="O86" s="14"/>
      <c r="P86" s="18"/>
      <c r="Q86" s="16"/>
      <c r="R86" s="14"/>
      <c r="S86" s="15"/>
      <c r="T86" s="17"/>
      <c r="U86" s="14"/>
      <c r="V86" s="18"/>
      <c r="W86" s="16"/>
      <c r="X86" s="14"/>
      <c r="Y86" s="15"/>
      <c r="Z86" s="17"/>
      <c r="AA86" s="14"/>
      <c r="AB86" s="18"/>
      <c r="AC86" s="16"/>
      <c r="AD86" s="14"/>
      <c r="AE86" s="15"/>
      <c r="AF86" s="17"/>
      <c r="AG86" s="14"/>
      <c r="AH86" s="18"/>
      <c r="AI86" s="16"/>
      <c r="AJ86" s="14"/>
      <c r="AK86" s="15"/>
      <c r="AL86" s="17"/>
      <c r="AM86" s="14"/>
      <c r="AN86" s="19"/>
      <c r="AO86" s="42">
        <f t="shared" si="11"/>
        <v>0</v>
      </c>
      <c r="AP86" s="44">
        <f t="shared" si="12"/>
        <v>0</v>
      </c>
      <c r="AQ86" s="43">
        <f t="shared" si="13"/>
        <v>0</v>
      </c>
      <c r="AR86" s="40"/>
      <c r="AS86" s="45">
        <f t="shared" si="14"/>
        <v>0</v>
      </c>
      <c r="AT86" s="25"/>
      <c r="AU86" s="25"/>
    </row>
    <row r="87" spans="2:47" ht="26.4" hidden="1" customHeight="1">
      <c r="B87" s="42">
        <v>79</v>
      </c>
      <c r="C87" s="11"/>
      <c r="D87" s="12"/>
      <c r="E87" s="13"/>
      <c r="F87" s="14"/>
      <c r="G87" s="15"/>
      <c r="H87" s="16"/>
      <c r="I87" s="14"/>
      <c r="J87" s="15"/>
      <c r="K87" s="16"/>
      <c r="L87" s="14"/>
      <c r="M87" s="15"/>
      <c r="N87" s="17"/>
      <c r="O87" s="14"/>
      <c r="P87" s="18"/>
      <c r="Q87" s="16"/>
      <c r="R87" s="14"/>
      <c r="S87" s="15"/>
      <c r="T87" s="17"/>
      <c r="U87" s="14"/>
      <c r="V87" s="18"/>
      <c r="W87" s="16"/>
      <c r="X87" s="14"/>
      <c r="Y87" s="15"/>
      <c r="Z87" s="17"/>
      <c r="AA87" s="14"/>
      <c r="AB87" s="18"/>
      <c r="AC87" s="16"/>
      <c r="AD87" s="14"/>
      <c r="AE87" s="15"/>
      <c r="AF87" s="17"/>
      <c r="AG87" s="14"/>
      <c r="AH87" s="18"/>
      <c r="AI87" s="16"/>
      <c r="AJ87" s="14"/>
      <c r="AK87" s="15"/>
      <c r="AL87" s="17"/>
      <c r="AM87" s="14"/>
      <c r="AN87" s="19"/>
      <c r="AO87" s="42">
        <f t="shared" si="11"/>
        <v>0</v>
      </c>
      <c r="AP87" s="44">
        <f t="shared" si="12"/>
        <v>0</v>
      </c>
      <c r="AQ87" s="43">
        <f t="shared" si="13"/>
        <v>0</v>
      </c>
      <c r="AR87" s="40"/>
      <c r="AS87" s="45">
        <f t="shared" si="14"/>
        <v>0</v>
      </c>
      <c r="AT87" s="25"/>
      <c r="AU87" s="25"/>
    </row>
    <row r="88" spans="2:47" ht="26.4" hidden="1" customHeight="1">
      <c r="B88" s="42">
        <v>80</v>
      </c>
      <c r="C88" s="11"/>
      <c r="D88" s="12"/>
      <c r="E88" s="13"/>
      <c r="F88" s="14"/>
      <c r="G88" s="15"/>
      <c r="H88" s="16"/>
      <c r="I88" s="14"/>
      <c r="J88" s="15"/>
      <c r="K88" s="16"/>
      <c r="L88" s="14"/>
      <c r="M88" s="15"/>
      <c r="N88" s="17"/>
      <c r="O88" s="14"/>
      <c r="P88" s="18"/>
      <c r="Q88" s="16"/>
      <c r="R88" s="14"/>
      <c r="S88" s="15"/>
      <c r="T88" s="17"/>
      <c r="U88" s="14"/>
      <c r="V88" s="18"/>
      <c r="W88" s="16"/>
      <c r="X88" s="14"/>
      <c r="Y88" s="15"/>
      <c r="Z88" s="17"/>
      <c r="AA88" s="14"/>
      <c r="AB88" s="18"/>
      <c r="AC88" s="16"/>
      <c r="AD88" s="14"/>
      <c r="AE88" s="15"/>
      <c r="AF88" s="17"/>
      <c r="AG88" s="14"/>
      <c r="AH88" s="18"/>
      <c r="AI88" s="16"/>
      <c r="AJ88" s="14"/>
      <c r="AK88" s="15"/>
      <c r="AL88" s="17"/>
      <c r="AM88" s="14"/>
      <c r="AN88" s="19"/>
      <c r="AO88" s="42">
        <f t="shared" si="11"/>
        <v>0</v>
      </c>
      <c r="AP88" s="44">
        <f t="shared" si="12"/>
        <v>0</v>
      </c>
      <c r="AQ88" s="43">
        <f t="shared" si="13"/>
        <v>0</v>
      </c>
      <c r="AR88" s="40"/>
      <c r="AS88" s="45">
        <f t="shared" si="14"/>
        <v>0</v>
      </c>
      <c r="AT88" s="25"/>
      <c r="AU88" s="25"/>
    </row>
    <row r="89" spans="2:47" ht="26.4" hidden="1" customHeight="1">
      <c r="B89" s="42">
        <v>81</v>
      </c>
      <c r="C89" s="11"/>
      <c r="D89" s="12"/>
      <c r="E89" s="13"/>
      <c r="F89" s="14"/>
      <c r="G89" s="15"/>
      <c r="H89" s="16"/>
      <c r="I89" s="14"/>
      <c r="J89" s="15"/>
      <c r="K89" s="16"/>
      <c r="L89" s="14"/>
      <c r="M89" s="15"/>
      <c r="N89" s="17"/>
      <c r="O89" s="14"/>
      <c r="P89" s="18"/>
      <c r="Q89" s="16"/>
      <c r="R89" s="14"/>
      <c r="S89" s="15"/>
      <c r="T89" s="17"/>
      <c r="U89" s="14"/>
      <c r="V89" s="18"/>
      <c r="W89" s="16"/>
      <c r="X89" s="14"/>
      <c r="Y89" s="15"/>
      <c r="Z89" s="17"/>
      <c r="AA89" s="14"/>
      <c r="AB89" s="18"/>
      <c r="AC89" s="16"/>
      <c r="AD89" s="14"/>
      <c r="AE89" s="15"/>
      <c r="AF89" s="17"/>
      <c r="AG89" s="14"/>
      <c r="AH89" s="18"/>
      <c r="AI89" s="16"/>
      <c r="AJ89" s="14"/>
      <c r="AK89" s="15"/>
      <c r="AL89" s="17"/>
      <c r="AM89" s="14"/>
      <c r="AN89" s="19"/>
      <c r="AO89" s="42">
        <f t="shared" si="11"/>
        <v>0</v>
      </c>
      <c r="AP89" s="44">
        <f t="shared" si="12"/>
        <v>0</v>
      </c>
      <c r="AQ89" s="43">
        <f t="shared" si="13"/>
        <v>0</v>
      </c>
      <c r="AR89" s="40"/>
      <c r="AS89" s="45">
        <f t="shared" si="14"/>
        <v>0</v>
      </c>
      <c r="AT89" s="25"/>
      <c r="AU89" s="25"/>
    </row>
    <row r="90" spans="2:47" ht="26.4" hidden="1" customHeight="1">
      <c r="B90" s="42">
        <v>82</v>
      </c>
      <c r="C90" s="11"/>
      <c r="D90" s="12"/>
      <c r="E90" s="13"/>
      <c r="F90" s="14"/>
      <c r="G90" s="15"/>
      <c r="H90" s="16"/>
      <c r="I90" s="14"/>
      <c r="J90" s="15"/>
      <c r="K90" s="16"/>
      <c r="L90" s="14"/>
      <c r="M90" s="15"/>
      <c r="N90" s="17"/>
      <c r="O90" s="14"/>
      <c r="P90" s="18"/>
      <c r="Q90" s="16"/>
      <c r="R90" s="14"/>
      <c r="S90" s="15"/>
      <c r="T90" s="17"/>
      <c r="U90" s="14"/>
      <c r="V90" s="18"/>
      <c r="W90" s="16"/>
      <c r="X90" s="14"/>
      <c r="Y90" s="15"/>
      <c r="Z90" s="17"/>
      <c r="AA90" s="14"/>
      <c r="AB90" s="18"/>
      <c r="AC90" s="16"/>
      <c r="AD90" s="14"/>
      <c r="AE90" s="15"/>
      <c r="AF90" s="17"/>
      <c r="AG90" s="14"/>
      <c r="AH90" s="18"/>
      <c r="AI90" s="16"/>
      <c r="AJ90" s="14"/>
      <c r="AK90" s="15"/>
      <c r="AL90" s="17"/>
      <c r="AM90" s="14"/>
      <c r="AN90" s="19"/>
      <c r="AO90" s="42">
        <f t="shared" si="11"/>
        <v>0</v>
      </c>
      <c r="AP90" s="44">
        <f t="shared" si="12"/>
        <v>0</v>
      </c>
      <c r="AQ90" s="43">
        <f t="shared" si="13"/>
        <v>0</v>
      </c>
      <c r="AR90" s="40"/>
      <c r="AS90" s="45">
        <f t="shared" si="14"/>
        <v>0</v>
      </c>
      <c r="AT90" s="25"/>
      <c r="AU90" s="25"/>
    </row>
    <row r="91" spans="2:47" ht="26.4" hidden="1" customHeight="1">
      <c r="B91" s="42">
        <v>83</v>
      </c>
      <c r="C91" s="11"/>
      <c r="D91" s="12"/>
      <c r="E91" s="13"/>
      <c r="F91" s="14"/>
      <c r="G91" s="15"/>
      <c r="H91" s="16"/>
      <c r="I91" s="14"/>
      <c r="J91" s="15"/>
      <c r="K91" s="16"/>
      <c r="L91" s="14"/>
      <c r="M91" s="15"/>
      <c r="N91" s="17"/>
      <c r="O91" s="14"/>
      <c r="P91" s="18"/>
      <c r="Q91" s="16"/>
      <c r="R91" s="14"/>
      <c r="S91" s="15"/>
      <c r="T91" s="17"/>
      <c r="U91" s="14"/>
      <c r="V91" s="18"/>
      <c r="W91" s="16"/>
      <c r="X91" s="14"/>
      <c r="Y91" s="15"/>
      <c r="Z91" s="17"/>
      <c r="AA91" s="14"/>
      <c r="AB91" s="18"/>
      <c r="AC91" s="16"/>
      <c r="AD91" s="14"/>
      <c r="AE91" s="15"/>
      <c r="AF91" s="17"/>
      <c r="AG91" s="14"/>
      <c r="AH91" s="18"/>
      <c r="AI91" s="16"/>
      <c r="AJ91" s="14"/>
      <c r="AK91" s="15"/>
      <c r="AL91" s="17"/>
      <c r="AM91" s="14"/>
      <c r="AN91" s="19"/>
      <c r="AO91" s="42">
        <f t="shared" si="11"/>
        <v>0</v>
      </c>
      <c r="AP91" s="44">
        <f t="shared" si="12"/>
        <v>0</v>
      </c>
      <c r="AQ91" s="43">
        <f t="shared" si="13"/>
        <v>0</v>
      </c>
      <c r="AR91" s="40"/>
      <c r="AS91" s="45">
        <f t="shared" si="14"/>
        <v>0</v>
      </c>
      <c r="AT91" s="25"/>
      <c r="AU91" s="25"/>
    </row>
    <row r="92" spans="2:47" ht="26.4" hidden="1" customHeight="1">
      <c r="B92" s="42">
        <v>84</v>
      </c>
      <c r="C92" s="11"/>
      <c r="D92" s="12"/>
      <c r="E92" s="13"/>
      <c r="F92" s="14"/>
      <c r="G92" s="15"/>
      <c r="H92" s="16"/>
      <c r="I92" s="14"/>
      <c r="J92" s="15"/>
      <c r="K92" s="16"/>
      <c r="L92" s="14"/>
      <c r="M92" s="15"/>
      <c r="N92" s="17"/>
      <c r="O92" s="14"/>
      <c r="P92" s="18"/>
      <c r="Q92" s="16"/>
      <c r="R92" s="14"/>
      <c r="S92" s="15"/>
      <c r="T92" s="17"/>
      <c r="U92" s="14"/>
      <c r="V92" s="18"/>
      <c r="W92" s="16"/>
      <c r="X92" s="14"/>
      <c r="Y92" s="15"/>
      <c r="Z92" s="17"/>
      <c r="AA92" s="14"/>
      <c r="AB92" s="18"/>
      <c r="AC92" s="16"/>
      <c r="AD92" s="14"/>
      <c r="AE92" s="15"/>
      <c r="AF92" s="17"/>
      <c r="AG92" s="14"/>
      <c r="AH92" s="18"/>
      <c r="AI92" s="16"/>
      <c r="AJ92" s="14"/>
      <c r="AK92" s="15"/>
      <c r="AL92" s="17"/>
      <c r="AM92" s="14"/>
      <c r="AN92" s="19"/>
      <c r="AO92" s="42">
        <f t="shared" si="11"/>
        <v>0</v>
      </c>
      <c r="AP92" s="44">
        <f t="shared" si="12"/>
        <v>0</v>
      </c>
      <c r="AQ92" s="43">
        <f t="shared" si="13"/>
        <v>0</v>
      </c>
      <c r="AR92" s="40"/>
      <c r="AS92" s="45">
        <f t="shared" si="14"/>
        <v>0</v>
      </c>
      <c r="AT92" s="25"/>
      <c r="AU92" s="25"/>
    </row>
    <row r="93" spans="2:47" ht="26.4" hidden="1" customHeight="1">
      <c r="B93" s="42">
        <v>85</v>
      </c>
      <c r="C93" s="11"/>
      <c r="D93" s="12"/>
      <c r="E93" s="13"/>
      <c r="F93" s="14"/>
      <c r="G93" s="15"/>
      <c r="H93" s="16"/>
      <c r="I93" s="14"/>
      <c r="J93" s="15"/>
      <c r="K93" s="16"/>
      <c r="L93" s="14"/>
      <c r="M93" s="15"/>
      <c r="N93" s="17"/>
      <c r="O93" s="14"/>
      <c r="P93" s="18"/>
      <c r="Q93" s="16"/>
      <c r="R93" s="14"/>
      <c r="S93" s="15"/>
      <c r="T93" s="17"/>
      <c r="U93" s="14"/>
      <c r="V93" s="18"/>
      <c r="W93" s="16"/>
      <c r="X93" s="14"/>
      <c r="Y93" s="15"/>
      <c r="Z93" s="17"/>
      <c r="AA93" s="14"/>
      <c r="AB93" s="18"/>
      <c r="AC93" s="16"/>
      <c r="AD93" s="14"/>
      <c r="AE93" s="15"/>
      <c r="AF93" s="17"/>
      <c r="AG93" s="14"/>
      <c r="AH93" s="18"/>
      <c r="AI93" s="16"/>
      <c r="AJ93" s="14"/>
      <c r="AK93" s="15"/>
      <c r="AL93" s="17"/>
      <c r="AM93" s="14"/>
      <c r="AN93" s="19"/>
      <c r="AO93" s="42">
        <f t="shared" si="11"/>
        <v>0</v>
      </c>
      <c r="AP93" s="44">
        <f t="shared" si="12"/>
        <v>0</v>
      </c>
      <c r="AQ93" s="43">
        <f t="shared" si="13"/>
        <v>0</v>
      </c>
      <c r="AR93" s="40"/>
      <c r="AS93" s="45">
        <f t="shared" si="14"/>
        <v>0</v>
      </c>
      <c r="AT93" s="25"/>
      <c r="AU93" s="25"/>
    </row>
    <row r="94" spans="2:47" ht="26.4" hidden="1" customHeight="1">
      <c r="B94" s="42">
        <v>86</v>
      </c>
      <c r="C94" s="11"/>
      <c r="D94" s="12"/>
      <c r="E94" s="13"/>
      <c r="F94" s="14"/>
      <c r="G94" s="15"/>
      <c r="H94" s="16"/>
      <c r="I94" s="14"/>
      <c r="J94" s="15"/>
      <c r="K94" s="16"/>
      <c r="L94" s="14"/>
      <c r="M94" s="15"/>
      <c r="N94" s="17"/>
      <c r="O94" s="14"/>
      <c r="P94" s="18"/>
      <c r="Q94" s="16"/>
      <c r="R94" s="14"/>
      <c r="S94" s="15"/>
      <c r="T94" s="17"/>
      <c r="U94" s="14"/>
      <c r="V94" s="18"/>
      <c r="W94" s="16"/>
      <c r="X94" s="14"/>
      <c r="Y94" s="15"/>
      <c r="Z94" s="17"/>
      <c r="AA94" s="14"/>
      <c r="AB94" s="18"/>
      <c r="AC94" s="16"/>
      <c r="AD94" s="14"/>
      <c r="AE94" s="15"/>
      <c r="AF94" s="17"/>
      <c r="AG94" s="14"/>
      <c r="AH94" s="18"/>
      <c r="AI94" s="16"/>
      <c r="AJ94" s="14"/>
      <c r="AK94" s="15"/>
      <c r="AL94" s="17"/>
      <c r="AM94" s="14"/>
      <c r="AN94" s="19"/>
      <c r="AO94" s="42">
        <f t="shared" si="11"/>
        <v>0</v>
      </c>
      <c r="AP94" s="44">
        <f t="shared" si="12"/>
        <v>0</v>
      </c>
      <c r="AQ94" s="43">
        <f t="shared" si="13"/>
        <v>0</v>
      </c>
      <c r="AR94" s="40"/>
      <c r="AS94" s="45">
        <f t="shared" si="14"/>
        <v>0</v>
      </c>
      <c r="AT94" s="25"/>
      <c r="AU94" s="25"/>
    </row>
    <row r="95" spans="2:47" ht="26.4" hidden="1" customHeight="1">
      <c r="B95" s="42">
        <v>87</v>
      </c>
      <c r="C95" s="11"/>
      <c r="D95" s="12"/>
      <c r="E95" s="13"/>
      <c r="F95" s="14"/>
      <c r="G95" s="15"/>
      <c r="H95" s="16"/>
      <c r="I95" s="14"/>
      <c r="J95" s="15"/>
      <c r="K95" s="16"/>
      <c r="L95" s="14"/>
      <c r="M95" s="15"/>
      <c r="N95" s="17"/>
      <c r="O95" s="14"/>
      <c r="P95" s="18"/>
      <c r="Q95" s="16"/>
      <c r="R95" s="14"/>
      <c r="S95" s="15"/>
      <c r="T95" s="17"/>
      <c r="U95" s="14"/>
      <c r="V95" s="18"/>
      <c r="W95" s="16"/>
      <c r="X95" s="14"/>
      <c r="Y95" s="15"/>
      <c r="Z95" s="17"/>
      <c r="AA95" s="14"/>
      <c r="AB95" s="18"/>
      <c r="AC95" s="16"/>
      <c r="AD95" s="14"/>
      <c r="AE95" s="15"/>
      <c r="AF95" s="17"/>
      <c r="AG95" s="14"/>
      <c r="AH95" s="18"/>
      <c r="AI95" s="16"/>
      <c r="AJ95" s="14"/>
      <c r="AK95" s="15"/>
      <c r="AL95" s="17"/>
      <c r="AM95" s="14"/>
      <c r="AN95" s="19"/>
      <c r="AO95" s="42">
        <f t="shared" si="11"/>
        <v>0</v>
      </c>
      <c r="AP95" s="44">
        <f t="shared" si="12"/>
        <v>0</v>
      </c>
      <c r="AQ95" s="43">
        <f t="shared" si="13"/>
        <v>0</v>
      </c>
      <c r="AR95" s="40"/>
      <c r="AS95" s="45">
        <f t="shared" si="14"/>
        <v>0</v>
      </c>
      <c r="AT95" s="25"/>
      <c r="AU95" s="25"/>
    </row>
    <row r="96" spans="2:47" ht="26.4" hidden="1" customHeight="1">
      <c r="B96" s="42">
        <v>88</v>
      </c>
      <c r="C96" s="11"/>
      <c r="D96" s="12"/>
      <c r="E96" s="13"/>
      <c r="F96" s="14"/>
      <c r="G96" s="15"/>
      <c r="H96" s="16"/>
      <c r="I96" s="14"/>
      <c r="J96" s="15"/>
      <c r="K96" s="16"/>
      <c r="L96" s="14"/>
      <c r="M96" s="15"/>
      <c r="N96" s="17"/>
      <c r="O96" s="14"/>
      <c r="P96" s="18"/>
      <c r="Q96" s="16"/>
      <c r="R96" s="14"/>
      <c r="S96" s="15"/>
      <c r="T96" s="17"/>
      <c r="U96" s="14"/>
      <c r="V96" s="18"/>
      <c r="W96" s="16"/>
      <c r="X96" s="14"/>
      <c r="Y96" s="15"/>
      <c r="Z96" s="17"/>
      <c r="AA96" s="14"/>
      <c r="AB96" s="18"/>
      <c r="AC96" s="16"/>
      <c r="AD96" s="14"/>
      <c r="AE96" s="15"/>
      <c r="AF96" s="17"/>
      <c r="AG96" s="14"/>
      <c r="AH96" s="18"/>
      <c r="AI96" s="16"/>
      <c r="AJ96" s="14"/>
      <c r="AK96" s="15"/>
      <c r="AL96" s="17"/>
      <c r="AM96" s="14"/>
      <c r="AN96" s="19"/>
      <c r="AO96" s="42">
        <f t="shared" si="11"/>
        <v>0</v>
      </c>
      <c r="AP96" s="44">
        <f t="shared" si="12"/>
        <v>0</v>
      </c>
      <c r="AQ96" s="43">
        <f t="shared" si="13"/>
        <v>0</v>
      </c>
      <c r="AR96" s="40"/>
      <c r="AS96" s="45">
        <f t="shared" si="14"/>
        <v>0</v>
      </c>
      <c r="AT96" s="25"/>
      <c r="AU96" s="25"/>
    </row>
    <row r="97" spans="2:47" ht="26.4" hidden="1" customHeight="1">
      <c r="B97" s="42">
        <v>89</v>
      </c>
      <c r="C97" s="11"/>
      <c r="D97" s="12"/>
      <c r="E97" s="13"/>
      <c r="F97" s="14"/>
      <c r="G97" s="15"/>
      <c r="H97" s="16"/>
      <c r="I97" s="14"/>
      <c r="J97" s="15"/>
      <c r="K97" s="16"/>
      <c r="L97" s="14"/>
      <c r="M97" s="15"/>
      <c r="N97" s="17"/>
      <c r="O97" s="14"/>
      <c r="P97" s="18"/>
      <c r="Q97" s="16"/>
      <c r="R97" s="14"/>
      <c r="S97" s="15"/>
      <c r="T97" s="17"/>
      <c r="U97" s="14"/>
      <c r="V97" s="18"/>
      <c r="W97" s="16"/>
      <c r="X97" s="14"/>
      <c r="Y97" s="15"/>
      <c r="Z97" s="17"/>
      <c r="AA97" s="14"/>
      <c r="AB97" s="18"/>
      <c r="AC97" s="16"/>
      <c r="AD97" s="14"/>
      <c r="AE97" s="15"/>
      <c r="AF97" s="17"/>
      <c r="AG97" s="14"/>
      <c r="AH97" s="18"/>
      <c r="AI97" s="16"/>
      <c r="AJ97" s="14"/>
      <c r="AK97" s="15"/>
      <c r="AL97" s="17"/>
      <c r="AM97" s="14"/>
      <c r="AN97" s="19"/>
      <c r="AO97" s="42">
        <f t="shared" si="11"/>
        <v>0</v>
      </c>
      <c r="AP97" s="44">
        <f t="shared" si="12"/>
        <v>0</v>
      </c>
      <c r="AQ97" s="43">
        <f t="shared" si="13"/>
        <v>0</v>
      </c>
      <c r="AR97" s="40"/>
      <c r="AS97" s="45">
        <f t="shared" si="14"/>
        <v>0</v>
      </c>
      <c r="AT97" s="25"/>
      <c r="AU97" s="25"/>
    </row>
    <row r="98" spans="2:47" ht="26.4" hidden="1" customHeight="1">
      <c r="B98" s="42">
        <v>90</v>
      </c>
      <c r="C98" s="11"/>
      <c r="D98" s="12"/>
      <c r="E98" s="13"/>
      <c r="F98" s="14"/>
      <c r="G98" s="15"/>
      <c r="H98" s="16"/>
      <c r="I98" s="14"/>
      <c r="J98" s="15"/>
      <c r="K98" s="16"/>
      <c r="L98" s="14"/>
      <c r="M98" s="15"/>
      <c r="N98" s="17"/>
      <c r="O98" s="14"/>
      <c r="P98" s="18"/>
      <c r="Q98" s="16"/>
      <c r="R98" s="14"/>
      <c r="S98" s="15"/>
      <c r="T98" s="17"/>
      <c r="U98" s="14"/>
      <c r="V98" s="18"/>
      <c r="W98" s="16"/>
      <c r="X98" s="14"/>
      <c r="Y98" s="15"/>
      <c r="Z98" s="17"/>
      <c r="AA98" s="14"/>
      <c r="AB98" s="18"/>
      <c r="AC98" s="16"/>
      <c r="AD98" s="14"/>
      <c r="AE98" s="15"/>
      <c r="AF98" s="17"/>
      <c r="AG98" s="14"/>
      <c r="AH98" s="18"/>
      <c r="AI98" s="16"/>
      <c r="AJ98" s="14"/>
      <c r="AK98" s="15"/>
      <c r="AL98" s="17"/>
      <c r="AM98" s="14"/>
      <c r="AN98" s="19"/>
      <c r="AO98" s="42">
        <f t="shared" si="11"/>
        <v>0</v>
      </c>
      <c r="AP98" s="44">
        <f t="shared" si="12"/>
        <v>0</v>
      </c>
      <c r="AQ98" s="43">
        <f t="shared" si="13"/>
        <v>0</v>
      </c>
      <c r="AR98" s="40"/>
      <c r="AS98" s="45">
        <f t="shared" si="14"/>
        <v>0</v>
      </c>
      <c r="AT98" s="25"/>
      <c r="AU98" s="25"/>
    </row>
    <row r="99" spans="2:47" ht="26.4" hidden="1" customHeight="1">
      <c r="B99" s="42">
        <v>91</v>
      </c>
      <c r="C99" s="11"/>
      <c r="D99" s="12"/>
      <c r="E99" s="13"/>
      <c r="F99" s="14"/>
      <c r="G99" s="15"/>
      <c r="H99" s="16"/>
      <c r="I99" s="14"/>
      <c r="J99" s="15"/>
      <c r="K99" s="16"/>
      <c r="L99" s="14"/>
      <c r="M99" s="15"/>
      <c r="N99" s="17"/>
      <c r="O99" s="14"/>
      <c r="P99" s="18"/>
      <c r="Q99" s="16"/>
      <c r="R99" s="14"/>
      <c r="S99" s="15"/>
      <c r="T99" s="17"/>
      <c r="U99" s="14"/>
      <c r="V99" s="18"/>
      <c r="W99" s="16"/>
      <c r="X99" s="14"/>
      <c r="Y99" s="15"/>
      <c r="Z99" s="17"/>
      <c r="AA99" s="14"/>
      <c r="AB99" s="18"/>
      <c r="AC99" s="16"/>
      <c r="AD99" s="14"/>
      <c r="AE99" s="15"/>
      <c r="AF99" s="17"/>
      <c r="AG99" s="14"/>
      <c r="AH99" s="18"/>
      <c r="AI99" s="16"/>
      <c r="AJ99" s="14"/>
      <c r="AK99" s="15"/>
      <c r="AL99" s="17"/>
      <c r="AM99" s="14"/>
      <c r="AN99" s="19"/>
      <c r="AO99" s="42">
        <f t="shared" si="11"/>
        <v>0</v>
      </c>
      <c r="AP99" s="44">
        <f t="shared" si="12"/>
        <v>0</v>
      </c>
      <c r="AQ99" s="43">
        <f t="shared" si="13"/>
        <v>0</v>
      </c>
      <c r="AR99" s="40"/>
      <c r="AS99" s="45">
        <f t="shared" si="14"/>
        <v>0</v>
      </c>
      <c r="AT99" s="25"/>
      <c r="AU99" s="25"/>
    </row>
    <row r="100" spans="2:47" ht="26.4" hidden="1" customHeight="1">
      <c r="B100" s="42">
        <v>92</v>
      </c>
      <c r="C100" s="11"/>
      <c r="D100" s="12"/>
      <c r="E100" s="13"/>
      <c r="F100" s="14"/>
      <c r="G100" s="15"/>
      <c r="H100" s="16"/>
      <c r="I100" s="14"/>
      <c r="J100" s="15"/>
      <c r="K100" s="16"/>
      <c r="L100" s="14"/>
      <c r="M100" s="15"/>
      <c r="N100" s="17"/>
      <c r="O100" s="14"/>
      <c r="P100" s="18"/>
      <c r="Q100" s="16"/>
      <c r="R100" s="14"/>
      <c r="S100" s="15"/>
      <c r="T100" s="17"/>
      <c r="U100" s="14"/>
      <c r="V100" s="18"/>
      <c r="W100" s="16"/>
      <c r="X100" s="14"/>
      <c r="Y100" s="15"/>
      <c r="Z100" s="17"/>
      <c r="AA100" s="14"/>
      <c r="AB100" s="18"/>
      <c r="AC100" s="16"/>
      <c r="AD100" s="14"/>
      <c r="AE100" s="15"/>
      <c r="AF100" s="17"/>
      <c r="AG100" s="14"/>
      <c r="AH100" s="18"/>
      <c r="AI100" s="16"/>
      <c r="AJ100" s="14"/>
      <c r="AK100" s="15"/>
      <c r="AL100" s="17"/>
      <c r="AM100" s="14"/>
      <c r="AN100" s="19"/>
      <c r="AO100" s="42">
        <f t="shared" si="11"/>
        <v>0</v>
      </c>
      <c r="AP100" s="44">
        <f t="shared" si="12"/>
        <v>0</v>
      </c>
      <c r="AQ100" s="43">
        <f t="shared" si="13"/>
        <v>0</v>
      </c>
      <c r="AR100" s="40"/>
      <c r="AS100" s="45">
        <f t="shared" si="14"/>
        <v>0</v>
      </c>
      <c r="AT100" s="25"/>
      <c r="AU100" s="25"/>
    </row>
    <row r="101" spans="2:47" ht="26.4" hidden="1" customHeight="1">
      <c r="B101" s="42">
        <v>93</v>
      </c>
      <c r="C101" s="11"/>
      <c r="D101" s="12"/>
      <c r="E101" s="13"/>
      <c r="F101" s="14"/>
      <c r="G101" s="15"/>
      <c r="H101" s="16"/>
      <c r="I101" s="14"/>
      <c r="J101" s="15"/>
      <c r="K101" s="16"/>
      <c r="L101" s="14"/>
      <c r="M101" s="15"/>
      <c r="N101" s="17"/>
      <c r="O101" s="14"/>
      <c r="P101" s="18"/>
      <c r="Q101" s="16"/>
      <c r="R101" s="14"/>
      <c r="S101" s="15"/>
      <c r="T101" s="17"/>
      <c r="U101" s="14"/>
      <c r="V101" s="18"/>
      <c r="W101" s="16"/>
      <c r="X101" s="14"/>
      <c r="Y101" s="15"/>
      <c r="Z101" s="17"/>
      <c r="AA101" s="14"/>
      <c r="AB101" s="18"/>
      <c r="AC101" s="16"/>
      <c r="AD101" s="14"/>
      <c r="AE101" s="15"/>
      <c r="AF101" s="17"/>
      <c r="AG101" s="14"/>
      <c r="AH101" s="18"/>
      <c r="AI101" s="16"/>
      <c r="AJ101" s="14"/>
      <c r="AK101" s="15"/>
      <c r="AL101" s="17"/>
      <c r="AM101" s="14"/>
      <c r="AN101" s="19"/>
      <c r="AO101" s="42">
        <f t="shared" si="11"/>
        <v>0</v>
      </c>
      <c r="AP101" s="44">
        <f t="shared" si="12"/>
        <v>0</v>
      </c>
      <c r="AQ101" s="43">
        <f t="shared" si="13"/>
        <v>0</v>
      </c>
      <c r="AR101" s="40"/>
      <c r="AS101" s="45">
        <f t="shared" si="14"/>
        <v>0</v>
      </c>
      <c r="AT101" s="25"/>
      <c r="AU101" s="25"/>
    </row>
    <row r="102" spans="2:47" ht="26.4" hidden="1" customHeight="1">
      <c r="B102" s="42">
        <v>94</v>
      </c>
      <c r="C102" s="11"/>
      <c r="D102" s="12"/>
      <c r="E102" s="13"/>
      <c r="F102" s="14"/>
      <c r="G102" s="15"/>
      <c r="H102" s="16"/>
      <c r="I102" s="14"/>
      <c r="J102" s="15"/>
      <c r="K102" s="16"/>
      <c r="L102" s="14"/>
      <c r="M102" s="15"/>
      <c r="N102" s="17"/>
      <c r="O102" s="14"/>
      <c r="P102" s="18"/>
      <c r="Q102" s="16"/>
      <c r="R102" s="14"/>
      <c r="S102" s="15"/>
      <c r="T102" s="17"/>
      <c r="U102" s="14"/>
      <c r="V102" s="18"/>
      <c r="W102" s="16"/>
      <c r="X102" s="14"/>
      <c r="Y102" s="15"/>
      <c r="Z102" s="17"/>
      <c r="AA102" s="14"/>
      <c r="AB102" s="18"/>
      <c r="AC102" s="16"/>
      <c r="AD102" s="14"/>
      <c r="AE102" s="15"/>
      <c r="AF102" s="17"/>
      <c r="AG102" s="14"/>
      <c r="AH102" s="18"/>
      <c r="AI102" s="16"/>
      <c r="AJ102" s="14"/>
      <c r="AK102" s="15"/>
      <c r="AL102" s="17"/>
      <c r="AM102" s="14"/>
      <c r="AN102" s="19"/>
      <c r="AO102" s="42">
        <f t="shared" si="11"/>
        <v>0</v>
      </c>
      <c r="AP102" s="44">
        <f t="shared" si="12"/>
        <v>0</v>
      </c>
      <c r="AQ102" s="43">
        <f t="shared" si="13"/>
        <v>0</v>
      </c>
      <c r="AR102" s="40"/>
      <c r="AS102" s="45">
        <f t="shared" si="14"/>
        <v>0</v>
      </c>
      <c r="AT102" s="25"/>
      <c r="AU102" s="25"/>
    </row>
    <row r="103" spans="2:47" ht="26.4" hidden="1" customHeight="1">
      <c r="B103" s="42">
        <v>95</v>
      </c>
      <c r="C103" s="11"/>
      <c r="D103" s="12"/>
      <c r="E103" s="13"/>
      <c r="F103" s="14"/>
      <c r="G103" s="15"/>
      <c r="H103" s="16"/>
      <c r="I103" s="14"/>
      <c r="J103" s="15"/>
      <c r="K103" s="16"/>
      <c r="L103" s="14"/>
      <c r="M103" s="15"/>
      <c r="N103" s="17"/>
      <c r="O103" s="14"/>
      <c r="P103" s="18"/>
      <c r="Q103" s="16"/>
      <c r="R103" s="14"/>
      <c r="S103" s="15"/>
      <c r="T103" s="17"/>
      <c r="U103" s="14"/>
      <c r="V103" s="18"/>
      <c r="W103" s="16"/>
      <c r="X103" s="14"/>
      <c r="Y103" s="15"/>
      <c r="Z103" s="17"/>
      <c r="AA103" s="14"/>
      <c r="AB103" s="18"/>
      <c r="AC103" s="16"/>
      <c r="AD103" s="14"/>
      <c r="AE103" s="15"/>
      <c r="AF103" s="17"/>
      <c r="AG103" s="14"/>
      <c r="AH103" s="18"/>
      <c r="AI103" s="16"/>
      <c r="AJ103" s="14"/>
      <c r="AK103" s="15"/>
      <c r="AL103" s="17"/>
      <c r="AM103" s="14"/>
      <c r="AN103" s="19"/>
      <c r="AO103" s="42">
        <f t="shared" ref="AO103:AO107" si="15">E103+H103+K103+N103+Q103+T103+W103+Z103+AC103+AF103+AI103+AL103</f>
        <v>0</v>
      </c>
      <c r="AP103" s="44">
        <f t="shared" ref="AP103:AP107" si="16">F103+I103+L103+O103+R103+U103+X103+AD103+AG103+AJ103+AM103+AA103</f>
        <v>0</v>
      </c>
      <c r="AQ103" s="43">
        <f t="shared" ref="AQ103:AQ107" si="17">G103+J103+M103+P103+S103+V103+Y103+AE103+AH103+AK103+AN103+AB103</f>
        <v>0</v>
      </c>
      <c r="AR103" s="40"/>
      <c r="AS103" s="45">
        <f t="shared" ref="AS103:AS107" si="18">COUNTIFS(E103,"&lt;&gt;0", E103, "&lt;&gt;")+COUNTIFS(H103,"&lt;&gt;0", H103, "&lt;&gt;")+COUNTIFS(K103,"&lt;&gt;0", K103, "&lt;&gt;")+COUNTIFS(N103,"&lt;&gt;0", N103, "&lt;&gt;")+COUNTIFS(Q103,"&lt;&gt;0", Q103, "&lt;&gt;")+COUNTIFS(T103,"&lt;&gt;0", T103, "&lt;&gt;")+COUNTIFS(W103,"&lt;&gt;0", W103, "&lt;&gt;")+COUNTIFS(Z103,"&lt;&gt;0", Z103, "&lt;&gt;")+COUNTIFS(AC103,"&lt;&gt;0", AC103, "&lt;&gt;")+COUNTIFS(AF103,"&lt;&gt;0", AF103, "&lt;&gt;")+COUNTIFS(AI103,"&lt;&gt;0", AI103, "&lt;&gt;")+COUNTIFS(AL103,"&lt;&gt;0", AL103, "&lt;&gt;")</f>
        <v>0</v>
      </c>
      <c r="AT103" s="25"/>
      <c r="AU103" s="25"/>
    </row>
    <row r="104" spans="2:47" ht="26.4" hidden="1" customHeight="1">
      <c r="B104" s="42">
        <v>96</v>
      </c>
      <c r="C104" s="11"/>
      <c r="D104" s="12"/>
      <c r="E104" s="13"/>
      <c r="F104" s="14"/>
      <c r="G104" s="15"/>
      <c r="H104" s="16"/>
      <c r="I104" s="14"/>
      <c r="J104" s="15"/>
      <c r="K104" s="16"/>
      <c r="L104" s="14"/>
      <c r="M104" s="15"/>
      <c r="N104" s="17"/>
      <c r="O104" s="14"/>
      <c r="P104" s="18"/>
      <c r="Q104" s="16"/>
      <c r="R104" s="14"/>
      <c r="S104" s="15"/>
      <c r="T104" s="17"/>
      <c r="U104" s="14"/>
      <c r="V104" s="18"/>
      <c r="W104" s="16"/>
      <c r="X104" s="14"/>
      <c r="Y104" s="15"/>
      <c r="Z104" s="17"/>
      <c r="AA104" s="14"/>
      <c r="AB104" s="18"/>
      <c r="AC104" s="16"/>
      <c r="AD104" s="14"/>
      <c r="AE104" s="15"/>
      <c r="AF104" s="17"/>
      <c r="AG104" s="14"/>
      <c r="AH104" s="18"/>
      <c r="AI104" s="16"/>
      <c r="AJ104" s="14"/>
      <c r="AK104" s="15"/>
      <c r="AL104" s="17"/>
      <c r="AM104" s="14"/>
      <c r="AN104" s="19"/>
      <c r="AO104" s="42">
        <f t="shared" si="15"/>
        <v>0</v>
      </c>
      <c r="AP104" s="44">
        <f t="shared" si="16"/>
        <v>0</v>
      </c>
      <c r="AQ104" s="43">
        <f t="shared" si="17"/>
        <v>0</v>
      </c>
      <c r="AR104" s="40"/>
      <c r="AS104" s="45">
        <f t="shared" si="18"/>
        <v>0</v>
      </c>
      <c r="AT104" s="25"/>
      <c r="AU104" s="25"/>
    </row>
    <row r="105" spans="2:47" ht="26.4" hidden="1" customHeight="1">
      <c r="B105" s="42">
        <v>97</v>
      </c>
      <c r="C105" s="11"/>
      <c r="D105" s="12"/>
      <c r="E105" s="13"/>
      <c r="F105" s="14"/>
      <c r="G105" s="15"/>
      <c r="H105" s="16"/>
      <c r="I105" s="14"/>
      <c r="J105" s="15"/>
      <c r="K105" s="16"/>
      <c r="L105" s="14"/>
      <c r="M105" s="15"/>
      <c r="N105" s="17"/>
      <c r="O105" s="14"/>
      <c r="P105" s="18"/>
      <c r="Q105" s="16"/>
      <c r="R105" s="14"/>
      <c r="S105" s="15"/>
      <c r="T105" s="17"/>
      <c r="U105" s="14"/>
      <c r="V105" s="18"/>
      <c r="W105" s="16"/>
      <c r="X105" s="14"/>
      <c r="Y105" s="15"/>
      <c r="Z105" s="17"/>
      <c r="AA105" s="14"/>
      <c r="AB105" s="18"/>
      <c r="AC105" s="16"/>
      <c r="AD105" s="14"/>
      <c r="AE105" s="15"/>
      <c r="AF105" s="17"/>
      <c r="AG105" s="14"/>
      <c r="AH105" s="18"/>
      <c r="AI105" s="16"/>
      <c r="AJ105" s="14"/>
      <c r="AK105" s="15"/>
      <c r="AL105" s="17"/>
      <c r="AM105" s="14"/>
      <c r="AN105" s="19"/>
      <c r="AO105" s="42">
        <f t="shared" si="15"/>
        <v>0</v>
      </c>
      <c r="AP105" s="44">
        <f t="shared" si="16"/>
        <v>0</v>
      </c>
      <c r="AQ105" s="43">
        <f t="shared" si="17"/>
        <v>0</v>
      </c>
      <c r="AR105" s="40"/>
      <c r="AS105" s="45">
        <f t="shared" si="18"/>
        <v>0</v>
      </c>
      <c r="AT105" s="25"/>
      <c r="AU105" s="25"/>
    </row>
    <row r="106" spans="2:47" ht="26.4" hidden="1" customHeight="1">
      <c r="B106" s="42">
        <v>98</v>
      </c>
      <c r="C106" s="11"/>
      <c r="D106" s="12"/>
      <c r="E106" s="13"/>
      <c r="F106" s="14"/>
      <c r="G106" s="15"/>
      <c r="H106" s="16"/>
      <c r="I106" s="14"/>
      <c r="J106" s="15"/>
      <c r="K106" s="16"/>
      <c r="L106" s="14"/>
      <c r="M106" s="15"/>
      <c r="N106" s="17"/>
      <c r="O106" s="14"/>
      <c r="P106" s="18"/>
      <c r="Q106" s="16"/>
      <c r="R106" s="14"/>
      <c r="S106" s="15"/>
      <c r="T106" s="17"/>
      <c r="U106" s="14"/>
      <c r="V106" s="18"/>
      <c r="W106" s="16"/>
      <c r="X106" s="14"/>
      <c r="Y106" s="15"/>
      <c r="Z106" s="17"/>
      <c r="AA106" s="14"/>
      <c r="AB106" s="18"/>
      <c r="AC106" s="16"/>
      <c r="AD106" s="14"/>
      <c r="AE106" s="15"/>
      <c r="AF106" s="17"/>
      <c r="AG106" s="14"/>
      <c r="AH106" s="18"/>
      <c r="AI106" s="16"/>
      <c r="AJ106" s="14"/>
      <c r="AK106" s="15"/>
      <c r="AL106" s="17"/>
      <c r="AM106" s="14"/>
      <c r="AN106" s="19"/>
      <c r="AO106" s="42">
        <f t="shared" si="15"/>
        <v>0</v>
      </c>
      <c r="AP106" s="44">
        <f t="shared" si="16"/>
        <v>0</v>
      </c>
      <c r="AQ106" s="43">
        <f t="shared" si="17"/>
        <v>0</v>
      </c>
      <c r="AR106" s="40"/>
      <c r="AS106" s="45">
        <f t="shared" si="18"/>
        <v>0</v>
      </c>
      <c r="AT106" s="25"/>
      <c r="AU106" s="25"/>
    </row>
    <row r="107" spans="2:47" ht="26.4" hidden="1" customHeight="1">
      <c r="B107" s="42">
        <v>99</v>
      </c>
      <c r="C107" s="11"/>
      <c r="D107" s="12"/>
      <c r="E107" s="13"/>
      <c r="F107" s="14"/>
      <c r="G107" s="15"/>
      <c r="H107" s="16"/>
      <c r="I107" s="14"/>
      <c r="J107" s="15"/>
      <c r="K107" s="16"/>
      <c r="L107" s="14"/>
      <c r="M107" s="15"/>
      <c r="N107" s="17"/>
      <c r="O107" s="14"/>
      <c r="P107" s="18"/>
      <c r="Q107" s="16"/>
      <c r="R107" s="14"/>
      <c r="S107" s="15"/>
      <c r="T107" s="17"/>
      <c r="U107" s="14"/>
      <c r="V107" s="18"/>
      <c r="W107" s="16"/>
      <c r="X107" s="14"/>
      <c r="Y107" s="15"/>
      <c r="Z107" s="17"/>
      <c r="AA107" s="14"/>
      <c r="AB107" s="18"/>
      <c r="AC107" s="16"/>
      <c r="AD107" s="14"/>
      <c r="AE107" s="15"/>
      <c r="AF107" s="17"/>
      <c r="AG107" s="14"/>
      <c r="AH107" s="18"/>
      <c r="AI107" s="16"/>
      <c r="AJ107" s="14"/>
      <c r="AK107" s="15"/>
      <c r="AL107" s="17"/>
      <c r="AM107" s="14"/>
      <c r="AN107" s="19"/>
      <c r="AO107" s="42">
        <f t="shared" si="15"/>
        <v>0</v>
      </c>
      <c r="AP107" s="44">
        <f t="shared" si="16"/>
        <v>0</v>
      </c>
      <c r="AQ107" s="43">
        <f t="shared" si="17"/>
        <v>0</v>
      </c>
      <c r="AR107" s="40"/>
      <c r="AS107" s="45">
        <f t="shared" si="18"/>
        <v>0</v>
      </c>
      <c r="AT107" s="25"/>
      <c r="AU107" s="25"/>
    </row>
    <row r="108" spans="2:47" ht="26.4" hidden="1" customHeight="1" thickBot="1">
      <c r="B108" s="46">
        <v>100</v>
      </c>
      <c r="C108" s="20"/>
      <c r="D108" s="21"/>
      <c r="E108" s="4"/>
      <c r="F108" s="5"/>
      <c r="G108" s="6"/>
      <c r="H108" s="7"/>
      <c r="I108" s="5"/>
      <c r="J108" s="6"/>
      <c r="K108" s="7"/>
      <c r="L108" s="5"/>
      <c r="M108" s="6"/>
      <c r="N108" s="8"/>
      <c r="O108" s="5"/>
      <c r="P108" s="9"/>
      <c r="Q108" s="7"/>
      <c r="R108" s="5"/>
      <c r="S108" s="6"/>
      <c r="T108" s="8"/>
      <c r="U108" s="5"/>
      <c r="V108" s="9"/>
      <c r="W108" s="7"/>
      <c r="X108" s="5"/>
      <c r="Y108" s="6"/>
      <c r="Z108" s="8"/>
      <c r="AA108" s="5"/>
      <c r="AB108" s="9"/>
      <c r="AC108" s="7"/>
      <c r="AD108" s="5"/>
      <c r="AE108" s="6"/>
      <c r="AF108" s="8"/>
      <c r="AG108" s="5"/>
      <c r="AH108" s="9"/>
      <c r="AI108" s="7"/>
      <c r="AJ108" s="5"/>
      <c r="AK108" s="6"/>
      <c r="AL108" s="8"/>
      <c r="AM108" s="5"/>
      <c r="AN108" s="10"/>
      <c r="AO108" s="46">
        <f t="shared" si="0"/>
        <v>0</v>
      </c>
      <c r="AP108" s="47">
        <f t="shared" si="1"/>
        <v>0</v>
      </c>
      <c r="AQ108" s="48">
        <f>G108+J108+M108+P108+S108+V108+Y108+AE108+AH108+AK108+AN108+AB108</f>
        <v>0</v>
      </c>
      <c r="AR108" s="40"/>
      <c r="AS108" s="45">
        <f t="shared" si="2"/>
        <v>0</v>
      </c>
      <c r="AT108" s="25"/>
      <c r="AU108" s="25"/>
    </row>
    <row r="109" spans="2:47" ht="26.4" customHeight="1" thickBot="1">
      <c r="B109" s="388" t="s">
        <v>359</v>
      </c>
      <c r="C109" s="389"/>
      <c r="D109" s="179"/>
      <c r="E109" s="180">
        <f>SUM(E9:E108)</f>
        <v>0</v>
      </c>
      <c r="F109" s="181">
        <f t="shared" ref="F109:AP109" si="19">SUM(F9:F108)</f>
        <v>0</v>
      </c>
      <c r="G109" s="182">
        <f t="shared" si="19"/>
        <v>0</v>
      </c>
      <c r="H109" s="180">
        <f t="shared" si="19"/>
        <v>0</v>
      </c>
      <c r="I109" s="181">
        <f t="shared" si="19"/>
        <v>0</v>
      </c>
      <c r="J109" s="182">
        <f t="shared" si="19"/>
        <v>0</v>
      </c>
      <c r="K109" s="180">
        <f t="shared" si="19"/>
        <v>0</v>
      </c>
      <c r="L109" s="181">
        <f t="shared" si="19"/>
        <v>0</v>
      </c>
      <c r="M109" s="182">
        <f t="shared" si="19"/>
        <v>0</v>
      </c>
      <c r="N109" s="183">
        <f t="shared" si="19"/>
        <v>0</v>
      </c>
      <c r="O109" s="181">
        <f t="shared" si="19"/>
        <v>0</v>
      </c>
      <c r="P109" s="184">
        <f t="shared" si="19"/>
        <v>0</v>
      </c>
      <c r="Q109" s="180">
        <f t="shared" si="19"/>
        <v>0</v>
      </c>
      <c r="R109" s="181">
        <f t="shared" si="19"/>
        <v>0</v>
      </c>
      <c r="S109" s="182">
        <f t="shared" si="19"/>
        <v>0</v>
      </c>
      <c r="T109" s="183">
        <f t="shared" si="19"/>
        <v>0</v>
      </c>
      <c r="U109" s="181">
        <f t="shared" si="19"/>
        <v>0</v>
      </c>
      <c r="V109" s="184">
        <f t="shared" si="19"/>
        <v>0</v>
      </c>
      <c r="W109" s="180">
        <f t="shared" si="19"/>
        <v>0</v>
      </c>
      <c r="X109" s="181">
        <f t="shared" si="19"/>
        <v>0</v>
      </c>
      <c r="Y109" s="182">
        <f t="shared" si="19"/>
        <v>0</v>
      </c>
      <c r="Z109" s="183">
        <f t="shared" si="19"/>
        <v>0</v>
      </c>
      <c r="AA109" s="181">
        <f t="shared" si="19"/>
        <v>0</v>
      </c>
      <c r="AB109" s="184">
        <f t="shared" si="19"/>
        <v>0</v>
      </c>
      <c r="AC109" s="180">
        <f t="shared" si="19"/>
        <v>0</v>
      </c>
      <c r="AD109" s="181">
        <f t="shared" si="19"/>
        <v>0</v>
      </c>
      <c r="AE109" s="182">
        <f t="shared" si="19"/>
        <v>0</v>
      </c>
      <c r="AF109" s="183">
        <f t="shared" si="19"/>
        <v>0</v>
      </c>
      <c r="AG109" s="181">
        <f t="shared" si="19"/>
        <v>0</v>
      </c>
      <c r="AH109" s="184">
        <f t="shared" si="19"/>
        <v>0</v>
      </c>
      <c r="AI109" s="180">
        <f t="shared" si="19"/>
        <v>0</v>
      </c>
      <c r="AJ109" s="181">
        <f t="shared" si="19"/>
        <v>0</v>
      </c>
      <c r="AK109" s="182">
        <f t="shared" si="19"/>
        <v>0</v>
      </c>
      <c r="AL109" s="183">
        <f t="shared" si="19"/>
        <v>0</v>
      </c>
      <c r="AM109" s="181">
        <f t="shared" si="19"/>
        <v>0</v>
      </c>
      <c r="AN109" s="182">
        <f t="shared" si="19"/>
        <v>0</v>
      </c>
      <c r="AO109" s="185">
        <f t="shared" si="19"/>
        <v>0</v>
      </c>
      <c r="AP109" s="186">
        <f t="shared" si="19"/>
        <v>0</v>
      </c>
      <c r="AQ109" s="187">
        <f t="shared" ref="AQ109" si="20">SUM(AQ9:AQ108)</f>
        <v>0</v>
      </c>
      <c r="AR109" s="40"/>
      <c r="AS109" s="49">
        <f>SUM(AS9:AS108)</f>
        <v>0</v>
      </c>
      <c r="AT109" s="25"/>
      <c r="AU109" s="25"/>
    </row>
    <row r="110" spans="2:47" ht="28.8" customHeight="1">
      <c r="C110" s="23" t="s">
        <v>404</v>
      </c>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35" t="s">
        <v>175</v>
      </c>
      <c r="AP110" s="35" t="s">
        <v>177</v>
      </c>
      <c r="AQ110" s="35" t="s">
        <v>33</v>
      </c>
      <c r="AR110" s="35"/>
      <c r="AS110" s="35"/>
      <c r="AT110" s="35"/>
    </row>
    <row r="111" spans="2:47" ht="15" customHeight="1">
      <c r="D111" s="51"/>
      <c r="E111" s="51"/>
      <c r="F111" s="51"/>
      <c r="G111" s="51"/>
      <c r="H111" s="51"/>
      <c r="I111" s="51"/>
      <c r="J111" s="51"/>
      <c r="K111" s="51"/>
      <c r="L111" s="51"/>
      <c r="M111" s="51"/>
      <c r="N111" s="51"/>
      <c r="O111" s="51"/>
      <c r="P111" s="51"/>
      <c r="Q111" s="51"/>
    </row>
    <row r="112" spans="2:47" ht="24" customHeight="1">
      <c r="C112" s="52" t="s">
        <v>384</v>
      </c>
      <c r="D112" s="51"/>
      <c r="E112" s="51"/>
      <c r="F112" s="51"/>
      <c r="G112" s="51"/>
      <c r="H112" s="51"/>
      <c r="I112" s="51"/>
      <c r="J112" s="51"/>
      <c r="K112" s="51"/>
      <c r="L112" s="51"/>
      <c r="M112" s="51"/>
      <c r="N112" s="51"/>
      <c r="O112" s="51"/>
      <c r="P112" s="51"/>
      <c r="Q112" s="51"/>
      <c r="AG112" s="53"/>
      <c r="AH112" s="53"/>
      <c r="AI112" s="53"/>
      <c r="AJ112" s="53"/>
      <c r="AK112" s="53"/>
      <c r="AL112" s="53"/>
      <c r="AM112" s="53"/>
      <c r="AN112" s="53"/>
      <c r="AO112" s="53"/>
      <c r="AP112" s="53"/>
      <c r="AQ112" s="53"/>
      <c r="AR112" s="53"/>
      <c r="AS112" s="53"/>
    </row>
    <row r="113" spans="2:47" ht="24" customHeight="1">
      <c r="C113" s="54" t="s">
        <v>403</v>
      </c>
      <c r="F113" s="51"/>
      <c r="G113" s="51"/>
      <c r="H113" s="51"/>
      <c r="I113" s="51"/>
      <c r="J113" s="51"/>
      <c r="K113" s="51"/>
      <c r="L113" s="51"/>
      <c r="M113" s="51"/>
      <c r="N113" s="51"/>
      <c r="O113" s="51"/>
      <c r="P113" s="51"/>
      <c r="Q113" s="51"/>
      <c r="Z113" s="390" t="s">
        <v>366</v>
      </c>
      <c r="AA113" s="391"/>
      <c r="AB113" s="392"/>
      <c r="AC113" s="390" t="s">
        <v>389</v>
      </c>
      <c r="AD113" s="391"/>
      <c r="AE113" s="391"/>
      <c r="AF113" s="420" t="s">
        <v>367</v>
      </c>
      <c r="AG113" s="421"/>
      <c r="AH113" s="422"/>
      <c r="AI113" s="423" t="s">
        <v>390</v>
      </c>
      <c r="AJ113" s="424"/>
      <c r="AK113" s="425"/>
      <c r="AL113" s="426" t="s">
        <v>368</v>
      </c>
      <c r="AM113" s="426"/>
      <c r="AN113" s="426"/>
      <c r="AO113" s="390" t="s">
        <v>394</v>
      </c>
      <c r="AP113" s="391"/>
      <c r="AQ113" s="392"/>
      <c r="AR113" s="55"/>
      <c r="AS113" s="55"/>
    </row>
    <row r="114" spans="2:47" ht="24" customHeight="1">
      <c r="C114" s="54" t="s">
        <v>369</v>
      </c>
      <c r="D114" s="56"/>
      <c r="E114" s="56"/>
      <c r="F114" s="51"/>
      <c r="G114" s="51"/>
      <c r="H114" s="51"/>
      <c r="I114" s="51"/>
      <c r="J114" s="51"/>
      <c r="K114" s="51"/>
      <c r="L114" s="51"/>
      <c r="M114" s="51"/>
      <c r="N114" s="51"/>
      <c r="O114" s="51"/>
      <c r="P114" s="51"/>
      <c r="Q114" s="51"/>
      <c r="Z114" s="414" t="s">
        <v>33</v>
      </c>
      <c r="AA114" s="415"/>
      <c r="AB114" s="416"/>
      <c r="AC114" s="414" t="s">
        <v>175</v>
      </c>
      <c r="AD114" s="415"/>
      <c r="AE114" s="415"/>
      <c r="AF114" s="414" t="s">
        <v>176</v>
      </c>
      <c r="AG114" s="415"/>
      <c r="AH114" s="416"/>
      <c r="AI114" s="417" t="s">
        <v>391</v>
      </c>
      <c r="AJ114" s="418"/>
      <c r="AK114" s="419"/>
      <c r="AL114" s="415" t="s">
        <v>36</v>
      </c>
      <c r="AM114" s="415"/>
      <c r="AN114" s="415"/>
      <c r="AO114" s="414" t="s">
        <v>392</v>
      </c>
      <c r="AP114" s="415"/>
      <c r="AQ114" s="416"/>
      <c r="AR114" s="55"/>
      <c r="AS114" s="55"/>
    </row>
    <row r="115" spans="2:47" ht="24" customHeight="1">
      <c r="C115" s="54" t="s">
        <v>370</v>
      </c>
      <c r="D115" s="56"/>
      <c r="E115" s="56"/>
      <c r="F115" s="51"/>
      <c r="G115" s="51"/>
      <c r="H115" s="51"/>
      <c r="I115" s="51"/>
      <c r="J115" s="51"/>
      <c r="K115" s="51"/>
      <c r="L115" s="51"/>
      <c r="M115" s="51"/>
      <c r="N115" s="51"/>
      <c r="O115" s="51"/>
      <c r="P115" s="51"/>
      <c r="Q115" s="51"/>
      <c r="Z115" s="397">
        <f>AQ109</f>
        <v>0</v>
      </c>
      <c r="AA115" s="397"/>
      <c r="AB115" s="397"/>
      <c r="AC115" s="397">
        <f>AO109</f>
        <v>0</v>
      </c>
      <c r="AD115" s="397"/>
      <c r="AE115" s="397"/>
      <c r="AF115" s="397">
        <f>AO6</f>
        <v>0</v>
      </c>
      <c r="AG115" s="397"/>
      <c r="AH115" s="397"/>
      <c r="AI115" s="399" t="e">
        <f>ROUNDUP(AC115/AF115,1)</f>
        <v>#DIV/0!</v>
      </c>
      <c r="AJ115" s="400"/>
      <c r="AK115" s="401"/>
      <c r="AL115" s="397">
        <f>COUNTIFS(E6:AN6, "&lt;&gt;0", E6:AN6, "&lt;&gt;")</f>
        <v>0</v>
      </c>
      <c r="AM115" s="397"/>
      <c r="AN115" s="397"/>
      <c r="AO115" s="398" t="e">
        <f>Z115/AI115/AL115</f>
        <v>#DIV/0!</v>
      </c>
      <c r="AP115" s="398"/>
      <c r="AQ115" s="398"/>
      <c r="AR115" s="57"/>
      <c r="AS115" s="57"/>
    </row>
    <row r="116" spans="2:47" ht="24" customHeight="1">
      <c r="C116" s="54" t="s">
        <v>371</v>
      </c>
      <c r="D116" s="56"/>
      <c r="E116" s="56"/>
      <c r="F116" s="51"/>
      <c r="G116" s="51"/>
      <c r="H116" s="51"/>
      <c r="I116" s="51"/>
      <c r="J116" s="51"/>
      <c r="K116" s="51"/>
      <c r="L116" s="51"/>
      <c r="M116" s="51"/>
      <c r="N116" s="51"/>
      <c r="O116" s="51"/>
      <c r="P116" s="51"/>
      <c r="Q116" s="51"/>
      <c r="AC116" s="30"/>
      <c r="AD116" s="30"/>
      <c r="AE116" s="30"/>
      <c r="AF116" s="30"/>
      <c r="AG116" s="57"/>
      <c r="AH116" s="57"/>
      <c r="AI116" s="25"/>
      <c r="AJ116" s="25"/>
      <c r="AK116" s="25"/>
      <c r="AL116" s="25"/>
      <c r="AM116" s="25"/>
      <c r="AN116" s="25"/>
      <c r="AO116" s="25"/>
      <c r="AP116" s="25"/>
      <c r="AQ116" s="25"/>
      <c r="AR116" s="57"/>
      <c r="AS116" s="57"/>
    </row>
    <row r="117" spans="2:47" ht="24" customHeight="1">
      <c r="C117" s="54" t="s">
        <v>372</v>
      </c>
      <c r="F117" s="51"/>
      <c r="G117" s="51"/>
      <c r="H117" s="51"/>
      <c r="I117" s="51"/>
      <c r="J117" s="51"/>
      <c r="K117" s="51"/>
      <c r="L117" s="51"/>
      <c r="M117" s="51"/>
      <c r="N117" s="51"/>
      <c r="O117" s="51"/>
      <c r="P117" s="51"/>
      <c r="Q117" s="51"/>
      <c r="AG117" s="58"/>
      <c r="AH117" s="58"/>
      <c r="AI117" s="59"/>
      <c r="AJ117" s="58"/>
      <c r="AK117" s="58"/>
      <c r="AL117" s="408" t="s">
        <v>396</v>
      </c>
      <c r="AM117" s="409"/>
      <c r="AN117" s="410"/>
      <c r="AO117" s="390" t="s">
        <v>395</v>
      </c>
      <c r="AP117" s="391"/>
      <c r="AQ117" s="392"/>
      <c r="AR117" s="58"/>
      <c r="AS117" s="58"/>
    </row>
    <row r="118" spans="2:47" s="64" customFormat="1" ht="24" customHeight="1">
      <c r="B118" s="60"/>
      <c r="C118" s="61"/>
      <c r="D118" s="23" t="s">
        <v>373</v>
      </c>
      <c r="E118" s="23"/>
      <c r="F118" s="62"/>
      <c r="G118" s="62"/>
      <c r="H118" s="62"/>
      <c r="I118" s="62"/>
      <c r="J118" s="62"/>
      <c r="K118" s="62"/>
      <c r="L118" s="62"/>
      <c r="M118" s="62"/>
      <c r="N118" s="62"/>
      <c r="O118" s="62"/>
      <c r="P118" s="62"/>
      <c r="Q118" s="62"/>
      <c r="R118" s="60"/>
      <c r="S118" s="60"/>
      <c r="T118" s="60"/>
      <c r="U118" s="60"/>
      <c r="V118" s="60"/>
      <c r="W118" s="60"/>
      <c r="X118" s="60"/>
      <c r="Y118" s="60"/>
      <c r="Z118" s="60"/>
      <c r="AA118" s="60"/>
      <c r="AB118" s="60"/>
      <c r="AC118" s="60"/>
      <c r="AD118" s="60"/>
      <c r="AE118" s="60"/>
      <c r="AF118" s="60"/>
      <c r="AG118" s="63"/>
      <c r="AL118" s="411" t="s">
        <v>177</v>
      </c>
      <c r="AM118" s="412"/>
      <c r="AN118" s="413"/>
      <c r="AO118" s="411" t="s">
        <v>393</v>
      </c>
      <c r="AP118" s="412"/>
      <c r="AQ118" s="413"/>
      <c r="AT118" s="60"/>
      <c r="AU118" s="60"/>
    </row>
    <row r="119" spans="2:47" ht="24" customHeight="1">
      <c r="C119" s="54" t="s">
        <v>374</v>
      </c>
      <c r="F119" s="51"/>
      <c r="G119" s="51"/>
      <c r="H119" s="51"/>
      <c r="I119" s="51"/>
      <c r="J119" s="51"/>
      <c r="K119" s="51"/>
      <c r="L119" s="51"/>
      <c r="M119" s="51"/>
      <c r="N119" s="51"/>
      <c r="O119" s="51"/>
      <c r="P119" s="51"/>
      <c r="Q119" s="51"/>
      <c r="AK119" s="56"/>
      <c r="AL119" s="397">
        <f>AP109</f>
        <v>0</v>
      </c>
      <c r="AM119" s="397"/>
      <c r="AN119" s="397"/>
      <c r="AO119" s="398" t="e">
        <f>Z115/AL119</f>
        <v>#DIV/0!</v>
      </c>
      <c r="AP119" s="398"/>
      <c r="AQ119" s="398"/>
      <c r="AS119" s="56"/>
    </row>
    <row r="120" spans="2:47" ht="30" customHeight="1">
      <c r="C120" s="54"/>
      <c r="F120" s="51"/>
      <c r="G120" s="51"/>
      <c r="H120" s="51"/>
      <c r="I120" s="51"/>
      <c r="J120" s="51"/>
      <c r="K120" s="51"/>
      <c r="L120" s="51"/>
      <c r="M120" s="51"/>
      <c r="N120" s="51"/>
      <c r="O120" s="51"/>
      <c r="P120" s="51"/>
      <c r="Q120" s="51"/>
    </row>
    <row r="121" spans="2:47" ht="30" customHeight="1"/>
    <row r="122" spans="2:47" ht="30" customHeight="1"/>
    <row r="123" spans="2:47" ht="30" customHeight="1"/>
    <row r="124" spans="2:47" ht="30" customHeight="1"/>
    <row r="125" spans="2:47" ht="30" customHeight="1"/>
  </sheetData>
  <sheetProtection algorithmName="SHA-512" hashValue="Ljv75T62NYcfeKXD3ktWUiAl3PxTGKQtQOxce17hMCBNYqnpDXyxxYQ3AI5uDGUhKebEOjoHoo8xR1dlcU4lfA==" saltValue="QHlnIABXLpheUC/MIwbGPQ==" spinCount="100000" sheet="1" objects="1" scenarios="1" formatCells="0" formatRows="0"/>
  <mergeCells count="81">
    <mergeCell ref="R2:AQ3"/>
    <mergeCell ref="AL117:AN117"/>
    <mergeCell ref="AO117:AQ117"/>
    <mergeCell ref="AL118:AN118"/>
    <mergeCell ref="AO118:AQ118"/>
    <mergeCell ref="Z114:AB114"/>
    <mergeCell ref="AC114:AE114"/>
    <mergeCell ref="AF114:AH114"/>
    <mergeCell ref="AI114:AK114"/>
    <mergeCell ref="AL114:AN114"/>
    <mergeCell ref="AO114:AQ114"/>
    <mergeCell ref="Z113:AB113"/>
    <mergeCell ref="AC113:AE113"/>
    <mergeCell ref="AF113:AH113"/>
    <mergeCell ref="AI113:AK113"/>
    <mergeCell ref="AL113:AN113"/>
    <mergeCell ref="AL119:AN119"/>
    <mergeCell ref="AO119:AQ119"/>
    <mergeCell ref="Z115:AB115"/>
    <mergeCell ref="AC115:AE115"/>
    <mergeCell ref="AF115:AH115"/>
    <mergeCell ref="AI115:AK115"/>
    <mergeCell ref="AL115:AN115"/>
    <mergeCell ref="AO115:AQ115"/>
    <mergeCell ref="AO113:AQ113"/>
    <mergeCell ref="AK7:AK8"/>
    <mergeCell ref="AL7:AM7"/>
    <mergeCell ref="AN7:AN8"/>
    <mergeCell ref="AO7:AP7"/>
    <mergeCell ref="AQ7:AQ8"/>
    <mergeCell ref="B109:C109"/>
    <mergeCell ref="AB7:AB8"/>
    <mergeCell ref="AC7:AD7"/>
    <mergeCell ref="AE7:AE8"/>
    <mergeCell ref="AF7:AG7"/>
    <mergeCell ref="J7:J8"/>
    <mergeCell ref="K7:L7"/>
    <mergeCell ref="M7:M8"/>
    <mergeCell ref="N7:O7"/>
    <mergeCell ref="P7:P8"/>
    <mergeCell ref="Q7:R7"/>
    <mergeCell ref="AL6:AN6"/>
    <mergeCell ref="AH7:AH8"/>
    <mergeCell ref="AI7:AJ7"/>
    <mergeCell ref="S7:S8"/>
    <mergeCell ref="T7:U7"/>
    <mergeCell ref="V7:V8"/>
    <mergeCell ref="W7:X7"/>
    <mergeCell ref="Y7:Y8"/>
    <mergeCell ref="Z7:AA7"/>
    <mergeCell ref="AO6:AQ6"/>
    <mergeCell ref="AL5:AN5"/>
    <mergeCell ref="AO5:AQ5"/>
    <mergeCell ref="AS5:AS8"/>
    <mergeCell ref="E6:G6"/>
    <mergeCell ref="H6:J6"/>
    <mergeCell ref="K6:M6"/>
    <mergeCell ref="N6:P6"/>
    <mergeCell ref="Q6:S6"/>
    <mergeCell ref="T6:V6"/>
    <mergeCell ref="W6:Y6"/>
    <mergeCell ref="T5:V5"/>
    <mergeCell ref="W5:Y5"/>
    <mergeCell ref="Z5:AB5"/>
    <mergeCell ref="AC5:AE5"/>
    <mergeCell ref="AF5:AH5"/>
    <mergeCell ref="AI5:AK5"/>
    <mergeCell ref="B5:C8"/>
    <mergeCell ref="E5:G5"/>
    <mergeCell ref="H5:J5"/>
    <mergeCell ref="K5:M5"/>
    <mergeCell ref="N5:P5"/>
    <mergeCell ref="Q5:S5"/>
    <mergeCell ref="D7:D8"/>
    <mergeCell ref="E7:F7"/>
    <mergeCell ref="G7:G8"/>
    <mergeCell ref="H7:I7"/>
    <mergeCell ref="Z6:AB6"/>
    <mergeCell ref="AC6:AE6"/>
    <mergeCell ref="AF6:AH6"/>
    <mergeCell ref="AI6:AK6"/>
  </mergeCells>
  <phoneticPr fontId="2"/>
  <dataValidations count="4">
    <dataValidation type="list" allowBlank="1" showInputMessage="1" showErrorMessage="1" sqref="D9:D108" xr:uid="{DEE44C81-B3F1-46E5-B700-756076A10FAC}">
      <formula1>"月給,日給,時給"</formula1>
    </dataValidation>
    <dataValidation type="whole" allowBlank="1" showInputMessage="1" showErrorMessage="1" sqref="E6:AN6 E9:E108 H9 H10:H108 K9:K108 N9:N108 Q9:Q108 T9:T108 W9:W108 Z9:Z108 AC9:AC108 AF9:AF108 AI9:AI108 AL9:AL108" xr:uid="{D6AA96AD-99F7-44D1-9658-81B0156AB4E4}">
      <formula1>0</formula1>
      <formula2>31</formula2>
    </dataValidation>
    <dataValidation type="decimal" allowBlank="1" showInputMessage="1" showErrorMessage="1" sqref="F9:F108 I9:I108 L9:L108 O9:O108 R9:R108 U9:U108 X9:X108 AA9:AA108 AD9:AD108 AG9:AG108 AJ9:AJ108 AM9:AM108" xr:uid="{850CF742-827B-4283-B6D0-136C9C64B0C1}">
      <formula1>0</formula1>
      <formula2>248</formula2>
    </dataValidation>
    <dataValidation type="whole" allowBlank="1" showInputMessage="1" showErrorMessage="1" sqref="G9:G108 J9:J108 M9:M108 P9:P108 S9:S108 V9:V108 Y9:Y108 AB9:AB108 AE9:AE108 AH9:AH108 AK9:AK108 AN9:AN108" xr:uid="{EFC627B6-CF06-4713-BD85-60FE73AE0639}">
      <formula1>0</formula1>
      <formula2>10000000</formula2>
    </dataValidation>
  </dataValidations>
  <pageMargins left="0.23622047244094491" right="0.23622047244094491" top="0.74803149606299213" bottom="0.74803149606299213" header="0.31496062992125984" footer="0.31496062992125984"/>
  <pageSetup paperSize="9" scale="41"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AF30-F6F2-4502-85AF-7DAE48996943}">
  <sheetPr>
    <tabColor theme="0" tint="-0.499984740745262"/>
  </sheetPr>
  <dimension ref="A1:CA2"/>
  <sheetViews>
    <sheetView workbookViewId="0"/>
  </sheetViews>
  <sheetFormatPr defaultRowHeight="13.2"/>
  <cols>
    <col min="1" max="1" width="12.88671875" bestFit="1" customWidth="1"/>
    <col min="27" max="28" width="11.33203125" bestFit="1" customWidth="1"/>
    <col min="39" max="39" width="11.33203125" bestFit="1" customWidth="1"/>
    <col min="42" max="42" width="11.33203125" bestFit="1" customWidth="1"/>
    <col min="45" max="45" width="11.33203125" bestFit="1" customWidth="1"/>
  </cols>
  <sheetData>
    <row r="1" spans="1:79">
      <c r="A1" t="s">
        <v>1407</v>
      </c>
      <c r="B1" t="s">
        <v>10</v>
      </c>
      <c r="C1" t="s">
        <v>1395</v>
      </c>
      <c r="D1" t="s">
        <v>1408</v>
      </c>
      <c r="E1" t="s">
        <v>173</v>
      </c>
      <c r="F1" t="s">
        <v>1409</v>
      </c>
      <c r="G1" t="s">
        <v>1</v>
      </c>
      <c r="H1" t="s">
        <v>0</v>
      </c>
      <c r="I1" t="s">
        <v>1410</v>
      </c>
      <c r="J1" t="s">
        <v>41</v>
      </c>
      <c r="K1" t="s">
        <v>17</v>
      </c>
      <c r="L1" t="s">
        <v>39</v>
      </c>
      <c r="M1" t="s">
        <v>18</v>
      </c>
      <c r="N1" t="s">
        <v>19</v>
      </c>
      <c r="O1" t="s">
        <v>40</v>
      </c>
      <c r="P1" t="s">
        <v>21</v>
      </c>
      <c r="Q1" t="s">
        <v>1411</v>
      </c>
      <c r="R1" t="s">
        <v>1447</v>
      </c>
      <c r="S1" t="s">
        <v>1448</v>
      </c>
      <c r="T1" t="s">
        <v>1397</v>
      </c>
      <c r="U1" t="s">
        <v>1398</v>
      </c>
      <c r="V1" t="s">
        <v>1460</v>
      </c>
      <c r="W1" t="s">
        <v>1412</v>
      </c>
      <c r="X1" t="s">
        <v>1449</v>
      </c>
      <c r="Y1" t="s">
        <v>1450</v>
      </c>
      <c r="Z1" t="s">
        <v>1451</v>
      </c>
      <c r="AA1" t="s">
        <v>1452</v>
      </c>
      <c r="AB1" t="s">
        <v>1453</v>
      </c>
      <c r="AC1" t="s">
        <v>1461</v>
      </c>
      <c r="AD1" t="s">
        <v>1462</v>
      </c>
      <c r="AE1" t="s">
        <v>1454</v>
      </c>
      <c r="AF1" t="s">
        <v>200</v>
      </c>
      <c r="AG1" t="s">
        <v>1466</v>
      </c>
      <c r="AH1" t="s">
        <v>201</v>
      </c>
      <c r="AI1" t="s">
        <v>1463</v>
      </c>
      <c r="AJ1" t="s">
        <v>1455</v>
      </c>
      <c r="AK1" t="s">
        <v>1464</v>
      </c>
      <c r="AL1" t="s">
        <v>1413</v>
      </c>
      <c r="AM1" t="s">
        <v>1456</v>
      </c>
      <c r="AN1" t="s">
        <v>1414</v>
      </c>
      <c r="AO1" t="s">
        <v>1415</v>
      </c>
      <c r="AP1" t="s">
        <v>1457</v>
      </c>
      <c r="AQ1" t="s">
        <v>1416</v>
      </c>
      <c r="AR1" t="s">
        <v>1415</v>
      </c>
      <c r="AS1" t="s">
        <v>1458</v>
      </c>
      <c r="AT1" t="s">
        <v>1417</v>
      </c>
      <c r="AU1" t="s">
        <v>1415</v>
      </c>
      <c r="AV1" t="s">
        <v>1418</v>
      </c>
      <c r="AW1" t="s">
        <v>1419</v>
      </c>
      <c r="AX1" t="s">
        <v>1420</v>
      </c>
      <c r="AY1" t="s">
        <v>1421</v>
      </c>
      <c r="AZ1" t="s">
        <v>1422</v>
      </c>
      <c r="BA1" t="s">
        <v>1423</v>
      </c>
      <c r="BB1" t="s">
        <v>1424</v>
      </c>
      <c r="BC1" t="s">
        <v>1425</v>
      </c>
      <c r="BD1" t="s">
        <v>1426</v>
      </c>
      <c r="BE1" t="s">
        <v>1427</v>
      </c>
      <c r="BF1" t="s">
        <v>1428</v>
      </c>
      <c r="BG1" t="s">
        <v>1429</v>
      </c>
      <c r="BH1" t="s">
        <v>1430</v>
      </c>
      <c r="BI1" t="s">
        <v>1431</v>
      </c>
      <c r="BJ1" t="s">
        <v>1432</v>
      </c>
      <c r="BK1" t="s">
        <v>1433</v>
      </c>
      <c r="BL1" t="s">
        <v>1434</v>
      </c>
      <c r="BM1" t="s">
        <v>1459</v>
      </c>
      <c r="BN1" t="s">
        <v>1435</v>
      </c>
      <c r="BO1" t="s">
        <v>1436</v>
      </c>
      <c r="BP1" t="s">
        <v>133</v>
      </c>
      <c r="BQ1" t="s">
        <v>1437</v>
      </c>
      <c r="BR1" t="s">
        <v>1438</v>
      </c>
      <c r="BS1" t="s">
        <v>1439</v>
      </c>
      <c r="BT1" t="s">
        <v>1440</v>
      </c>
      <c r="BU1" t="s">
        <v>1441</v>
      </c>
      <c r="BV1" t="s">
        <v>1442</v>
      </c>
      <c r="BW1" t="s">
        <v>1443</v>
      </c>
      <c r="BX1" t="s">
        <v>1444</v>
      </c>
      <c r="BY1" t="s">
        <v>1465</v>
      </c>
      <c r="BZ1" t="s">
        <v>1445</v>
      </c>
      <c r="CA1" t="s">
        <v>1446</v>
      </c>
    </row>
    <row r="2" spans="1:79">
      <c r="A2">
        <f>実績報告書!E10</f>
        <v>0</v>
      </c>
      <c r="B2" t="e">
        <f>実績報告書!L10</f>
        <v>#N/A</v>
      </c>
      <c r="C2" t="e">
        <f>実績報告書!E11</f>
        <v>#N/A</v>
      </c>
      <c r="D2" t="e">
        <f>実績報告書!L11</f>
        <v>#N/A</v>
      </c>
      <c r="E2">
        <f>実績報告書!S11</f>
        <v>0</v>
      </c>
      <c r="F2" t="e">
        <f>実績報告書!E12</f>
        <v>#N/A</v>
      </c>
      <c r="G2">
        <f>実績報告書!E13</f>
        <v>0</v>
      </c>
      <c r="H2" s="74">
        <f>実績報告書!L13</f>
        <v>0</v>
      </c>
      <c r="I2" s="74">
        <f>実績報告書!S13</f>
        <v>0</v>
      </c>
      <c r="J2" s="74">
        <f>実績報告書!L16</f>
        <v>0</v>
      </c>
      <c r="K2" s="74">
        <f>実績報告書!M16</f>
        <v>0</v>
      </c>
      <c r="L2" s="74">
        <f>実績報告書!N16</f>
        <v>0</v>
      </c>
      <c r="M2" s="74">
        <f>実績報告書!O16</f>
        <v>0</v>
      </c>
      <c r="N2" s="74">
        <f>実績報告書!P16</f>
        <v>0</v>
      </c>
      <c r="O2" s="74">
        <f>実績報告書!Q16</f>
        <v>0</v>
      </c>
      <c r="P2" s="74">
        <f>実績報告書!R16</f>
        <v>0</v>
      </c>
      <c r="Q2">
        <f>実績報告書!E18</f>
        <v>0</v>
      </c>
      <c r="R2">
        <f>実績報告書!L18</f>
        <v>0</v>
      </c>
      <c r="S2">
        <f>実績報告書!S18</f>
        <v>0</v>
      </c>
      <c r="T2">
        <f>実績報告書!E19</f>
        <v>0</v>
      </c>
      <c r="U2">
        <f>実績報告書!L19</f>
        <v>0</v>
      </c>
      <c r="V2" t="e">
        <f>実績報告書!AC19</f>
        <v>#N/A</v>
      </c>
      <c r="W2" s="74">
        <f>実績報告書!L21</f>
        <v>0</v>
      </c>
      <c r="X2" s="74">
        <f>実績報告書!L22</f>
        <v>0</v>
      </c>
      <c r="Y2" s="74">
        <f>実績報告書!L23</f>
        <v>0</v>
      </c>
      <c r="Z2">
        <f>実績報告書!Q23</f>
        <v>0</v>
      </c>
      <c r="AA2" s="75">
        <f>実績報告書!C31</f>
        <v>0</v>
      </c>
      <c r="AB2" s="75">
        <f>実績報告書!C34</f>
        <v>0</v>
      </c>
      <c r="AC2" s="75">
        <f>実績報告書!C38</f>
        <v>0</v>
      </c>
      <c r="AD2">
        <f>実績報告書!G38</f>
        <v>0</v>
      </c>
      <c r="AE2">
        <f>実績報告書!C42</f>
        <v>0</v>
      </c>
      <c r="AF2">
        <f>実績報告書!G42</f>
        <v>0</v>
      </c>
      <c r="AG2" t="e">
        <f>実績報告書!K42</f>
        <v>#DIV/0!</v>
      </c>
      <c r="AH2">
        <f>実績報告書!P42</f>
        <v>0</v>
      </c>
      <c r="AI2" t="e">
        <f>実績報告書!T42</f>
        <v>#DIV/0!</v>
      </c>
      <c r="AJ2">
        <f>実績報告書!C48</f>
        <v>0</v>
      </c>
      <c r="AK2" t="e">
        <f>実績報告書!H48</f>
        <v>#DIV/0!</v>
      </c>
      <c r="AL2" s="74">
        <f>実績報告書!P53</f>
        <v>0</v>
      </c>
      <c r="AM2" s="75">
        <f>実績報告書!C57</f>
        <v>0</v>
      </c>
      <c r="AN2" t="str">
        <f>実績報告書!E58</f>
        <v/>
      </c>
      <c r="AO2">
        <f>実績報告書!G57</f>
        <v>0</v>
      </c>
      <c r="AP2" s="75">
        <f>実績報告書!C61</f>
        <v>0</v>
      </c>
      <c r="AQ2" t="str">
        <f>実績報告書!E62</f>
        <v/>
      </c>
      <c r="AR2">
        <f>実績報告書!G61</f>
        <v>0</v>
      </c>
      <c r="AS2" s="75">
        <f>実績報告書!C65</f>
        <v>0</v>
      </c>
      <c r="AT2" t="str">
        <f>実績報告書!E66</f>
        <v/>
      </c>
      <c r="AU2">
        <f>実績報告書!G65</f>
        <v>0</v>
      </c>
      <c r="AV2" s="75">
        <f>実績報告書!C74</f>
        <v>0</v>
      </c>
      <c r="AW2">
        <f>実績報告書!C77</f>
        <v>0</v>
      </c>
      <c r="AX2">
        <f>実績報告書!D89</f>
        <v>0</v>
      </c>
      <c r="AY2">
        <f>実績報告書!J89</f>
        <v>0</v>
      </c>
      <c r="AZ2" s="74">
        <f>実績報告書!V89</f>
        <v>0</v>
      </c>
      <c r="BA2">
        <f>実績報告書!D90</f>
        <v>0</v>
      </c>
      <c r="BB2">
        <f>実績報告書!J90</f>
        <v>0</v>
      </c>
      <c r="BC2" s="74">
        <f>実績報告書!V90</f>
        <v>0</v>
      </c>
      <c r="BD2">
        <f>実績報告書!D91</f>
        <v>0</v>
      </c>
      <c r="BE2">
        <f>実績報告書!J91</f>
        <v>0</v>
      </c>
      <c r="BF2" s="74">
        <f>実績報告書!V91</f>
        <v>0</v>
      </c>
      <c r="BG2">
        <f>実績報告書!D92</f>
        <v>0</v>
      </c>
      <c r="BH2">
        <f>実績報告書!J92</f>
        <v>0</v>
      </c>
      <c r="BI2" s="74">
        <f>実績報告書!V92</f>
        <v>0</v>
      </c>
      <c r="BJ2">
        <f>実績報告書!D93</f>
        <v>0</v>
      </c>
      <c r="BK2">
        <f>実績報告書!J93</f>
        <v>0</v>
      </c>
      <c r="BL2" s="74">
        <f>実績報告書!V93</f>
        <v>0</v>
      </c>
      <c r="BM2">
        <f>実績報告書!I97</f>
        <v>0</v>
      </c>
      <c r="BN2">
        <f>実績報告書!N97</f>
        <v>0</v>
      </c>
      <c r="BO2">
        <f>実績報告書!S97</f>
        <v>0</v>
      </c>
      <c r="BP2">
        <f>実績報告書!I99</f>
        <v>0</v>
      </c>
      <c r="BQ2">
        <f>実績報告書!I102</f>
        <v>0</v>
      </c>
      <c r="BR2">
        <f>実績報告書!D109</f>
        <v>0</v>
      </c>
      <c r="BS2">
        <f>実績報告書!J109</f>
        <v>0</v>
      </c>
      <c r="BT2">
        <f>実績報告書!D110</f>
        <v>0</v>
      </c>
      <c r="BU2">
        <f>実績報告書!J110</f>
        <v>0</v>
      </c>
      <c r="BV2">
        <f>実績報告書!D111</f>
        <v>0</v>
      </c>
      <c r="BW2">
        <f>実績報告書!J111</f>
        <v>0</v>
      </c>
      <c r="BX2">
        <f>実績報告書!C115</f>
        <v>0</v>
      </c>
      <c r="BY2" s="74">
        <f>実績報告書!I118</f>
        <v>0</v>
      </c>
      <c r="BZ2">
        <f>実績報告書!L119</f>
        <v>0</v>
      </c>
      <c r="CA2">
        <f>実績報告書!R119</f>
        <v>0</v>
      </c>
    </row>
  </sheetData>
  <sheetProtection algorithmName="SHA-512" hashValue="+HkgQ+j6pBLsvJA3RKLV3q0YzF2evriUYl0sdKxCm0PJiEwey2VZt1Hl8zZvQtpabhCHLPL0OQuvRcw1K0Klgg==" saltValue="wlCnrp8f8+5a0wAMYwYhcg=="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6E82-A4C9-4193-977D-1C9D59CB79A0}">
  <dimension ref="A1:CE134"/>
  <sheetViews>
    <sheetView topLeftCell="A60" workbookViewId="0">
      <selection activeCell="C80" sqref="C80"/>
    </sheetView>
  </sheetViews>
  <sheetFormatPr defaultRowHeight="13.2"/>
  <cols>
    <col min="1" max="1" width="4.5546875" bestFit="1" customWidth="1"/>
    <col min="2" max="2" width="4.88671875" customWidth="1"/>
    <col min="3" max="3" width="11.44140625" customWidth="1"/>
    <col min="4" max="4" width="43" bestFit="1" customWidth="1"/>
    <col min="5" max="5" width="43" customWidth="1"/>
    <col min="6" max="6" width="44.6640625" bestFit="1" customWidth="1"/>
    <col min="7" max="7" width="9.6640625" customWidth="1"/>
    <col min="8" max="8" width="11.88671875" bestFit="1" customWidth="1"/>
    <col min="9" max="9" width="20.6640625" hidden="1" customWidth="1"/>
    <col min="10" max="10" width="9" hidden="1" customWidth="1"/>
    <col min="11" max="11" width="13.6640625" hidden="1" customWidth="1"/>
    <col min="12" max="12" width="12.6640625" hidden="1" customWidth="1"/>
    <col min="13" max="16" width="3.77734375" hidden="1" customWidth="1"/>
    <col min="17" max="17" width="3.88671875" hidden="1" customWidth="1"/>
    <col min="18" max="19" width="3.77734375" hidden="1" customWidth="1"/>
    <col min="20" max="22" width="5.77734375" hidden="1" customWidth="1"/>
    <col min="23" max="23" width="5.33203125" hidden="1" customWidth="1"/>
    <col min="24" max="24" width="6.109375" hidden="1" customWidth="1"/>
    <col min="25" max="26" width="5.44140625" hidden="1" customWidth="1"/>
    <col min="27" max="27" width="5.21875" hidden="1" customWidth="1"/>
    <col min="28" max="29" width="5.6640625" hidden="1" customWidth="1"/>
    <col min="30" max="30" width="5.21875" customWidth="1"/>
    <col min="31" max="31" width="5.77734375" customWidth="1"/>
    <col min="32" max="33" width="5.77734375" hidden="1" customWidth="1"/>
    <col min="34" max="34" width="9.77734375" customWidth="1"/>
    <col min="35" max="35" width="55" hidden="1" customWidth="1"/>
    <col min="36" max="37" width="9.77734375" hidden="1" customWidth="1"/>
    <col min="38" max="38" width="7" hidden="1" customWidth="1"/>
    <col min="39" max="39" width="8.21875" hidden="1" customWidth="1"/>
    <col min="40" max="41" width="19.77734375" customWidth="1"/>
    <col min="42" max="42" width="15.44140625" hidden="1" customWidth="1"/>
    <col min="43" max="44" width="5.21875" customWidth="1"/>
    <col min="45" max="48" width="5.21875" hidden="1" customWidth="1"/>
    <col min="49" max="51" width="7.77734375" hidden="1" customWidth="1"/>
    <col min="52" max="55" width="3.6640625" hidden="1" customWidth="1"/>
    <col min="56" max="56" width="4.6640625" hidden="1" customWidth="1"/>
    <col min="57" max="58" width="3.6640625" hidden="1" customWidth="1"/>
    <col min="59" max="59" width="5.21875" hidden="1" customWidth="1"/>
    <col min="60" max="60" width="3.6640625" hidden="1" customWidth="1"/>
    <col min="61" max="61" width="4.6640625" hidden="1" customWidth="1"/>
    <col min="62" max="62" width="3.6640625" hidden="1" customWidth="1"/>
    <col min="63" max="63" width="4.6640625" hidden="1" customWidth="1"/>
    <col min="64" max="67" width="5.21875" hidden="1" customWidth="1"/>
    <col min="68" max="69" width="5" hidden="1" customWidth="1"/>
    <col min="70" max="70" width="10.21875" hidden="1" customWidth="1"/>
    <col min="71" max="74" width="5.21875" hidden="1" customWidth="1"/>
    <col min="75" max="75" width="8.6640625" hidden="1" customWidth="1"/>
    <col min="76" max="76" width="6.6640625" hidden="1" customWidth="1"/>
    <col min="77" max="77" width="4.44140625" hidden="1" customWidth="1"/>
    <col min="78" max="78" width="7.109375" hidden="1" customWidth="1"/>
    <col min="79" max="79" width="11.44140625" hidden="1" customWidth="1"/>
    <col min="80" max="80" width="3.6640625" hidden="1" customWidth="1"/>
    <col min="81" max="81" width="10.109375" hidden="1" customWidth="1"/>
    <col min="82" max="82" width="2.77734375" hidden="1" customWidth="1"/>
    <col min="83" max="83" width="37.88671875" customWidth="1"/>
  </cols>
  <sheetData>
    <row r="1" spans="1:83" ht="13.2" customHeight="1" thickTop="1">
      <c r="C1" t="s">
        <v>405</v>
      </c>
      <c r="H1" t="s">
        <v>1402</v>
      </c>
      <c r="M1" t="s">
        <v>406</v>
      </c>
      <c r="T1" t="s">
        <v>407</v>
      </c>
      <c r="U1" t="s">
        <v>408</v>
      </c>
      <c r="W1" t="s">
        <v>409</v>
      </c>
      <c r="X1" t="s">
        <v>410</v>
      </c>
      <c r="Y1" t="s">
        <v>411</v>
      </c>
      <c r="AB1" t="s">
        <v>412</v>
      </c>
      <c r="AD1" t="s">
        <v>413</v>
      </c>
      <c r="AF1" t="s">
        <v>414</v>
      </c>
      <c r="AG1" t="s">
        <v>415</v>
      </c>
      <c r="AH1" t="s">
        <v>416</v>
      </c>
      <c r="AI1" t="s">
        <v>417</v>
      </c>
      <c r="AJ1" t="s">
        <v>418</v>
      </c>
      <c r="AK1" t="s">
        <v>419</v>
      </c>
      <c r="AL1" t="s">
        <v>420</v>
      </c>
      <c r="AQ1" t="s">
        <v>149</v>
      </c>
      <c r="AS1" t="s">
        <v>421</v>
      </c>
      <c r="AX1" t="s">
        <v>408</v>
      </c>
      <c r="AZ1" t="s">
        <v>422</v>
      </c>
      <c r="BC1" t="s">
        <v>423</v>
      </c>
      <c r="BF1" t="s">
        <v>424</v>
      </c>
      <c r="BH1" t="s">
        <v>425</v>
      </c>
      <c r="BM1" t="s">
        <v>20</v>
      </c>
      <c r="BP1" t="s">
        <v>426</v>
      </c>
      <c r="BQ1" t="s">
        <v>427</v>
      </c>
      <c r="BR1" t="s">
        <v>428</v>
      </c>
      <c r="BS1" t="s">
        <v>429</v>
      </c>
      <c r="BT1" t="s">
        <v>430</v>
      </c>
      <c r="BU1" t="s">
        <v>431</v>
      </c>
      <c r="BW1" t="s">
        <v>432</v>
      </c>
      <c r="CE1" s="66" t="s">
        <v>153</v>
      </c>
    </row>
    <row r="2" spans="1:83">
      <c r="C2" t="s">
        <v>2</v>
      </c>
      <c r="D2" t="s">
        <v>150</v>
      </c>
      <c r="E2" t="s">
        <v>1394</v>
      </c>
      <c r="F2" t="s">
        <v>10</v>
      </c>
      <c r="G2" t="s">
        <v>151</v>
      </c>
      <c r="H2" t="s">
        <v>1396</v>
      </c>
      <c r="I2" t="s">
        <v>433</v>
      </c>
      <c r="J2" t="s">
        <v>434</v>
      </c>
      <c r="K2" t="s">
        <v>0</v>
      </c>
      <c r="L2" t="s">
        <v>435</v>
      </c>
      <c r="M2" t="s">
        <v>436</v>
      </c>
      <c r="N2" t="s">
        <v>437</v>
      </c>
      <c r="O2" t="s">
        <v>438</v>
      </c>
      <c r="P2" t="s">
        <v>439</v>
      </c>
      <c r="Q2" t="s">
        <v>440</v>
      </c>
      <c r="R2" t="s">
        <v>441</v>
      </c>
      <c r="S2" t="s">
        <v>442</v>
      </c>
      <c r="U2" t="s">
        <v>443</v>
      </c>
      <c r="V2" t="s">
        <v>444</v>
      </c>
      <c r="Y2" t="s">
        <v>445</v>
      </c>
      <c r="Z2" t="s">
        <v>446</v>
      </c>
      <c r="AA2" t="s">
        <v>447</v>
      </c>
      <c r="AB2" t="s">
        <v>448</v>
      </c>
      <c r="AC2" t="s">
        <v>449</v>
      </c>
      <c r="AD2" t="s">
        <v>450</v>
      </c>
      <c r="AE2" t="s">
        <v>451</v>
      </c>
      <c r="AI2" t="s">
        <v>452</v>
      </c>
      <c r="AL2" t="s">
        <v>453</v>
      </c>
      <c r="AM2" t="s">
        <v>454</v>
      </c>
      <c r="AN2" t="s">
        <v>455</v>
      </c>
      <c r="AO2" t="s">
        <v>456</v>
      </c>
      <c r="AP2" t="s">
        <v>457</v>
      </c>
      <c r="AQ2" t="s">
        <v>458</v>
      </c>
      <c r="AR2" t="s">
        <v>459</v>
      </c>
      <c r="AS2" t="s">
        <v>460</v>
      </c>
      <c r="AT2" t="s">
        <v>461</v>
      </c>
      <c r="AU2" t="s">
        <v>462</v>
      </c>
      <c r="AV2" t="s">
        <v>463</v>
      </c>
      <c r="AW2" t="s">
        <v>464</v>
      </c>
      <c r="AX2" t="s">
        <v>465</v>
      </c>
      <c r="AY2" t="s">
        <v>466</v>
      </c>
      <c r="AZ2" t="s">
        <v>467</v>
      </c>
      <c r="BA2" t="s">
        <v>468</v>
      </c>
      <c r="BB2" t="s">
        <v>469</v>
      </c>
      <c r="BC2" t="s">
        <v>470</v>
      </c>
      <c r="BD2" t="s">
        <v>471</v>
      </c>
      <c r="BE2" t="s">
        <v>469</v>
      </c>
      <c r="BF2" t="s">
        <v>469</v>
      </c>
      <c r="BG2" t="s">
        <v>472</v>
      </c>
      <c r="BH2" t="s">
        <v>470</v>
      </c>
      <c r="BI2" t="s">
        <v>471</v>
      </c>
      <c r="BJ2" t="s">
        <v>469</v>
      </c>
      <c r="BK2" t="s">
        <v>471</v>
      </c>
      <c r="BL2" t="s">
        <v>472</v>
      </c>
      <c r="BM2" t="s">
        <v>473</v>
      </c>
      <c r="BN2" t="s">
        <v>474</v>
      </c>
      <c r="BO2" t="s">
        <v>472</v>
      </c>
      <c r="BU2" t="s">
        <v>460</v>
      </c>
      <c r="BV2" t="s">
        <v>461</v>
      </c>
      <c r="BY2" t="s">
        <v>475</v>
      </c>
      <c r="BZ2" t="s">
        <v>476</v>
      </c>
      <c r="CA2" t="s">
        <v>477</v>
      </c>
      <c r="CB2" t="s">
        <v>478</v>
      </c>
      <c r="CC2" t="s">
        <v>479</v>
      </c>
      <c r="CE2" s="67" t="s">
        <v>147</v>
      </c>
    </row>
    <row r="3" spans="1:83">
      <c r="M3">
        <v>40</v>
      </c>
      <c r="N3">
        <v>42</v>
      </c>
      <c r="O3">
        <v>50</v>
      </c>
      <c r="P3">
        <v>62</v>
      </c>
      <c r="Q3">
        <v>128</v>
      </c>
      <c r="R3">
        <v>127</v>
      </c>
      <c r="S3">
        <v>76</v>
      </c>
      <c r="T3">
        <v>1</v>
      </c>
      <c r="U3">
        <v>1</v>
      </c>
      <c r="V3">
        <v>1</v>
      </c>
      <c r="W3">
        <v>0</v>
      </c>
      <c r="X3">
        <v>4</v>
      </c>
      <c r="Y3">
        <v>0</v>
      </c>
      <c r="Z3">
        <v>0</v>
      </c>
      <c r="AA3">
        <v>1</v>
      </c>
      <c r="AB3">
        <v>6</v>
      </c>
      <c r="AC3">
        <v>0</v>
      </c>
      <c r="AD3">
        <v>131</v>
      </c>
      <c r="AE3">
        <v>22</v>
      </c>
      <c r="AF3">
        <v>0</v>
      </c>
      <c r="AG3">
        <v>0</v>
      </c>
      <c r="AJ3">
        <v>1318</v>
      </c>
      <c r="AK3">
        <v>316</v>
      </c>
      <c r="AN3">
        <v>67</v>
      </c>
      <c r="AO3">
        <v>0</v>
      </c>
      <c r="AQ3">
        <v>131</v>
      </c>
      <c r="AR3">
        <v>131</v>
      </c>
      <c r="AS3">
        <v>1</v>
      </c>
      <c r="AT3">
        <v>130</v>
      </c>
      <c r="AU3">
        <v>106</v>
      </c>
      <c r="AV3">
        <v>23</v>
      </c>
      <c r="AW3">
        <v>131</v>
      </c>
      <c r="AX3">
        <v>1</v>
      </c>
      <c r="AY3">
        <v>1</v>
      </c>
      <c r="CE3" s="67" t="s">
        <v>155</v>
      </c>
    </row>
    <row r="4" spans="1:83">
      <c r="A4">
        <v>1</v>
      </c>
      <c r="B4" t="s">
        <v>480</v>
      </c>
      <c r="C4" s="65">
        <v>1110200910</v>
      </c>
      <c r="D4" s="65" t="s">
        <v>121</v>
      </c>
      <c r="E4" s="65" t="str">
        <f>IF(AQ4="福",$CE$2,IF(AQ4="特非",$CE$5,IF(AQ4="営",$CE$4,$CE$6)))</f>
        <v>社会福祉法人（社協以外）</v>
      </c>
      <c r="F4" s="65" t="s">
        <v>122</v>
      </c>
      <c r="G4" s="65" t="s">
        <v>47</v>
      </c>
      <c r="H4" s="72" t="s">
        <v>491</v>
      </c>
      <c r="I4" t="s">
        <v>481</v>
      </c>
      <c r="J4">
        <v>3330866</v>
      </c>
      <c r="K4" t="s">
        <v>482</v>
      </c>
      <c r="L4" t="s">
        <v>482</v>
      </c>
      <c r="Q4" t="s">
        <v>287</v>
      </c>
      <c r="AD4">
        <v>20</v>
      </c>
      <c r="AE4">
        <v>20</v>
      </c>
      <c r="AH4" s="73">
        <v>40269</v>
      </c>
      <c r="AI4" t="s">
        <v>483</v>
      </c>
      <c r="AJ4">
        <v>40269</v>
      </c>
      <c r="AK4" t="s">
        <v>484</v>
      </c>
      <c r="AM4">
        <v>41486</v>
      </c>
      <c r="AN4" t="s">
        <v>485</v>
      </c>
      <c r="AP4" t="s">
        <v>486</v>
      </c>
      <c r="AQ4" t="s">
        <v>487</v>
      </c>
      <c r="AR4" t="s">
        <v>487</v>
      </c>
      <c r="AT4" t="s">
        <v>287</v>
      </c>
      <c r="AV4" t="s">
        <v>488</v>
      </c>
      <c r="AW4">
        <v>2</v>
      </c>
      <c r="BP4">
        <v>1</v>
      </c>
      <c r="BT4" t="s">
        <v>440</v>
      </c>
      <c r="BX4" t="s">
        <v>489</v>
      </c>
      <c r="BY4">
        <v>0</v>
      </c>
      <c r="BZ4">
        <v>40</v>
      </c>
      <c r="CA4" t="s">
        <v>490</v>
      </c>
      <c r="CB4">
        <v>1</v>
      </c>
      <c r="CC4" t="s">
        <v>491</v>
      </c>
      <c r="CD4" t="s">
        <v>492</v>
      </c>
      <c r="CE4" s="67" t="s">
        <v>290</v>
      </c>
    </row>
    <row r="5" spans="1:83">
      <c r="A5">
        <v>2</v>
      </c>
      <c r="B5" t="s">
        <v>493</v>
      </c>
      <c r="C5" s="65">
        <v>1110201124</v>
      </c>
      <c r="D5" s="65" t="s">
        <v>157</v>
      </c>
      <c r="E5" s="65" t="str">
        <f t="shared" ref="E5:E68" si="0">IF(AQ5="福",$CE$2,IF(AQ5="特非",$CE$5,IF(AQ5="営",$CE$4,$CE$6)))</f>
        <v>特定非営利活動法人</v>
      </c>
      <c r="F5" s="65" t="s">
        <v>158</v>
      </c>
      <c r="G5" s="65" t="s">
        <v>47</v>
      </c>
      <c r="H5" s="72" t="s">
        <v>491</v>
      </c>
      <c r="I5" t="s">
        <v>494</v>
      </c>
      <c r="J5" t="s">
        <v>495</v>
      </c>
      <c r="K5" t="s">
        <v>496</v>
      </c>
      <c r="L5" t="s">
        <v>497</v>
      </c>
      <c r="M5" t="s">
        <v>488</v>
      </c>
      <c r="N5" t="s">
        <v>287</v>
      </c>
      <c r="O5" t="s">
        <v>488</v>
      </c>
      <c r="P5" t="s">
        <v>488</v>
      </c>
      <c r="Q5" t="s">
        <v>488</v>
      </c>
      <c r="R5" t="s">
        <v>488</v>
      </c>
      <c r="S5" t="s">
        <v>488</v>
      </c>
      <c r="X5">
        <v>20</v>
      </c>
      <c r="AD5">
        <v>10</v>
      </c>
      <c r="AH5" s="73">
        <v>40756</v>
      </c>
      <c r="AI5" t="s">
        <v>498</v>
      </c>
      <c r="AJ5">
        <v>40756</v>
      </c>
      <c r="AQ5" t="s">
        <v>499</v>
      </c>
      <c r="AR5" t="s">
        <v>499</v>
      </c>
      <c r="AT5" t="s">
        <v>287</v>
      </c>
      <c r="AV5" t="s">
        <v>287</v>
      </c>
      <c r="AW5">
        <v>2</v>
      </c>
      <c r="BX5" t="s">
        <v>500</v>
      </c>
      <c r="BY5">
        <v>0</v>
      </c>
      <c r="BZ5">
        <v>30</v>
      </c>
      <c r="CA5" t="s">
        <v>501</v>
      </c>
      <c r="CE5" s="67" t="s">
        <v>156</v>
      </c>
    </row>
    <row r="6" spans="1:83" ht="13.8" thickBot="1">
      <c r="A6">
        <v>3</v>
      </c>
      <c r="B6" t="s">
        <v>502</v>
      </c>
      <c r="C6" s="65">
        <v>1110201918</v>
      </c>
      <c r="D6" s="65" t="s">
        <v>81</v>
      </c>
      <c r="E6" s="65" t="str">
        <f t="shared" si="0"/>
        <v>営利法人（株式・合名・合資・合同会社）</v>
      </c>
      <c r="F6" s="65" t="s">
        <v>202</v>
      </c>
      <c r="G6" s="65" t="s">
        <v>47</v>
      </c>
      <c r="H6" s="72" t="s">
        <v>491</v>
      </c>
      <c r="I6" t="s">
        <v>503</v>
      </c>
      <c r="J6" t="s">
        <v>504</v>
      </c>
      <c r="K6" t="s">
        <v>505</v>
      </c>
      <c r="L6" t="s">
        <v>506</v>
      </c>
      <c r="N6" t="s">
        <v>287</v>
      </c>
      <c r="O6" t="s">
        <v>287</v>
      </c>
      <c r="P6" t="s">
        <v>287</v>
      </c>
      <c r="Q6" t="s">
        <v>287</v>
      </c>
      <c r="R6" t="s">
        <v>287</v>
      </c>
      <c r="S6" t="s">
        <v>287</v>
      </c>
      <c r="AD6">
        <v>20</v>
      </c>
      <c r="AH6" s="73">
        <v>42125</v>
      </c>
      <c r="AI6" t="s">
        <v>507</v>
      </c>
      <c r="AJ6">
        <v>42125</v>
      </c>
      <c r="AK6" t="s">
        <v>484</v>
      </c>
      <c r="AL6" t="s">
        <v>508</v>
      </c>
      <c r="AM6">
        <v>42125</v>
      </c>
      <c r="AN6" t="s">
        <v>509</v>
      </c>
      <c r="AP6" t="s">
        <v>510</v>
      </c>
      <c r="AQ6" t="s">
        <v>511</v>
      </c>
      <c r="AR6" t="s">
        <v>511</v>
      </c>
      <c r="AT6" t="s">
        <v>287</v>
      </c>
      <c r="AU6" t="s">
        <v>488</v>
      </c>
      <c r="AW6">
        <v>1</v>
      </c>
      <c r="BS6">
        <v>1</v>
      </c>
      <c r="BX6" t="s">
        <v>512</v>
      </c>
      <c r="BY6">
        <v>0</v>
      </c>
      <c r="BZ6">
        <v>20</v>
      </c>
      <c r="CA6" t="s">
        <v>501</v>
      </c>
      <c r="CC6" t="s">
        <v>491</v>
      </c>
      <c r="CD6" t="s">
        <v>492</v>
      </c>
      <c r="CE6" s="68" t="s">
        <v>291</v>
      </c>
    </row>
    <row r="7" spans="1:83" ht="13.8" thickTop="1">
      <c r="A7">
        <v>4</v>
      </c>
      <c r="B7" t="s">
        <v>502</v>
      </c>
      <c r="C7" s="65">
        <v>1110202130</v>
      </c>
      <c r="D7" s="65" t="s">
        <v>82</v>
      </c>
      <c r="E7" s="65" t="str">
        <f t="shared" si="0"/>
        <v>営利法人（株式・合名・合資・合同会社）</v>
      </c>
      <c r="F7" s="65" t="s">
        <v>83</v>
      </c>
      <c r="G7" s="65" t="s">
        <v>47</v>
      </c>
      <c r="H7" s="72" t="s">
        <v>491</v>
      </c>
      <c r="I7" t="s">
        <v>513</v>
      </c>
      <c r="J7" t="s">
        <v>514</v>
      </c>
      <c r="K7" t="s">
        <v>515</v>
      </c>
      <c r="L7" t="s">
        <v>516</v>
      </c>
      <c r="P7" t="s">
        <v>287</v>
      </c>
      <c r="Q7" t="s">
        <v>287</v>
      </c>
      <c r="R7" t="s">
        <v>287</v>
      </c>
      <c r="AD7">
        <v>16</v>
      </c>
      <c r="AH7" s="73">
        <v>42401</v>
      </c>
      <c r="AI7" t="s">
        <v>517</v>
      </c>
      <c r="AJ7">
        <v>42401</v>
      </c>
      <c r="AK7" t="s">
        <v>484</v>
      </c>
      <c r="AL7" t="s">
        <v>508</v>
      </c>
      <c r="AM7">
        <v>42355</v>
      </c>
      <c r="AN7" t="s">
        <v>518</v>
      </c>
      <c r="AP7" t="s">
        <v>519</v>
      </c>
      <c r="AQ7" t="s">
        <v>511</v>
      </c>
      <c r="AR7" t="s">
        <v>511</v>
      </c>
      <c r="AT7" t="s">
        <v>287</v>
      </c>
      <c r="AU7" t="s">
        <v>488</v>
      </c>
      <c r="AW7">
        <v>1</v>
      </c>
      <c r="BS7">
        <v>1</v>
      </c>
      <c r="BX7" t="s">
        <v>512</v>
      </c>
      <c r="BY7">
        <v>0</v>
      </c>
      <c r="BZ7">
        <v>16</v>
      </c>
      <c r="CA7" t="s">
        <v>501</v>
      </c>
      <c r="CC7" t="s">
        <v>491</v>
      </c>
      <c r="CD7" t="s">
        <v>492</v>
      </c>
    </row>
    <row r="8" spans="1:83">
      <c r="A8">
        <v>5</v>
      </c>
      <c r="B8" t="s">
        <v>502</v>
      </c>
      <c r="C8" s="65">
        <v>1110202262</v>
      </c>
      <c r="D8" s="65" t="s">
        <v>203</v>
      </c>
      <c r="E8" s="65" t="str">
        <f t="shared" si="0"/>
        <v>営利法人（株式・合名・合資・合同会社）</v>
      </c>
      <c r="F8" s="65" t="s">
        <v>520</v>
      </c>
      <c r="G8" s="65" t="s">
        <v>154</v>
      </c>
      <c r="H8" s="72" t="s">
        <v>491</v>
      </c>
      <c r="I8" t="s">
        <v>521</v>
      </c>
      <c r="J8" t="s">
        <v>522</v>
      </c>
      <c r="K8" t="s">
        <v>523</v>
      </c>
      <c r="L8" t="s">
        <v>523</v>
      </c>
      <c r="N8" t="s">
        <v>287</v>
      </c>
      <c r="O8" t="s">
        <v>287</v>
      </c>
      <c r="P8" t="s">
        <v>287</v>
      </c>
      <c r="Q8" t="s">
        <v>287</v>
      </c>
      <c r="R8" t="s">
        <v>287</v>
      </c>
      <c r="S8" t="s">
        <v>287</v>
      </c>
      <c r="AD8">
        <v>20</v>
      </c>
      <c r="AH8" s="73">
        <v>42583</v>
      </c>
      <c r="AI8" t="s">
        <v>524</v>
      </c>
      <c r="AQ8" t="s">
        <v>525</v>
      </c>
      <c r="AR8" t="s">
        <v>525</v>
      </c>
      <c r="AT8" t="s">
        <v>287</v>
      </c>
      <c r="AU8" t="s">
        <v>287</v>
      </c>
      <c r="AW8">
        <v>1</v>
      </c>
    </row>
    <row r="9" spans="1:83">
      <c r="A9">
        <v>6</v>
      </c>
      <c r="B9" t="s">
        <v>526</v>
      </c>
      <c r="C9" s="65">
        <v>1110202346</v>
      </c>
      <c r="D9" s="65" t="s">
        <v>527</v>
      </c>
      <c r="E9" s="65" t="str">
        <f t="shared" si="0"/>
        <v>営利法人（株式・合名・合資・合同会社）</v>
      </c>
      <c r="F9" s="65" t="s">
        <v>195</v>
      </c>
      <c r="G9" s="65" t="s">
        <v>154</v>
      </c>
      <c r="H9" s="72" t="s">
        <v>491</v>
      </c>
      <c r="I9" t="s">
        <v>528</v>
      </c>
      <c r="J9" t="s">
        <v>529</v>
      </c>
      <c r="K9" t="s">
        <v>530</v>
      </c>
      <c r="L9" t="s">
        <v>531</v>
      </c>
      <c r="M9" t="s">
        <v>287</v>
      </c>
      <c r="N9" t="s">
        <v>287</v>
      </c>
      <c r="O9" t="s">
        <v>287</v>
      </c>
      <c r="P9" t="s">
        <v>287</v>
      </c>
      <c r="Q9" t="s">
        <v>287</v>
      </c>
      <c r="R9" t="s">
        <v>287</v>
      </c>
      <c r="S9" t="s">
        <v>287</v>
      </c>
      <c r="AD9">
        <v>20</v>
      </c>
      <c r="AE9">
        <v>25</v>
      </c>
      <c r="AH9" s="73">
        <v>42795</v>
      </c>
      <c r="AI9" t="s">
        <v>532</v>
      </c>
      <c r="AQ9" t="s">
        <v>525</v>
      </c>
      <c r="AR9" t="s">
        <v>525</v>
      </c>
      <c r="AT9" t="s">
        <v>287</v>
      </c>
      <c r="AV9" t="s">
        <v>488</v>
      </c>
      <c r="AW9">
        <v>2</v>
      </c>
    </row>
    <row r="10" spans="1:83">
      <c r="A10">
        <v>7</v>
      </c>
      <c r="B10" t="s">
        <v>533</v>
      </c>
      <c r="C10" s="65">
        <v>1110202601</v>
      </c>
      <c r="D10" s="65" t="s">
        <v>171</v>
      </c>
      <c r="E10" s="65" t="str">
        <f t="shared" si="0"/>
        <v>営利法人（株式・合名・合資・合同会社）</v>
      </c>
      <c r="F10" s="65" t="s">
        <v>172</v>
      </c>
      <c r="G10" s="65" t="s">
        <v>534</v>
      </c>
      <c r="H10" s="72" t="s">
        <v>491</v>
      </c>
      <c r="I10" t="s">
        <v>535</v>
      </c>
      <c r="J10" t="s">
        <v>536</v>
      </c>
      <c r="K10" t="s">
        <v>537</v>
      </c>
      <c r="L10" t="s">
        <v>538</v>
      </c>
      <c r="M10" t="s">
        <v>287</v>
      </c>
      <c r="Q10" t="s">
        <v>287</v>
      </c>
      <c r="R10" t="s">
        <v>287</v>
      </c>
      <c r="AD10">
        <v>15</v>
      </c>
      <c r="AE10">
        <v>10</v>
      </c>
      <c r="AH10" s="73">
        <v>43313</v>
      </c>
      <c r="AI10" t="s">
        <v>539</v>
      </c>
      <c r="AJ10">
        <v>43313</v>
      </c>
      <c r="AK10" t="s">
        <v>491</v>
      </c>
      <c r="AP10" t="s">
        <v>540</v>
      </c>
      <c r="AQ10" t="s">
        <v>541</v>
      </c>
      <c r="AR10" t="s">
        <v>541</v>
      </c>
      <c r="AT10" t="s">
        <v>287</v>
      </c>
      <c r="AV10" t="s">
        <v>488</v>
      </c>
      <c r="AW10">
        <v>2</v>
      </c>
      <c r="BP10">
        <v>2</v>
      </c>
      <c r="BT10" t="s">
        <v>440</v>
      </c>
      <c r="BX10" t="s">
        <v>489</v>
      </c>
      <c r="BY10">
        <v>0</v>
      </c>
      <c r="BZ10">
        <v>25</v>
      </c>
      <c r="CA10" t="s">
        <v>490</v>
      </c>
      <c r="CC10" t="s">
        <v>491</v>
      </c>
      <c r="CD10" t="s">
        <v>492</v>
      </c>
    </row>
    <row r="11" spans="1:83">
      <c r="A11">
        <v>8</v>
      </c>
      <c r="B11" t="s">
        <v>385</v>
      </c>
      <c r="C11" s="65">
        <v>1110202841</v>
      </c>
      <c r="D11" s="65" t="s">
        <v>159</v>
      </c>
      <c r="E11" s="65" t="str">
        <f t="shared" si="0"/>
        <v>営利法人（株式・合名・合資・合同会社）</v>
      </c>
      <c r="F11" s="65" t="s">
        <v>160</v>
      </c>
      <c r="G11" s="65" t="s">
        <v>152</v>
      </c>
      <c r="H11" s="72" t="s">
        <v>491</v>
      </c>
      <c r="I11" t="s">
        <v>542</v>
      </c>
      <c r="J11" t="s">
        <v>543</v>
      </c>
      <c r="K11" t="s">
        <v>544</v>
      </c>
      <c r="L11" t="s">
        <v>545</v>
      </c>
      <c r="Q11" t="s">
        <v>287</v>
      </c>
      <c r="R11" t="s">
        <v>287</v>
      </c>
      <c r="AD11">
        <v>20</v>
      </c>
      <c r="AH11" s="73">
        <v>44013</v>
      </c>
      <c r="AI11" t="s">
        <v>546</v>
      </c>
      <c r="AQ11" t="s">
        <v>525</v>
      </c>
      <c r="AR11" t="s">
        <v>525</v>
      </c>
      <c r="AT11" t="s">
        <v>287</v>
      </c>
      <c r="AU11" t="s">
        <v>287</v>
      </c>
      <c r="AW11">
        <v>1</v>
      </c>
    </row>
    <row r="12" spans="1:83">
      <c r="A12">
        <v>9</v>
      </c>
      <c r="B12" t="s">
        <v>385</v>
      </c>
      <c r="C12" s="65">
        <v>1110202924</v>
      </c>
      <c r="D12" s="65" t="s">
        <v>547</v>
      </c>
      <c r="E12" s="65" t="str">
        <f t="shared" si="0"/>
        <v>営利法人（株式・合名・合資・合同会社）</v>
      </c>
      <c r="F12" s="65" t="s">
        <v>161</v>
      </c>
      <c r="G12" s="65" t="s">
        <v>152</v>
      </c>
      <c r="H12" s="72" t="s">
        <v>491</v>
      </c>
      <c r="I12" t="s">
        <v>548</v>
      </c>
      <c r="J12">
        <v>3330816</v>
      </c>
      <c r="K12" t="s">
        <v>549</v>
      </c>
      <c r="L12" t="s">
        <v>550</v>
      </c>
      <c r="P12" t="s">
        <v>287</v>
      </c>
      <c r="Q12" t="s">
        <v>287</v>
      </c>
      <c r="R12" t="s">
        <v>287</v>
      </c>
      <c r="AD12">
        <v>20</v>
      </c>
      <c r="AH12" s="73">
        <v>44317</v>
      </c>
      <c r="AI12" t="s">
        <v>551</v>
      </c>
      <c r="AQ12" t="s">
        <v>525</v>
      </c>
      <c r="AR12" t="s">
        <v>525</v>
      </c>
      <c r="AT12" t="s">
        <v>287</v>
      </c>
      <c r="AU12" t="s">
        <v>287</v>
      </c>
      <c r="AW12">
        <v>1</v>
      </c>
    </row>
    <row r="13" spans="1:83">
      <c r="A13">
        <v>10</v>
      </c>
      <c r="B13" t="s">
        <v>502</v>
      </c>
      <c r="C13" s="65">
        <v>1110203120</v>
      </c>
      <c r="D13" s="65" t="s">
        <v>552</v>
      </c>
      <c r="E13" s="65" t="str">
        <f t="shared" si="0"/>
        <v>その他（社団・財団・農協・生協等）</v>
      </c>
      <c r="F13" s="65" t="s">
        <v>178</v>
      </c>
      <c r="G13" s="65" t="s">
        <v>534</v>
      </c>
      <c r="H13" s="72" t="s">
        <v>491</v>
      </c>
      <c r="I13" t="s">
        <v>553</v>
      </c>
      <c r="J13" t="s">
        <v>554</v>
      </c>
      <c r="K13" t="s">
        <v>555</v>
      </c>
      <c r="L13" t="s">
        <v>556</v>
      </c>
      <c r="Q13" t="s">
        <v>287</v>
      </c>
      <c r="R13" t="s">
        <v>287</v>
      </c>
      <c r="AD13">
        <v>20</v>
      </c>
      <c r="AH13" s="73">
        <v>44713</v>
      </c>
      <c r="AI13" t="s">
        <v>557</v>
      </c>
      <c r="AQ13" t="s">
        <v>558</v>
      </c>
      <c r="AR13" t="s">
        <v>558</v>
      </c>
      <c r="AT13" t="s">
        <v>287</v>
      </c>
      <c r="AU13" t="s">
        <v>488</v>
      </c>
      <c r="AW13">
        <v>1</v>
      </c>
    </row>
    <row r="14" spans="1:83">
      <c r="A14">
        <v>11</v>
      </c>
      <c r="B14" t="s">
        <v>502</v>
      </c>
      <c r="C14" s="65">
        <v>1110203138</v>
      </c>
      <c r="D14" s="65" t="s">
        <v>204</v>
      </c>
      <c r="E14" s="65" t="str">
        <f t="shared" si="0"/>
        <v>営利法人（株式・合名・合資・合同会社）</v>
      </c>
      <c r="F14" s="65" t="s">
        <v>559</v>
      </c>
      <c r="G14" s="65" t="s">
        <v>534</v>
      </c>
      <c r="H14" s="72" t="s">
        <v>491</v>
      </c>
      <c r="I14" t="s">
        <v>560</v>
      </c>
      <c r="J14" t="s">
        <v>561</v>
      </c>
      <c r="K14" t="s">
        <v>562</v>
      </c>
      <c r="L14" t="s">
        <v>563</v>
      </c>
      <c r="O14" t="s">
        <v>287</v>
      </c>
      <c r="P14" t="s">
        <v>287</v>
      </c>
      <c r="Q14" t="s">
        <v>287</v>
      </c>
      <c r="R14" t="s">
        <v>287</v>
      </c>
      <c r="S14" t="s">
        <v>287</v>
      </c>
      <c r="AD14">
        <v>20</v>
      </c>
      <c r="AH14" s="73">
        <v>44713</v>
      </c>
      <c r="AI14" t="s">
        <v>564</v>
      </c>
      <c r="AQ14" t="s">
        <v>565</v>
      </c>
      <c r="AR14" t="s">
        <v>565</v>
      </c>
      <c r="AT14" t="s">
        <v>287</v>
      </c>
      <c r="AU14" t="s">
        <v>488</v>
      </c>
      <c r="AW14">
        <v>1</v>
      </c>
    </row>
    <row r="15" spans="1:83">
      <c r="A15">
        <v>12</v>
      </c>
      <c r="B15" t="s">
        <v>502</v>
      </c>
      <c r="C15" s="65">
        <v>1110203179</v>
      </c>
      <c r="D15" s="65" t="s">
        <v>566</v>
      </c>
      <c r="E15" s="65" t="str">
        <f t="shared" si="0"/>
        <v>営利法人（株式・合名・合資・合同会社）</v>
      </c>
      <c r="F15" s="65" t="s">
        <v>179</v>
      </c>
      <c r="G15" s="65" t="s">
        <v>534</v>
      </c>
      <c r="H15" s="72" t="s">
        <v>491</v>
      </c>
      <c r="I15" t="s">
        <v>567</v>
      </c>
      <c r="J15" t="s">
        <v>504</v>
      </c>
      <c r="K15" t="s">
        <v>568</v>
      </c>
      <c r="L15" t="s">
        <v>569</v>
      </c>
      <c r="Q15" t="s">
        <v>287</v>
      </c>
      <c r="R15" t="s">
        <v>287</v>
      </c>
      <c r="AD15">
        <v>20</v>
      </c>
      <c r="AH15" s="73">
        <v>44805</v>
      </c>
      <c r="AI15" t="s">
        <v>570</v>
      </c>
      <c r="AQ15" t="s">
        <v>565</v>
      </c>
      <c r="AR15" t="s">
        <v>565</v>
      </c>
      <c r="AT15" t="s">
        <v>287</v>
      </c>
      <c r="AU15" t="s">
        <v>488</v>
      </c>
      <c r="AW15">
        <v>1</v>
      </c>
    </row>
    <row r="16" spans="1:83">
      <c r="A16">
        <v>13</v>
      </c>
      <c r="B16" t="s">
        <v>526</v>
      </c>
      <c r="C16" s="65">
        <v>1110203245</v>
      </c>
      <c r="D16" s="65" t="s">
        <v>571</v>
      </c>
      <c r="E16" s="65" t="str">
        <f t="shared" si="0"/>
        <v>営利法人（株式・合名・合資・合同会社）</v>
      </c>
      <c r="F16" s="65" t="s">
        <v>205</v>
      </c>
      <c r="G16" s="65" t="s">
        <v>154</v>
      </c>
      <c r="H16" s="72" t="s">
        <v>491</v>
      </c>
      <c r="I16" t="s">
        <v>572</v>
      </c>
      <c r="J16" t="s">
        <v>561</v>
      </c>
      <c r="K16" t="s">
        <v>573</v>
      </c>
      <c r="O16" t="s">
        <v>287</v>
      </c>
      <c r="P16" t="s">
        <v>287</v>
      </c>
      <c r="Q16" t="s">
        <v>287</v>
      </c>
      <c r="R16" t="s">
        <v>287</v>
      </c>
      <c r="AB16">
        <v>10</v>
      </c>
      <c r="AD16">
        <v>10</v>
      </c>
      <c r="AH16" s="73">
        <v>45017</v>
      </c>
      <c r="AI16" t="s">
        <v>574</v>
      </c>
      <c r="AQ16" t="s">
        <v>525</v>
      </c>
      <c r="AR16" t="s">
        <v>525</v>
      </c>
      <c r="AT16" t="s">
        <v>287</v>
      </c>
      <c r="AV16" t="s">
        <v>287</v>
      </c>
      <c r="AW16">
        <v>2</v>
      </c>
    </row>
    <row r="17" spans="1:82">
      <c r="A17">
        <v>14</v>
      </c>
      <c r="B17" t="s">
        <v>502</v>
      </c>
      <c r="C17" s="65">
        <v>1110203476</v>
      </c>
      <c r="D17" s="65" t="s">
        <v>575</v>
      </c>
      <c r="E17" s="65" t="str">
        <f t="shared" si="0"/>
        <v>営利法人（株式・合名・合資・合同会社）</v>
      </c>
      <c r="F17" s="65" t="s">
        <v>576</v>
      </c>
      <c r="G17" s="65" t="s">
        <v>577</v>
      </c>
      <c r="H17" s="72" t="s">
        <v>491</v>
      </c>
      <c r="I17" t="s">
        <v>578</v>
      </c>
      <c r="J17" t="s">
        <v>543</v>
      </c>
      <c r="K17" t="s">
        <v>579</v>
      </c>
      <c r="L17" t="s">
        <v>580</v>
      </c>
      <c r="Q17" t="s">
        <v>287</v>
      </c>
      <c r="R17" t="s">
        <v>287</v>
      </c>
      <c r="AD17">
        <v>20</v>
      </c>
      <c r="AH17" s="73">
        <v>45474</v>
      </c>
      <c r="AI17" t="s">
        <v>581</v>
      </c>
      <c r="AQ17" t="s">
        <v>582</v>
      </c>
      <c r="AR17" t="s">
        <v>582</v>
      </c>
      <c r="AT17" t="s">
        <v>287</v>
      </c>
      <c r="AU17" t="s">
        <v>287</v>
      </c>
      <c r="AW17">
        <v>1</v>
      </c>
    </row>
    <row r="18" spans="1:82">
      <c r="A18">
        <v>15</v>
      </c>
      <c r="B18" t="s">
        <v>502</v>
      </c>
      <c r="C18" s="65">
        <v>1110203575</v>
      </c>
      <c r="D18" s="65" t="s">
        <v>583</v>
      </c>
      <c r="E18" s="65" t="str">
        <f t="shared" si="0"/>
        <v>営利法人（株式・合名・合資・合同会社）</v>
      </c>
      <c r="F18" s="65" t="s">
        <v>274</v>
      </c>
      <c r="G18" s="65" t="s">
        <v>584</v>
      </c>
      <c r="H18" s="72" t="s">
        <v>491</v>
      </c>
      <c r="I18" t="s">
        <v>585</v>
      </c>
      <c r="J18" t="s">
        <v>586</v>
      </c>
      <c r="K18" t="s">
        <v>587</v>
      </c>
      <c r="L18" t="s">
        <v>587</v>
      </c>
      <c r="Q18" t="s">
        <v>287</v>
      </c>
      <c r="R18" t="s">
        <v>287</v>
      </c>
      <c r="AD18">
        <v>20</v>
      </c>
      <c r="AH18" s="73">
        <v>45627</v>
      </c>
      <c r="AI18" t="s">
        <v>588</v>
      </c>
      <c r="AQ18" t="s">
        <v>582</v>
      </c>
      <c r="AR18" t="s">
        <v>582</v>
      </c>
      <c r="AT18" t="s">
        <v>287</v>
      </c>
      <c r="AU18" t="s">
        <v>287</v>
      </c>
      <c r="AW18">
        <v>1</v>
      </c>
    </row>
    <row r="19" spans="1:82">
      <c r="A19">
        <v>16</v>
      </c>
      <c r="B19" t="s">
        <v>502</v>
      </c>
      <c r="C19" s="65">
        <v>1110400940</v>
      </c>
      <c r="D19" s="65" t="s">
        <v>84</v>
      </c>
      <c r="E19" s="65" t="str">
        <f t="shared" si="0"/>
        <v>営利法人（株式・合名・合資・合同会社）</v>
      </c>
      <c r="F19" s="65" t="s">
        <v>206</v>
      </c>
      <c r="G19" s="65" t="s">
        <v>207</v>
      </c>
      <c r="H19" s="72" t="s">
        <v>491</v>
      </c>
      <c r="I19" t="s">
        <v>589</v>
      </c>
      <c r="J19" t="s">
        <v>590</v>
      </c>
      <c r="K19" t="s">
        <v>591</v>
      </c>
      <c r="L19" t="s">
        <v>592</v>
      </c>
      <c r="M19" t="s">
        <v>287</v>
      </c>
      <c r="N19" t="s">
        <v>287</v>
      </c>
      <c r="O19" t="s">
        <v>287</v>
      </c>
      <c r="P19" t="s">
        <v>287</v>
      </c>
      <c r="Q19" t="s">
        <v>287</v>
      </c>
      <c r="R19" t="s">
        <v>287</v>
      </c>
      <c r="S19" t="s">
        <v>287</v>
      </c>
      <c r="AD19">
        <v>20</v>
      </c>
      <c r="AH19" s="73">
        <v>41548</v>
      </c>
      <c r="AI19" t="s">
        <v>593</v>
      </c>
      <c r="AJ19">
        <v>41548</v>
      </c>
      <c r="AK19" t="s">
        <v>484</v>
      </c>
      <c r="AP19" t="s">
        <v>594</v>
      </c>
      <c r="AQ19" t="s">
        <v>511</v>
      </c>
      <c r="AR19" t="s">
        <v>511</v>
      </c>
      <c r="AT19" t="s">
        <v>287</v>
      </c>
      <c r="AU19" t="s">
        <v>488</v>
      </c>
      <c r="AW19">
        <v>1</v>
      </c>
      <c r="BX19" t="s">
        <v>489</v>
      </c>
      <c r="BY19">
        <v>0</v>
      </c>
      <c r="BZ19">
        <v>20</v>
      </c>
      <c r="CA19" t="s">
        <v>595</v>
      </c>
      <c r="CC19" t="s">
        <v>491</v>
      </c>
      <c r="CD19" t="s">
        <v>492</v>
      </c>
    </row>
    <row r="20" spans="1:82">
      <c r="A20">
        <v>17</v>
      </c>
      <c r="B20" t="s">
        <v>493</v>
      </c>
      <c r="C20" s="65">
        <v>1110401005</v>
      </c>
      <c r="D20" s="65" t="s">
        <v>123</v>
      </c>
      <c r="E20" s="65" t="str">
        <f t="shared" si="0"/>
        <v>営利法人（株式・合名・合資・合同会社）</v>
      </c>
      <c r="F20" s="65" t="s">
        <v>124</v>
      </c>
      <c r="G20" s="65" t="s">
        <v>48</v>
      </c>
      <c r="H20" s="72" t="s">
        <v>491</v>
      </c>
      <c r="I20" t="s">
        <v>596</v>
      </c>
      <c r="J20" t="s">
        <v>597</v>
      </c>
      <c r="K20" t="s">
        <v>598</v>
      </c>
      <c r="L20" t="s">
        <v>599</v>
      </c>
      <c r="M20" t="s">
        <v>287</v>
      </c>
      <c r="N20" t="s">
        <v>287</v>
      </c>
      <c r="O20" t="s">
        <v>287</v>
      </c>
      <c r="P20" t="s">
        <v>287</v>
      </c>
      <c r="Q20" t="s">
        <v>287</v>
      </c>
      <c r="R20" t="s">
        <v>287</v>
      </c>
      <c r="S20" t="s">
        <v>287</v>
      </c>
      <c r="AD20">
        <v>10</v>
      </c>
      <c r="AE20">
        <v>10</v>
      </c>
      <c r="AH20" s="73">
        <v>41699</v>
      </c>
      <c r="AI20" t="s">
        <v>600</v>
      </c>
      <c r="AJ20">
        <v>41699</v>
      </c>
      <c r="AK20" t="s">
        <v>484</v>
      </c>
      <c r="AP20" t="s">
        <v>601</v>
      </c>
      <c r="AQ20" t="s">
        <v>511</v>
      </c>
      <c r="AR20" t="s">
        <v>511</v>
      </c>
      <c r="AT20" t="s">
        <v>287</v>
      </c>
      <c r="AV20" t="s">
        <v>488</v>
      </c>
      <c r="AW20">
        <v>2</v>
      </c>
      <c r="BX20" t="s">
        <v>512</v>
      </c>
      <c r="BY20">
        <v>0</v>
      </c>
      <c r="BZ20">
        <v>20</v>
      </c>
      <c r="CA20" t="s">
        <v>595</v>
      </c>
      <c r="CC20" t="s">
        <v>491</v>
      </c>
      <c r="CD20" t="s">
        <v>492</v>
      </c>
    </row>
    <row r="21" spans="1:82">
      <c r="A21">
        <v>18</v>
      </c>
      <c r="B21" t="s">
        <v>502</v>
      </c>
      <c r="C21" s="65">
        <v>1110401047</v>
      </c>
      <c r="D21" s="65" t="s">
        <v>84</v>
      </c>
      <c r="E21" s="65" t="str">
        <f t="shared" si="0"/>
        <v>営利法人（株式・合名・合資・合同会社）</v>
      </c>
      <c r="F21" s="65" t="s">
        <v>208</v>
      </c>
      <c r="G21" s="65" t="s">
        <v>207</v>
      </c>
      <c r="H21" s="72" t="s">
        <v>491</v>
      </c>
      <c r="I21" t="s">
        <v>602</v>
      </c>
      <c r="J21" t="s">
        <v>603</v>
      </c>
      <c r="K21" t="s">
        <v>604</v>
      </c>
      <c r="L21" t="s">
        <v>605</v>
      </c>
      <c r="M21" t="s">
        <v>287</v>
      </c>
      <c r="N21" t="s">
        <v>287</v>
      </c>
      <c r="O21" t="s">
        <v>287</v>
      </c>
      <c r="P21" t="s">
        <v>287</v>
      </c>
      <c r="Q21" t="s">
        <v>287</v>
      </c>
      <c r="R21" t="s">
        <v>287</v>
      </c>
      <c r="S21" t="s">
        <v>287</v>
      </c>
      <c r="AD21">
        <v>20</v>
      </c>
      <c r="AH21" s="73">
        <v>41821</v>
      </c>
      <c r="AI21" t="s">
        <v>606</v>
      </c>
      <c r="AJ21">
        <v>41821</v>
      </c>
      <c r="AK21" t="s">
        <v>484</v>
      </c>
      <c r="AP21" t="s">
        <v>607</v>
      </c>
      <c r="AQ21" t="s">
        <v>511</v>
      </c>
      <c r="AR21" t="s">
        <v>511</v>
      </c>
      <c r="AT21" t="s">
        <v>287</v>
      </c>
      <c r="AU21" t="s">
        <v>488</v>
      </c>
      <c r="AW21">
        <v>1</v>
      </c>
      <c r="BX21" t="s">
        <v>608</v>
      </c>
      <c r="BY21">
        <v>0</v>
      </c>
      <c r="BZ21">
        <v>20</v>
      </c>
      <c r="CA21" t="s">
        <v>595</v>
      </c>
      <c r="CC21" t="s">
        <v>491</v>
      </c>
      <c r="CD21" t="s">
        <v>492</v>
      </c>
    </row>
    <row r="22" spans="1:82">
      <c r="A22">
        <v>19</v>
      </c>
      <c r="B22" t="s">
        <v>502</v>
      </c>
      <c r="C22" s="65">
        <v>1110401195</v>
      </c>
      <c r="D22" s="65" t="s">
        <v>85</v>
      </c>
      <c r="E22" s="65" t="str">
        <f t="shared" si="0"/>
        <v>社会福祉法人（社協以外）</v>
      </c>
      <c r="F22" s="65" t="s">
        <v>26</v>
      </c>
      <c r="G22" s="65" t="s">
        <v>49</v>
      </c>
      <c r="H22" s="72" t="s">
        <v>491</v>
      </c>
      <c r="I22" t="s">
        <v>609</v>
      </c>
      <c r="J22" t="s">
        <v>610</v>
      </c>
      <c r="K22" t="s">
        <v>611</v>
      </c>
      <c r="L22" t="s">
        <v>612</v>
      </c>
      <c r="M22" t="s">
        <v>287</v>
      </c>
      <c r="N22" t="s">
        <v>287</v>
      </c>
      <c r="O22" t="s">
        <v>287</v>
      </c>
      <c r="P22" t="s">
        <v>287</v>
      </c>
      <c r="Q22" t="s">
        <v>287</v>
      </c>
      <c r="R22" t="s">
        <v>287</v>
      </c>
      <c r="S22" t="s">
        <v>287</v>
      </c>
      <c r="AD22">
        <v>20</v>
      </c>
      <c r="AH22" s="73">
        <v>42095</v>
      </c>
      <c r="AI22" t="s">
        <v>613</v>
      </c>
      <c r="AJ22">
        <v>42095</v>
      </c>
      <c r="AK22" t="s">
        <v>484</v>
      </c>
      <c r="AP22" t="s">
        <v>614</v>
      </c>
      <c r="AQ22" t="s">
        <v>487</v>
      </c>
      <c r="AR22" t="s">
        <v>487</v>
      </c>
      <c r="AT22" t="s">
        <v>287</v>
      </c>
      <c r="AU22" t="s">
        <v>488</v>
      </c>
      <c r="AW22">
        <v>1</v>
      </c>
      <c r="BX22" t="s">
        <v>615</v>
      </c>
      <c r="BY22">
        <v>0</v>
      </c>
      <c r="BZ22">
        <v>20</v>
      </c>
      <c r="CA22" t="s">
        <v>595</v>
      </c>
    </row>
    <row r="23" spans="1:82">
      <c r="A23">
        <v>20</v>
      </c>
      <c r="B23" t="s">
        <v>502</v>
      </c>
      <c r="C23" s="65">
        <v>1110401237</v>
      </c>
      <c r="D23" s="65" t="s">
        <v>86</v>
      </c>
      <c r="E23" s="65" t="str">
        <f t="shared" si="0"/>
        <v>営利法人（株式・合名・合資・合同会社）</v>
      </c>
      <c r="F23" s="65" t="s">
        <v>87</v>
      </c>
      <c r="G23" s="65" t="s">
        <v>49</v>
      </c>
      <c r="H23" s="72" t="s">
        <v>491</v>
      </c>
      <c r="I23" t="s">
        <v>616</v>
      </c>
      <c r="J23" t="s">
        <v>617</v>
      </c>
      <c r="K23" t="s">
        <v>618</v>
      </c>
      <c r="L23" t="s">
        <v>619</v>
      </c>
      <c r="M23" t="s">
        <v>287</v>
      </c>
      <c r="N23" t="s">
        <v>287</v>
      </c>
      <c r="O23" t="s">
        <v>287</v>
      </c>
      <c r="P23" t="s">
        <v>287</v>
      </c>
      <c r="Q23" t="s">
        <v>287</v>
      </c>
      <c r="R23" t="s">
        <v>287</v>
      </c>
      <c r="AD23">
        <v>20</v>
      </c>
      <c r="AH23" s="73">
        <v>42156</v>
      </c>
      <c r="AI23" t="s">
        <v>620</v>
      </c>
      <c r="AJ23">
        <v>42156</v>
      </c>
      <c r="AK23" t="s">
        <v>484</v>
      </c>
      <c r="AP23" t="s">
        <v>621</v>
      </c>
      <c r="AQ23" t="s">
        <v>511</v>
      </c>
      <c r="AR23" t="s">
        <v>511</v>
      </c>
      <c r="AT23" t="s">
        <v>287</v>
      </c>
      <c r="AU23" t="s">
        <v>488</v>
      </c>
      <c r="AW23">
        <v>1</v>
      </c>
      <c r="BX23" t="s">
        <v>615</v>
      </c>
      <c r="BY23">
        <v>0</v>
      </c>
      <c r="BZ23">
        <v>20</v>
      </c>
      <c r="CA23" t="s">
        <v>595</v>
      </c>
    </row>
    <row r="24" spans="1:82">
      <c r="A24">
        <v>21</v>
      </c>
      <c r="B24" t="s">
        <v>493</v>
      </c>
      <c r="C24" s="65">
        <v>1110401393</v>
      </c>
      <c r="D24" s="65" t="s">
        <v>622</v>
      </c>
      <c r="E24" s="65" t="str">
        <f t="shared" si="0"/>
        <v>営利法人（株式・合名・合資・合同会社）</v>
      </c>
      <c r="F24" s="65" t="s">
        <v>27</v>
      </c>
      <c r="G24" s="65" t="s">
        <v>623</v>
      </c>
      <c r="H24" s="72" t="s">
        <v>491</v>
      </c>
      <c r="I24" t="s">
        <v>624</v>
      </c>
      <c r="J24">
        <v>3501103</v>
      </c>
      <c r="K24" t="s">
        <v>625</v>
      </c>
      <c r="L24" t="s">
        <v>626</v>
      </c>
      <c r="M24" t="s">
        <v>287</v>
      </c>
      <c r="P24" t="s">
        <v>287</v>
      </c>
      <c r="Q24" t="s">
        <v>287</v>
      </c>
      <c r="R24" t="s">
        <v>287</v>
      </c>
      <c r="S24" t="s">
        <v>287</v>
      </c>
      <c r="AD24">
        <v>10</v>
      </c>
      <c r="AE24">
        <v>10</v>
      </c>
      <c r="AH24" s="73">
        <v>42856</v>
      </c>
      <c r="AI24" t="s">
        <v>627</v>
      </c>
      <c r="AJ24">
        <v>42856</v>
      </c>
      <c r="AP24" t="s">
        <v>27</v>
      </c>
      <c r="AQ24" t="s">
        <v>628</v>
      </c>
      <c r="AR24" t="s">
        <v>628</v>
      </c>
      <c r="AT24" t="s">
        <v>287</v>
      </c>
      <c r="AU24" t="s">
        <v>488</v>
      </c>
      <c r="AW24">
        <v>2</v>
      </c>
    </row>
    <row r="25" spans="1:82">
      <c r="A25">
        <v>22</v>
      </c>
      <c r="B25" t="s">
        <v>493</v>
      </c>
      <c r="C25" s="65">
        <v>1110401583</v>
      </c>
      <c r="D25" s="65" t="s">
        <v>125</v>
      </c>
      <c r="E25" s="65" t="str">
        <f t="shared" si="0"/>
        <v>その他（社団・財団・農協・生協等）</v>
      </c>
      <c r="F25" s="65" t="s">
        <v>126</v>
      </c>
      <c r="G25" s="65" t="s">
        <v>48</v>
      </c>
      <c r="H25" s="72" t="s">
        <v>491</v>
      </c>
      <c r="I25" t="s">
        <v>629</v>
      </c>
      <c r="J25" t="s">
        <v>630</v>
      </c>
      <c r="K25" t="s">
        <v>631</v>
      </c>
      <c r="L25" t="s">
        <v>632</v>
      </c>
      <c r="M25" t="s">
        <v>287</v>
      </c>
      <c r="N25" t="s">
        <v>287</v>
      </c>
      <c r="O25" t="s">
        <v>287</v>
      </c>
      <c r="P25" t="s">
        <v>287</v>
      </c>
      <c r="Q25" t="s">
        <v>287</v>
      </c>
      <c r="R25" t="s">
        <v>287</v>
      </c>
      <c r="S25" t="s">
        <v>287</v>
      </c>
      <c r="X25">
        <v>10</v>
      </c>
      <c r="AD25">
        <v>20</v>
      </c>
      <c r="AE25">
        <v>10</v>
      </c>
      <c r="AH25" s="73">
        <v>43435</v>
      </c>
      <c r="AI25" t="s">
        <v>633</v>
      </c>
      <c r="AJ25">
        <v>43435</v>
      </c>
      <c r="AP25" t="s">
        <v>634</v>
      </c>
      <c r="AQ25" t="s">
        <v>635</v>
      </c>
      <c r="AR25" t="s">
        <v>635</v>
      </c>
      <c r="AT25" t="s">
        <v>287</v>
      </c>
      <c r="AV25" t="s">
        <v>488</v>
      </c>
      <c r="AW25">
        <v>3</v>
      </c>
    </row>
    <row r="26" spans="1:82">
      <c r="A26">
        <v>23</v>
      </c>
      <c r="B26" t="s">
        <v>502</v>
      </c>
      <c r="C26" s="65">
        <v>1110401666</v>
      </c>
      <c r="D26" s="65" t="s">
        <v>135</v>
      </c>
      <c r="E26" s="65" t="str">
        <f t="shared" si="0"/>
        <v>営利法人（株式・合名・合資・合同会社）</v>
      </c>
      <c r="F26" s="65" t="s">
        <v>209</v>
      </c>
      <c r="G26" s="65" t="s">
        <v>48</v>
      </c>
      <c r="H26" s="72" t="s">
        <v>491</v>
      </c>
      <c r="I26" t="s">
        <v>636</v>
      </c>
      <c r="J26" t="s">
        <v>603</v>
      </c>
      <c r="K26" t="s">
        <v>637</v>
      </c>
      <c r="L26" t="s">
        <v>637</v>
      </c>
      <c r="Q26" t="s">
        <v>287</v>
      </c>
      <c r="R26" t="s">
        <v>287</v>
      </c>
      <c r="AD26">
        <v>10</v>
      </c>
      <c r="AH26" s="73">
        <v>43709</v>
      </c>
      <c r="AI26" t="s">
        <v>638</v>
      </c>
      <c r="AJ26">
        <v>43709</v>
      </c>
      <c r="AQ26" t="s">
        <v>511</v>
      </c>
      <c r="AR26" t="s">
        <v>511</v>
      </c>
      <c r="AT26" t="s">
        <v>287</v>
      </c>
      <c r="AU26" t="s">
        <v>488</v>
      </c>
      <c r="AW26">
        <v>1</v>
      </c>
    </row>
    <row r="27" spans="1:82">
      <c r="A27">
        <v>24</v>
      </c>
      <c r="B27" t="s">
        <v>502</v>
      </c>
      <c r="C27" s="65">
        <v>1110401948</v>
      </c>
      <c r="D27" s="65" t="s">
        <v>639</v>
      </c>
      <c r="E27" s="65" t="str">
        <f t="shared" si="0"/>
        <v>営利法人（株式・合名・合資・合同会社）</v>
      </c>
      <c r="F27" s="65" t="s">
        <v>162</v>
      </c>
      <c r="G27" s="65" t="s">
        <v>623</v>
      </c>
      <c r="H27" s="72" t="s">
        <v>491</v>
      </c>
      <c r="I27" t="s">
        <v>640</v>
      </c>
      <c r="J27">
        <v>3500067</v>
      </c>
      <c r="K27" t="s">
        <v>641</v>
      </c>
      <c r="L27" t="s">
        <v>641</v>
      </c>
      <c r="Q27" t="s">
        <v>287</v>
      </c>
      <c r="R27" t="s">
        <v>287</v>
      </c>
      <c r="AD27">
        <v>17</v>
      </c>
      <c r="AH27" s="73">
        <v>44378</v>
      </c>
      <c r="AI27" t="s">
        <v>642</v>
      </c>
      <c r="AQ27" t="s">
        <v>628</v>
      </c>
      <c r="AR27" t="s">
        <v>628</v>
      </c>
      <c r="AT27" t="s">
        <v>287</v>
      </c>
      <c r="AU27" t="s">
        <v>488</v>
      </c>
      <c r="AW27">
        <v>1</v>
      </c>
    </row>
    <row r="28" spans="1:82">
      <c r="A28">
        <v>25</v>
      </c>
      <c r="B28" t="s">
        <v>385</v>
      </c>
      <c r="C28" s="65">
        <v>1110402144</v>
      </c>
      <c r="D28" s="65" t="s">
        <v>643</v>
      </c>
      <c r="E28" s="65" t="str">
        <f t="shared" si="0"/>
        <v>営利法人（株式・合名・合資・合同会社）</v>
      </c>
      <c r="F28" s="65" t="s">
        <v>644</v>
      </c>
      <c r="G28" s="65" t="s">
        <v>645</v>
      </c>
      <c r="H28" s="72" t="s">
        <v>491</v>
      </c>
      <c r="I28" t="s">
        <v>646</v>
      </c>
      <c r="J28" t="s">
        <v>647</v>
      </c>
      <c r="K28" t="s">
        <v>648</v>
      </c>
      <c r="L28" t="s">
        <v>649</v>
      </c>
      <c r="M28" t="s">
        <v>287</v>
      </c>
      <c r="N28" t="s">
        <v>287</v>
      </c>
      <c r="O28" t="s">
        <v>287</v>
      </c>
      <c r="P28" t="s">
        <v>287</v>
      </c>
      <c r="Q28" t="s">
        <v>287</v>
      </c>
      <c r="R28" t="s">
        <v>287</v>
      </c>
      <c r="S28" t="s">
        <v>287</v>
      </c>
      <c r="AD28">
        <v>15</v>
      </c>
      <c r="AH28" s="73">
        <v>44986</v>
      </c>
      <c r="AI28" t="s">
        <v>650</v>
      </c>
      <c r="AQ28" t="s">
        <v>651</v>
      </c>
      <c r="AR28" t="s">
        <v>651</v>
      </c>
      <c r="AT28" t="s">
        <v>287</v>
      </c>
      <c r="AU28" t="s">
        <v>488</v>
      </c>
      <c r="AW28">
        <v>1</v>
      </c>
    </row>
    <row r="29" spans="1:82">
      <c r="A29">
        <v>26</v>
      </c>
      <c r="B29" t="s">
        <v>385</v>
      </c>
      <c r="C29" s="65">
        <v>1110402409</v>
      </c>
      <c r="D29" s="65" t="s">
        <v>652</v>
      </c>
      <c r="E29" s="65" t="str">
        <f t="shared" si="0"/>
        <v>営利法人（株式・合名・合資・合同会社）</v>
      </c>
      <c r="F29" s="65" t="s">
        <v>653</v>
      </c>
      <c r="G29" s="65" t="s">
        <v>654</v>
      </c>
      <c r="H29" s="72" t="s">
        <v>491</v>
      </c>
      <c r="I29" t="s">
        <v>655</v>
      </c>
      <c r="J29" t="s">
        <v>656</v>
      </c>
      <c r="K29" t="s">
        <v>657</v>
      </c>
      <c r="L29" t="s">
        <v>658</v>
      </c>
      <c r="M29" t="s">
        <v>287</v>
      </c>
      <c r="N29" t="s">
        <v>287</v>
      </c>
      <c r="O29" t="s">
        <v>287</v>
      </c>
      <c r="P29" t="s">
        <v>287</v>
      </c>
      <c r="Q29" t="s">
        <v>287</v>
      </c>
      <c r="R29" t="s">
        <v>287</v>
      </c>
      <c r="S29" t="s">
        <v>287</v>
      </c>
      <c r="AD29">
        <v>20</v>
      </c>
      <c r="AH29" s="73">
        <v>45689</v>
      </c>
      <c r="AI29" t="s">
        <v>659</v>
      </c>
      <c r="AQ29" t="s">
        <v>660</v>
      </c>
      <c r="AR29" t="s">
        <v>660</v>
      </c>
      <c r="AT29" t="s">
        <v>287</v>
      </c>
      <c r="AU29" t="s">
        <v>488</v>
      </c>
      <c r="AW29">
        <v>1</v>
      </c>
    </row>
    <row r="30" spans="1:82">
      <c r="A30">
        <v>27</v>
      </c>
      <c r="B30" t="s">
        <v>385</v>
      </c>
      <c r="C30" s="65">
        <v>1110402482</v>
      </c>
      <c r="D30" s="65" t="s">
        <v>661</v>
      </c>
      <c r="E30" s="65" t="str">
        <f t="shared" si="0"/>
        <v>営利法人（株式・合名・合資・合同会社）</v>
      </c>
      <c r="F30" s="65" t="s">
        <v>662</v>
      </c>
      <c r="G30" s="65" t="s">
        <v>654</v>
      </c>
      <c r="H30" s="72" t="s">
        <v>491</v>
      </c>
      <c r="I30" t="s">
        <v>663</v>
      </c>
      <c r="J30" t="s">
        <v>664</v>
      </c>
      <c r="K30" t="s">
        <v>665</v>
      </c>
      <c r="L30" t="s">
        <v>666</v>
      </c>
      <c r="M30" t="s">
        <v>287</v>
      </c>
      <c r="N30" t="s">
        <v>287</v>
      </c>
      <c r="O30" t="s">
        <v>287</v>
      </c>
      <c r="P30" t="s">
        <v>287</v>
      </c>
      <c r="Q30" t="s">
        <v>287</v>
      </c>
      <c r="R30" t="s">
        <v>287</v>
      </c>
      <c r="S30" t="s">
        <v>287</v>
      </c>
      <c r="AD30">
        <v>20</v>
      </c>
      <c r="AH30" s="73">
        <v>45778</v>
      </c>
      <c r="AI30" t="s">
        <v>667</v>
      </c>
      <c r="AQ30" t="s">
        <v>660</v>
      </c>
      <c r="AR30" t="s">
        <v>660</v>
      </c>
      <c r="AT30" t="s">
        <v>287</v>
      </c>
      <c r="AU30" t="s">
        <v>488</v>
      </c>
      <c r="AW30">
        <v>1</v>
      </c>
    </row>
    <row r="31" spans="1:82">
      <c r="A31">
        <v>28</v>
      </c>
      <c r="B31" t="s">
        <v>493</v>
      </c>
      <c r="C31" s="65">
        <v>1110566823</v>
      </c>
      <c r="D31" s="65" t="s">
        <v>51</v>
      </c>
      <c r="E31" s="65" t="str">
        <f t="shared" si="0"/>
        <v>特定非営利活動法人</v>
      </c>
      <c r="F31" s="65" t="s">
        <v>127</v>
      </c>
      <c r="G31" s="65" t="s">
        <v>52</v>
      </c>
      <c r="H31" s="72" t="s">
        <v>491</v>
      </c>
      <c r="I31" t="s">
        <v>668</v>
      </c>
      <c r="J31" t="s">
        <v>669</v>
      </c>
      <c r="K31" t="s">
        <v>670</v>
      </c>
      <c r="L31" t="s">
        <v>670</v>
      </c>
      <c r="Q31" t="s">
        <v>287</v>
      </c>
      <c r="AD31">
        <v>10</v>
      </c>
      <c r="AE31">
        <v>10</v>
      </c>
      <c r="AH31" s="73">
        <v>41760</v>
      </c>
      <c r="AI31" t="s">
        <v>671</v>
      </c>
      <c r="AJ31">
        <v>41760</v>
      </c>
      <c r="AK31" t="s">
        <v>484</v>
      </c>
      <c r="AL31" t="s">
        <v>672</v>
      </c>
      <c r="AM31">
        <v>41767</v>
      </c>
      <c r="AN31" t="s">
        <v>673</v>
      </c>
      <c r="AQ31" t="s">
        <v>674</v>
      </c>
      <c r="AR31" t="s">
        <v>674</v>
      </c>
      <c r="AT31" t="s">
        <v>287</v>
      </c>
      <c r="AV31" t="s">
        <v>488</v>
      </c>
      <c r="AW31">
        <v>2</v>
      </c>
      <c r="BS31">
        <v>1</v>
      </c>
      <c r="BT31" t="s">
        <v>440</v>
      </c>
      <c r="BX31" t="s">
        <v>675</v>
      </c>
      <c r="BY31">
        <v>0</v>
      </c>
      <c r="BZ31">
        <v>52</v>
      </c>
      <c r="CA31" t="s">
        <v>501</v>
      </c>
      <c r="CC31" t="s">
        <v>491</v>
      </c>
      <c r="CD31" t="s">
        <v>492</v>
      </c>
    </row>
    <row r="32" spans="1:82">
      <c r="A32">
        <v>29</v>
      </c>
      <c r="B32" t="s">
        <v>502</v>
      </c>
      <c r="C32" s="65">
        <v>1110601026</v>
      </c>
      <c r="D32" s="65" t="s">
        <v>88</v>
      </c>
      <c r="E32" s="65" t="str">
        <f t="shared" si="0"/>
        <v>営利法人（株式・合名・合資・合同会社）</v>
      </c>
      <c r="F32" s="65" t="s">
        <v>180</v>
      </c>
      <c r="G32" s="65" t="s">
        <v>53</v>
      </c>
      <c r="H32" s="72" t="s">
        <v>491</v>
      </c>
      <c r="I32" t="s">
        <v>676</v>
      </c>
      <c r="J32" t="s">
        <v>677</v>
      </c>
      <c r="K32" t="s">
        <v>678</v>
      </c>
      <c r="L32" t="s">
        <v>679</v>
      </c>
      <c r="N32" t="s">
        <v>287</v>
      </c>
      <c r="O32" t="s">
        <v>287</v>
      </c>
      <c r="P32" t="s">
        <v>287</v>
      </c>
      <c r="Q32" t="s">
        <v>287</v>
      </c>
      <c r="R32" t="s">
        <v>287</v>
      </c>
      <c r="S32" t="s">
        <v>287</v>
      </c>
      <c r="AD32">
        <v>20</v>
      </c>
      <c r="AH32" s="73">
        <v>42095</v>
      </c>
      <c r="AI32" t="s">
        <v>680</v>
      </c>
      <c r="AJ32">
        <v>42095</v>
      </c>
      <c r="AK32" t="s">
        <v>484</v>
      </c>
      <c r="AL32" t="s">
        <v>508</v>
      </c>
      <c r="AM32">
        <v>42083</v>
      </c>
      <c r="AN32" t="s">
        <v>681</v>
      </c>
      <c r="AP32" t="s">
        <v>682</v>
      </c>
      <c r="AQ32" t="s">
        <v>511</v>
      </c>
      <c r="AR32" t="s">
        <v>511</v>
      </c>
      <c r="AT32" t="s">
        <v>287</v>
      </c>
      <c r="AU32" t="s">
        <v>488</v>
      </c>
      <c r="AW32">
        <v>1</v>
      </c>
      <c r="BS32">
        <v>1</v>
      </c>
      <c r="BT32" t="s">
        <v>683</v>
      </c>
      <c r="BX32" t="s">
        <v>684</v>
      </c>
      <c r="BY32">
        <v>0</v>
      </c>
      <c r="BZ32">
        <v>20</v>
      </c>
      <c r="CA32" t="s">
        <v>501</v>
      </c>
      <c r="CC32" t="s">
        <v>491</v>
      </c>
      <c r="CD32" t="s">
        <v>492</v>
      </c>
    </row>
    <row r="33" spans="1:82">
      <c r="A33">
        <v>30</v>
      </c>
      <c r="B33" t="s">
        <v>502</v>
      </c>
      <c r="C33" s="65">
        <v>1110601034</v>
      </c>
      <c r="D33" s="65" t="s">
        <v>81</v>
      </c>
      <c r="E33" s="65" t="str">
        <f t="shared" si="0"/>
        <v>営利法人（株式・合名・合資・合同会社）</v>
      </c>
      <c r="F33" s="65" t="s">
        <v>210</v>
      </c>
      <c r="G33" s="65" t="s">
        <v>53</v>
      </c>
      <c r="H33" s="72" t="s">
        <v>491</v>
      </c>
      <c r="I33" t="s">
        <v>685</v>
      </c>
      <c r="J33" t="s">
        <v>677</v>
      </c>
      <c r="K33" t="s">
        <v>686</v>
      </c>
      <c r="L33" t="s">
        <v>687</v>
      </c>
      <c r="N33" t="s">
        <v>287</v>
      </c>
      <c r="O33" t="s">
        <v>287</v>
      </c>
      <c r="P33" t="s">
        <v>287</v>
      </c>
      <c r="Q33" t="s">
        <v>287</v>
      </c>
      <c r="R33" t="s">
        <v>287</v>
      </c>
      <c r="S33" t="s">
        <v>287</v>
      </c>
      <c r="AD33">
        <v>20</v>
      </c>
      <c r="AH33" s="73">
        <v>42095</v>
      </c>
      <c r="AI33" t="s">
        <v>688</v>
      </c>
      <c r="AJ33">
        <v>42095</v>
      </c>
      <c r="AK33" t="s">
        <v>484</v>
      </c>
      <c r="AL33" t="s">
        <v>508</v>
      </c>
      <c r="AM33">
        <v>42087</v>
      </c>
      <c r="AN33" t="s">
        <v>689</v>
      </c>
      <c r="AP33" t="s">
        <v>510</v>
      </c>
      <c r="AQ33" t="s">
        <v>511</v>
      </c>
      <c r="AR33" t="s">
        <v>511</v>
      </c>
      <c r="AT33" t="s">
        <v>287</v>
      </c>
      <c r="AU33" t="s">
        <v>488</v>
      </c>
      <c r="AW33">
        <v>1</v>
      </c>
      <c r="BS33">
        <v>1</v>
      </c>
      <c r="BX33" t="e">
        <v>#REF!</v>
      </c>
      <c r="BY33" t="e">
        <v>#REF!</v>
      </c>
      <c r="BZ33" t="e">
        <v>#REF!</v>
      </c>
      <c r="CA33" t="s">
        <v>501</v>
      </c>
      <c r="CC33" t="s">
        <v>491</v>
      </c>
      <c r="CD33" t="s">
        <v>492</v>
      </c>
    </row>
    <row r="34" spans="1:82">
      <c r="A34">
        <v>31</v>
      </c>
      <c r="B34" t="s">
        <v>480</v>
      </c>
      <c r="C34" s="65">
        <v>1110601638</v>
      </c>
      <c r="D34" s="65" t="s">
        <v>136</v>
      </c>
      <c r="E34" s="65" t="str">
        <f t="shared" si="0"/>
        <v>営利法人（株式・合名・合資・合同会社）</v>
      </c>
      <c r="F34" s="65" t="s">
        <v>211</v>
      </c>
      <c r="G34" s="65" t="s">
        <v>53</v>
      </c>
      <c r="H34" s="72" t="s">
        <v>491</v>
      </c>
      <c r="I34" t="s">
        <v>690</v>
      </c>
      <c r="J34" t="s">
        <v>677</v>
      </c>
      <c r="K34" t="s">
        <v>691</v>
      </c>
      <c r="L34" t="s">
        <v>692</v>
      </c>
      <c r="Q34" t="s">
        <v>287</v>
      </c>
      <c r="R34" t="s">
        <v>287</v>
      </c>
      <c r="S34" t="s">
        <v>287</v>
      </c>
      <c r="AD34">
        <v>10</v>
      </c>
      <c r="AE34">
        <v>10</v>
      </c>
      <c r="AH34" s="73">
        <v>44197</v>
      </c>
      <c r="AI34" t="s">
        <v>693</v>
      </c>
      <c r="AJ34">
        <v>44197</v>
      </c>
      <c r="AK34" t="s">
        <v>484</v>
      </c>
      <c r="AL34" t="s">
        <v>694</v>
      </c>
      <c r="AM34">
        <v>44197</v>
      </c>
      <c r="AN34" t="s">
        <v>695</v>
      </c>
      <c r="AP34" t="s">
        <v>696</v>
      </c>
      <c r="AQ34" t="s">
        <v>511</v>
      </c>
      <c r="AR34" t="s">
        <v>511</v>
      </c>
      <c r="AT34" t="s">
        <v>287</v>
      </c>
      <c r="AV34" t="s">
        <v>488</v>
      </c>
      <c r="AW34">
        <v>2</v>
      </c>
      <c r="BS34">
        <v>1</v>
      </c>
      <c r="BX34" t="s">
        <v>608</v>
      </c>
      <c r="BY34">
        <v>0</v>
      </c>
      <c r="BZ34">
        <v>20</v>
      </c>
      <c r="CA34" t="s">
        <v>501</v>
      </c>
      <c r="CC34" t="s">
        <v>491</v>
      </c>
      <c r="CD34" t="s">
        <v>492</v>
      </c>
    </row>
    <row r="35" spans="1:82">
      <c r="A35">
        <v>32</v>
      </c>
      <c r="B35" t="s">
        <v>502</v>
      </c>
      <c r="C35" s="65">
        <v>1110601711</v>
      </c>
      <c r="D35" s="65" t="s">
        <v>163</v>
      </c>
      <c r="E35" s="65" t="str">
        <f t="shared" si="0"/>
        <v>営利法人（株式・合名・合資・合同会社）</v>
      </c>
      <c r="F35" s="65" t="s">
        <v>212</v>
      </c>
      <c r="G35" s="65" t="s">
        <v>53</v>
      </c>
      <c r="H35" s="72" t="s">
        <v>491</v>
      </c>
      <c r="I35" t="s">
        <v>697</v>
      </c>
      <c r="J35" t="s">
        <v>698</v>
      </c>
      <c r="K35" t="s">
        <v>699</v>
      </c>
      <c r="Q35" t="s">
        <v>287</v>
      </c>
      <c r="R35" t="s">
        <v>287</v>
      </c>
      <c r="S35" t="s">
        <v>287</v>
      </c>
      <c r="AD35">
        <v>15</v>
      </c>
      <c r="AH35" s="73">
        <v>44531</v>
      </c>
      <c r="AI35" t="s">
        <v>700</v>
      </c>
      <c r="AJ35">
        <v>44531</v>
      </c>
      <c r="AK35" t="s">
        <v>484</v>
      </c>
      <c r="AL35" t="s">
        <v>694</v>
      </c>
      <c r="AM35">
        <v>44531</v>
      </c>
      <c r="AN35" t="s">
        <v>701</v>
      </c>
      <c r="AP35" t="s">
        <v>702</v>
      </c>
      <c r="AQ35" t="s">
        <v>511</v>
      </c>
      <c r="AR35" t="s">
        <v>511</v>
      </c>
      <c r="AT35" t="s">
        <v>287</v>
      </c>
      <c r="AU35" t="s">
        <v>488</v>
      </c>
      <c r="AW35">
        <v>1</v>
      </c>
      <c r="BS35">
        <v>1</v>
      </c>
      <c r="BX35" t="s">
        <v>512</v>
      </c>
      <c r="BY35">
        <v>0</v>
      </c>
      <c r="BZ35">
        <v>20</v>
      </c>
      <c r="CA35" t="s">
        <v>501</v>
      </c>
      <c r="CC35" t="s">
        <v>491</v>
      </c>
      <c r="CD35" t="s">
        <v>492</v>
      </c>
    </row>
    <row r="36" spans="1:82">
      <c r="A36">
        <v>33</v>
      </c>
      <c r="B36" t="s">
        <v>502</v>
      </c>
      <c r="C36" s="65">
        <v>1110601729</v>
      </c>
      <c r="D36" s="65" t="s">
        <v>164</v>
      </c>
      <c r="E36" s="65" t="str">
        <f t="shared" si="0"/>
        <v>その他（社団・財団・農協・生協等）</v>
      </c>
      <c r="F36" s="65" t="s">
        <v>213</v>
      </c>
      <c r="G36" s="65" t="s">
        <v>53</v>
      </c>
      <c r="H36" s="72" t="s">
        <v>491</v>
      </c>
      <c r="I36" t="s">
        <v>703</v>
      </c>
      <c r="J36" t="s">
        <v>704</v>
      </c>
      <c r="K36" t="s">
        <v>705</v>
      </c>
      <c r="L36" t="s">
        <v>706</v>
      </c>
      <c r="Q36" t="s">
        <v>287</v>
      </c>
      <c r="R36" t="s">
        <v>287</v>
      </c>
      <c r="S36" t="s">
        <v>287</v>
      </c>
      <c r="AD36">
        <v>20</v>
      </c>
      <c r="AH36" s="73">
        <v>44562</v>
      </c>
      <c r="AI36" t="s">
        <v>707</v>
      </c>
      <c r="AJ36">
        <v>44562</v>
      </c>
      <c r="AK36" t="s">
        <v>484</v>
      </c>
      <c r="AL36" t="s">
        <v>694</v>
      </c>
      <c r="AM36">
        <v>44562</v>
      </c>
      <c r="AN36" t="s">
        <v>708</v>
      </c>
      <c r="AP36" t="s">
        <v>709</v>
      </c>
      <c r="AQ36" t="s">
        <v>635</v>
      </c>
      <c r="AR36" t="s">
        <v>635</v>
      </c>
      <c r="AT36" t="s">
        <v>287</v>
      </c>
      <c r="AU36" t="s">
        <v>488</v>
      </c>
      <c r="AW36">
        <v>1</v>
      </c>
      <c r="BS36">
        <v>1</v>
      </c>
      <c r="BX36" t="s">
        <v>684</v>
      </c>
      <c r="BY36">
        <v>0</v>
      </c>
      <c r="BZ36">
        <v>20</v>
      </c>
      <c r="CA36" t="s">
        <v>501</v>
      </c>
      <c r="CC36" t="s">
        <v>491</v>
      </c>
      <c r="CD36">
        <v>1</v>
      </c>
    </row>
    <row r="37" spans="1:82">
      <c r="A37">
        <v>34</v>
      </c>
      <c r="B37" t="s">
        <v>502</v>
      </c>
      <c r="C37" s="65">
        <v>1110602164</v>
      </c>
      <c r="D37" s="65" t="s">
        <v>710</v>
      </c>
      <c r="E37" s="65" t="str">
        <f t="shared" si="0"/>
        <v>営利法人（株式・合名・合資・合同会社）</v>
      </c>
      <c r="F37" s="65" t="s">
        <v>711</v>
      </c>
      <c r="G37" s="65" t="s">
        <v>53</v>
      </c>
      <c r="H37" s="72" t="s">
        <v>491</v>
      </c>
      <c r="I37" t="s">
        <v>712</v>
      </c>
      <c r="J37" t="s">
        <v>677</v>
      </c>
      <c r="K37" t="s">
        <v>713</v>
      </c>
      <c r="L37" t="s">
        <v>714</v>
      </c>
      <c r="N37" t="s">
        <v>287</v>
      </c>
      <c r="O37" t="s">
        <v>287</v>
      </c>
      <c r="P37" t="s">
        <v>287</v>
      </c>
      <c r="Q37" t="s">
        <v>287</v>
      </c>
      <c r="R37" t="s">
        <v>287</v>
      </c>
      <c r="S37" t="s">
        <v>287</v>
      </c>
      <c r="AD37">
        <v>20</v>
      </c>
      <c r="AH37" s="73">
        <v>45931</v>
      </c>
      <c r="AI37" t="s">
        <v>715</v>
      </c>
      <c r="AJ37">
        <v>45931</v>
      </c>
      <c r="AK37" t="s">
        <v>484</v>
      </c>
      <c r="AL37" t="s">
        <v>716</v>
      </c>
      <c r="AM37">
        <v>45931</v>
      </c>
      <c r="AN37" t="s">
        <v>717</v>
      </c>
      <c r="AP37" t="s">
        <v>718</v>
      </c>
      <c r="AQ37" t="s">
        <v>511</v>
      </c>
      <c r="AR37" t="s">
        <v>511</v>
      </c>
      <c r="AT37" t="s">
        <v>287</v>
      </c>
      <c r="AU37" t="s">
        <v>488</v>
      </c>
      <c r="AW37">
        <v>1</v>
      </c>
      <c r="BS37">
        <v>1</v>
      </c>
      <c r="BX37" t="s">
        <v>608</v>
      </c>
      <c r="BY37">
        <v>0</v>
      </c>
      <c r="BZ37">
        <v>20</v>
      </c>
      <c r="CA37" t="s">
        <v>719</v>
      </c>
      <c r="CC37" t="s">
        <v>491</v>
      </c>
    </row>
    <row r="38" spans="1:82">
      <c r="A38">
        <v>35</v>
      </c>
      <c r="B38" t="s">
        <v>385</v>
      </c>
      <c r="C38" s="65">
        <v>1110800677</v>
      </c>
      <c r="D38" s="65" t="s">
        <v>89</v>
      </c>
      <c r="E38" s="65" t="str">
        <f t="shared" si="0"/>
        <v>営利法人（株式・合名・合資・合同会社）</v>
      </c>
      <c r="F38" s="65" t="s">
        <v>90</v>
      </c>
      <c r="G38" s="65" t="s">
        <v>54</v>
      </c>
      <c r="H38" s="72" t="s">
        <v>491</v>
      </c>
      <c r="I38" t="s">
        <v>720</v>
      </c>
      <c r="J38" t="s">
        <v>721</v>
      </c>
      <c r="K38" t="s">
        <v>722</v>
      </c>
      <c r="L38" t="s">
        <v>723</v>
      </c>
      <c r="M38" t="s">
        <v>287</v>
      </c>
      <c r="N38" t="s">
        <v>287</v>
      </c>
      <c r="O38" t="s">
        <v>287</v>
      </c>
      <c r="P38" t="s">
        <v>287</v>
      </c>
      <c r="Q38" t="s">
        <v>287</v>
      </c>
      <c r="R38" t="s">
        <v>287</v>
      </c>
      <c r="S38" t="s">
        <v>287</v>
      </c>
      <c r="AD38">
        <v>20</v>
      </c>
      <c r="AH38" s="73">
        <v>41365</v>
      </c>
      <c r="AI38" t="s">
        <v>724</v>
      </c>
      <c r="AJ38">
        <v>41365</v>
      </c>
      <c r="AM38">
        <v>41486</v>
      </c>
      <c r="AN38" t="s">
        <v>725</v>
      </c>
      <c r="AP38" t="s">
        <v>726</v>
      </c>
      <c r="AQ38" t="s">
        <v>511</v>
      </c>
      <c r="AR38" t="s">
        <v>511</v>
      </c>
      <c r="AT38" t="s">
        <v>287</v>
      </c>
      <c r="AU38" t="s">
        <v>488</v>
      </c>
      <c r="AW38">
        <v>1</v>
      </c>
      <c r="BX38" t="s">
        <v>512</v>
      </c>
      <c r="BY38">
        <v>0</v>
      </c>
      <c r="BZ38">
        <v>20</v>
      </c>
      <c r="CA38" t="s">
        <v>501</v>
      </c>
      <c r="CC38" t="s">
        <v>491</v>
      </c>
      <c r="CD38" t="s">
        <v>492</v>
      </c>
    </row>
    <row r="39" spans="1:82">
      <c r="A39">
        <v>36</v>
      </c>
      <c r="B39" t="s">
        <v>502</v>
      </c>
      <c r="C39" s="65">
        <v>1110800776</v>
      </c>
      <c r="D39" s="65" t="s">
        <v>91</v>
      </c>
      <c r="E39" s="65" t="str">
        <f t="shared" si="0"/>
        <v>営利法人（株式・合名・合資・合同会社）</v>
      </c>
      <c r="F39" s="65" t="s">
        <v>181</v>
      </c>
      <c r="G39" s="65" t="s">
        <v>54</v>
      </c>
      <c r="H39" s="72" t="s">
        <v>491</v>
      </c>
      <c r="I39" t="s">
        <v>727</v>
      </c>
      <c r="J39" t="s">
        <v>728</v>
      </c>
      <c r="K39" t="s">
        <v>729</v>
      </c>
      <c r="L39" t="s">
        <v>730</v>
      </c>
      <c r="M39" t="s">
        <v>287</v>
      </c>
      <c r="N39" t="s">
        <v>287</v>
      </c>
      <c r="O39" t="s">
        <v>287</v>
      </c>
      <c r="P39" t="s">
        <v>287</v>
      </c>
      <c r="Q39" t="s">
        <v>287</v>
      </c>
      <c r="R39" t="s">
        <v>287</v>
      </c>
      <c r="S39" t="s">
        <v>287</v>
      </c>
      <c r="AD39">
        <v>20</v>
      </c>
      <c r="AH39" s="73">
        <v>42005</v>
      </c>
      <c r="AI39" t="s">
        <v>731</v>
      </c>
      <c r="AJ39">
        <v>42005</v>
      </c>
      <c r="AK39" t="s">
        <v>484</v>
      </c>
      <c r="AM39">
        <v>42005</v>
      </c>
      <c r="AN39" t="s">
        <v>732</v>
      </c>
      <c r="AP39" t="s">
        <v>733</v>
      </c>
      <c r="AQ39" t="s">
        <v>511</v>
      </c>
      <c r="AR39" t="s">
        <v>511</v>
      </c>
      <c r="AT39" t="s">
        <v>287</v>
      </c>
      <c r="AU39" t="s">
        <v>488</v>
      </c>
      <c r="AW39">
        <v>1</v>
      </c>
      <c r="BS39">
        <v>1</v>
      </c>
    </row>
    <row r="40" spans="1:82">
      <c r="A40">
        <v>37</v>
      </c>
      <c r="B40" t="s">
        <v>502</v>
      </c>
      <c r="C40" s="65">
        <v>1110800966</v>
      </c>
      <c r="D40" s="65" t="s">
        <v>92</v>
      </c>
      <c r="E40" s="65" t="str">
        <f t="shared" si="0"/>
        <v>営利法人（株式・合名・合資・合同会社）</v>
      </c>
      <c r="F40" s="65" t="s">
        <v>93</v>
      </c>
      <c r="G40" s="65" t="s">
        <v>55</v>
      </c>
      <c r="H40" s="72" t="s">
        <v>491</v>
      </c>
      <c r="I40" t="s">
        <v>734</v>
      </c>
      <c r="J40" t="s">
        <v>735</v>
      </c>
      <c r="K40" t="s">
        <v>736</v>
      </c>
      <c r="L40" t="s">
        <v>737</v>
      </c>
      <c r="Q40" t="s">
        <v>287</v>
      </c>
      <c r="R40" t="s">
        <v>287</v>
      </c>
      <c r="S40" t="s">
        <v>287</v>
      </c>
      <c r="AD40">
        <v>20</v>
      </c>
      <c r="AH40" s="73">
        <v>42401</v>
      </c>
      <c r="AI40" t="s">
        <v>738</v>
      </c>
      <c r="AJ40">
        <v>42401</v>
      </c>
      <c r="AM40">
        <v>42370</v>
      </c>
      <c r="AN40" t="s">
        <v>739</v>
      </c>
      <c r="AP40" t="s">
        <v>740</v>
      </c>
      <c r="AQ40" t="s">
        <v>511</v>
      </c>
      <c r="AR40" t="s">
        <v>511</v>
      </c>
      <c r="AT40" t="s">
        <v>287</v>
      </c>
      <c r="AU40" t="s">
        <v>488</v>
      </c>
      <c r="AW40">
        <v>1</v>
      </c>
      <c r="BS40">
        <v>1</v>
      </c>
    </row>
    <row r="41" spans="1:82">
      <c r="A41">
        <v>38</v>
      </c>
      <c r="B41" t="s">
        <v>502</v>
      </c>
      <c r="C41" s="65">
        <v>1110801048</v>
      </c>
      <c r="D41" s="65" t="s">
        <v>92</v>
      </c>
      <c r="E41" s="65" t="str">
        <f t="shared" si="0"/>
        <v>営利法人（株式・合名・合資・合同会社）</v>
      </c>
      <c r="F41" s="65" t="s">
        <v>94</v>
      </c>
      <c r="G41" s="65" t="s">
        <v>55</v>
      </c>
      <c r="H41" s="72" t="s">
        <v>491</v>
      </c>
      <c r="I41" t="s">
        <v>741</v>
      </c>
      <c r="J41" t="s">
        <v>742</v>
      </c>
      <c r="K41" t="s">
        <v>743</v>
      </c>
      <c r="L41" t="s">
        <v>744</v>
      </c>
      <c r="Q41" t="s">
        <v>287</v>
      </c>
      <c r="R41" t="s">
        <v>287</v>
      </c>
      <c r="S41" t="s">
        <v>287</v>
      </c>
      <c r="AD41">
        <v>20</v>
      </c>
      <c r="AH41" s="73">
        <v>42552</v>
      </c>
      <c r="AI41" t="s">
        <v>745</v>
      </c>
      <c r="AJ41">
        <v>42552</v>
      </c>
      <c r="AM41">
        <v>42552</v>
      </c>
      <c r="AN41" t="s">
        <v>739</v>
      </c>
      <c r="AP41" t="s">
        <v>746</v>
      </c>
      <c r="AQ41" t="s">
        <v>511</v>
      </c>
      <c r="AR41" t="s">
        <v>511</v>
      </c>
      <c r="AT41" t="s">
        <v>287</v>
      </c>
      <c r="AU41" t="s">
        <v>488</v>
      </c>
      <c r="AW41">
        <v>1</v>
      </c>
      <c r="BS41">
        <v>1</v>
      </c>
      <c r="BX41" t="s">
        <v>608</v>
      </c>
      <c r="BY41">
        <v>0</v>
      </c>
      <c r="BZ41">
        <v>20</v>
      </c>
      <c r="CA41" t="s">
        <v>501</v>
      </c>
    </row>
    <row r="42" spans="1:82">
      <c r="A42">
        <v>39</v>
      </c>
      <c r="B42" t="s">
        <v>502</v>
      </c>
      <c r="C42" s="65">
        <v>1110801139</v>
      </c>
      <c r="D42" s="65" t="s">
        <v>92</v>
      </c>
      <c r="E42" s="65" t="str">
        <f t="shared" si="0"/>
        <v>営利法人（株式・合名・合資・合同会社）</v>
      </c>
      <c r="F42" s="65" t="s">
        <v>95</v>
      </c>
      <c r="G42" s="65" t="s">
        <v>55</v>
      </c>
      <c r="H42" s="72" t="s">
        <v>491</v>
      </c>
      <c r="I42" t="s">
        <v>747</v>
      </c>
      <c r="J42" t="s">
        <v>748</v>
      </c>
      <c r="K42" t="s">
        <v>749</v>
      </c>
      <c r="L42" t="s">
        <v>750</v>
      </c>
      <c r="Q42" t="s">
        <v>287</v>
      </c>
      <c r="R42" t="s">
        <v>287</v>
      </c>
      <c r="S42" t="s">
        <v>287</v>
      </c>
      <c r="AD42">
        <v>20</v>
      </c>
      <c r="AH42" s="73">
        <v>42675</v>
      </c>
      <c r="AI42" t="s">
        <v>751</v>
      </c>
      <c r="AJ42">
        <v>42675</v>
      </c>
      <c r="AM42">
        <v>42675</v>
      </c>
      <c r="AN42" t="s">
        <v>739</v>
      </c>
      <c r="AP42" t="s">
        <v>752</v>
      </c>
      <c r="AQ42" t="s">
        <v>511</v>
      </c>
      <c r="AR42" t="s">
        <v>511</v>
      </c>
      <c r="AT42" t="s">
        <v>287</v>
      </c>
      <c r="AU42" t="s">
        <v>488</v>
      </c>
      <c r="AW42">
        <v>1</v>
      </c>
      <c r="BS42">
        <v>1</v>
      </c>
      <c r="BX42" t="s">
        <v>684</v>
      </c>
      <c r="BY42">
        <v>0</v>
      </c>
      <c r="BZ42">
        <v>20</v>
      </c>
      <c r="CA42" t="s">
        <v>501</v>
      </c>
    </row>
    <row r="43" spans="1:82">
      <c r="A43">
        <v>40</v>
      </c>
      <c r="B43" t="s">
        <v>502</v>
      </c>
      <c r="C43" s="65">
        <v>1110801477</v>
      </c>
      <c r="D43" s="65" t="s">
        <v>137</v>
      </c>
      <c r="E43" s="65" t="str">
        <f t="shared" si="0"/>
        <v>営利法人（株式・合名・合資・合同会社）</v>
      </c>
      <c r="F43" s="65" t="s">
        <v>214</v>
      </c>
      <c r="G43" s="65" t="s">
        <v>55</v>
      </c>
      <c r="H43" s="72" t="s">
        <v>491</v>
      </c>
      <c r="I43" t="s">
        <v>753</v>
      </c>
      <c r="J43" t="s">
        <v>728</v>
      </c>
      <c r="K43" t="s">
        <v>754</v>
      </c>
      <c r="L43" t="s">
        <v>755</v>
      </c>
      <c r="P43" t="s">
        <v>287</v>
      </c>
      <c r="Q43" t="s">
        <v>287</v>
      </c>
      <c r="R43" t="s">
        <v>287</v>
      </c>
      <c r="S43" t="s">
        <v>287</v>
      </c>
      <c r="AD43">
        <v>20</v>
      </c>
      <c r="AH43" s="73">
        <v>43678</v>
      </c>
      <c r="AI43" t="s">
        <v>756</v>
      </c>
      <c r="AQ43" t="s">
        <v>511</v>
      </c>
      <c r="AR43" t="s">
        <v>511</v>
      </c>
      <c r="AT43" t="s">
        <v>287</v>
      </c>
      <c r="AU43" t="s">
        <v>287</v>
      </c>
      <c r="AW43">
        <v>1</v>
      </c>
    </row>
    <row r="44" spans="1:82">
      <c r="A44">
        <v>41</v>
      </c>
      <c r="B44" t="s">
        <v>385</v>
      </c>
      <c r="C44" s="65">
        <v>1110801642</v>
      </c>
      <c r="D44" s="65" t="s">
        <v>757</v>
      </c>
      <c r="E44" s="65" t="str">
        <f t="shared" si="0"/>
        <v>営利法人（株式・合名・合資・合同会社）</v>
      </c>
      <c r="F44" s="65" t="s">
        <v>215</v>
      </c>
      <c r="G44" s="65" t="s">
        <v>54</v>
      </c>
      <c r="H44" s="72" t="s">
        <v>491</v>
      </c>
      <c r="I44" t="s">
        <v>758</v>
      </c>
      <c r="J44" t="s">
        <v>759</v>
      </c>
      <c r="K44" t="s">
        <v>760</v>
      </c>
      <c r="L44" t="s">
        <v>761</v>
      </c>
      <c r="M44" t="s">
        <v>287</v>
      </c>
      <c r="N44" t="s">
        <v>287</v>
      </c>
      <c r="O44" t="s">
        <v>287</v>
      </c>
      <c r="P44" t="s">
        <v>287</v>
      </c>
      <c r="Q44" t="s">
        <v>287</v>
      </c>
      <c r="R44" t="s">
        <v>287</v>
      </c>
      <c r="S44" t="s">
        <v>287</v>
      </c>
      <c r="AD44">
        <v>20</v>
      </c>
      <c r="AH44" s="73">
        <v>44136</v>
      </c>
      <c r="AI44" t="s">
        <v>762</v>
      </c>
      <c r="AQ44" t="s">
        <v>511</v>
      </c>
      <c r="AR44" t="s">
        <v>511</v>
      </c>
      <c r="AT44" t="s">
        <v>287</v>
      </c>
      <c r="AU44" t="s">
        <v>488</v>
      </c>
      <c r="AW44">
        <v>1</v>
      </c>
    </row>
    <row r="45" spans="1:82">
      <c r="A45">
        <v>42</v>
      </c>
      <c r="B45" t="s">
        <v>385</v>
      </c>
      <c r="C45" s="65">
        <v>1110801741</v>
      </c>
      <c r="D45" s="65" t="s">
        <v>763</v>
      </c>
      <c r="E45" s="65" t="str">
        <f t="shared" si="0"/>
        <v>営利法人（株式・合名・合資・合同会社）</v>
      </c>
      <c r="F45" s="65" t="s">
        <v>216</v>
      </c>
      <c r="G45" s="65" t="s">
        <v>54</v>
      </c>
      <c r="H45" s="72" t="s">
        <v>491</v>
      </c>
      <c r="I45" t="s">
        <v>764</v>
      </c>
      <c r="J45" t="s">
        <v>728</v>
      </c>
      <c r="K45" t="s">
        <v>765</v>
      </c>
      <c r="L45" t="s">
        <v>765</v>
      </c>
      <c r="Q45" t="s">
        <v>287</v>
      </c>
      <c r="R45" t="s">
        <v>287</v>
      </c>
      <c r="AD45">
        <v>14</v>
      </c>
      <c r="AH45" s="73">
        <v>44256</v>
      </c>
      <c r="AI45" t="s">
        <v>766</v>
      </c>
      <c r="AQ45" t="s">
        <v>511</v>
      </c>
      <c r="AR45" t="s">
        <v>511</v>
      </c>
      <c r="AT45" t="s">
        <v>287</v>
      </c>
      <c r="AU45" t="s">
        <v>488</v>
      </c>
      <c r="AW45">
        <v>1</v>
      </c>
    </row>
    <row r="46" spans="1:82">
      <c r="A46">
        <v>43</v>
      </c>
      <c r="B46" t="s">
        <v>385</v>
      </c>
      <c r="C46" s="65">
        <v>1110801782</v>
      </c>
      <c r="D46" s="65" t="s">
        <v>767</v>
      </c>
      <c r="E46" s="65" t="str">
        <f t="shared" si="0"/>
        <v>営利法人（株式・合名・合資・合同会社）</v>
      </c>
      <c r="F46" s="65" t="s">
        <v>267</v>
      </c>
      <c r="G46" s="65" t="s">
        <v>54</v>
      </c>
      <c r="H46" s="72" t="s">
        <v>491</v>
      </c>
      <c r="I46" t="s">
        <v>768</v>
      </c>
      <c r="J46" t="s">
        <v>769</v>
      </c>
      <c r="K46" t="s">
        <v>770</v>
      </c>
      <c r="L46" t="s">
        <v>771</v>
      </c>
      <c r="M46" t="s">
        <v>287</v>
      </c>
      <c r="N46" t="s">
        <v>287</v>
      </c>
      <c r="O46" t="s">
        <v>287</v>
      </c>
      <c r="P46" t="s">
        <v>287</v>
      </c>
      <c r="Q46" t="s">
        <v>287</v>
      </c>
      <c r="R46" t="s">
        <v>287</v>
      </c>
      <c r="S46" t="s">
        <v>287</v>
      </c>
      <c r="AD46">
        <v>16</v>
      </c>
      <c r="AH46" s="73">
        <v>44378</v>
      </c>
      <c r="AI46" t="s">
        <v>772</v>
      </c>
      <c r="AQ46" t="s">
        <v>511</v>
      </c>
      <c r="AR46" t="s">
        <v>511</v>
      </c>
      <c r="AT46" t="s">
        <v>287</v>
      </c>
      <c r="AU46" t="s">
        <v>488</v>
      </c>
      <c r="AW46">
        <v>1</v>
      </c>
    </row>
    <row r="47" spans="1:82">
      <c r="A47">
        <v>44</v>
      </c>
      <c r="B47" t="s">
        <v>385</v>
      </c>
      <c r="C47" s="65">
        <v>1110801915</v>
      </c>
      <c r="D47" s="65" t="s">
        <v>165</v>
      </c>
      <c r="E47" s="65" t="str">
        <f t="shared" si="0"/>
        <v>営利法人（株式・合名・合資・合同会社）</v>
      </c>
      <c r="F47" s="65" t="s">
        <v>166</v>
      </c>
      <c r="G47" s="65" t="s">
        <v>54</v>
      </c>
      <c r="H47" s="72" t="s">
        <v>491</v>
      </c>
      <c r="I47" t="s">
        <v>773</v>
      </c>
      <c r="J47" t="s">
        <v>774</v>
      </c>
      <c r="K47" t="s">
        <v>775</v>
      </c>
      <c r="L47" t="s">
        <v>776</v>
      </c>
      <c r="Q47" t="s">
        <v>287</v>
      </c>
      <c r="R47" t="s">
        <v>287</v>
      </c>
      <c r="S47" t="s">
        <v>287</v>
      </c>
      <c r="AD47">
        <v>20</v>
      </c>
      <c r="AH47" s="73">
        <v>44593</v>
      </c>
      <c r="AI47" t="s">
        <v>777</v>
      </c>
      <c r="AQ47" t="s">
        <v>511</v>
      </c>
      <c r="AR47" t="s">
        <v>511</v>
      </c>
      <c r="AT47" t="s">
        <v>287</v>
      </c>
      <c r="AU47" t="s">
        <v>488</v>
      </c>
      <c r="AW47">
        <v>1</v>
      </c>
    </row>
    <row r="48" spans="1:82">
      <c r="A48">
        <v>45</v>
      </c>
      <c r="B48" t="s">
        <v>502</v>
      </c>
      <c r="C48" s="65">
        <v>1110802004</v>
      </c>
      <c r="D48" s="65" t="s">
        <v>217</v>
      </c>
      <c r="E48" s="65" t="str">
        <f t="shared" si="0"/>
        <v>営利法人（株式・合名・合資・合同会社）</v>
      </c>
      <c r="F48" s="65" t="s">
        <v>182</v>
      </c>
      <c r="G48" s="65" t="s">
        <v>54</v>
      </c>
      <c r="H48" s="72" t="s">
        <v>491</v>
      </c>
      <c r="I48" t="s">
        <v>778</v>
      </c>
      <c r="J48" t="s">
        <v>779</v>
      </c>
      <c r="K48" t="s">
        <v>780</v>
      </c>
      <c r="L48" t="s">
        <v>781</v>
      </c>
      <c r="M48" t="s">
        <v>287</v>
      </c>
      <c r="Q48" t="s">
        <v>287</v>
      </c>
      <c r="R48" t="s">
        <v>287</v>
      </c>
      <c r="AD48">
        <v>20</v>
      </c>
      <c r="AH48" s="73">
        <v>44713</v>
      </c>
      <c r="AI48" t="s">
        <v>782</v>
      </c>
      <c r="AQ48" t="s">
        <v>511</v>
      </c>
      <c r="AR48" t="s">
        <v>511</v>
      </c>
      <c r="AT48" t="s">
        <v>287</v>
      </c>
      <c r="AU48" t="s">
        <v>488</v>
      </c>
      <c r="AW48">
        <v>1</v>
      </c>
    </row>
    <row r="49" spans="1:82">
      <c r="A49">
        <v>46</v>
      </c>
      <c r="B49" t="s">
        <v>385</v>
      </c>
      <c r="C49" s="65">
        <v>1110802129</v>
      </c>
      <c r="D49" s="65" t="s">
        <v>783</v>
      </c>
      <c r="E49" s="65" t="str">
        <f t="shared" si="0"/>
        <v>営利法人（株式・合名・合資・合同会社）</v>
      </c>
      <c r="F49" s="65" t="s">
        <v>218</v>
      </c>
      <c r="G49" s="65" t="s">
        <v>54</v>
      </c>
      <c r="H49" s="72" t="s">
        <v>491</v>
      </c>
      <c r="I49" t="s">
        <v>784</v>
      </c>
      <c r="J49" t="s">
        <v>785</v>
      </c>
      <c r="K49" t="s">
        <v>786</v>
      </c>
      <c r="L49" t="s">
        <v>787</v>
      </c>
      <c r="Q49" t="s">
        <v>287</v>
      </c>
      <c r="R49" t="s">
        <v>287</v>
      </c>
      <c r="AD49">
        <v>20</v>
      </c>
      <c r="AH49" s="73">
        <v>45017</v>
      </c>
      <c r="AI49" t="s">
        <v>788</v>
      </c>
      <c r="AQ49" t="s">
        <v>511</v>
      </c>
      <c r="AR49" t="s">
        <v>511</v>
      </c>
      <c r="AT49" t="s">
        <v>287</v>
      </c>
      <c r="AW49">
        <v>1</v>
      </c>
      <c r="BX49" t="s">
        <v>492</v>
      </c>
      <c r="BY49">
        <v>0</v>
      </c>
      <c r="BZ49" t="e">
        <v>#VALUE!</v>
      </c>
      <c r="CA49" t="s">
        <v>789</v>
      </c>
      <c r="CC49">
        <v>554400</v>
      </c>
      <c r="CD49">
        <v>1</v>
      </c>
    </row>
    <row r="50" spans="1:82">
      <c r="A50">
        <v>47</v>
      </c>
      <c r="B50" t="s">
        <v>385</v>
      </c>
      <c r="C50" s="65">
        <v>1110802665</v>
      </c>
      <c r="D50" s="65" t="s">
        <v>790</v>
      </c>
      <c r="E50" s="65" t="str">
        <f t="shared" si="0"/>
        <v>営利法人（株式・合名・合資・合同会社）</v>
      </c>
      <c r="F50" s="65" t="s">
        <v>791</v>
      </c>
      <c r="G50" s="65" t="s">
        <v>54</v>
      </c>
      <c r="H50" s="72" t="s">
        <v>491</v>
      </c>
      <c r="I50" t="s">
        <v>792</v>
      </c>
      <c r="J50" t="s">
        <v>793</v>
      </c>
      <c r="K50" t="s">
        <v>794</v>
      </c>
      <c r="L50" t="s">
        <v>795</v>
      </c>
      <c r="M50" t="s">
        <v>287</v>
      </c>
      <c r="N50" t="s">
        <v>287</v>
      </c>
      <c r="O50" t="s">
        <v>287</v>
      </c>
      <c r="P50" t="s">
        <v>287</v>
      </c>
      <c r="Q50" t="s">
        <v>287</v>
      </c>
      <c r="R50" t="s">
        <v>287</v>
      </c>
      <c r="S50" t="s">
        <v>287</v>
      </c>
      <c r="AD50">
        <v>20</v>
      </c>
      <c r="AH50" s="73">
        <v>45901</v>
      </c>
      <c r="AI50" t="s">
        <v>796</v>
      </c>
      <c r="AQ50" t="s">
        <v>511</v>
      </c>
      <c r="AR50" t="s">
        <v>511</v>
      </c>
      <c r="AT50" t="s">
        <v>287</v>
      </c>
      <c r="AU50" t="s">
        <v>287</v>
      </c>
      <c r="AW50">
        <v>1</v>
      </c>
    </row>
    <row r="51" spans="1:82">
      <c r="A51">
        <v>48</v>
      </c>
      <c r="B51" t="s">
        <v>385</v>
      </c>
      <c r="C51" s="65">
        <v>1110802707</v>
      </c>
      <c r="D51" s="65" t="s">
        <v>797</v>
      </c>
      <c r="E51" s="65" t="str">
        <f t="shared" si="0"/>
        <v>営利法人（株式・合名・合資・合同会社）</v>
      </c>
      <c r="F51" s="65" t="s">
        <v>798</v>
      </c>
      <c r="G51" s="65" t="s">
        <v>54</v>
      </c>
      <c r="H51" s="72" t="s">
        <v>491</v>
      </c>
      <c r="I51" t="s">
        <v>799</v>
      </c>
      <c r="J51">
        <v>3430823</v>
      </c>
      <c r="K51" t="s">
        <v>800</v>
      </c>
      <c r="L51" t="s">
        <v>801</v>
      </c>
      <c r="P51" t="s">
        <v>287</v>
      </c>
      <c r="Q51" t="s">
        <v>287</v>
      </c>
      <c r="R51" t="s">
        <v>287</v>
      </c>
      <c r="S51" t="s">
        <v>287</v>
      </c>
      <c r="AD51">
        <v>20</v>
      </c>
      <c r="AH51" s="73">
        <v>45992</v>
      </c>
      <c r="AI51" t="s">
        <v>802</v>
      </c>
      <c r="AQ51" t="s">
        <v>511</v>
      </c>
      <c r="AR51" t="s">
        <v>511</v>
      </c>
      <c r="AT51" t="s">
        <v>287</v>
      </c>
      <c r="AU51" t="s">
        <v>287</v>
      </c>
      <c r="AW51">
        <v>1</v>
      </c>
    </row>
    <row r="52" spans="1:82">
      <c r="A52">
        <v>49</v>
      </c>
      <c r="B52" t="s">
        <v>502</v>
      </c>
      <c r="C52" s="65">
        <v>1110901061</v>
      </c>
      <c r="D52" s="65" t="s">
        <v>275</v>
      </c>
      <c r="E52" s="65" t="str">
        <f t="shared" si="0"/>
        <v>営利法人（株式・合名・合資・合同会社）</v>
      </c>
      <c r="F52" s="65" t="s">
        <v>276</v>
      </c>
      <c r="G52" s="65" t="s">
        <v>50</v>
      </c>
      <c r="H52" s="72" t="s">
        <v>491</v>
      </c>
      <c r="I52" t="s">
        <v>803</v>
      </c>
      <c r="J52" t="s">
        <v>804</v>
      </c>
      <c r="K52" t="s">
        <v>805</v>
      </c>
      <c r="L52" t="s">
        <v>806</v>
      </c>
      <c r="P52" t="s">
        <v>287</v>
      </c>
      <c r="Q52" t="s">
        <v>287</v>
      </c>
      <c r="R52" t="s">
        <v>287</v>
      </c>
      <c r="S52" t="s">
        <v>287</v>
      </c>
      <c r="AD52">
        <v>20</v>
      </c>
      <c r="AH52" s="73">
        <v>45383</v>
      </c>
      <c r="AI52" t="s">
        <v>807</v>
      </c>
      <c r="AJ52">
        <v>45383</v>
      </c>
      <c r="AK52" t="s">
        <v>484</v>
      </c>
      <c r="AL52" t="s">
        <v>716</v>
      </c>
      <c r="AM52">
        <v>45383</v>
      </c>
      <c r="AN52" t="s">
        <v>808</v>
      </c>
      <c r="AP52" t="s">
        <v>809</v>
      </c>
      <c r="AQ52" t="s">
        <v>511</v>
      </c>
      <c r="AR52" t="s">
        <v>511</v>
      </c>
      <c r="AT52" t="s">
        <v>287</v>
      </c>
      <c r="AU52" t="s">
        <v>488</v>
      </c>
      <c r="AW52">
        <v>1</v>
      </c>
      <c r="BS52">
        <v>1</v>
      </c>
      <c r="BX52" t="s">
        <v>608</v>
      </c>
      <c r="BY52">
        <v>0</v>
      </c>
      <c r="BZ52">
        <v>20</v>
      </c>
      <c r="CA52" t="s">
        <v>719</v>
      </c>
      <c r="CC52" t="s">
        <v>491</v>
      </c>
    </row>
    <row r="53" spans="1:82">
      <c r="A53">
        <v>50</v>
      </c>
      <c r="B53" t="s">
        <v>502</v>
      </c>
      <c r="C53" s="65">
        <v>1110901178</v>
      </c>
      <c r="D53" s="65" t="s">
        <v>810</v>
      </c>
      <c r="E53" s="65" t="str">
        <f t="shared" si="0"/>
        <v>営利法人（株式・合名・合資・合同会社）</v>
      </c>
      <c r="F53" s="65" t="s">
        <v>811</v>
      </c>
      <c r="G53" s="65" t="s">
        <v>50</v>
      </c>
      <c r="H53" s="72" t="s">
        <v>491</v>
      </c>
      <c r="I53" t="s">
        <v>812</v>
      </c>
      <c r="J53" t="s">
        <v>813</v>
      </c>
      <c r="K53" t="s">
        <v>814</v>
      </c>
      <c r="L53" t="s">
        <v>815</v>
      </c>
      <c r="N53" t="s">
        <v>287</v>
      </c>
      <c r="O53" t="s">
        <v>287</v>
      </c>
      <c r="P53" t="s">
        <v>287</v>
      </c>
      <c r="Q53" t="s">
        <v>287</v>
      </c>
      <c r="R53" t="s">
        <v>287</v>
      </c>
      <c r="S53" t="s">
        <v>287</v>
      </c>
      <c r="AD53">
        <v>20</v>
      </c>
      <c r="AH53" s="73">
        <v>45962</v>
      </c>
      <c r="AI53" t="s">
        <v>816</v>
      </c>
      <c r="AJ53">
        <v>45962</v>
      </c>
      <c r="AK53" t="s">
        <v>484</v>
      </c>
      <c r="AL53" t="s">
        <v>716</v>
      </c>
      <c r="AM53">
        <v>45962</v>
      </c>
      <c r="AN53" t="s">
        <v>817</v>
      </c>
      <c r="AP53" t="s">
        <v>818</v>
      </c>
      <c r="AQ53" t="s">
        <v>511</v>
      </c>
      <c r="AR53" t="s">
        <v>511</v>
      </c>
      <c r="AT53" t="s">
        <v>287</v>
      </c>
      <c r="AU53" t="s">
        <v>488</v>
      </c>
      <c r="AW53">
        <v>1</v>
      </c>
      <c r="BS53">
        <v>1</v>
      </c>
      <c r="BX53" t="s">
        <v>819</v>
      </c>
      <c r="BY53">
        <v>0</v>
      </c>
      <c r="BZ53">
        <v>20</v>
      </c>
      <c r="CA53" t="s">
        <v>501</v>
      </c>
      <c r="CC53" t="s">
        <v>491</v>
      </c>
    </row>
    <row r="54" spans="1:82">
      <c r="A54">
        <v>51</v>
      </c>
      <c r="B54" t="s">
        <v>385</v>
      </c>
      <c r="C54" s="65">
        <v>1111000350</v>
      </c>
      <c r="D54" s="65" t="s">
        <v>820</v>
      </c>
      <c r="E54" s="65" t="str">
        <f t="shared" si="0"/>
        <v>その他（社団・財団・農協・生協等）</v>
      </c>
      <c r="F54" s="65" t="s">
        <v>96</v>
      </c>
      <c r="G54" s="65" t="s">
        <v>56</v>
      </c>
      <c r="H54" s="72" t="s">
        <v>491</v>
      </c>
      <c r="I54" t="s">
        <v>821</v>
      </c>
      <c r="J54" t="s">
        <v>822</v>
      </c>
      <c r="K54" t="s">
        <v>823</v>
      </c>
      <c r="L54" t="s">
        <v>824</v>
      </c>
      <c r="Q54" t="s">
        <v>287</v>
      </c>
      <c r="R54" t="s">
        <v>287</v>
      </c>
      <c r="AD54">
        <v>20</v>
      </c>
      <c r="AH54" s="73">
        <v>43374</v>
      </c>
      <c r="AI54" t="s">
        <v>825</v>
      </c>
      <c r="AJ54" t="s">
        <v>826</v>
      </c>
      <c r="AL54" t="s">
        <v>827</v>
      </c>
      <c r="AN54" t="s">
        <v>828</v>
      </c>
      <c r="AQ54" t="s">
        <v>635</v>
      </c>
      <c r="AR54" t="s">
        <v>635</v>
      </c>
      <c r="AT54" t="s">
        <v>287</v>
      </c>
      <c r="AU54" t="s">
        <v>488</v>
      </c>
      <c r="AW54">
        <v>1</v>
      </c>
      <c r="BY54">
        <v>0</v>
      </c>
      <c r="BZ54">
        <v>20</v>
      </c>
      <c r="CA54" t="s">
        <v>501</v>
      </c>
    </row>
    <row r="55" spans="1:82">
      <c r="A55">
        <v>52</v>
      </c>
      <c r="B55" t="s">
        <v>502</v>
      </c>
      <c r="C55" s="65">
        <v>1111000483</v>
      </c>
      <c r="D55" s="65" t="s">
        <v>219</v>
      </c>
      <c r="E55" s="65" t="str">
        <f t="shared" si="0"/>
        <v>営利法人（株式・合名・合資・合同会社）</v>
      </c>
      <c r="F55" s="65" t="s">
        <v>220</v>
      </c>
      <c r="G55" s="65" t="s">
        <v>56</v>
      </c>
      <c r="H55" s="72" t="s">
        <v>491</v>
      </c>
      <c r="I55" t="s">
        <v>829</v>
      </c>
      <c r="J55" t="s">
        <v>830</v>
      </c>
      <c r="K55" t="s">
        <v>831</v>
      </c>
      <c r="P55" t="s">
        <v>287</v>
      </c>
      <c r="Q55" t="s">
        <v>287</v>
      </c>
      <c r="R55" t="s">
        <v>287</v>
      </c>
      <c r="S55" t="s">
        <v>287</v>
      </c>
      <c r="AD55">
        <v>20</v>
      </c>
      <c r="AH55" s="73">
        <v>45017</v>
      </c>
      <c r="AI55" t="s">
        <v>832</v>
      </c>
      <c r="AJ55">
        <v>45017</v>
      </c>
      <c r="AK55" t="s">
        <v>484</v>
      </c>
      <c r="AL55" t="s">
        <v>833</v>
      </c>
      <c r="AM55">
        <v>45017</v>
      </c>
      <c r="AN55" t="s">
        <v>834</v>
      </c>
      <c r="AP55" t="s">
        <v>835</v>
      </c>
      <c r="AQ55" t="s">
        <v>511</v>
      </c>
      <c r="AR55" t="s">
        <v>511</v>
      </c>
      <c r="AT55" t="s">
        <v>287</v>
      </c>
      <c r="AU55" t="s">
        <v>488</v>
      </c>
      <c r="AW55">
        <v>1</v>
      </c>
      <c r="BS55">
        <v>1</v>
      </c>
      <c r="BX55" t="s">
        <v>608</v>
      </c>
      <c r="BY55">
        <v>0</v>
      </c>
      <c r="BZ55">
        <v>20</v>
      </c>
      <c r="CA55" t="s">
        <v>501</v>
      </c>
      <c r="CC55" t="s">
        <v>491</v>
      </c>
    </row>
    <row r="56" spans="1:82">
      <c r="A56">
        <v>53</v>
      </c>
      <c r="B56" t="s">
        <v>385</v>
      </c>
      <c r="C56" s="65">
        <v>1111000574</v>
      </c>
      <c r="D56" s="65" t="s">
        <v>836</v>
      </c>
      <c r="E56" s="65" t="str">
        <f t="shared" si="0"/>
        <v>営利法人（株式・合名・合資・合同会社）</v>
      </c>
      <c r="F56" s="65" t="s">
        <v>837</v>
      </c>
      <c r="G56" s="65" t="s">
        <v>56</v>
      </c>
      <c r="H56" s="72" t="s">
        <v>491</v>
      </c>
      <c r="I56" t="s">
        <v>838</v>
      </c>
      <c r="J56" t="s">
        <v>839</v>
      </c>
      <c r="K56" t="s">
        <v>840</v>
      </c>
      <c r="L56" t="s">
        <v>841</v>
      </c>
      <c r="N56" t="s">
        <v>287</v>
      </c>
      <c r="O56" t="s">
        <v>287</v>
      </c>
      <c r="P56" t="s">
        <v>287</v>
      </c>
      <c r="Q56" t="s">
        <v>287</v>
      </c>
      <c r="R56" t="s">
        <v>287</v>
      </c>
      <c r="S56" t="s">
        <v>287</v>
      </c>
      <c r="AD56">
        <v>20</v>
      </c>
      <c r="AH56" s="73">
        <v>46082</v>
      </c>
      <c r="AI56" t="s">
        <v>842</v>
      </c>
      <c r="AJ56">
        <v>46082</v>
      </c>
      <c r="AL56" t="s">
        <v>716</v>
      </c>
      <c r="AM56">
        <v>46082</v>
      </c>
      <c r="AN56" t="s">
        <v>843</v>
      </c>
      <c r="AP56" t="s">
        <v>844</v>
      </c>
      <c r="AQ56" t="s">
        <v>511</v>
      </c>
      <c r="AR56" t="s">
        <v>511</v>
      </c>
      <c r="AT56" t="s">
        <v>287</v>
      </c>
      <c r="AU56" t="s">
        <v>488</v>
      </c>
      <c r="AW56">
        <v>1</v>
      </c>
      <c r="BS56">
        <v>1</v>
      </c>
      <c r="BY56">
        <v>0</v>
      </c>
      <c r="BZ56">
        <v>20</v>
      </c>
      <c r="CA56" t="s">
        <v>501</v>
      </c>
    </row>
    <row r="57" spans="1:82">
      <c r="A57">
        <v>54</v>
      </c>
      <c r="B57" t="s">
        <v>502</v>
      </c>
      <c r="C57" s="65">
        <v>1111200448</v>
      </c>
      <c r="D57" s="65" t="s">
        <v>97</v>
      </c>
      <c r="E57" s="65" t="str">
        <f t="shared" si="0"/>
        <v>営利法人（株式・合名・合資・合同会社）</v>
      </c>
      <c r="F57" s="65" t="s">
        <v>98</v>
      </c>
      <c r="G57" s="65" t="s">
        <v>57</v>
      </c>
      <c r="H57" s="72" t="s">
        <v>491</v>
      </c>
      <c r="I57" t="s">
        <v>845</v>
      </c>
      <c r="J57" t="s">
        <v>846</v>
      </c>
      <c r="K57" t="s">
        <v>847</v>
      </c>
      <c r="L57" t="s">
        <v>848</v>
      </c>
      <c r="N57" t="s">
        <v>287</v>
      </c>
      <c r="O57" t="s">
        <v>287</v>
      </c>
      <c r="P57" t="s">
        <v>287</v>
      </c>
      <c r="Q57" t="s">
        <v>287</v>
      </c>
      <c r="R57" t="s">
        <v>287</v>
      </c>
      <c r="S57" t="s">
        <v>287</v>
      </c>
      <c r="AD57">
        <v>20</v>
      </c>
      <c r="AH57" s="73">
        <v>42767</v>
      </c>
      <c r="AI57" t="s">
        <v>849</v>
      </c>
      <c r="AJ57">
        <v>42767</v>
      </c>
      <c r="AK57" t="s">
        <v>484</v>
      </c>
      <c r="AL57" t="s">
        <v>827</v>
      </c>
      <c r="AM57">
        <v>42767</v>
      </c>
      <c r="AN57" t="s">
        <v>850</v>
      </c>
      <c r="AP57" t="s">
        <v>851</v>
      </c>
      <c r="AQ57" t="s">
        <v>511</v>
      </c>
      <c r="AR57" t="s">
        <v>511</v>
      </c>
      <c r="AT57" t="s">
        <v>287</v>
      </c>
      <c r="AU57" t="s">
        <v>488</v>
      </c>
      <c r="AW57">
        <v>1</v>
      </c>
      <c r="BS57">
        <v>1</v>
      </c>
      <c r="BX57" t="s">
        <v>512</v>
      </c>
      <c r="BY57">
        <v>0</v>
      </c>
      <c r="BZ57">
        <v>20</v>
      </c>
      <c r="CA57" t="s">
        <v>501</v>
      </c>
      <c r="CC57" t="s">
        <v>491</v>
      </c>
      <c r="CD57" t="s">
        <v>492</v>
      </c>
    </row>
    <row r="58" spans="1:82">
      <c r="A58">
        <v>55</v>
      </c>
      <c r="B58" t="s">
        <v>502</v>
      </c>
      <c r="C58" s="65">
        <v>1111200455</v>
      </c>
      <c r="D58" s="65" t="s">
        <v>99</v>
      </c>
      <c r="E58" s="65" t="str">
        <f t="shared" si="0"/>
        <v>特定非営利活動法人</v>
      </c>
      <c r="F58" s="65" t="s">
        <v>221</v>
      </c>
      <c r="G58" s="65" t="s">
        <v>57</v>
      </c>
      <c r="H58" s="72" t="s">
        <v>491</v>
      </c>
      <c r="I58" t="s">
        <v>852</v>
      </c>
      <c r="J58" t="s">
        <v>853</v>
      </c>
      <c r="K58" t="s">
        <v>854</v>
      </c>
      <c r="L58" t="s">
        <v>855</v>
      </c>
      <c r="P58" t="s">
        <v>287</v>
      </c>
      <c r="Q58" t="s">
        <v>287</v>
      </c>
      <c r="R58" t="s">
        <v>287</v>
      </c>
      <c r="S58" t="s">
        <v>287</v>
      </c>
      <c r="AD58">
        <v>20</v>
      </c>
      <c r="AH58" s="73">
        <v>42826</v>
      </c>
      <c r="AI58" t="s">
        <v>856</v>
      </c>
      <c r="AJ58">
        <v>42826</v>
      </c>
      <c r="AK58" t="s">
        <v>484</v>
      </c>
      <c r="AL58" t="s">
        <v>827</v>
      </c>
      <c r="AM58">
        <v>42825</v>
      </c>
      <c r="AN58" t="s">
        <v>857</v>
      </c>
      <c r="AP58" t="s">
        <v>858</v>
      </c>
      <c r="AQ58" t="s">
        <v>674</v>
      </c>
      <c r="AR58" t="s">
        <v>674</v>
      </c>
      <c r="AT58" t="s">
        <v>287</v>
      </c>
      <c r="AU58" t="s">
        <v>488</v>
      </c>
      <c r="AW58">
        <v>1</v>
      </c>
    </row>
    <row r="59" spans="1:82">
      <c r="A59">
        <v>56</v>
      </c>
      <c r="B59" t="s">
        <v>502</v>
      </c>
      <c r="C59" s="65">
        <v>1111200695</v>
      </c>
      <c r="D59" s="65" t="s">
        <v>222</v>
      </c>
      <c r="E59" s="65" t="str">
        <f t="shared" si="0"/>
        <v>営利法人（株式・合名・合資・合同会社）</v>
      </c>
      <c r="F59" s="65" t="s">
        <v>223</v>
      </c>
      <c r="G59" s="65" t="s">
        <v>57</v>
      </c>
      <c r="H59" s="72" t="s">
        <v>491</v>
      </c>
      <c r="I59" t="s">
        <v>859</v>
      </c>
      <c r="J59" t="s">
        <v>860</v>
      </c>
      <c r="K59" t="s">
        <v>861</v>
      </c>
      <c r="L59" t="s">
        <v>862</v>
      </c>
      <c r="Q59" t="s">
        <v>287</v>
      </c>
      <c r="R59" t="s">
        <v>287</v>
      </c>
      <c r="S59" t="s">
        <v>287</v>
      </c>
      <c r="AD59">
        <v>20</v>
      </c>
      <c r="AH59" s="73">
        <v>45017</v>
      </c>
      <c r="AI59" t="s">
        <v>863</v>
      </c>
      <c r="AJ59">
        <v>45017</v>
      </c>
      <c r="AK59" t="s">
        <v>484</v>
      </c>
      <c r="AL59" t="s">
        <v>833</v>
      </c>
      <c r="AM59">
        <v>45017</v>
      </c>
      <c r="AN59" t="s">
        <v>864</v>
      </c>
      <c r="AP59" t="s">
        <v>865</v>
      </c>
      <c r="AQ59" t="s">
        <v>511</v>
      </c>
      <c r="AR59" t="s">
        <v>511</v>
      </c>
      <c r="AT59" t="s">
        <v>287</v>
      </c>
      <c r="AU59" t="s">
        <v>488</v>
      </c>
      <c r="AW59">
        <v>1</v>
      </c>
      <c r="BS59">
        <v>1</v>
      </c>
      <c r="BX59" t="s">
        <v>608</v>
      </c>
      <c r="BY59">
        <v>0</v>
      </c>
      <c r="BZ59" t="e">
        <v>#REF!</v>
      </c>
      <c r="CA59" t="s">
        <v>501</v>
      </c>
      <c r="CC59" t="s">
        <v>491</v>
      </c>
      <c r="CD59" t="s">
        <v>492</v>
      </c>
    </row>
    <row r="60" spans="1:82">
      <c r="A60">
        <v>57</v>
      </c>
      <c r="B60" t="s">
        <v>502</v>
      </c>
      <c r="C60" s="65">
        <v>1111400311</v>
      </c>
      <c r="D60" s="65" t="s">
        <v>100</v>
      </c>
      <c r="E60" s="65" t="str">
        <f t="shared" si="0"/>
        <v>営利法人（株式・合名・合資・合同会社）</v>
      </c>
      <c r="F60" s="65" t="s">
        <v>224</v>
      </c>
      <c r="G60" s="65" t="s">
        <v>62</v>
      </c>
      <c r="H60" s="72" t="s">
        <v>491</v>
      </c>
      <c r="I60" t="s">
        <v>866</v>
      </c>
      <c r="J60" t="s">
        <v>867</v>
      </c>
      <c r="K60" t="s">
        <v>868</v>
      </c>
      <c r="L60" t="s">
        <v>869</v>
      </c>
      <c r="N60" t="s">
        <v>287</v>
      </c>
      <c r="O60" t="s">
        <v>287</v>
      </c>
      <c r="P60" t="s">
        <v>287</v>
      </c>
      <c r="Q60" t="s">
        <v>287</v>
      </c>
      <c r="R60" t="s">
        <v>287</v>
      </c>
      <c r="S60" t="s">
        <v>287</v>
      </c>
      <c r="AD60">
        <v>20</v>
      </c>
      <c r="AH60" s="73">
        <v>42522</v>
      </c>
      <c r="AI60" t="s">
        <v>870</v>
      </c>
      <c r="AJ60">
        <v>42522</v>
      </c>
      <c r="AL60" t="s">
        <v>871</v>
      </c>
      <c r="AM60">
        <v>42510</v>
      </c>
      <c r="AN60" t="s">
        <v>872</v>
      </c>
      <c r="AP60" t="s">
        <v>873</v>
      </c>
      <c r="AQ60" t="s">
        <v>511</v>
      </c>
      <c r="AR60" t="s">
        <v>511</v>
      </c>
      <c r="AT60" t="s">
        <v>287</v>
      </c>
      <c r="AU60" t="s">
        <v>488</v>
      </c>
      <c r="AW60">
        <v>1</v>
      </c>
      <c r="BN60">
        <v>1</v>
      </c>
      <c r="BX60" t="s">
        <v>615</v>
      </c>
      <c r="BY60">
        <v>0</v>
      </c>
      <c r="BZ60">
        <v>18</v>
      </c>
      <c r="CA60" t="s">
        <v>719</v>
      </c>
      <c r="CD60">
        <v>1</v>
      </c>
    </row>
    <row r="61" spans="1:82">
      <c r="A61">
        <v>58</v>
      </c>
      <c r="B61" t="s">
        <v>502</v>
      </c>
      <c r="C61" s="65">
        <v>1111400402</v>
      </c>
      <c r="D61" s="65" t="s">
        <v>183</v>
      </c>
      <c r="E61" s="65" t="str">
        <f t="shared" si="0"/>
        <v>営利法人（株式・合名・合資・合同会社）</v>
      </c>
      <c r="F61" s="65" t="s">
        <v>225</v>
      </c>
      <c r="G61" s="65" t="s">
        <v>58</v>
      </c>
      <c r="H61" s="72" t="s">
        <v>491</v>
      </c>
      <c r="I61" t="s">
        <v>874</v>
      </c>
      <c r="J61" t="s">
        <v>875</v>
      </c>
      <c r="K61" t="s">
        <v>876</v>
      </c>
      <c r="L61" t="s">
        <v>877</v>
      </c>
      <c r="M61" t="s">
        <v>287</v>
      </c>
      <c r="N61" t="s">
        <v>287</v>
      </c>
      <c r="O61" t="s">
        <v>287</v>
      </c>
      <c r="P61" t="s">
        <v>287</v>
      </c>
      <c r="Q61" t="s">
        <v>287</v>
      </c>
      <c r="R61" t="s">
        <v>287</v>
      </c>
      <c r="S61" t="s">
        <v>287</v>
      </c>
      <c r="AD61">
        <v>20</v>
      </c>
      <c r="AH61" s="73">
        <v>44866</v>
      </c>
      <c r="AI61" t="s">
        <v>878</v>
      </c>
      <c r="AJ61">
        <v>44866</v>
      </c>
      <c r="AK61" t="s">
        <v>484</v>
      </c>
      <c r="AL61" t="s">
        <v>879</v>
      </c>
      <c r="AM61">
        <v>44866</v>
      </c>
      <c r="AN61" t="s">
        <v>880</v>
      </c>
      <c r="AP61" t="s">
        <v>881</v>
      </c>
      <c r="AQ61" t="s">
        <v>511</v>
      </c>
      <c r="AR61" t="s">
        <v>511</v>
      </c>
      <c r="AT61" t="s">
        <v>287</v>
      </c>
      <c r="AU61" t="s">
        <v>488</v>
      </c>
      <c r="AW61">
        <v>1</v>
      </c>
      <c r="BS61">
        <v>1</v>
      </c>
      <c r="BX61" t="s">
        <v>608</v>
      </c>
      <c r="BY61">
        <v>0</v>
      </c>
      <c r="BZ61">
        <v>20</v>
      </c>
      <c r="CA61" t="s">
        <v>882</v>
      </c>
      <c r="CC61" t="s">
        <v>491</v>
      </c>
      <c r="CD61" t="s">
        <v>492</v>
      </c>
    </row>
    <row r="62" spans="1:82">
      <c r="A62">
        <v>59</v>
      </c>
      <c r="B62" t="s">
        <v>385</v>
      </c>
      <c r="C62" s="65">
        <v>1111600761</v>
      </c>
      <c r="D62" s="65" t="s">
        <v>101</v>
      </c>
      <c r="E62" s="65" t="str">
        <f t="shared" si="0"/>
        <v>営利法人（株式・合名・合資・合同会社）</v>
      </c>
      <c r="F62" s="65" t="s">
        <v>226</v>
      </c>
      <c r="G62" s="65" t="s">
        <v>59</v>
      </c>
      <c r="H62" s="72" t="s">
        <v>491</v>
      </c>
      <c r="I62" t="s">
        <v>883</v>
      </c>
      <c r="J62" t="s">
        <v>884</v>
      </c>
      <c r="K62" t="s">
        <v>885</v>
      </c>
      <c r="L62" t="s">
        <v>886</v>
      </c>
      <c r="Q62" t="s">
        <v>287</v>
      </c>
      <c r="R62" t="s">
        <v>287</v>
      </c>
      <c r="S62" t="s">
        <v>287</v>
      </c>
      <c r="AD62">
        <v>20</v>
      </c>
      <c r="AH62" s="73">
        <v>42552</v>
      </c>
      <c r="AI62" t="s">
        <v>887</v>
      </c>
      <c r="AJ62">
        <v>42552</v>
      </c>
      <c r="AK62" t="s">
        <v>491</v>
      </c>
      <c r="AL62" t="s">
        <v>871</v>
      </c>
      <c r="AM62">
        <v>42552</v>
      </c>
      <c r="AN62" t="s">
        <v>888</v>
      </c>
      <c r="AP62" t="s">
        <v>889</v>
      </c>
      <c r="AQ62" t="s">
        <v>511</v>
      </c>
      <c r="AR62" t="s">
        <v>511</v>
      </c>
      <c r="AT62" t="s">
        <v>287</v>
      </c>
      <c r="AU62" t="s">
        <v>488</v>
      </c>
      <c r="AW62">
        <v>1</v>
      </c>
      <c r="BX62" t="s">
        <v>615</v>
      </c>
      <c r="BY62">
        <v>0</v>
      </c>
      <c r="BZ62">
        <v>12</v>
      </c>
      <c r="CA62" t="s">
        <v>719</v>
      </c>
      <c r="CC62" t="s">
        <v>491</v>
      </c>
      <c r="CD62">
        <v>1</v>
      </c>
    </row>
    <row r="63" spans="1:82">
      <c r="A63">
        <v>60</v>
      </c>
      <c r="B63" t="s">
        <v>385</v>
      </c>
      <c r="C63" s="65">
        <v>1111601041</v>
      </c>
      <c r="D63" s="65" t="s">
        <v>167</v>
      </c>
      <c r="E63" s="65" t="str">
        <f t="shared" si="0"/>
        <v>営利法人（株式・合名・合資・合同会社）</v>
      </c>
      <c r="F63" s="65" t="s">
        <v>168</v>
      </c>
      <c r="G63" s="65" t="s">
        <v>59</v>
      </c>
      <c r="H63" s="72" t="s">
        <v>491</v>
      </c>
      <c r="I63" t="s">
        <v>890</v>
      </c>
      <c r="J63">
        <v>3620071</v>
      </c>
      <c r="K63" t="s">
        <v>891</v>
      </c>
      <c r="L63" t="s">
        <v>892</v>
      </c>
      <c r="Q63" t="s">
        <v>287</v>
      </c>
      <c r="R63" t="s">
        <v>287</v>
      </c>
      <c r="AD63">
        <v>15</v>
      </c>
      <c r="AH63" s="73">
        <v>44593</v>
      </c>
      <c r="AI63" t="s">
        <v>893</v>
      </c>
      <c r="AJ63">
        <v>44593</v>
      </c>
      <c r="AK63" t="s">
        <v>484</v>
      </c>
      <c r="AL63" t="s">
        <v>833</v>
      </c>
      <c r="AM63">
        <v>44593</v>
      </c>
      <c r="AN63" t="s">
        <v>894</v>
      </c>
      <c r="AP63" t="s">
        <v>895</v>
      </c>
      <c r="AQ63" t="s">
        <v>511</v>
      </c>
      <c r="AR63" t="s">
        <v>511</v>
      </c>
      <c r="AT63" t="s">
        <v>287</v>
      </c>
      <c r="AU63" t="s">
        <v>488</v>
      </c>
      <c r="AW63">
        <v>1</v>
      </c>
      <c r="BQ63">
        <v>1</v>
      </c>
      <c r="BT63" t="s">
        <v>441</v>
      </c>
      <c r="BX63" t="s">
        <v>684</v>
      </c>
      <c r="BY63">
        <v>0</v>
      </c>
      <c r="BZ63">
        <v>10</v>
      </c>
      <c r="CA63" t="s">
        <v>896</v>
      </c>
    </row>
    <row r="64" spans="1:82">
      <c r="A64">
        <v>61</v>
      </c>
      <c r="B64" t="s">
        <v>385</v>
      </c>
      <c r="C64" s="65">
        <v>1111601280</v>
      </c>
      <c r="D64" s="65" t="s">
        <v>897</v>
      </c>
      <c r="E64" s="65" t="str">
        <f t="shared" si="0"/>
        <v>営利法人（株式・合名・合資・合同会社）</v>
      </c>
      <c r="F64" s="65" t="s">
        <v>898</v>
      </c>
      <c r="G64" s="65" t="s">
        <v>899</v>
      </c>
      <c r="H64" s="72" t="s">
        <v>491</v>
      </c>
      <c r="I64" t="s">
        <v>900</v>
      </c>
      <c r="J64" t="s">
        <v>901</v>
      </c>
      <c r="K64" t="s">
        <v>902</v>
      </c>
      <c r="L64" t="s">
        <v>903</v>
      </c>
      <c r="M64" t="s">
        <v>287</v>
      </c>
      <c r="N64" t="s">
        <v>287</v>
      </c>
      <c r="O64" t="s">
        <v>287</v>
      </c>
      <c r="P64" t="s">
        <v>287</v>
      </c>
      <c r="Q64" t="s">
        <v>287</v>
      </c>
      <c r="R64" t="s">
        <v>287</v>
      </c>
      <c r="AD64">
        <v>20</v>
      </c>
      <c r="AH64" s="73">
        <v>45901</v>
      </c>
      <c r="AI64" t="s">
        <v>904</v>
      </c>
      <c r="AJ64">
        <v>45901</v>
      </c>
      <c r="AL64" t="s">
        <v>905</v>
      </c>
      <c r="AM64">
        <v>45901</v>
      </c>
      <c r="AN64" t="s">
        <v>906</v>
      </c>
      <c r="AQ64" t="s">
        <v>511</v>
      </c>
      <c r="AR64" t="s">
        <v>511</v>
      </c>
      <c r="AT64" t="s">
        <v>287</v>
      </c>
      <c r="AU64" t="s">
        <v>488</v>
      </c>
      <c r="AW64">
        <v>1</v>
      </c>
      <c r="BT64" t="s">
        <v>440</v>
      </c>
      <c r="BX64" t="s">
        <v>608</v>
      </c>
      <c r="BY64">
        <v>0</v>
      </c>
      <c r="BZ64">
        <v>20</v>
      </c>
      <c r="CA64" t="s">
        <v>907</v>
      </c>
      <c r="CC64" t="s">
        <v>491</v>
      </c>
      <c r="CD64" t="s">
        <v>492</v>
      </c>
    </row>
    <row r="65" spans="1:82">
      <c r="A65">
        <v>62</v>
      </c>
      <c r="B65" t="s">
        <v>502</v>
      </c>
      <c r="C65" s="65">
        <v>1111700777</v>
      </c>
      <c r="D65" s="65" t="s">
        <v>169</v>
      </c>
      <c r="E65" s="65" t="str">
        <f t="shared" si="0"/>
        <v>営利法人（株式・合名・合資・合同会社）</v>
      </c>
      <c r="F65" s="65" t="s">
        <v>227</v>
      </c>
      <c r="G65" s="65" t="s">
        <v>60</v>
      </c>
      <c r="H65" s="72" t="s">
        <v>491</v>
      </c>
      <c r="I65" t="s">
        <v>908</v>
      </c>
      <c r="J65" t="s">
        <v>909</v>
      </c>
      <c r="K65" t="s">
        <v>910</v>
      </c>
      <c r="L65" t="s">
        <v>910</v>
      </c>
      <c r="Q65" t="s">
        <v>287</v>
      </c>
      <c r="R65" t="s">
        <v>287</v>
      </c>
      <c r="AD65">
        <v>15</v>
      </c>
      <c r="AH65" s="73">
        <v>44409</v>
      </c>
      <c r="AI65" t="s">
        <v>911</v>
      </c>
      <c r="AJ65">
        <v>44409</v>
      </c>
      <c r="AK65" t="s">
        <v>484</v>
      </c>
      <c r="AL65" t="s">
        <v>833</v>
      </c>
      <c r="AM65">
        <v>44409</v>
      </c>
      <c r="AN65" t="s">
        <v>912</v>
      </c>
      <c r="AP65" t="s">
        <v>913</v>
      </c>
      <c r="AQ65" t="s">
        <v>511</v>
      </c>
      <c r="AR65" t="s">
        <v>511</v>
      </c>
      <c r="AT65" t="s">
        <v>287</v>
      </c>
      <c r="AU65" t="s">
        <v>488</v>
      </c>
      <c r="AW65">
        <v>1</v>
      </c>
      <c r="BJ65">
        <v>1</v>
      </c>
      <c r="BT65" t="s">
        <v>440</v>
      </c>
      <c r="BV65">
        <v>20</v>
      </c>
      <c r="BW65">
        <v>38808</v>
      </c>
      <c r="BX65" t="s">
        <v>914</v>
      </c>
      <c r="BY65">
        <v>0</v>
      </c>
      <c r="BZ65">
        <v>20</v>
      </c>
      <c r="CA65" t="s">
        <v>501</v>
      </c>
      <c r="CC65" t="s">
        <v>491</v>
      </c>
      <c r="CD65">
        <v>1</v>
      </c>
    </row>
    <row r="66" spans="1:82">
      <c r="A66">
        <v>63</v>
      </c>
      <c r="B66" t="s">
        <v>502</v>
      </c>
      <c r="C66" s="65">
        <v>1111800593</v>
      </c>
      <c r="D66" s="65" t="s">
        <v>102</v>
      </c>
      <c r="E66" s="65" t="str">
        <f t="shared" si="0"/>
        <v>営利法人（株式・合名・合資・合同会社）</v>
      </c>
      <c r="F66" s="65" t="s">
        <v>228</v>
      </c>
      <c r="G66" s="65" t="s">
        <v>61</v>
      </c>
      <c r="H66" s="72" t="s">
        <v>491</v>
      </c>
      <c r="I66" t="s">
        <v>915</v>
      </c>
      <c r="J66" t="s">
        <v>916</v>
      </c>
      <c r="K66" t="s">
        <v>917</v>
      </c>
      <c r="L66" t="s">
        <v>918</v>
      </c>
      <c r="N66" t="s">
        <v>287</v>
      </c>
      <c r="O66" t="s">
        <v>287</v>
      </c>
      <c r="P66" t="s">
        <v>287</v>
      </c>
      <c r="Q66" t="s">
        <v>287</v>
      </c>
      <c r="R66" t="s">
        <v>287</v>
      </c>
      <c r="S66" t="s">
        <v>287</v>
      </c>
      <c r="AD66">
        <v>20</v>
      </c>
      <c r="AH66" s="73">
        <v>41852</v>
      </c>
      <c r="AI66" t="s">
        <v>919</v>
      </c>
      <c r="AJ66">
        <v>41852</v>
      </c>
      <c r="AK66" t="s">
        <v>484</v>
      </c>
      <c r="AL66" t="s">
        <v>508</v>
      </c>
      <c r="AM66">
        <v>41915</v>
      </c>
      <c r="AN66" t="s">
        <v>920</v>
      </c>
      <c r="AP66" t="s">
        <v>921</v>
      </c>
      <c r="AQ66" t="s">
        <v>511</v>
      </c>
      <c r="AR66" t="s">
        <v>511</v>
      </c>
      <c r="AT66" t="s">
        <v>287</v>
      </c>
      <c r="AU66" t="s">
        <v>488</v>
      </c>
      <c r="AW66">
        <v>1</v>
      </c>
      <c r="BS66">
        <v>1</v>
      </c>
      <c r="BX66" t="s">
        <v>608</v>
      </c>
      <c r="BY66">
        <v>0</v>
      </c>
      <c r="BZ66">
        <v>20</v>
      </c>
      <c r="CA66" t="s">
        <v>501</v>
      </c>
      <c r="CC66" t="s">
        <v>491</v>
      </c>
      <c r="CD66" t="s">
        <v>492</v>
      </c>
    </row>
    <row r="67" spans="1:82">
      <c r="A67">
        <v>64</v>
      </c>
      <c r="B67" t="s">
        <v>502</v>
      </c>
      <c r="C67" s="65">
        <v>1111800619</v>
      </c>
      <c r="D67" s="65" t="s">
        <v>103</v>
      </c>
      <c r="E67" s="65" t="str">
        <f t="shared" si="0"/>
        <v>営利法人（株式・合名・合資・合同会社）</v>
      </c>
      <c r="F67" s="65" t="s">
        <v>229</v>
      </c>
      <c r="G67" s="65" t="s">
        <v>61</v>
      </c>
      <c r="H67" s="72" t="s">
        <v>491</v>
      </c>
      <c r="I67" t="s">
        <v>922</v>
      </c>
      <c r="J67" t="s">
        <v>923</v>
      </c>
      <c r="K67" t="s">
        <v>924</v>
      </c>
      <c r="L67" t="s">
        <v>925</v>
      </c>
      <c r="Q67" t="s">
        <v>287</v>
      </c>
      <c r="R67" t="s">
        <v>287</v>
      </c>
      <c r="AD67">
        <v>20</v>
      </c>
      <c r="AH67" s="73">
        <v>42156</v>
      </c>
      <c r="AI67" t="s">
        <v>926</v>
      </c>
      <c r="AJ67">
        <v>42156</v>
      </c>
      <c r="AK67" t="s">
        <v>484</v>
      </c>
      <c r="AL67" t="s">
        <v>508</v>
      </c>
      <c r="AM67">
        <v>42142</v>
      </c>
      <c r="AN67" t="s">
        <v>927</v>
      </c>
      <c r="AP67" t="s">
        <v>928</v>
      </c>
      <c r="AQ67" t="s">
        <v>511</v>
      </c>
      <c r="AR67" t="s">
        <v>511</v>
      </c>
      <c r="AT67" t="s">
        <v>287</v>
      </c>
      <c r="AU67" t="s">
        <v>488</v>
      </c>
      <c r="AW67">
        <v>1</v>
      </c>
      <c r="BX67" t="s">
        <v>929</v>
      </c>
      <c r="BY67">
        <v>0</v>
      </c>
      <c r="BZ67">
        <v>20</v>
      </c>
      <c r="CA67" t="s">
        <v>719</v>
      </c>
      <c r="CD67" t="s">
        <v>492</v>
      </c>
    </row>
    <row r="68" spans="1:82">
      <c r="A68">
        <v>65</v>
      </c>
      <c r="B68" t="s">
        <v>502</v>
      </c>
      <c r="C68" s="65">
        <v>1111801252</v>
      </c>
      <c r="D68" s="65" t="s">
        <v>184</v>
      </c>
      <c r="E68" s="65" t="str">
        <f t="shared" si="0"/>
        <v>営利法人（株式・合名・合資・合同会社）</v>
      </c>
      <c r="F68" s="65" t="s">
        <v>185</v>
      </c>
      <c r="G68" s="65" t="s">
        <v>61</v>
      </c>
      <c r="H68" s="72" t="s">
        <v>491</v>
      </c>
      <c r="I68" t="s">
        <v>930</v>
      </c>
      <c r="J68" t="s">
        <v>931</v>
      </c>
      <c r="K68" t="s">
        <v>932</v>
      </c>
      <c r="L68" t="s">
        <v>933</v>
      </c>
      <c r="Q68" t="s">
        <v>287</v>
      </c>
      <c r="R68" t="s">
        <v>287</v>
      </c>
      <c r="AD68">
        <v>20</v>
      </c>
      <c r="AH68" s="73">
        <v>44866</v>
      </c>
      <c r="AI68" t="s">
        <v>934</v>
      </c>
      <c r="AJ68">
        <v>44866</v>
      </c>
      <c r="AK68" t="s">
        <v>484</v>
      </c>
      <c r="AL68" t="s">
        <v>833</v>
      </c>
      <c r="AM68">
        <v>44866</v>
      </c>
      <c r="AN68" t="s">
        <v>927</v>
      </c>
      <c r="AP68" t="s">
        <v>935</v>
      </c>
      <c r="AQ68" t="s">
        <v>511</v>
      </c>
      <c r="AR68" t="s">
        <v>511</v>
      </c>
      <c r="AT68" t="s">
        <v>287</v>
      </c>
      <c r="AU68" t="s">
        <v>488</v>
      </c>
      <c r="AW68">
        <v>1</v>
      </c>
      <c r="BS68">
        <v>1</v>
      </c>
      <c r="BX68" t="s">
        <v>512</v>
      </c>
      <c r="BY68">
        <v>0</v>
      </c>
      <c r="BZ68">
        <v>20</v>
      </c>
      <c r="CA68" t="s">
        <v>501</v>
      </c>
      <c r="CC68">
        <v>0</v>
      </c>
      <c r="CD68">
        <v>1</v>
      </c>
    </row>
    <row r="69" spans="1:82">
      <c r="A69">
        <v>66</v>
      </c>
      <c r="B69" t="s">
        <v>502</v>
      </c>
      <c r="C69" s="65">
        <v>1111801344</v>
      </c>
      <c r="D69" s="65" t="s">
        <v>230</v>
      </c>
      <c r="E69" s="65" t="str">
        <f t="shared" ref="E69:E132" si="1">IF(AQ69="福",$CE$2,IF(AQ69="特非",$CE$5,IF(AQ69="営",$CE$4,$CE$6)))</f>
        <v>営利法人（株式・合名・合資・合同会社）</v>
      </c>
      <c r="F69" s="65" t="s">
        <v>231</v>
      </c>
      <c r="G69" s="65" t="s">
        <v>61</v>
      </c>
      <c r="H69" s="72" t="s">
        <v>491</v>
      </c>
      <c r="I69" t="s">
        <v>936</v>
      </c>
      <c r="J69" t="s">
        <v>937</v>
      </c>
      <c r="K69" t="s">
        <v>938</v>
      </c>
      <c r="L69" t="s">
        <v>939</v>
      </c>
      <c r="M69" t="s">
        <v>287</v>
      </c>
      <c r="N69" t="s">
        <v>287</v>
      </c>
      <c r="O69" t="s">
        <v>287</v>
      </c>
      <c r="P69" t="s">
        <v>287</v>
      </c>
      <c r="Q69" t="s">
        <v>287</v>
      </c>
      <c r="R69" t="s">
        <v>287</v>
      </c>
      <c r="S69" t="s">
        <v>287</v>
      </c>
      <c r="AD69">
        <v>20</v>
      </c>
      <c r="AH69" s="73">
        <v>45261</v>
      </c>
      <c r="AI69" t="s">
        <v>940</v>
      </c>
      <c r="AJ69">
        <v>45261</v>
      </c>
      <c r="AL69" t="s">
        <v>716</v>
      </c>
      <c r="AM69">
        <v>45261</v>
      </c>
      <c r="AN69" t="s">
        <v>941</v>
      </c>
      <c r="AP69" t="s">
        <v>942</v>
      </c>
      <c r="AQ69" t="s">
        <v>511</v>
      </c>
      <c r="AR69" t="s">
        <v>511</v>
      </c>
      <c r="AT69" t="s">
        <v>287</v>
      </c>
      <c r="AU69" t="s">
        <v>488</v>
      </c>
      <c r="AW69">
        <v>1</v>
      </c>
      <c r="BS69">
        <v>1</v>
      </c>
      <c r="BX69" t="s">
        <v>512</v>
      </c>
      <c r="BY69">
        <v>0</v>
      </c>
      <c r="BZ69">
        <v>10</v>
      </c>
      <c r="CA69" t="s">
        <v>943</v>
      </c>
    </row>
    <row r="70" spans="1:82">
      <c r="A70">
        <v>67</v>
      </c>
      <c r="B70" t="s">
        <v>502</v>
      </c>
      <c r="C70" s="65">
        <v>1111801351</v>
      </c>
      <c r="D70" s="65" t="s">
        <v>232</v>
      </c>
      <c r="E70" s="65" t="str">
        <f t="shared" si="1"/>
        <v>特定非営利活動法人</v>
      </c>
      <c r="F70" s="65" t="s">
        <v>233</v>
      </c>
      <c r="G70" s="65" t="s">
        <v>61</v>
      </c>
      <c r="H70" s="72" t="s">
        <v>491</v>
      </c>
      <c r="I70" t="s">
        <v>944</v>
      </c>
      <c r="J70" t="s">
        <v>945</v>
      </c>
      <c r="K70" t="s">
        <v>946</v>
      </c>
      <c r="L70" t="s">
        <v>947</v>
      </c>
      <c r="Q70" t="s">
        <v>287</v>
      </c>
      <c r="R70" t="s">
        <v>287</v>
      </c>
      <c r="AD70">
        <v>10</v>
      </c>
      <c r="AH70" s="73">
        <v>45261</v>
      </c>
      <c r="AI70" t="s">
        <v>948</v>
      </c>
      <c r="AJ70">
        <v>45261</v>
      </c>
      <c r="AL70" t="s">
        <v>716</v>
      </c>
      <c r="AM70">
        <v>45261</v>
      </c>
      <c r="AN70" t="s">
        <v>949</v>
      </c>
      <c r="AP70" t="s">
        <v>950</v>
      </c>
      <c r="AQ70" t="s">
        <v>951</v>
      </c>
      <c r="AR70" t="s">
        <v>674</v>
      </c>
      <c r="AT70" t="s">
        <v>287</v>
      </c>
      <c r="AU70" t="s">
        <v>488</v>
      </c>
      <c r="AW70">
        <v>1</v>
      </c>
      <c r="BS70">
        <v>1</v>
      </c>
      <c r="BX70" t="s">
        <v>675</v>
      </c>
      <c r="BY70">
        <v>0</v>
      </c>
      <c r="BZ70">
        <v>20</v>
      </c>
      <c r="CA70" t="s">
        <v>501</v>
      </c>
      <c r="CC70" t="s">
        <v>491</v>
      </c>
    </row>
    <row r="71" spans="1:82">
      <c r="A71">
        <v>68</v>
      </c>
      <c r="B71" t="s">
        <v>480</v>
      </c>
      <c r="C71" s="65">
        <v>1112500697</v>
      </c>
      <c r="D71" s="65" t="s">
        <v>145</v>
      </c>
      <c r="E71" s="65" t="str">
        <f t="shared" si="1"/>
        <v>営利法人（株式・合名・合資・合同会社）</v>
      </c>
      <c r="F71" s="65" t="s">
        <v>128</v>
      </c>
      <c r="G71" s="65" t="s">
        <v>62</v>
      </c>
      <c r="H71" s="72" t="s">
        <v>491</v>
      </c>
      <c r="I71" t="s">
        <v>952</v>
      </c>
      <c r="J71">
        <v>3590001</v>
      </c>
      <c r="K71" t="s">
        <v>953</v>
      </c>
      <c r="L71" t="s">
        <v>954</v>
      </c>
      <c r="M71" t="s">
        <v>287</v>
      </c>
      <c r="O71" t="s">
        <v>287</v>
      </c>
      <c r="P71" t="s">
        <v>287</v>
      </c>
      <c r="Q71" t="s">
        <v>287</v>
      </c>
      <c r="R71" t="s">
        <v>287</v>
      </c>
      <c r="AD71">
        <v>20</v>
      </c>
      <c r="AE71">
        <v>20</v>
      </c>
      <c r="AH71" s="73">
        <v>40544</v>
      </c>
      <c r="AI71" t="s">
        <v>955</v>
      </c>
      <c r="AJ71">
        <v>40544</v>
      </c>
      <c r="AK71" t="s">
        <v>484</v>
      </c>
      <c r="AM71">
        <v>42180</v>
      </c>
      <c r="AN71" t="s">
        <v>956</v>
      </c>
      <c r="AP71" t="s">
        <v>957</v>
      </c>
      <c r="AQ71" t="s">
        <v>511</v>
      </c>
      <c r="AR71" t="s">
        <v>511</v>
      </c>
      <c r="AT71" t="s">
        <v>287</v>
      </c>
      <c r="AV71" t="s">
        <v>488</v>
      </c>
      <c r="AW71">
        <v>2</v>
      </c>
      <c r="BP71">
        <v>1</v>
      </c>
      <c r="BT71" t="s">
        <v>440</v>
      </c>
      <c r="BX71" t="s">
        <v>958</v>
      </c>
      <c r="BY71">
        <v>54</v>
      </c>
      <c r="BZ71">
        <v>54</v>
      </c>
      <c r="CA71" t="s">
        <v>882</v>
      </c>
      <c r="CC71" t="s">
        <v>491</v>
      </c>
      <c r="CD71" t="s">
        <v>492</v>
      </c>
    </row>
    <row r="72" spans="1:82">
      <c r="A72">
        <v>69</v>
      </c>
      <c r="B72" t="s">
        <v>502</v>
      </c>
      <c r="C72" s="65">
        <v>1112501083</v>
      </c>
      <c r="D72" s="65" t="s">
        <v>234</v>
      </c>
      <c r="E72" s="65" t="str">
        <f t="shared" si="1"/>
        <v>営利法人（株式・合名・合資・合同会社）</v>
      </c>
      <c r="F72" s="65" t="s">
        <v>235</v>
      </c>
      <c r="G72" s="65" t="s">
        <v>62</v>
      </c>
      <c r="H72" s="72" t="s">
        <v>491</v>
      </c>
      <c r="I72" t="s">
        <v>959</v>
      </c>
      <c r="J72" t="s">
        <v>960</v>
      </c>
      <c r="K72" t="s">
        <v>961</v>
      </c>
      <c r="L72" t="s">
        <v>962</v>
      </c>
      <c r="Q72" t="s">
        <v>287</v>
      </c>
      <c r="R72" t="s">
        <v>287</v>
      </c>
      <c r="S72" t="s">
        <v>287</v>
      </c>
      <c r="AD72">
        <v>20</v>
      </c>
      <c r="AH72" s="73">
        <v>41913</v>
      </c>
      <c r="AI72" t="s">
        <v>963</v>
      </c>
      <c r="AJ72">
        <v>41913</v>
      </c>
      <c r="AK72" t="s">
        <v>484</v>
      </c>
      <c r="AL72" t="s">
        <v>672</v>
      </c>
      <c r="AM72">
        <v>41915</v>
      </c>
      <c r="AN72" t="s">
        <v>964</v>
      </c>
      <c r="AP72" t="s">
        <v>965</v>
      </c>
      <c r="AQ72" t="s">
        <v>511</v>
      </c>
      <c r="AR72" t="s">
        <v>511</v>
      </c>
      <c r="AT72" t="s">
        <v>287</v>
      </c>
      <c r="AU72" t="s">
        <v>488</v>
      </c>
      <c r="AW72">
        <v>1</v>
      </c>
      <c r="BS72">
        <v>1</v>
      </c>
      <c r="BX72" t="s">
        <v>615</v>
      </c>
      <c r="BY72">
        <v>0</v>
      </c>
      <c r="BZ72">
        <v>20</v>
      </c>
      <c r="CA72" t="s">
        <v>882</v>
      </c>
      <c r="CC72" t="s">
        <v>491</v>
      </c>
    </row>
    <row r="73" spans="1:82">
      <c r="A73">
        <v>70</v>
      </c>
      <c r="B73" t="s">
        <v>502</v>
      </c>
      <c r="C73" s="65">
        <v>1112501166</v>
      </c>
      <c r="D73" s="65" t="s">
        <v>966</v>
      </c>
      <c r="E73" s="65" t="str">
        <f t="shared" si="1"/>
        <v>営利法人（株式・合名・合資・合同会社）</v>
      </c>
      <c r="F73" s="65" t="s">
        <v>104</v>
      </c>
      <c r="G73" s="65" t="s">
        <v>62</v>
      </c>
      <c r="H73" s="72" t="s">
        <v>491</v>
      </c>
      <c r="I73" t="s">
        <v>967</v>
      </c>
      <c r="J73" t="s">
        <v>968</v>
      </c>
      <c r="K73" t="s">
        <v>969</v>
      </c>
      <c r="L73" t="s">
        <v>970</v>
      </c>
      <c r="P73" t="s">
        <v>287</v>
      </c>
      <c r="Q73" t="s">
        <v>287</v>
      </c>
      <c r="R73" t="s">
        <v>287</v>
      </c>
      <c r="AD73">
        <v>15</v>
      </c>
      <c r="AH73" s="73">
        <v>42217</v>
      </c>
      <c r="AI73" t="s">
        <v>971</v>
      </c>
      <c r="AJ73">
        <v>42217</v>
      </c>
      <c r="AK73" t="s">
        <v>484</v>
      </c>
      <c r="AL73" t="s">
        <v>972</v>
      </c>
      <c r="AM73">
        <v>42319</v>
      </c>
      <c r="AN73" t="s">
        <v>973</v>
      </c>
      <c r="AP73" t="s">
        <v>974</v>
      </c>
      <c r="AQ73" t="s">
        <v>511</v>
      </c>
      <c r="AR73" t="s">
        <v>511</v>
      </c>
      <c r="AT73" t="s">
        <v>287</v>
      </c>
      <c r="AU73" t="s">
        <v>488</v>
      </c>
      <c r="AW73">
        <v>1</v>
      </c>
      <c r="BS73">
        <v>1</v>
      </c>
      <c r="BX73" t="s">
        <v>608</v>
      </c>
      <c r="BY73">
        <v>0</v>
      </c>
      <c r="BZ73">
        <v>20</v>
      </c>
      <c r="CA73" t="s">
        <v>882</v>
      </c>
    </row>
    <row r="74" spans="1:82">
      <c r="A74">
        <v>71</v>
      </c>
      <c r="B74" t="s">
        <v>502</v>
      </c>
      <c r="C74" s="65">
        <v>1112501794</v>
      </c>
      <c r="D74" s="65" t="s">
        <v>186</v>
      </c>
      <c r="E74" s="65" t="str">
        <f t="shared" si="1"/>
        <v>営利法人（株式・合名・合資・合同会社）</v>
      </c>
      <c r="F74" s="65" t="s">
        <v>187</v>
      </c>
      <c r="G74" s="65" t="s">
        <v>188</v>
      </c>
      <c r="H74" s="72" t="s">
        <v>491</v>
      </c>
      <c r="I74" t="s">
        <v>975</v>
      </c>
      <c r="J74" t="s">
        <v>976</v>
      </c>
      <c r="K74" t="s">
        <v>977</v>
      </c>
      <c r="L74" t="s">
        <v>977</v>
      </c>
      <c r="Q74" t="s">
        <v>287</v>
      </c>
      <c r="R74" t="s">
        <v>287</v>
      </c>
      <c r="AD74">
        <v>10</v>
      </c>
      <c r="AH74" s="73">
        <v>44805</v>
      </c>
      <c r="AI74" t="s">
        <v>978</v>
      </c>
      <c r="AJ74">
        <v>44805</v>
      </c>
      <c r="AL74" t="s">
        <v>979</v>
      </c>
      <c r="AM74">
        <v>44805</v>
      </c>
      <c r="AN74" t="s">
        <v>980</v>
      </c>
      <c r="AP74" t="s">
        <v>981</v>
      </c>
      <c r="AQ74" t="s">
        <v>511</v>
      </c>
      <c r="AR74" t="s">
        <v>511</v>
      </c>
      <c r="AT74" t="s">
        <v>287</v>
      </c>
      <c r="AU74" t="s">
        <v>488</v>
      </c>
      <c r="AW74">
        <v>1</v>
      </c>
      <c r="BS74">
        <v>1</v>
      </c>
    </row>
    <row r="75" spans="1:82">
      <c r="A75">
        <v>72</v>
      </c>
      <c r="B75" t="s">
        <v>502</v>
      </c>
      <c r="C75" s="65">
        <v>1112502065</v>
      </c>
      <c r="D75" s="65" t="s">
        <v>982</v>
      </c>
      <c r="E75" s="65" t="str">
        <f t="shared" si="1"/>
        <v>営利法人（株式・合名・合資・合同会社）</v>
      </c>
      <c r="F75" s="65" t="s">
        <v>983</v>
      </c>
      <c r="G75" s="65" t="s">
        <v>188</v>
      </c>
      <c r="H75" s="72" t="s">
        <v>491</v>
      </c>
      <c r="I75" t="s">
        <v>984</v>
      </c>
      <c r="J75" t="s">
        <v>985</v>
      </c>
      <c r="K75" t="s">
        <v>986</v>
      </c>
      <c r="Q75" t="s">
        <v>287</v>
      </c>
      <c r="R75" t="s">
        <v>287</v>
      </c>
      <c r="AD75">
        <v>10</v>
      </c>
      <c r="AH75" s="73">
        <v>45748</v>
      </c>
      <c r="AI75" t="s">
        <v>987</v>
      </c>
      <c r="AJ75">
        <v>45748</v>
      </c>
      <c r="AL75" t="s">
        <v>879</v>
      </c>
      <c r="AM75">
        <v>45748</v>
      </c>
      <c r="AN75" t="s">
        <v>988</v>
      </c>
      <c r="AP75" t="s">
        <v>989</v>
      </c>
      <c r="AQ75" t="s">
        <v>511</v>
      </c>
      <c r="AR75" t="s">
        <v>511</v>
      </c>
      <c r="AT75" t="s">
        <v>287</v>
      </c>
      <c r="AU75" t="s">
        <v>488</v>
      </c>
      <c r="AW75">
        <v>1</v>
      </c>
      <c r="AZ75">
        <v>1</v>
      </c>
      <c r="BT75" t="s">
        <v>990</v>
      </c>
      <c r="BU75">
        <v>52</v>
      </c>
      <c r="BW75">
        <v>38367</v>
      </c>
      <c r="BX75" t="s">
        <v>675</v>
      </c>
      <c r="BY75">
        <v>0</v>
      </c>
      <c r="BZ75">
        <v>50</v>
      </c>
      <c r="CA75" t="s">
        <v>882</v>
      </c>
      <c r="CC75">
        <v>0</v>
      </c>
      <c r="CD75" t="s">
        <v>492</v>
      </c>
    </row>
    <row r="76" spans="1:82">
      <c r="A76">
        <v>73</v>
      </c>
      <c r="B76" t="s">
        <v>493</v>
      </c>
      <c r="C76" s="65">
        <v>1112600216</v>
      </c>
      <c r="D76" s="65" t="s">
        <v>105</v>
      </c>
      <c r="E76" s="65" t="str">
        <f t="shared" si="1"/>
        <v>社会福祉法人（社協以外）</v>
      </c>
      <c r="F76" s="65" t="s">
        <v>196</v>
      </c>
      <c r="G76" s="65" t="s">
        <v>64</v>
      </c>
      <c r="H76" s="72" t="s">
        <v>491</v>
      </c>
      <c r="I76" t="s">
        <v>991</v>
      </c>
      <c r="J76" t="s">
        <v>992</v>
      </c>
      <c r="K76" t="s">
        <v>993</v>
      </c>
      <c r="L76" t="s">
        <v>994</v>
      </c>
      <c r="Q76" t="s">
        <v>287</v>
      </c>
      <c r="R76" t="s">
        <v>287</v>
      </c>
      <c r="AD76">
        <v>14</v>
      </c>
      <c r="AE76">
        <v>26</v>
      </c>
      <c r="AH76" s="73">
        <v>41395</v>
      </c>
      <c r="AI76" t="s">
        <v>995</v>
      </c>
      <c r="AJ76">
        <v>41395</v>
      </c>
      <c r="AK76" t="s">
        <v>484</v>
      </c>
      <c r="AL76" t="s">
        <v>996</v>
      </c>
      <c r="AM76">
        <v>41495</v>
      </c>
      <c r="AN76" t="s">
        <v>997</v>
      </c>
      <c r="AP76" t="s">
        <v>998</v>
      </c>
      <c r="AQ76" t="s">
        <v>487</v>
      </c>
      <c r="AR76" t="s">
        <v>487</v>
      </c>
      <c r="AT76" t="s">
        <v>287</v>
      </c>
      <c r="AV76" t="s">
        <v>488</v>
      </c>
      <c r="AW76">
        <v>2</v>
      </c>
      <c r="BS76">
        <v>1</v>
      </c>
      <c r="BT76" t="s">
        <v>441</v>
      </c>
      <c r="BX76" t="s">
        <v>675</v>
      </c>
      <c r="BY76">
        <v>0</v>
      </c>
      <c r="BZ76">
        <v>28</v>
      </c>
      <c r="CA76" t="s">
        <v>882</v>
      </c>
      <c r="CB76">
        <v>1</v>
      </c>
      <c r="CC76" t="s">
        <v>491</v>
      </c>
      <c r="CD76" t="s">
        <v>492</v>
      </c>
    </row>
    <row r="77" spans="1:82">
      <c r="A77">
        <v>74</v>
      </c>
      <c r="B77" t="s">
        <v>480</v>
      </c>
      <c r="C77" s="65">
        <v>1112700735</v>
      </c>
      <c r="D77" s="65" t="s">
        <v>277</v>
      </c>
      <c r="E77" s="65" t="str">
        <f t="shared" si="1"/>
        <v>営利法人（株式・合名・合資・合同会社）</v>
      </c>
      <c r="F77" s="65" t="s">
        <v>278</v>
      </c>
      <c r="G77" s="65" t="s">
        <v>279</v>
      </c>
      <c r="H77" s="72" t="s">
        <v>491</v>
      </c>
      <c r="I77" t="s">
        <v>999</v>
      </c>
      <c r="J77" t="s">
        <v>1000</v>
      </c>
      <c r="K77" t="s">
        <v>1001</v>
      </c>
      <c r="L77" t="s">
        <v>1002</v>
      </c>
      <c r="Q77" t="s">
        <v>287</v>
      </c>
      <c r="R77" t="s">
        <v>287</v>
      </c>
      <c r="AB77">
        <v>6</v>
      </c>
      <c r="AD77">
        <v>14</v>
      </c>
      <c r="AH77" s="73">
        <v>45444</v>
      </c>
      <c r="AI77" t="s">
        <v>1003</v>
      </c>
      <c r="AJ77">
        <v>45444</v>
      </c>
      <c r="AK77" t="s">
        <v>491</v>
      </c>
      <c r="AL77" t="s">
        <v>879</v>
      </c>
      <c r="AM77">
        <v>45444</v>
      </c>
      <c r="AN77" t="s">
        <v>1004</v>
      </c>
      <c r="AP77" t="s">
        <v>1005</v>
      </c>
      <c r="AQ77" t="s">
        <v>511</v>
      </c>
      <c r="AR77" t="s">
        <v>511</v>
      </c>
      <c r="AT77" t="s">
        <v>287</v>
      </c>
      <c r="AV77" t="s">
        <v>488</v>
      </c>
      <c r="AW77">
        <v>2</v>
      </c>
      <c r="BS77">
        <v>1</v>
      </c>
      <c r="BX77" t="s">
        <v>608</v>
      </c>
      <c r="BY77">
        <v>0</v>
      </c>
      <c r="BZ77">
        <v>20</v>
      </c>
      <c r="CA77" t="s">
        <v>882</v>
      </c>
      <c r="CC77" t="s">
        <v>491</v>
      </c>
    </row>
    <row r="78" spans="1:82">
      <c r="A78">
        <v>75</v>
      </c>
      <c r="B78" t="s">
        <v>480</v>
      </c>
      <c r="C78" s="65">
        <v>1112700792</v>
      </c>
      <c r="D78" s="65" t="s">
        <v>1006</v>
      </c>
      <c r="E78" s="65" t="str">
        <f t="shared" si="1"/>
        <v>営利法人（株式・合名・合資・合同会社）</v>
      </c>
      <c r="F78" s="65" t="s">
        <v>1007</v>
      </c>
      <c r="G78" s="65" t="s">
        <v>279</v>
      </c>
      <c r="H78" s="72" t="s">
        <v>491</v>
      </c>
      <c r="I78" t="s">
        <v>1008</v>
      </c>
      <c r="J78" t="s">
        <v>1009</v>
      </c>
      <c r="K78" t="s">
        <v>1010</v>
      </c>
      <c r="Q78" t="s">
        <v>287</v>
      </c>
      <c r="R78" t="s">
        <v>287</v>
      </c>
      <c r="AD78">
        <v>10</v>
      </c>
      <c r="AE78">
        <v>10</v>
      </c>
      <c r="AH78" s="73">
        <v>45870</v>
      </c>
      <c r="AI78" t="s">
        <v>1011</v>
      </c>
      <c r="AJ78">
        <v>45870</v>
      </c>
      <c r="AL78" t="s">
        <v>905</v>
      </c>
      <c r="AM78">
        <v>45870</v>
      </c>
      <c r="AN78" t="s">
        <v>1012</v>
      </c>
      <c r="AP78" t="s">
        <v>1013</v>
      </c>
      <c r="AQ78" t="s">
        <v>511</v>
      </c>
      <c r="AR78" t="s">
        <v>511</v>
      </c>
      <c r="AT78" t="s">
        <v>287</v>
      </c>
      <c r="AV78" t="s">
        <v>488</v>
      </c>
      <c r="AW78">
        <v>2</v>
      </c>
      <c r="BS78">
        <v>1</v>
      </c>
      <c r="BX78" t="s">
        <v>684</v>
      </c>
      <c r="BY78">
        <v>0</v>
      </c>
      <c r="BZ78">
        <v>20</v>
      </c>
      <c r="CA78" t="s">
        <v>882</v>
      </c>
      <c r="CC78" t="s">
        <v>491</v>
      </c>
      <c r="CD78" t="s">
        <v>492</v>
      </c>
    </row>
    <row r="79" spans="1:82">
      <c r="A79">
        <v>76</v>
      </c>
      <c r="B79" t="s">
        <v>502</v>
      </c>
      <c r="C79" s="65">
        <v>1112800329</v>
      </c>
      <c r="D79" s="65" t="s">
        <v>63</v>
      </c>
      <c r="E79" s="65" t="str">
        <f t="shared" si="1"/>
        <v>社会福祉法人（社協以外）</v>
      </c>
      <c r="F79" s="65" t="s">
        <v>106</v>
      </c>
      <c r="G79" s="65" t="s">
        <v>65</v>
      </c>
      <c r="H79" s="72">
        <v>3000</v>
      </c>
      <c r="I79" t="s">
        <v>1014</v>
      </c>
      <c r="J79">
        <v>3580013</v>
      </c>
      <c r="K79" t="s">
        <v>1015</v>
      </c>
      <c r="L79" t="s">
        <v>1016</v>
      </c>
      <c r="Q79" t="s">
        <v>287</v>
      </c>
      <c r="AD79">
        <v>40</v>
      </c>
      <c r="AH79" s="73">
        <v>40634</v>
      </c>
      <c r="AI79" t="s">
        <v>1017</v>
      </c>
      <c r="AJ79">
        <v>40634</v>
      </c>
      <c r="AK79" t="s">
        <v>484</v>
      </c>
      <c r="AM79">
        <v>41486</v>
      </c>
      <c r="AN79" t="s">
        <v>1018</v>
      </c>
      <c r="AP79" t="s">
        <v>1019</v>
      </c>
      <c r="AQ79" t="s">
        <v>487</v>
      </c>
      <c r="AR79" t="s">
        <v>487</v>
      </c>
      <c r="AT79" t="s">
        <v>287</v>
      </c>
      <c r="AU79" t="s">
        <v>488</v>
      </c>
      <c r="AW79">
        <v>1</v>
      </c>
      <c r="BS79">
        <v>1</v>
      </c>
      <c r="BX79" t="s">
        <v>608</v>
      </c>
      <c r="BY79">
        <v>0</v>
      </c>
      <c r="BZ79">
        <v>20</v>
      </c>
      <c r="CA79" t="s">
        <v>882</v>
      </c>
    </row>
    <row r="80" spans="1:82">
      <c r="A80">
        <v>77</v>
      </c>
      <c r="B80" t="s">
        <v>502</v>
      </c>
      <c r="C80" s="65">
        <v>1112900467</v>
      </c>
      <c r="D80" s="65" t="s">
        <v>138</v>
      </c>
      <c r="E80" s="65" t="str">
        <f t="shared" si="1"/>
        <v>営利法人（株式・合名・合資・合同会社）</v>
      </c>
      <c r="F80" s="65" t="s">
        <v>139</v>
      </c>
      <c r="G80" s="65" t="s">
        <v>66</v>
      </c>
      <c r="H80" s="72" t="s">
        <v>491</v>
      </c>
      <c r="I80" t="s">
        <v>1020</v>
      </c>
      <c r="J80" t="s">
        <v>1021</v>
      </c>
      <c r="K80" t="s">
        <v>1022</v>
      </c>
      <c r="L80" t="s">
        <v>1023</v>
      </c>
      <c r="M80" t="s">
        <v>287</v>
      </c>
      <c r="N80" t="s">
        <v>287</v>
      </c>
      <c r="O80" t="s">
        <v>287</v>
      </c>
      <c r="P80" t="s">
        <v>287</v>
      </c>
      <c r="Q80" t="s">
        <v>287</v>
      </c>
      <c r="R80" t="s">
        <v>287</v>
      </c>
      <c r="S80" t="s">
        <v>287</v>
      </c>
      <c r="AD80">
        <v>20</v>
      </c>
      <c r="AH80" s="73">
        <v>43800</v>
      </c>
      <c r="AI80" t="s">
        <v>1024</v>
      </c>
      <c r="AJ80">
        <v>43800</v>
      </c>
      <c r="AK80" t="s">
        <v>484</v>
      </c>
      <c r="AL80" t="s">
        <v>833</v>
      </c>
      <c r="AM80">
        <v>43800</v>
      </c>
      <c r="AN80" t="s">
        <v>1025</v>
      </c>
      <c r="AP80" t="s">
        <v>1026</v>
      </c>
      <c r="AQ80" t="s">
        <v>511</v>
      </c>
      <c r="AR80" t="s">
        <v>511</v>
      </c>
      <c r="AT80" t="s">
        <v>287</v>
      </c>
      <c r="AU80" t="s">
        <v>488</v>
      </c>
      <c r="AW80">
        <v>1</v>
      </c>
      <c r="BS80">
        <v>1</v>
      </c>
      <c r="BX80" t="s">
        <v>684</v>
      </c>
      <c r="BY80">
        <v>0</v>
      </c>
      <c r="BZ80">
        <v>5</v>
      </c>
      <c r="CA80" t="s">
        <v>882</v>
      </c>
      <c r="CC80" t="s">
        <v>491</v>
      </c>
      <c r="CD80" t="s">
        <v>492</v>
      </c>
    </row>
    <row r="81" spans="1:82">
      <c r="A81">
        <v>78</v>
      </c>
      <c r="B81" t="s">
        <v>385</v>
      </c>
      <c r="C81" s="65">
        <v>1112900590</v>
      </c>
      <c r="D81" s="65" t="s">
        <v>280</v>
      </c>
      <c r="E81" s="65" t="str">
        <f t="shared" si="1"/>
        <v>営利法人（株式・合名・合資・合同会社）</v>
      </c>
      <c r="F81" s="65" t="s">
        <v>281</v>
      </c>
      <c r="G81" s="65" t="s">
        <v>66</v>
      </c>
      <c r="H81" s="72" t="s">
        <v>491</v>
      </c>
      <c r="I81" t="s">
        <v>1027</v>
      </c>
      <c r="J81" t="s">
        <v>1028</v>
      </c>
      <c r="K81" t="s">
        <v>1029</v>
      </c>
      <c r="L81" t="s">
        <v>1030</v>
      </c>
      <c r="P81" t="s">
        <v>287</v>
      </c>
      <c r="Q81" t="s">
        <v>287</v>
      </c>
      <c r="R81" t="s">
        <v>287</v>
      </c>
      <c r="S81" t="s">
        <v>287</v>
      </c>
      <c r="AD81">
        <v>20</v>
      </c>
      <c r="AH81" s="73">
        <v>45352</v>
      </c>
      <c r="AI81" t="s">
        <v>1031</v>
      </c>
      <c r="AJ81">
        <v>45352</v>
      </c>
      <c r="AK81" t="s">
        <v>491</v>
      </c>
      <c r="AL81" t="s">
        <v>879</v>
      </c>
      <c r="AM81">
        <v>45352</v>
      </c>
      <c r="AN81" t="s">
        <v>1032</v>
      </c>
      <c r="AP81" t="s">
        <v>1033</v>
      </c>
      <c r="AQ81" t="s">
        <v>511</v>
      </c>
      <c r="AR81" t="s">
        <v>511</v>
      </c>
      <c r="AT81" t="s">
        <v>287</v>
      </c>
      <c r="AU81" t="s">
        <v>488</v>
      </c>
      <c r="AW81">
        <v>1</v>
      </c>
      <c r="BP81">
        <v>1</v>
      </c>
      <c r="BT81" t="s">
        <v>440</v>
      </c>
      <c r="BX81" t="s">
        <v>675</v>
      </c>
      <c r="BY81">
        <v>0</v>
      </c>
      <c r="BZ81">
        <v>27</v>
      </c>
      <c r="CA81" t="s">
        <v>882</v>
      </c>
      <c r="CC81">
        <v>443730</v>
      </c>
      <c r="CD81">
        <v>1</v>
      </c>
    </row>
    <row r="82" spans="1:82">
      <c r="A82">
        <v>79</v>
      </c>
      <c r="B82" t="s">
        <v>502</v>
      </c>
      <c r="C82" s="65">
        <v>1113000564</v>
      </c>
      <c r="D82" s="65" t="s">
        <v>236</v>
      </c>
      <c r="E82" s="65" t="str">
        <f t="shared" si="1"/>
        <v>営利法人（株式・合名・合資・合同会社）</v>
      </c>
      <c r="F82" s="65" t="s">
        <v>237</v>
      </c>
      <c r="G82" s="65" t="s">
        <v>67</v>
      </c>
      <c r="H82" s="72" t="s">
        <v>491</v>
      </c>
      <c r="I82" t="s">
        <v>1034</v>
      </c>
      <c r="J82" t="s">
        <v>1035</v>
      </c>
      <c r="K82" t="s">
        <v>1036</v>
      </c>
      <c r="L82" t="s">
        <v>1037</v>
      </c>
      <c r="Q82" t="s">
        <v>287</v>
      </c>
      <c r="R82" t="s">
        <v>287</v>
      </c>
      <c r="AD82">
        <v>15</v>
      </c>
      <c r="AH82" s="73">
        <v>45139</v>
      </c>
      <c r="AI82" t="s">
        <v>1038</v>
      </c>
      <c r="AJ82">
        <v>45139</v>
      </c>
      <c r="AK82" t="s">
        <v>484</v>
      </c>
      <c r="AL82" t="s">
        <v>879</v>
      </c>
      <c r="AM82">
        <v>45139</v>
      </c>
      <c r="AN82" t="s">
        <v>1039</v>
      </c>
      <c r="AP82" t="s">
        <v>1040</v>
      </c>
      <c r="AQ82" t="s">
        <v>511</v>
      </c>
      <c r="AR82" t="s">
        <v>511</v>
      </c>
      <c r="AT82" t="s">
        <v>287</v>
      </c>
      <c r="AU82" t="s">
        <v>488</v>
      </c>
      <c r="AW82">
        <v>1</v>
      </c>
      <c r="BJ82">
        <v>1</v>
      </c>
      <c r="BP82">
        <v>1</v>
      </c>
      <c r="BX82" t="s">
        <v>684</v>
      </c>
      <c r="BY82">
        <v>0</v>
      </c>
      <c r="BZ82">
        <v>20</v>
      </c>
      <c r="CA82" t="s">
        <v>882</v>
      </c>
      <c r="CC82" t="s">
        <v>491</v>
      </c>
    </row>
    <row r="83" spans="1:82">
      <c r="A83">
        <v>80</v>
      </c>
      <c r="B83" t="s">
        <v>385</v>
      </c>
      <c r="C83" s="65">
        <v>1113000663</v>
      </c>
      <c r="D83" s="65" t="s">
        <v>1041</v>
      </c>
      <c r="E83" s="65" t="str">
        <f t="shared" si="1"/>
        <v>営利法人（株式・合名・合資・合同会社）</v>
      </c>
      <c r="F83" s="65" t="s">
        <v>1042</v>
      </c>
      <c r="G83" s="65" t="s">
        <v>1043</v>
      </c>
      <c r="H83" s="72" t="s">
        <v>491</v>
      </c>
      <c r="I83" t="s">
        <v>1044</v>
      </c>
      <c r="J83" t="s">
        <v>1045</v>
      </c>
      <c r="K83" t="s">
        <v>1046</v>
      </c>
      <c r="L83" t="s">
        <v>1047</v>
      </c>
      <c r="Q83" t="s">
        <v>1048</v>
      </c>
      <c r="R83" t="s">
        <v>1048</v>
      </c>
      <c r="AD83">
        <v>20</v>
      </c>
      <c r="AH83" s="73">
        <v>46082</v>
      </c>
      <c r="AI83" t="s">
        <v>1049</v>
      </c>
      <c r="AJ83">
        <v>46082</v>
      </c>
      <c r="AK83" t="s">
        <v>484</v>
      </c>
      <c r="AL83" t="s">
        <v>905</v>
      </c>
      <c r="AM83">
        <v>46082</v>
      </c>
      <c r="AN83" t="s">
        <v>1050</v>
      </c>
      <c r="AP83" t="s">
        <v>1051</v>
      </c>
      <c r="AQ83" t="s">
        <v>511</v>
      </c>
      <c r="AR83" t="s">
        <v>511</v>
      </c>
      <c r="AT83" t="s">
        <v>1048</v>
      </c>
      <c r="AU83" t="s">
        <v>488</v>
      </c>
      <c r="AW83">
        <v>1</v>
      </c>
      <c r="BS83">
        <v>1</v>
      </c>
      <c r="BZ83">
        <v>20</v>
      </c>
      <c r="CA83" t="s">
        <v>882</v>
      </c>
    </row>
    <row r="84" spans="1:82">
      <c r="A84">
        <v>81</v>
      </c>
      <c r="B84" t="s">
        <v>502</v>
      </c>
      <c r="C84" s="65">
        <v>1113100992</v>
      </c>
      <c r="D84" s="65" t="s">
        <v>107</v>
      </c>
      <c r="E84" s="65" t="str">
        <f t="shared" si="1"/>
        <v>営利法人（株式・合名・合資・合同会社）</v>
      </c>
      <c r="F84" s="65" t="s">
        <v>28</v>
      </c>
      <c r="G84" s="65" t="s">
        <v>68</v>
      </c>
      <c r="H84" s="72">
        <v>18000</v>
      </c>
      <c r="I84" t="s">
        <v>1052</v>
      </c>
      <c r="J84" t="s">
        <v>1053</v>
      </c>
      <c r="K84" t="s">
        <v>1054</v>
      </c>
      <c r="L84" t="s">
        <v>1055</v>
      </c>
      <c r="M84" t="s">
        <v>287</v>
      </c>
      <c r="N84" t="s">
        <v>287</v>
      </c>
      <c r="O84" t="s">
        <v>287</v>
      </c>
      <c r="P84" t="s">
        <v>287</v>
      </c>
      <c r="Q84" t="s">
        <v>287</v>
      </c>
      <c r="R84" t="s">
        <v>287</v>
      </c>
      <c r="S84" t="s">
        <v>287</v>
      </c>
      <c r="AD84">
        <v>10</v>
      </c>
      <c r="AE84">
        <v>10</v>
      </c>
      <c r="AH84" s="73">
        <v>42248</v>
      </c>
      <c r="AI84" t="s">
        <v>1056</v>
      </c>
      <c r="AJ84">
        <v>42248</v>
      </c>
      <c r="AK84" t="s">
        <v>484</v>
      </c>
      <c r="AL84" t="s">
        <v>1057</v>
      </c>
      <c r="AM84">
        <v>42247</v>
      </c>
      <c r="AN84" t="s">
        <v>1058</v>
      </c>
      <c r="AP84" t="s">
        <v>1059</v>
      </c>
      <c r="AQ84" t="s">
        <v>511</v>
      </c>
      <c r="AR84" t="s">
        <v>511</v>
      </c>
      <c r="AT84" t="s">
        <v>287</v>
      </c>
      <c r="AU84" t="s">
        <v>488</v>
      </c>
      <c r="AW84">
        <v>2</v>
      </c>
      <c r="BS84">
        <v>1</v>
      </c>
      <c r="BX84" t="s">
        <v>684</v>
      </c>
      <c r="BY84">
        <v>0</v>
      </c>
      <c r="BZ84">
        <v>20</v>
      </c>
      <c r="CA84" t="s">
        <v>896</v>
      </c>
      <c r="CC84" t="s">
        <v>491</v>
      </c>
    </row>
    <row r="85" spans="1:82">
      <c r="A85">
        <v>82</v>
      </c>
      <c r="B85" t="s">
        <v>502</v>
      </c>
      <c r="C85" s="65">
        <v>1113101073</v>
      </c>
      <c r="D85" s="65" t="s">
        <v>189</v>
      </c>
      <c r="E85" s="65" t="str">
        <f t="shared" si="1"/>
        <v>営利法人（株式・合名・合資・合同会社）</v>
      </c>
      <c r="F85" s="65" t="s">
        <v>190</v>
      </c>
      <c r="G85" s="65" t="s">
        <v>68</v>
      </c>
      <c r="H85" s="72" t="s">
        <v>491</v>
      </c>
      <c r="I85" t="s">
        <v>1060</v>
      </c>
      <c r="J85" t="s">
        <v>1061</v>
      </c>
      <c r="K85" t="s">
        <v>1062</v>
      </c>
      <c r="L85" t="s">
        <v>1063</v>
      </c>
      <c r="Q85" t="s">
        <v>287</v>
      </c>
      <c r="R85" t="s">
        <v>287</v>
      </c>
      <c r="S85" t="s">
        <v>287</v>
      </c>
      <c r="AD85">
        <v>20</v>
      </c>
      <c r="AH85" s="73">
        <v>42705</v>
      </c>
      <c r="AI85" t="s">
        <v>1064</v>
      </c>
      <c r="AJ85">
        <v>42705</v>
      </c>
      <c r="AK85" t="s">
        <v>484</v>
      </c>
      <c r="AL85" t="s">
        <v>827</v>
      </c>
      <c r="AM85">
        <v>42692</v>
      </c>
      <c r="AN85" t="s">
        <v>964</v>
      </c>
      <c r="AP85" t="s">
        <v>1065</v>
      </c>
      <c r="AQ85" t="s">
        <v>511</v>
      </c>
      <c r="AR85" t="s">
        <v>511</v>
      </c>
      <c r="AT85" t="s">
        <v>287</v>
      </c>
      <c r="AU85" t="s">
        <v>488</v>
      </c>
      <c r="AW85">
        <v>1</v>
      </c>
      <c r="BH85">
        <v>1</v>
      </c>
      <c r="BX85" t="s">
        <v>675</v>
      </c>
      <c r="BY85">
        <v>0</v>
      </c>
      <c r="BZ85">
        <v>20</v>
      </c>
      <c r="CA85" t="s">
        <v>896</v>
      </c>
      <c r="CC85" t="s">
        <v>491</v>
      </c>
      <c r="CD85" t="s">
        <v>492</v>
      </c>
    </row>
    <row r="86" spans="1:82">
      <c r="A86">
        <v>83</v>
      </c>
      <c r="B86" t="s">
        <v>385</v>
      </c>
      <c r="C86" s="65">
        <v>1113101289</v>
      </c>
      <c r="D86" s="65" t="s">
        <v>140</v>
      </c>
      <c r="E86" s="65" t="str">
        <f t="shared" si="1"/>
        <v>営利法人（株式・合名・合資・合同会社）</v>
      </c>
      <c r="F86" s="65" t="s">
        <v>238</v>
      </c>
      <c r="G86" s="65" t="s">
        <v>68</v>
      </c>
      <c r="H86" s="72" t="s">
        <v>491</v>
      </c>
      <c r="I86" t="s">
        <v>1066</v>
      </c>
      <c r="J86" t="s">
        <v>1067</v>
      </c>
      <c r="K86" t="s">
        <v>1068</v>
      </c>
      <c r="L86" t="s">
        <v>1068</v>
      </c>
      <c r="Q86" t="s">
        <v>287</v>
      </c>
      <c r="R86" t="s">
        <v>287</v>
      </c>
      <c r="AD86">
        <v>20</v>
      </c>
      <c r="AH86" s="73">
        <v>44228</v>
      </c>
      <c r="AI86" t="s">
        <v>1069</v>
      </c>
      <c r="AJ86">
        <v>44228</v>
      </c>
      <c r="AL86" t="s">
        <v>1070</v>
      </c>
      <c r="AM86">
        <v>44228</v>
      </c>
      <c r="AN86" t="s">
        <v>1071</v>
      </c>
      <c r="AP86" t="s">
        <v>1072</v>
      </c>
      <c r="AQ86" t="s">
        <v>511</v>
      </c>
      <c r="AR86" t="s">
        <v>511</v>
      </c>
      <c r="AT86" t="s">
        <v>287</v>
      </c>
      <c r="AU86" t="s">
        <v>488</v>
      </c>
      <c r="AW86">
        <v>1</v>
      </c>
      <c r="BS86">
        <v>1</v>
      </c>
      <c r="BX86" t="s">
        <v>615</v>
      </c>
      <c r="BY86">
        <v>0</v>
      </c>
      <c r="BZ86">
        <v>10</v>
      </c>
      <c r="CA86" t="s">
        <v>501</v>
      </c>
      <c r="CC86" t="s">
        <v>491</v>
      </c>
      <c r="CD86">
        <v>1</v>
      </c>
    </row>
    <row r="87" spans="1:82">
      <c r="A87">
        <v>84</v>
      </c>
      <c r="B87" t="s">
        <v>502</v>
      </c>
      <c r="C87" s="65">
        <v>1113286551</v>
      </c>
      <c r="D87" s="65" t="s">
        <v>191</v>
      </c>
      <c r="E87" s="65" t="str">
        <f t="shared" si="1"/>
        <v>営利法人（株式・合名・合資・合同会社）</v>
      </c>
      <c r="F87" s="65" t="s">
        <v>239</v>
      </c>
      <c r="G87" s="65" t="s">
        <v>69</v>
      </c>
      <c r="H87" s="72" t="s">
        <v>491</v>
      </c>
      <c r="I87" t="s">
        <v>1073</v>
      </c>
      <c r="J87" t="s">
        <v>1074</v>
      </c>
      <c r="K87" t="s">
        <v>1075</v>
      </c>
      <c r="L87" t="s">
        <v>1076</v>
      </c>
      <c r="Q87" t="s">
        <v>287</v>
      </c>
      <c r="R87" t="s">
        <v>287</v>
      </c>
      <c r="AD87">
        <v>20</v>
      </c>
      <c r="AH87" s="73">
        <v>44866</v>
      </c>
      <c r="AI87" t="s">
        <v>1077</v>
      </c>
      <c r="AJ87">
        <v>44866</v>
      </c>
      <c r="AK87" t="s">
        <v>484</v>
      </c>
      <c r="AL87" t="s">
        <v>979</v>
      </c>
      <c r="AM87">
        <v>44866</v>
      </c>
      <c r="AN87" t="s">
        <v>1078</v>
      </c>
      <c r="AP87" t="s">
        <v>1079</v>
      </c>
      <c r="AQ87" t="s">
        <v>511</v>
      </c>
      <c r="AR87" t="s">
        <v>511</v>
      </c>
      <c r="AT87" t="s">
        <v>287</v>
      </c>
      <c r="AU87" t="s">
        <v>488</v>
      </c>
      <c r="AW87">
        <v>1</v>
      </c>
      <c r="BS87">
        <v>1</v>
      </c>
      <c r="BZ87">
        <v>20</v>
      </c>
      <c r="CA87" t="s">
        <v>896</v>
      </c>
      <c r="CC87" t="s">
        <v>491</v>
      </c>
    </row>
    <row r="88" spans="1:82">
      <c r="A88">
        <v>85</v>
      </c>
      <c r="B88" t="s">
        <v>502</v>
      </c>
      <c r="C88" s="65">
        <v>1113700296</v>
      </c>
      <c r="D88" s="65" t="s">
        <v>108</v>
      </c>
      <c r="E88" s="65" t="str">
        <f t="shared" si="1"/>
        <v>営利法人（株式・合名・合資・合同会社）</v>
      </c>
      <c r="F88" s="65" t="s">
        <v>240</v>
      </c>
      <c r="G88" s="65" t="s">
        <v>71</v>
      </c>
      <c r="H88" s="72" t="s">
        <v>491</v>
      </c>
      <c r="I88" t="s">
        <v>1080</v>
      </c>
      <c r="J88" t="s">
        <v>1081</v>
      </c>
      <c r="K88" t="s">
        <v>1082</v>
      </c>
      <c r="L88" t="s">
        <v>1083</v>
      </c>
      <c r="M88" t="s">
        <v>287</v>
      </c>
      <c r="N88" t="s">
        <v>287</v>
      </c>
      <c r="O88" t="s">
        <v>287</v>
      </c>
      <c r="P88" t="s">
        <v>287</v>
      </c>
      <c r="Q88" t="s">
        <v>287</v>
      </c>
      <c r="R88" t="s">
        <v>287</v>
      </c>
      <c r="S88" t="s">
        <v>287</v>
      </c>
      <c r="AD88">
        <v>20</v>
      </c>
      <c r="AH88" s="73">
        <v>41821</v>
      </c>
      <c r="AI88" t="s">
        <v>1084</v>
      </c>
      <c r="AJ88">
        <v>41821</v>
      </c>
      <c r="AK88" t="s">
        <v>484</v>
      </c>
      <c r="AM88">
        <v>41806</v>
      </c>
      <c r="AN88" t="s">
        <v>1085</v>
      </c>
      <c r="AP88" t="s">
        <v>1086</v>
      </c>
      <c r="AQ88" t="s">
        <v>511</v>
      </c>
      <c r="AR88" t="s">
        <v>511</v>
      </c>
      <c r="AT88" t="s">
        <v>287</v>
      </c>
      <c r="AU88" t="s">
        <v>488</v>
      </c>
      <c r="AW88">
        <v>1</v>
      </c>
      <c r="BS88">
        <v>1</v>
      </c>
      <c r="BX88" t="s">
        <v>489</v>
      </c>
      <c r="BY88">
        <v>0</v>
      </c>
      <c r="BZ88">
        <v>30</v>
      </c>
      <c r="CA88" t="s">
        <v>501</v>
      </c>
      <c r="CC88" t="s">
        <v>491</v>
      </c>
      <c r="CD88" t="s">
        <v>492</v>
      </c>
    </row>
    <row r="89" spans="1:82">
      <c r="A89">
        <v>86</v>
      </c>
      <c r="B89" t="s">
        <v>493</v>
      </c>
      <c r="C89" s="65">
        <v>1113700320</v>
      </c>
      <c r="D89" s="65" t="s">
        <v>109</v>
      </c>
      <c r="E89" s="65" t="str">
        <f t="shared" si="1"/>
        <v>営利法人（株式・合名・合資・合同会社）</v>
      </c>
      <c r="F89" s="65" t="s">
        <v>197</v>
      </c>
      <c r="G89" s="65" t="s">
        <v>71</v>
      </c>
      <c r="H89" s="72" t="s">
        <v>491</v>
      </c>
      <c r="I89" t="s">
        <v>1087</v>
      </c>
      <c r="J89" t="s">
        <v>1088</v>
      </c>
      <c r="K89" t="s">
        <v>1089</v>
      </c>
      <c r="L89" t="s">
        <v>1090</v>
      </c>
      <c r="M89" t="s">
        <v>1091</v>
      </c>
      <c r="P89" t="s">
        <v>287</v>
      </c>
      <c r="Q89" t="s">
        <v>287</v>
      </c>
      <c r="R89" t="s">
        <v>287</v>
      </c>
      <c r="S89" t="s">
        <v>287</v>
      </c>
      <c r="AD89">
        <v>20</v>
      </c>
      <c r="AE89">
        <v>10</v>
      </c>
      <c r="AH89" s="73">
        <v>42339</v>
      </c>
      <c r="AI89" t="s">
        <v>1092</v>
      </c>
      <c r="AJ89">
        <v>42339</v>
      </c>
      <c r="AK89" t="s">
        <v>484</v>
      </c>
      <c r="AL89" t="s">
        <v>508</v>
      </c>
      <c r="AM89">
        <v>42317</v>
      </c>
      <c r="AN89" t="s">
        <v>1093</v>
      </c>
      <c r="AP89" t="s">
        <v>1094</v>
      </c>
      <c r="AQ89" t="s">
        <v>511</v>
      </c>
      <c r="AR89" t="s">
        <v>511</v>
      </c>
      <c r="AT89" t="s">
        <v>287</v>
      </c>
      <c r="AV89" t="s">
        <v>488</v>
      </c>
      <c r="AW89">
        <v>2</v>
      </c>
      <c r="BS89">
        <v>1</v>
      </c>
      <c r="BX89" t="s">
        <v>684</v>
      </c>
      <c r="BY89">
        <v>0</v>
      </c>
      <c r="BZ89">
        <v>30</v>
      </c>
      <c r="CA89" t="s">
        <v>1095</v>
      </c>
      <c r="CB89">
        <v>1</v>
      </c>
      <c r="CC89" t="s">
        <v>491</v>
      </c>
    </row>
    <row r="90" spans="1:82">
      <c r="A90">
        <v>87</v>
      </c>
      <c r="B90" t="s">
        <v>502</v>
      </c>
      <c r="C90" s="65">
        <v>1113800237</v>
      </c>
      <c r="D90" s="65" t="s">
        <v>110</v>
      </c>
      <c r="E90" s="65" t="str">
        <f t="shared" si="1"/>
        <v>営利法人（株式・合名・合資・合同会社）</v>
      </c>
      <c r="F90" s="65" t="s">
        <v>111</v>
      </c>
      <c r="G90" s="65" t="s">
        <v>70</v>
      </c>
      <c r="H90" s="72" t="s">
        <v>491</v>
      </c>
      <c r="I90" t="s">
        <v>1096</v>
      </c>
      <c r="J90" t="s">
        <v>1097</v>
      </c>
      <c r="K90" t="s">
        <v>1098</v>
      </c>
      <c r="L90" t="s">
        <v>1099</v>
      </c>
      <c r="O90" t="s">
        <v>287</v>
      </c>
      <c r="P90" t="s">
        <v>287</v>
      </c>
      <c r="Q90" t="s">
        <v>287</v>
      </c>
      <c r="R90" t="s">
        <v>287</v>
      </c>
      <c r="S90" t="s">
        <v>287</v>
      </c>
      <c r="AD90">
        <v>15</v>
      </c>
      <c r="AH90" s="73">
        <v>42217</v>
      </c>
      <c r="AI90" t="s">
        <v>1100</v>
      </c>
      <c r="AJ90">
        <v>42217</v>
      </c>
      <c r="AK90" t="s">
        <v>484</v>
      </c>
      <c r="AL90" t="s">
        <v>508</v>
      </c>
      <c r="AM90">
        <v>42206</v>
      </c>
      <c r="AN90" t="s">
        <v>1101</v>
      </c>
      <c r="AP90" t="s">
        <v>1102</v>
      </c>
      <c r="AQ90" t="s">
        <v>511</v>
      </c>
      <c r="AR90" t="s">
        <v>511</v>
      </c>
      <c r="AT90" t="s">
        <v>287</v>
      </c>
      <c r="AU90" t="s">
        <v>488</v>
      </c>
      <c r="AW90">
        <v>1</v>
      </c>
      <c r="BS90">
        <v>1</v>
      </c>
      <c r="BX90" t="s">
        <v>1103</v>
      </c>
      <c r="BY90">
        <v>0</v>
      </c>
      <c r="BZ90">
        <v>31</v>
      </c>
      <c r="CA90" t="s">
        <v>501</v>
      </c>
    </row>
    <row r="91" spans="1:82">
      <c r="A91">
        <v>88</v>
      </c>
      <c r="B91" t="s">
        <v>385</v>
      </c>
      <c r="C91" s="65">
        <v>1114267071</v>
      </c>
      <c r="D91" s="65" t="s">
        <v>1104</v>
      </c>
      <c r="E91" s="65" t="str">
        <f t="shared" si="1"/>
        <v>特定非営利活動法人</v>
      </c>
      <c r="F91" s="65" t="s">
        <v>1105</v>
      </c>
      <c r="G91" s="65" t="s">
        <v>1106</v>
      </c>
      <c r="H91" s="72" t="s">
        <v>491</v>
      </c>
      <c r="I91" t="s">
        <v>1107</v>
      </c>
      <c r="J91" t="s">
        <v>1108</v>
      </c>
      <c r="K91" t="s">
        <v>1109</v>
      </c>
      <c r="L91" t="s">
        <v>1109</v>
      </c>
      <c r="Q91" t="s">
        <v>287</v>
      </c>
      <c r="R91" t="s">
        <v>287</v>
      </c>
      <c r="AD91">
        <v>10</v>
      </c>
      <c r="AH91" s="73" t="s">
        <v>1110</v>
      </c>
      <c r="AI91" t="s">
        <v>1111</v>
      </c>
      <c r="AJ91" t="s">
        <v>1110</v>
      </c>
      <c r="AK91" t="s">
        <v>491</v>
      </c>
      <c r="AL91" t="s">
        <v>1112</v>
      </c>
      <c r="AM91" t="s">
        <v>1110</v>
      </c>
      <c r="AN91" t="s">
        <v>1113</v>
      </c>
      <c r="AP91" t="s">
        <v>1114</v>
      </c>
      <c r="AQ91" t="s">
        <v>674</v>
      </c>
      <c r="AR91" t="s">
        <v>674</v>
      </c>
      <c r="AT91" t="s">
        <v>287</v>
      </c>
      <c r="AU91" t="s">
        <v>488</v>
      </c>
      <c r="AW91">
        <v>1</v>
      </c>
      <c r="BC91">
        <v>1</v>
      </c>
      <c r="BT91" t="s">
        <v>440</v>
      </c>
      <c r="BU91">
        <v>30</v>
      </c>
      <c r="BW91">
        <v>33695</v>
      </c>
      <c r="BX91" t="s">
        <v>1115</v>
      </c>
      <c r="BY91">
        <v>30</v>
      </c>
      <c r="BZ91">
        <v>55</v>
      </c>
      <c r="CA91" t="s">
        <v>1116</v>
      </c>
      <c r="CC91">
        <v>0</v>
      </c>
      <c r="CD91">
        <v>1</v>
      </c>
    </row>
    <row r="92" spans="1:82">
      <c r="A92">
        <v>89</v>
      </c>
      <c r="B92" t="s">
        <v>385</v>
      </c>
      <c r="C92" s="65">
        <v>1114601204</v>
      </c>
      <c r="D92" s="65" t="s">
        <v>241</v>
      </c>
      <c r="E92" s="65" t="str">
        <f t="shared" si="1"/>
        <v>営利法人（株式・合名・合資・合同会社）</v>
      </c>
      <c r="F92" s="65" t="s">
        <v>242</v>
      </c>
      <c r="G92" s="65" t="s">
        <v>72</v>
      </c>
      <c r="H92" s="72" t="s">
        <v>491</v>
      </c>
      <c r="I92" t="s">
        <v>1117</v>
      </c>
      <c r="J92" t="s">
        <v>1118</v>
      </c>
      <c r="K92" t="s">
        <v>1119</v>
      </c>
      <c r="L92" t="s">
        <v>1120</v>
      </c>
      <c r="Q92" t="s">
        <v>287</v>
      </c>
      <c r="R92" t="s">
        <v>287</v>
      </c>
      <c r="AD92">
        <v>20</v>
      </c>
      <c r="AH92" s="73">
        <v>45323</v>
      </c>
      <c r="AI92" t="s">
        <v>1121</v>
      </c>
      <c r="AJ92">
        <v>45323</v>
      </c>
      <c r="AK92" t="s">
        <v>484</v>
      </c>
      <c r="AL92" t="s">
        <v>1122</v>
      </c>
      <c r="AM92">
        <v>45323</v>
      </c>
      <c r="AN92" t="s">
        <v>1123</v>
      </c>
      <c r="AP92" t="s">
        <v>1124</v>
      </c>
      <c r="AQ92" t="s">
        <v>511</v>
      </c>
      <c r="AR92" t="s">
        <v>511</v>
      </c>
      <c r="AT92" t="s">
        <v>287</v>
      </c>
      <c r="AU92" t="s">
        <v>488</v>
      </c>
      <c r="AW92">
        <v>1</v>
      </c>
      <c r="BS92">
        <v>1</v>
      </c>
      <c r="BX92" t="s">
        <v>608</v>
      </c>
      <c r="BY92">
        <v>0</v>
      </c>
      <c r="BZ92">
        <v>20</v>
      </c>
      <c r="CA92" t="s">
        <v>896</v>
      </c>
      <c r="CC92" t="s">
        <v>491</v>
      </c>
    </row>
    <row r="93" spans="1:82">
      <c r="A93">
        <v>90</v>
      </c>
      <c r="B93" t="s">
        <v>385</v>
      </c>
      <c r="C93" s="65">
        <v>1114900358</v>
      </c>
      <c r="D93" s="65" t="s">
        <v>141</v>
      </c>
      <c r="E93" s="65" t="str">
        <f t="shared" si="1"/>
        <v>営利法人（株式・合名・合資・合同会社）</v>
      </c>
      <c r="F93" s="65" t="s">
        <v>142</v>
      </c>
      <c r="G93" s="65" t="s">
        <v>73</v>
      </c>
      <c r="H93" s="72" t="s">
        <v>491</v>
      </c>
      <c r="I93" t="s">
        <v>1125</v>
      </c>
      <c r="J93" t="s">
        <v>1126</v>
      </c>
      <c r="K93" t="s">
        <v>1127</v>
      </c>
      <c r="L93" t="s">
        <v>1128</v>
      </c>
      <c r="M93" t="s">
        <v>1129</v>
      </c>
      <c r="N93" t="s">
        <v>1129</v>
      </c>
      <c r="O93" t="s">
        <v>1129</v>
      </c>
      <c r="P93" t="s">
        <v>1129</v>
      </c>
      <c r="Q93" t="s">
        <v>287</v>
      </c>
      <c r="R93" t="s">
        <v>287</v>
      </c>
      <c r="S93" t="s">
        <v>1129</v>
      </c>
      <c r="AD93">
        <v>10</v>
      </c>
      <c r="AH93" s="73">
        <v>44228</v>
      </c>
      <c r="AI93" t="s">
        <v>1130</v>
      </c>
      <c r="AJ93">
        <v>44228</v>
      </c>
      <c r="AL93" t="s">
        <v>694</v>
      </c>
      <c r="AM93">
        <v>44228</v>
      </c>
      <c r="AN93" t="s">
        <v>1131</v>
      </c>
      <c r="AP93" t="s">
        <v>1132</v>
      </c>
      <c r="AQ93" t="s">
        <v>511</v>
      </c>
      <c r="AR93" t="s">
        <v>511</v>
      </c>
      <c r="AT93" t="s">
        <v>287</v>
      </c>
      <c r="AU93" t="s">
        <v>488</v>
      </c>
      <c r="AW93">
        <v>1</v>
      </c>
      <c r="BJ93">
        <v>1</v>
      </c>
      <c r="BT93" t="s">
        <v>440</v>
      </c>
      <c r="BV93">
        <v>20</v>
      </c>
      <c r="BW93">
        <v>38824</v>
      </c>
      <c r="BX93" t="s">
        <v>608</v>
      </c>
      <c r="BY93">
        <v>0</v>
      </c>
      <c r="BZ93">
        <v>20</v>
      </c>
      <c r="CA93" t="s">
        <v>1133</v>
      </c>
      <c r="CC93" t="s">
        <v>491</v>
      </c>
    </row>
    <row r="94" spans="1:82">
      <c r="A94">
        <v>91</v>
      </c>
      <c r="B94" t="s">
        <v>502</v>
      </c>
      <c r="C94" s="65">
        <v>1115100289</v>
      </c>
      <c r="D94" s="65" t="s">
        <v>112</v>
      </c>
      <c r="E94" s="65" t="str">
        <f t="shared" si="1"/>
        <v>社会福祉法人（社協以外）</v>
      </c>
      <c r="F94" s="65" t="s">
        <v>243</v>
      </c>
      <c r="G94" s="65" t="s">
        <v>74</v>
      </c>
      <c r="H94" s="72" t="s">
        <v>491</v>
      </c>
      <c r="I94" t="s">
        <v>1134</v>
      </c>
      <c r="J94">
        <v>3520023</v>
      </c>
      <c r="K94" t="s">
        <v>1135</v>
      </c>
      <c r="L94" t="s">
        <v>1136</v>
      </c>
      <c r="M94" t="s">
        <v>287</v>
      </c>
      <c r="N94" t="s">
        <v>287</v>
      </c>
      <c r="O94" t="s">
        <v>287</v>
      </c>
      <c r="P94" t="s">
        <v>287</v>
      </c>
      <c r="Q94" t="s">
        <v>287</v>
      </c>
      <c r="R94" t="s">
        <v>287</v>
      </c>
      <c r="S94" t="s">
        <v>287</v>
      </c>
      <c r="AD94">
        <v>40</v>
      </c>
      <c r="AH94" s="73">
        <v>39904</v>
      </c>
      <c r="AI94" t="s">
        <v>1137</v>
      </c>
      <c r="AJ94">
        <v>39904</v>
      </c>
      <c r="AK94" t="s">
        <v>484</v>
      </c>
      <c r="AM94">
        <v>41486</v>
      </c>
      <c r="AN94" t="s">
        <v>1138</v>
      </c>
      <c r="AP94" t="s">
        <v>1139</v>
      </c>
      <c r="AQ94" t="s">
        <v>487</v>
      </c>
      <c r="AR94" t="s">
        <v>487</v>
      </c>
      <c r="AT94" t="s">
        <v>287</v>
      </c>
      <c r="AU94" t="s">
        <v>488</v>
      </c>
      <c r="AW94">
        <v>1</v>
      </c>
      <c r="BO94">
        <v>1</v>
      </c>
      <c r="BQ94">
        <v>1</v>
      </c>
      <c r="BT94" t="s">
        <v>441</v>
      </c>
      <c r="BV94">
        <v>12</v>
      </c>
      <c r="BW94">
        <v>36465</v>
      </c>
      <c r="BX94" t="s">
        <v>608</v>
      </c>
      <c r="BY94">
        <v>0</v>
      </c>
      <c r="BZ94">
        <v>23</v>
      </c>
      <c r="CA94" t="s">
        <v>882</v>
      </c>
      <c r="CC94" t="s">
        <v>491</v>
      </c>
      <c r="CD94">
        <v>1</v>
      </c>
    </row>
    <row r="95" spans="1:82">
      <c r="A95">
        <v>92</v>
      </c>
      <c r="B95" t="s">
        <v>480</v>
      </c>
      <c r="C95" s="65">
        <v>1115100958</v>
      </c>
      <c r="D95" s="65" t="s">
        <v>244</v>
      </c>
      <c r="E95" s="65" t="str">
        <f t="shared" si="1"/>
        <v>営利法人（株式・合名・合資・合同会社）</v>
      </c>
      <c r="F95" s="65" t="s">
        <v>245</v>
      </c>
      <c r="G95" s="65" t="s">
        <v>74</v>
      </c>
      <c r="H95" s="72" t="s">
        <v>491</v>
      </c>
      <c r="I95" t="s">
        <v>1140</v>
      </c>
      <c r="J95" t="s">
        <v>1141</v>
      </c>
      <c r="K95" t="s">
        <v>1142</v>
      </c>
      <c r="M95" t="s">
        <v>287</v>
      </c>
      <c r="O95" t="s">
        <v>287</v>
      </c>
      <c r="P95" t="s">
        <v>287</v>
      </c>
      <c r="Q95" t="s">
        <v>287</v>
      </c>
      <c r="R95" t="s">
        <v>287</v>
      </c>
      <c r="AB95">
        <v>10</v>
      </c>
      <c r="AD95">
        <v>10</v>
      </c>
      <c r="AH95" s="73">
        <v>45261</v>
      </c>
      <c r="AI95" t="s">
        <v>1143</v>
      </c>
      <c r="AJ95">
        <v>45261</v>
      </c>
      <c r="AK95" t="s">
        <v>491</v>
      </c>
      <c r="AL95" t="s">
        <v>879</v>
      </c>
      <c r="AM95">
        <v>45261</v>
      </c>
      <c r="AN95" t="s">
        <v>1144</v>
      </c>
      <c r="AP95" t="s">
        <v>1145</v>
      </c>
      <c r="AQ95" t="s">
        <v>511</v>
      </c>
      <c r="AR95" t="s">
        <v>511</v>
      </c>
      <c r="AT95" t="s">
        <v>287</v>
      </c>
      <c r="AV95" t="s">
        <v>488</v>
      </c>
      <c r="AW95">
        <v>2</v>
      </c>
      <c r="BS95">
        <v>1</v>
      </c>
      <c r="CA95" t="s">
        <v>882</v>
      </c>
      <c r="CD95" t="s">
        <v>492</v>
      </c>
    </row>
    <row r="96" spans="1:82">
      <c r="A96">
        <v>93</v>
      </c>
      <c r="B96" t="s">
        <v>385</v>
      </c>
      <c r="C96" s="65">
        <v>1115200188</v>
      </c>
      <c r="D96" s="65" t="s">
        <v>100</v>
      </c>
      <c r="E96" s="65" t="str">
        <f t="shared" si="1"/>
        <v>営利法人（株式・合名・合資・合同会社）</v>
      </c>
      <c r="F96" s="65" t="s">
        <v>246</v>
      </c>
      <c r="G96" s="65" t="s">
        <v>75</v>
      </c>
      <c r="H96" s="72" t="s">
        <v>491</v>
      </c>
      <c r="I96" t="s">
        <v>1146</v>
      </c>
      <c r="J96" t="s">
        <v>1147</v>
      </c>
      <c r="K96" t="s">
        <v>1148</v>
      </c>
      <c r="L96" t="s">
        <v>1149</v>
      </c>
      <c r="N96" t="s">
        <v>287</v>
      </c>
      <c r="O96" t="s">
        <v>287</v>
      </c>
      <c r="P96" t="s">
        <v>287</v>
      </c>
      <c r="Q96" t="s">
        <v>287</v>
      </c>
      <c r="R96" t="s">
        <v>287</v>
      </c>
      <c r="S96" t="s">
        <v>287</v>
      </c>
      <c r="AD96">
        <v>20</v>
      </c>
      <c r="AH96" s="73">
        <v>42675</v>
      </c>
      <c r="AI96" t="s">
        <v>1150</v>
      </c>
      <c r="AJ96">
        <v>42675</v>
      </c>
      <c r="AK96" t="s">
        <v>491</v>
      </c>
      <c r="AL96" t="s">
        <v>871</v>
      </c>
      <c r="AM96">
        <v>42675</v>
      </c>
      <c r="AN96" t="s">
        <v>1151</v>
      </c>
      <c r="AP96" t="s">
        <v>1152</v>
      </c>
      <c r="AQ96" t="s">
        <v>511</v>
      </c>
      <c r="AR96" t="s">
        <v>511</v>
      </c>
      <c r="AT96" t="s">
        <v>287</v>
      </c>
      <c r="AU96" t="s">
        <v>488</v>
      </c>
      <c r="AW96">
        <v>1</v>
      </c>
      <c r="BX96" t="s">
        <v>615</v>
      </c>
      <c r="BY96">
        <v>0</v>
      </c>
      <c r="BZ96">
        <v>12</v>
      </c>
      <c r="CA96" t="s">
        <v>501</v>
      </c>
      <c r="CC96" t="s">
        <v>491</v>
      </c>
    </row>
    <row r="97" spans="1:82">
      <c r="A97">
        <v>94</v>
      </c>
      <c r="B97" t="s">
        <v>480</v>
      </c>
      <c r="C97" s="65">
        <v>1115700229</v>
      </c>
      <c r="D97" s="65" t="s">
        <v>129</v>
      </c>
      <c r="E97" s="65" t="str">
        <f t="shared" si="1"/>
        <v>特定非営利活動法人</v>
      </c>
      <c r="F97" s="65" t="s">
        <v>1153</v>
      </c>
      <c r="G97" s="65" t="s">
        <v>76</v>
      </c>
      <c r="H97" s="72" t="s">
        <v>491</v>
      </c>
      <c r="I97" t="s">
        <v>1154</v>
      </c>
      <c r="J97" t="s">
        <v>1155</v>
      </c>
      <c r="K97" t="s">
        <v>1156</v>
      </c>
      <c r="L97" t="s">
        <v>1157</v>
      </c>
      <c r="M97" t="s">
        <v>287</v>
      </c>
      <c r="O97" t="s">
        <v>287</v>
      </c>
      <c r="P97" t="s">
        <v>287</v>
      </c>
      <c r="Q97" t="s">
        <v>287</v>
      </c>
      <c r="R97" t="s">
        <v>287</v>
      </c>
      <c r="S97" t="s">
        <v>287</v>
      </c>
      <c r="AD97">
        <v>10</v>
      </c>
      <c r="AE97">
        <v>30</v>
      </c>
      <c r="AH97" s="73">
        <v>41974</v>
      </c>
      <c r="AI97" t="s">
        <v>1158</v>
      </c>
      <c r="AJ97">
        <v>41974</v>
      </c>
      <c r="AK97" t="s">
        <v>484</v>
      </c>
      <c r="AN97" t="s">
        <v>1159</v>
      </c>
      <c r="AP97" t="s">
        <v>1160</v>
      </c>
      <c r="AQ97" t="s">
        <v>674</v>
      </c>
      <c r="AR97" t="s">
        <v>674</v>
      </c>
      <c r="AT97" t="s">
        <v>287</v>
      </c>
      <c r="AV97" t="s">
        <v>488</v>
      </c>
      <c r="AW97">
        <v>2</v>
      </c>
      <c r="AZ97">
        <v>1</v>
      </c>
      <c r="BR97" t="s">
        <v>1161</v>
      </c>
      <c r="BT97" t="s">
        <v>990</v>
      </c>
      <c r="BU97">
        <v>50</v>
      </c>
      <c r="BW97">
        <v>31625</v>
      </c>
      <c r="BX97" t="s">
        <v>608</v>
      </c>
      <c r="BY97">
        <v>0</v>
      </c>
      <c r="BZ97">
        <v>20</v>
      </c>
      <c r="CA97" t="s">
        <v>501</v>
      </c>
      <c r="CC97" t="s">
        <v>491</v>
      </c>
      <c r="CD97">
        <v>1</v>
      </c>
    </row>
    <row r="98" spans="1:82">
      <c r="A98">
        <v>95</v>
      </c>
      <c r="B98" t="s">
        <v>502</v>
      </c>
      <c r="C98" s="65">
        <v>1116000306</v>
      </c>
      <c r="D98" s="65" t="s">
        <v>247</v>
      </c>
      <c r="E98" s="65" t="str">
        <f t="shared" si="1"/>
        <v>営利法人（株式・合名・合資・合同会社）</v>
      </c>
      <c r="F98" s="65" t="s">
        <v>113</v>
      </c>
      <c r="G98" s="65" t="s">
        <v>248</v>
      </c>
      <c r="H98" s="72" t="s">
        <v>491</v>
      </c>
      <c r="I98" t="s">
        <v>1162</v>
      </c>
      <c r="J98" t="s">
        <v>1163</v>
      </c>
      <c r="K98" t="s">
        <v>1164</v>
      </c>
      <c r="L98" t="s">
        <v>1165</v>
      </c>
      <c r="Q98" t="s">
        <v>287</v>
      </c>
      <c r="R98" t="s">
        <v>287</v>
      </c>
      <c r="AD98">
        <v>15</v>
      </c>
      <c r="AH98" s="73">
        <v>42125</v>
      </c>
      <c r="AI98" t="s">
        <v>1166</v>
      </c>
      <c r="AJ98">
        <v>42125</v>
      </c>
      <c r="AL98" t="s">
        <v>972</v>
      </c>
      <c r="AM98">
        <v>42125</v>
      </c>
      <c r="AN98" t="s">
        <v>1167</v>
      </c>
      <c r="AP98" t="s">
        <v>1168</v>
      </c>
      <c r="AQ98" t="s">
        <v>511</v>
      </c>
      <c r="AR98" t="s">
        <v>511</v>
      </c>
      <c r="AT98" t="s">
        <v>287</v>
      </c>
      <c r="AU98" t="s">
        <v>488</v>
      </c>
      <c r="AW98">
        <v>1</v>
      </c>
      <c r="BS98">
        <v>1</v>
      </c>
      <c r="BX98" t="s">
        <v>608</v>
      </c>
      <c r="BY98">
        <v>0</v>
      </c>
      <c r="BZ98">
        <v>20</v>
      </c>
      <c r="CA98" t="s">
        <v>882</v>
      </c>
      <c r="CD98" t="s">
        <v>492</v>
      </c>
    </row>
    <row r="99" spans="1:82">
      <c r="A99">
        <v>96</v>
      </c>
      <c r="B99" t="s">
        <v>502</v>
      </c>
      <c r="C99" s="65">
        <v>1116100262</v>
      </c>
      <c r="D99" s="65" t="s">
        <v>143</v>
      </c>
      <c r="E99" s="65" t="str">
        <f t="shared" si="1"/>
        <v>営利法人（株式・合名・合資・合同会社）</v>
      </c>
      <c r="F99" s="65" t="s">
        <v>249</v>
      </c>
      <c r="G99" s="65" t="s">
        <v>77</v>
      </c>
      <c r="H99" s="72" t="s">
        <v>491</v>
      </c>
      <c r="I99" t="s">
        <v>1169</v>
      </c>
      <c r="J99" t="s">
        <v>1170</v>
      </c>
      <c r="K99" t="s">
        <v>1171</v>
      </c>
      <c r="L99" t="s">
        <v>1171</v>
      </c>
      <c r="P99" t="s">
        <v>287</v>
      </c>
      <c r="Q99" t="s">
        <v>287</v>
      </c>
      <c r="R99" t="s">
        <v>287</v>
      </c>
      <c r="S99" t="s">
        <v>287</v>
      </c>
      <c r="AD99">
        <v>20</v>
      </c>
      <c r="AH99" s="73">
        <v>43800</v>
      </c>
      <c r="AI99" t="s">
        <v>1172</v>
      </c>
      <c r="AJ99">
        <v>43800</v>
      </c>
      <c r="AK99" t="s">
        <v>484</v>
      </c>
      <c r="AL99" t="s">
        <v>1070</v>
      </c>
      <c r="AM99">
        <v>43800</v>
      </c>
      <c r="AN99" t="s">
        <v>1173</v>
      </c>
      <c r="AP99" t="s">
        <v>1174</v>
      </c>
      <c r="AQ99" t="s">
        <v>511</v>
      </c>
      <c r="AR99" t="s">
        <v>511</v>
      </c>
      <c r="AT99" t="s">
        <v>287</v>
      </c>
      <c r="AU99" t="s">
        <v>488</v>
      </c>
      <c r="AW99">
        <v>1</v>
      </c>
      <c r="BS99">
        <v>1</v>
      </c>
      <c r="BX99" t="s">
        <v>1103</v>
      </c>
      <c r="BY99">
        <v>0</v>
      </c>
      <c r="BZ99">
        <v>20</v>
      </c>
      <c r="CA99" t="s">
        <v>501</v>
      </c>
    </row>
    <row r="100" spans="1:82">
      <c r="A100">
        <v>97</v>
      </c>
      <c r="B100" t="s">
        <v>502</v>
      </c>
      <c r="C100" s="65">
        <v>1116400167</v>
      </c>
      <c r="D100" s="65" t="s">
        <v>144</v>
      </c>
      <c r="E100" s="65" t="str">
        <f t="shared" si="1"/>
        <v>その他（社団・財団・農協・生協等）</v>
      </c>
      <c r="F100" s="65" t="s">
        <v>194</v>
      </c>
      <c r="G100" s="65" t="s">
        <v>78</v>
      </c>
      <c r="H100" s="72" t="s">
        <v>491</v>
      </c>
      <c r="I100" t="s">
        <v>1175</v>
      </c>
      <c r="J100" t="s">
        <v>1176</v>
      </c>
      <c r="K100" t="s">
        <v>1177</v>
      </c>
      <c r="L100" t="s">
        <v>1178</v>
      </c>
      <c r="Q100" t="s">
        <v>287</v>
      </c>
      <c r="R100" t="s">
        <v>287</v>
      </c>
      <c r="AD100">
        <v>20</v>
      </c>
      <c r="AH100" s="73">
        <v>42156</v>
      </c>
      <c r="AI100" t="s">
        <v>1179</v>
      </c>
      <c r="AJ100">
        <v>42156</v>
      </c>
      <c r="AK100" t="s">
        <v>484</v>
      </c>
      <c r="AL100" t="s">
        <v>508</v>
      </c>
      <c r="AM100">
        <v>42143</v>
      </c>
      <c r="AN100" t="s">
        <v>708</v>
      </c>
      <c r="AP100" t="s">
        <v>1180</v>
      </c>
      <c r="AQ100" t="s">
        <v>635</v>
      </c>
      <c r="AR100" t="s">
        <v>635</v>
      </c>
      <c r="AT100" t="s">
        <v>287</v>
      </c>
      <c r="AU100" t="s">
        <v>488</v>
      </c>
      <c r="AW100">
        <v>1</v>
      </c>
      <c r="BQ100">
        <v>1</v>
      </c>
      <c r="BX100" t="s">
        <v>608</v>
      </c>
      <c r="BY100">
        <v>0</v>
      </c>
      <c r="BZ100">
        <v>20</v>
      </c>
      <c r="CA100" t="s">
        <v>501</v>
      </c>
      <c r="CC100" t="s">
        <v>491</v>
      </c>
      <c r="CD100" t="s">
        <v>492</v>
      </c>
    </row>
    <row r="101" spans="1:82">
      <c r="A101">
        <v>98</v>
      </c>
      <c r="B101" t="s">
        <v>480</v>
      </c>
      <c r="C101" s="65">
        <v>1116502525</v>
      </c>
      <c r="D101" s="65" t="s">
        <v>130</v>
      </c>
      <c r="E101" s="65" t="str">
        <f t="shared" si="1"/>
        <v>営利法人（株式・合名・合資・合同会社）</v>
      </c>
      <c r="F101" s="65" t="s">
        <v>1181</v>
      </c>
      <c r="G101" s="65" t="s">
        <v>79</v>
      </c>
      <c r="H101" s="72">
        <v>0</v>
      </c>
      <c r="I101" t="s">
        <v>1182</v>
      </c>
      <c r="J101">
        <v>3360033</v>
      </c>
      <c r="K101" t="s">
        <v>1183</v>
      </c>
      <c r="L101" t="s">
        <v>1184</v>
      </c>
      <c r="M101" t="s">
        <v>287</v>
      </c>
      <c r="O101" t="s">
        <v>287</v>
      </c>
      <c r="Q101" t="s">
        <v>287</v>
      </c>
      <c r="AD101">
        <v>20</v>
      </c>
      <c r="AE101">
        <v>20</v>
      </c>
      <c r="AH101" s="73">
        <v>39234</v>
      </c>
      <c r="AI101" t="s">
        <v>1185</v>
      </c>
      <c r="AJ101">
        <v>39234</v>
      </c>
      <c r="AK101" t="s">
        <v>484</v>
      </c>
      <c r="AM101">
        <v>41486</v>
      </c>
      <c r="AN101" t="s">
        <v>1186</v>
      </c>
      <c r="AP101" t="s">
        <v>1187</v>
      </c>
      <c r="AQ101" t="s">
        <v>511</v>
      </c>
      <c r="AR101" t="s">
        <v>511</v>
      </c>
      <c r="AT101" t="s">
        <v>287</v>
      </c>
      <c r="AV101" t="s">
        <v>488</v>
      </c>
      <c r="AW101">
        <v>2</v>
      </c>
      <c r="BL101">
        <v>1</v>
      </c>
      <c r="BP101">
        <v>1</v>
      </c>
      <c r="BT101" t="s">
        <v>440</v>
      </c>
      <c r="BV101">
        <v>15</v>
      </c>
      <c r="BW101">
        <v>37316</v>
      </c>
      <c r="BX101" t="s">
        <v>1188</v>
      </c>
      <c r="BY101">
        <v>0</v>
      </c>
      <c r="BZ101">
        <v>60</v>
      </c>
      <c r="CA101" t="s">
        <v>1189</v>
      </c>
      <c r="CD101">
        <v>1</v>
      </c>
    </row>
    <row r="102" spans="1:82">
      <c r="A102">
        <v>99</v>
      </c>
      <c r="B102" t="s">
        <v>480</v>
      </c>
      <c r="C102" s="65">
        <v>1116502764</v>
      </c>
      <c r="D102" s="65" t="s">
        <v>131</v>
      </c>
      <c r="E102" s="65" t="str">
        <f t="shared" si="1"/>
        <v>社会福祉法人（社協以外）</v>
      </c>
      <c r="F102" s="65" t="s">
        <v>132</v>
      </c>
      <c r="G102" s="65" t="s">
        <v>79</v>
      </c>
      <c r="H102" s="72" t="s">
        <v>491</v>
      </c>
      <c r="I102" t="s">
        <v>1190</v>
      </c>
      <c r="J102">
        <v>3310060</v>
      </c>
      <c r="K102" t="s">
        <v>1191</v>
      </c>
      <c r="L102" t="s">
        <v>1192</v>
      </c>
      <c r="M102" t="s">
        <v>287</v>
      </c>
      <c r="N102" t="s">
        <v>287</v>
      </c>
      <c r="O102" t="s">
        <v>287</v>
      </c>
      <c r="P102" t="s">
        <v>287</v>
      </c>
      <c r="Q102" t="s">
        <v>287</v>
      </c>
      <c r="R102" t="s">
        <v>287</v>
      </c>
      <c r="S102" t="s">
        <v>287</v>
      </c>
      <c r="U102" t="s">
        <v>1193</v>
      </c>
      <c r="V102">
        <v>19</v>
      </c>
      <c r="X102">
        <v>10</v>
      </c>
      <c r="AB102">
        <v>6</v>
      </c>
      <c r="AD102">
        <v>10</v>
      </c>
      <c r="AE102">
        <v>34</v>
      </c>
      <c r="AH102" s="73">
        <v>39448</v>
      </c>
      <c r="AI102" t="s">
        <v>1194</v>
      </c>
      <c r="AJ102">
        <v>39448</v>
      </c>
      <c r="AK102">
        <v>39448</v>
      </c>
      <c r="AM102">
        <v>41486</v>
      </c>
      <c r="AN102" t="s">
        <v>1195</v>
      </c>
      <c r="AP102" t="s">
        <v>1196</v>
      </c>
      <c r="AQ102" t="s">
        <v>487</v>
      </c>
      <c r="AR102" t="s">
        <v>487</v>
      </c>
      <c r="AT102" t="s">
        <v>287</v>
      </c>
      <c r="AV102" t="s">
        <v>488</v>
      </c>
      <c r="AW102">
        <v>4</v>
      </c>
      <c r="AX102" t="s">
        <v>1197</v>
      </c>
      <c r="AY102" t="s">
        <v>487</v>
      </c>
      <c r="BP102">
        <v>1</v>
      </c>
      <c r="BT102" t="s">
        <v>440</v>
      </c>
      <c r="BX102" t="s">
        <v>1198</v>
      </c>
      <c r="BY102">
        <v>0</v>
      </c>
      <c r="BZ102">
        <v>35</v>
      </c>
      <c r="CA102" t="s">
        <v>1189</v>
      </c>
      <c r="CC102" t="s">
        <v>1199</v>
      </c>
    </row>
    <row r="103" spans="1:82">
      <c r="A103">
        <v>100</v>
      </c>
      <c r="B103" t="s">
        <v>480</v>
      </c>
      <c r="C103" s="65">
        <v>1116504430</v>
      </c>
      <c r="D103" s="65" t="s">
        <v>80</v>
      </c>
      <c r="E103" s="65" t="str">
        <f t="shared" si="1"/>
        <v>その他（社団・財団・農協・生協等）</v>
      </c>
      <c r="F103" s="65" t="s">
        <v>268</v>
      </c>
      <c r="G103" s="65" t="s">
        <v>79</v>
      </c>
      <c r="H103" s="72" t="s">
        <v>491</v>
      </c>
      <c r="I103" t="s">
        <v>1200</v>
      </c>
      <c r="J103" t="s">
        <v>1201</v>
      </c>
      <c r="K103" t="s">
        <v>1202</v>
      </c>
      <c r="L103" t="s">
        <v>1203</v>
      </c>
      <c r="R103" t="s">
        <v>287</v>
      </c>
      <c r="AD103">
        <v>15</v>
      </c>
      <c r="AE103">
        <v>15</v>
      </c>
      <c r="AH103" s="73">
        <v>40969</v>
      </c>
      <c r="AI103" t="s">
        <v>1204</v>
      </c>
      <c r="AJ103">
        <v>40969</v>
      </c>
      <c r="AK103" t="s">
        <v>484</v>
      </c>
      <c r="AM103">
        <v>41486</v>
      </c>
      <c r="AN103" t="s">
        <v>1205</v>
      </c>
      <c r="AP103" t="s">
        <v>1206</v>
      </c>
      <c r="AQ103" t="s">
        <v>635</v>
      </c>
      <c r="AR103" t="s">
        <v>635</v>
      </c>
      <c r="AT103" t="s">
        <v>287</v>
      </c>
      <c r="AV103" t="s">
        <v>488</v>
      </c>
      <c r="AW103">
        <v>2</v>
      </c>
      <c r="BP103">
        <v>1</v>
      </c>
      <c r="BT103" t="s">
        <v>440</v>
      </c>
      <c r="BX103" t="s">
        <v>1207</v>
      </c>
      <c r="BY103">
        <v>0</v>
      </c>
      <c r="BZ103">
        <v>20</v>
      </c>
      <c r="CA103" t="s">
        <v>1189</v>
      </c>
      <c r="CD103" t="s">
        <v>492</v>
      </c>
    </row>
    <row r="104" spans="1:82">
      <c r="A104">
        <v>101</v>
      </c>
      <c r="B104" t="s">
        <v>502</v>
      </c>
      <c r="C104" s="65">
        <v>1116504539</v>
      </c>
      <c r="D104" s="65" t="s">
        <v>234</v>
      </c>
      <c r="E104" s="65" t="str">
        <f t="shared" si="1"/>
        <v>営利法人（株式・合名・合資・合同会社）</v>
      </c>
      <c r="F104" s="65" t="s">
        <v>250</v>
      </c>
      <c r="G104" s="65" t="s">
        <v>79</v>
      </c>
      <c r="H104" s="72" t="s">
        <v>491</v>
      </c>
      <c r="I104" t="s">
        <v>1208</v>
      </c>
      <c r="J104" t="s">
        <v>1209</v>
      </c>
      <c r="K104" t="s">
        <v>1210</v>
      </c>
      <c r="L104" t="s">
        <v>1211</v>
      </c>
      <c r="M104" t="s">
        <v>287</v>
      </c>
      <c r="N104" t="s">
        <v>287</v>
      </c>
      <c r="O104" t="s">
        <v>287</v>
      </c>
      <c r="P104" t="s">
        <v>287</v>
      </c>
      <c r="Q104" t="s">
        <v>287</v>
      </c>
      <c r="R104" t="s">
        <v>287</v>
      </c>
      <c r="S104" t="s">
        <v>287</v>
      </c>
      <c r="AD104">
        <v>20</v>
      </c>
      <c r="AH104" s="73">
        <v>41000</v>
      </c>
      <c r="AI104" t="s">
        <v>1212</v>
      </c>
      <c r="AJ104">
        <v>41000</v>
      </c>
      <c r="AK104" t="s">
        <v>484</v>
      </c>
      <c r="AM104">
        <v>41486</v>
      </c>
      <c r="AP104" t="s">
        <v>1213</v>
      </c>
      <c r="AQ104" t="s">
        <v>511</v>
      </c>
      <c r="AR104" t="s">
        <v>511</v>
      </c>
      <c r="AT104" t="s">
        <v>287</v>
      </c>
      <c r="AU104" t="s">
        <v>488</v>
      </c>
      <c r="AW104">
        <v>1</v>
      </c>
      <c r="BS104">
        <v>1</v>
      </c>
      <c r="BT104" t="s">
        <v>683</v>
      </c>
      <c r="BX104" t="s">
        <v>1214</v>
      </c>
      <c r="BY104">
        <v>0</v>
      </c>
      <c r="BZ104">
        <v>26</v>
      </c>
      <c r="CA104" t="s">
        <v>1189</v>
      </c>
      <c r="CC104" t="s">
        <v>491</v>
      </c>
      <c r="CD104" t="s">
        <v>492</v>
      </c>
    </row>
    <row r="105" spans="1:82">
      <c r="A105">
        <v>102</v>
      </c>
      <c r="B105" t="s">
        <v>502</v>
      </c>
      <c r="C105" s="65">
        <v>1116504943</v>
      </c>
      <c r="D105" s="65" t="s">
        <v>234</v>
      </c>
      <c r="E105" s="65" t="str">
        <f t="shared" si="1"/>
        <v>営利法人（株式・合名・合資・合同会社）</v>
      </c>
      <c r="F105" s="65" t="s">
        <v>251</v>
      </c>
      <c r="G105" s="65" t="s">
        <v>79</v>
      </c>
      <c r="H105" s="72" t="s">
        <v>491</v>
      </c>
      <c r="I105" t="s">
        <v>1215</v>
      </c>
      <c r="J105" t="s">
        <v>1216</v>
      </c>
      <c r="K105" t="s">
        <v>1217</v>
      </c>
      <c r="L105" t="s">
        <v>1218</v>
      </c>
      <c r="M105" t="s">
        <v>287</v>
      </c>
      <c r="N105" t="s">
        <v>287</v>
      </c>
      <c r="O105" t="s">
        <v>287</v>
      </c>
      <c r="P105" t="s">
        <v>287</v>
      </c>
      <c r="Q105" t="s">
        <v>287</v>
      </c>
      <c r="R105" t="s">
        <v>287</v>
      </c>
      <c r="S105" t="s">
        <v>287</v>
      </c>
      <c r="AD105">
        <v>20</v>
      </c>
      <c r="AH105" s="73">
        <v>41244</v>
      </c>
      <c r="AI105" t="s">
        <v>1219</v>
      </c>
      <c r="AJ105">
        <v>41244</v>
      </c>
      <c r="AK105" t="s">
        <v>484</v>
      </c>
      <c r="AM105">
        <v>41486</v>
      </c>
      <c r="AP105" t="s">
        <v>1220</v>
      </c>
      <c r="AQ105" t="s">
        <v>511</v>
      </c>
      <c r="AR105" t="s">
        <v>511</v>
      </c>
      <c r="AT105" t="s">
        <v>287</v>
      </c>
      <c r="AU105" t="s">
        <v>488</v>
      </c>
      <c r="AW105">
        <v>1</v>
      </c>
      <c r="BS105">
        <v>1</v>
      </c>
      <c r="BT105" t="s">
        <v>441</v>
      </c>
      <c r="BX105" t="s">
        <v>1207</v>
      </c>
      <c r="BY105">
        <v>0</v>
      </c>
      <c r="BZ105">
        <v>20</v>
      </c>
      <c r="CA105" t="s">
        <v>1189</v>
      </c>
      <c r="CC105" t="s">
        <v>491</v>
      </c>
    </row>
    <row r="106" spans="1:82">
      <c r="A106">
        <v>103</v>
      </c>
      <c r="B106" t="s">
        <v>502</v>
      </c>
      <c r="C106" s="65">
        <v>1116505361</v>
      </c>
      <c r="D106" s="65" t="s">
        <v>234</v>
      </c>
      <c r="E106" s="65" t="str">
        <f t="shared" si="1"/>
        <v>営利法人（株式・合名・合資・合同会社）</v>
      </c>
      <c r="F106" s="65" t="s">
        <v>192</v>
      </c>
      <c r="G106" s="65" t="s">
        <v>79</v>
      </c>
      <c r="H106" s="72" t="s">
        <v>491</v>
      </c>
      <c r="I106" t="s">
        <v>1221</v>
      </c>
      <c r="J106" t="s">
        <v>1222</v>
      </c>
      <c r="K106" t="s">
        <v>1223</v>
      </c>
      <c r="L106" t="s">
        <v>1224</v>
      </c>
      <c r="Q106" t="s">
        <v>287</v>
      </c>
      <c r="R106" t="s">
        <v>287</v>
      </c>
      <c r="S106" t="s">
        <v>287</v>
      </c>
      <c r="AD106">
        <v>20</v>
      </c>
      <c r="AH106" s="73">
        <v>41487</v>
      </c>
      <c r="AI106" t="s">
        <v>1225</v>
      </c>
      <c r="AJ106">
        <v>41487</v>
      </c>
      <c r="AK106" t="s">
        <v>484</v>
      </c>
      <c r="AP106" t="s">
        <v>1226</v>
      </c>
      <c r="AQ106" t="s">
        <v>511</v>
      </c>
      <c r="AR106" t="s">
        <v>511</v>
      </c>
      <c r="AT106" t="s">
        <v>287</v>
      </c>
      <c r="AU106" t="s">
        <v>488</v>
      </c>
      <c r="AW106">
        <v>1</v>
      </c>
      <c r="BX106" t="s">
        <v>1227</v>
      </c>
      <c r="BY106">
        <v>0</v>
      </c>
      <c r="BZ106">
        <v>20</v>
      </c>
      <c r="CA106" t="s">
        <v>1189</v>
      </c>
      <c r="CC106" t="s">
        <v>491</v>
      </c>
    </row>
    <row r="107" spans="1:82">
      <c r="A107">
        <v>104</v>
      </c>
      <c r="B107" t="s">
        <v>493</v>
      </c>
      <c r="C107" s="65">
        <v>1116505577</v>
      </c>
      <c r="D107" s="65" t="s">
        <v>1228</v>
      </c>
      <c r="E107" s="65" t="str">
        <f t="shared" si="1"/>
        <v>その他（社団・財団・農協・生協等）</v>
      </c>
      <c r="F107" s="65" t="s">
        <v>252</v>
      </c>
      <c r="G107" s="65" t="s">
        <v>79</v>
      </c>
      <c r="H107" s="72" t="s">
        <v>491</v>
      </c>
      <c r="I107" t="s">
        <v>1229</v>
      </c>
      <c r="J107" t="s">
        <v>1230</v>
      </c>
      <c r="K107" t="s">
        <v>1231</v>
      </c>
      <c r="L107" t="s">
        <v>1232</v>
      </c>
      <c r="Q107" t="s">
        <v>287</v>
      </c>
      <c r="R107" t="s">
        <v>287</v>
      </c>
      <c r="AB107">
        <v>10</v>
      </c>
      <c r="AD107">
        <v>10</v>
      </c>
      <c r="AH107" s="73">
        <v>44075</v>
      </c>
      <c r="AI107" t="s">
        <v>1233</v>
      </c>
      <c r="AQ107" t="s">
        <v>635</v>
      </c>
      <c r="AR107" t="s">
        <v>635</v>
      </c>
      <c r="AT107" t="s">
        <v>287</v>
      </c>
      <c r="AV107" t="s">
        <v>488</v>
      </c>
      <c r="AW107">
        <v>2</v>
      </c>
      <c r="BX107" t="s">
        <v>1234</v>
      </c>
      <c r="BY107">
        <v>0</v>
      </c>
      <c r="BZ107">
        <v>20</v>
      </c>
      <c r="CA107" t="s">
        <v>1189</v>
      </c>
      <c r="CC107" t="s">
        <v>491</v>
      </c>
    </row>
    <row r="108" spans="1:82">
      <c r="A108">
        <v>105</v>
      </c>
      <c r="B108" t="s">
        <v>502</v>
      </c>
      <c r="C108" s="65">
        <v>1116506369</v>
      </c>
      <c r="D108" s="65" t="s">
        <v>253</v>
      </c>
      <c r="E108" s="65" t="str">
        <f t="shared" si="1"/>
        <v>営利法人（株式・合名・合資・合同会社）</v>
      </c>
      <c r="F108" s="65" t="s">
        <v>254</v>
      </c>
      <c r="G108" s="65" t="s">
        <v>79</v>
      </c>
      <c r="H108" s="72" t="s">
        <v>491</v>
      </c>
      <c r="I108" t="s">
        <v>1235</v>
      </c>
      <c r="J108" t="s">
        <v>1236</v>
      </c>
      <c r="K108" t="s">
        <v>1237</v>
      </c>
      <c r="L108" t="s">
        <v>1238</v>
      </c>
      <c r="Q108" t="s">
        <v>287</v>
      </c>
      <c r="R108" t="s">
        <v>287</v>
      </c>
      <c r="S108" t="s">
        <v>287</v>
      </c>
      <c r="AD108">
        <v>20</v>
      </c>
      <c r="AH108" s="73">
        <v>41974</v>
      </c>
      <c r="AI108" t="s">
        <v>1239</v>
      </c>
      <c r="AJ108">
        <v>41974</v>
      </c>
      <c r="AK108" t="s">
        <v>491</v>
      </c>
      <c r="AP108" t="s">
        <v>1240</v>
      </c>
      <c r="AQ108" t="s">
        <v>511</v>
      </c>
      <c r="AR108" t="s">
        <v>511</v>
      </c>
      <c r="AT108" t="s">
        <v>287</v>
      </c>
      <c r="AU108" t="s">
        <v>488</v>
      </c>
      <c r="AW108">
        <v>1</v>
      </c>
      <c r="BS108">
        <v>1</v>
      </c>
      <c r="BX108" t="s">
        <v>1234</v>
      </c>
      <c r="BY108">
        <v>0</v>
      </c>
      <c r="BZ108">
        <v>20</v>
      </c>
      <c r="CA108" t="s">
        <v>1189</v>
      </c>
      <c r="CD108" t="s">
        <v>492</v>
      </c>
    </row>
    <row r="109" spans="1:82">
      <c r="A109">
        <v>106</v>
      </c>
      <c r="B109" t="s">
        <v>502</v>
      </c>
      <c r="C109" s="65">
        <v>1116506559</v>
      </c>
      <c r="D109" s="65" t="s">
        <v>114</v>
      </c>
      <c r="E109" s="65" t="str">
        <f t="shared" si="1"/>
        <v>営利法人（株式・合名・合資・合同会社）</v>
      </c>
      <c r="F109" s="65" t="s">
        <v>29</v>
      </c>
      <c r="G109" s="65" t="s">
        <v>79</v>
      </c>
      <c r="H109" s="72" t="s">
        <v>491</v>
      </c>
      <c r="I109" t="s">
        <v>1241</v>
      </c>
      <c r="J109" t="s">
        <v>1242</v>
      </c>
      <c r="K109" t="s">
        <v>1243</v>
      </c>
      <c r="L109" t="s">
        <v>1244</v>
      </c>
      <c r="R109" t="s">
        <v>287</v>
      </c>
      <c r="AD109">
        <v>20</v>
      </c>
      <c r="AH109" s="73">
        <v>42064</v>
      </c>
      <c r="AI109" t="s">
        <v>1245</v>
      </c>
      <c r="AJ109">
        <v>42064</v>
      </c>
      <c r="AK109" t="s">
        <v>491</v>
      </c>
      <c r="AP109" t="s">
        <v>1246</v>
      </c>
      <c r="AQ109" t="s">
        <v>511</v>
      </c>
      <c r="AR109" t="s">
        <v>511</v>
      </c>
      <c r="AT109" t="s">
        <v>287</v>
      </c>
      <c r="AU109" t="s">
        <v>488</v>
      </c>
      <c r="AW109">
        <v>1</v>
      </c>
      <c r="BS109">
        <v>1</v>
      </c>
      <c r="BX109" t="s">
        <v>1227</v>
      </c>
      <c r="BY109">
        <v>0</v>
      </c>
      <c r="BZ109">
        <v>25</v>
      </c>
      <c r="CA109" t="s">
        <v>1189</v>
      </c>
      <c r="CC109" t="s">
        <v>491</v>
      </c>
      <c r="CD109" t="s">
        <v>492</v>
      </c>
    </row>
    <row r="110" spans="1:82">
      <c r="A110">
        <v>107</v>
      </c>
      <c r="B110" t="s">
        <v>502</v>
      </c>
      <c r="C110" s="65">
        <v>1116507086</v>
      </c>
      <c r="D110" s="65" t="s">
        <v>115</v>
      </c>
      <c r="E110" s="65" t="str">
        <f t="shared" si="1"/>
        <v>営利法人（株式・合名・合資・合同会社）</v>
      </c>
      <c r="F110" s="65" t="s">
        <v>30</v>
      </c>
      <c r="G110" s="65" t="s">
        <v>79</v>
      </c>
      <c r="H110" s="72" t="s">
        <v>491</v>
      </c>
      <c r="I110" t="s">
        <v>1247</v>
      </c>
      <c r="J110" t="s">
        <v>1248</v>
      </c>
      <c r="K110" t="s">
        <v>1249</v>
      </c>
      <c r="L110" t="s">
        <v>1250</v>
      </c>
      <c r="Q110" t="s">
        <v>287</v>
      </c>
      <c r="R110" t="s">
        <v>287</v>
      </c>
      <c r="S110" t="s">
        <v>287</v>
      </c>
      <c r="AD110">
        <v>20</v>
      </c>
      <c r="AH110" s="73">
        <v>42248</v>
      </c>
      <c r="AI110" t="s">
        <v>1251</v>
      </c>
      <c r="AJ110">
        <v>42248</v>
      </c>
      <c r="AK110" t="s">
        <v>484</v>
      </c>
      <c r="AP110" t="s">
        <v>1252</v>
      </c>
      <c r="AQ110" t="s">
        <v>511</v>
      </c>
      <c r="AR110" t="s">
        <v>511</v>
      </c>
      <c r="AT110" t="s">
        <v>287</v>
      </c>
      <c r="AU110" t="s">
        <v>488</v>
      </c>
      <c r="AW110">
        <v>1</v>
      </c>
      <c r="BS110">
        <v>1</v>
      </c>
      <c r="BX110" t="s">
        <v>1253</v>
      </c>
      <c r="BY110">
        <v>0</v>
      </c>
      <c r="BZ110">
        <v>20</v>
      </c>
      <c r="CA110" t="s">
        <v>1189</v>
      </c>
      <c r="CC110" t="s">
        <v>491</v>
      </c>
      <c r="CD110" t="s">
        <v>492</v>
      </c>
    </row>
    <row r="111" spans="1:82">
      <c r="A111">
        <v>108</v>
      </c>
      <c r="B111" t="s">
        <v>502</v>
      </c>
      <c r="C111" s="65">
        <v>1116507128</v>
      </c>
      <c r="D111" s="65" t="s">
        <v>234</v>
      </c>
      <c r="E111" s="65" t="str">
        <f t="shared" si="1"/>
        <v>営利法人（株式・合名・合資・合同会社）</v>
      </c>
      <c r="F111" s="65" t="s">
        <v>255</v>
      </c>
      <c r="G111" s="65" t="s">
        <v>79</v>
      </c>
      <c r="H111" s="72" t="s">
        <v>491</v>
      </c>
      <c r="I111" t="s">
        <v>1254</v>
      </c>
      <c r="J111" t="s">
        <v>1255</v>
      </c>
      <c r="K111" t="s">
        <v>1256</v>
      </c>
      <c r="L111" t="s">
        <v>1257</v>
      </c>
      <c r="Q111" t="s">
        <v>287</v>
      </c>
      <c r="R111" t="s">
        <v>287</v>
      </c>
      <c r="S111" t="s">
        <v>287</v>
      </c>
      <c r="AD111">
        <v>20</v>
      </c>
      <c r="AH111" s="73">
        <v>42278</v>
      </c>
      <c r="AI111" t="s">
        <v>1258</v>
      </c>
      <c r="AJ111">
        <v>42278</v>
      </c>
      <c r="AK111" t="s">
        <v>484</v>
      </c>
      <c r="AP111" t="s">
        <v>1259</v>
      </c>
      <c r="AQ111" t="s">
        <v>511</v>
      </c>
      <c r="AR111" t="s">
        <v>511</v>
      </c>
      <c r="AT111" t="s">
        <v>287</v>
      </c>
      <c r="AU111" t="s">
        <v>488</v>
      </c>
      <c r="AW111">
        <v>1</v>
      </c>
      <c r="BS111">
        <v>1</v>
      </c>
      <c r="BX111" t="s">
        <v>1207</v>
      </c>
      <c r="BY111">
        <v>0</v>
      </c>
      <c r="BZ111">
        <v>20</v>
      </c>
      <c r="CA111" t="s">
        <v>1189</v>
      </c>
      <c r="CC111" t="s">
        <v>491</v>
      </c>
      <c r="CD111" t="s">
        <v>492</v>
      </c>
    </row>
    <row r="112" spans="1:82">
      <c r="A112">
        <v>109</v>
      </c>
      <c r="B112" t="s">
        <v>502</v>
      </c>
      <c r="C112" s="65">
        <v>1116507169</v>
      </c>
      <c r="D112" s="65" t="s">
        <v>116</v>
      </c>
      <c r="E112" s="65" t="str">
        <f t="shared" si="1"/>
        <v>営利法人（株式・合名・合資・合同会社）</v>
      </c>
      <c r="F112" s="65" t="s">
        <v>117</v>
      </c>
      <c r="G112" s="65" t="s">
        <v>79</v>
      </c>
      <c r="H112" s="72" t="s">
        <v>491</v>
      </c>
      <c r="I112" t="s">
        <v>1260</v>
      </c>
      <c r="J112" t="s">
        <v>1261</v>
      </c>
      <c r="K112" t="s">
        <v>1262</v>
      </c>
      <c r="L112" t="s">
        <v>1263</v>
      </c>
      <c r="Q112" t="s">
        <v>287</v>
      </c>
      <c r="R112" t="s">
        <v>287</v>
      </c>
      <c r="S112" t="s">
        <v>287</v>
      </c>
      <c r="AD112">
        <v>20</v>
      </c>
      <c r="AH112" s="73">
        <v>42309</v>
      </c>
      <c r="AI112" t="s">
        <v>1264</v>
      </c>
      <c r="AJ112">
        <v>42309</v>
      </c>
      <c r="AK112" t="s">
        <v>484</v>
      </c>
      <c r="AP112" t="s">
        <v>1265</v>
      </c>
      <c r="AQ112" t="s">
        <v>511</v>
      </c>
      <c r="AR112" t="s">
        <v>511</v>
      </c>
      <c r="AT112" t="s">
        <v>287</v>
      </c>
      <c r="AU112" t="s">
        <v>488</v>
      </c>
      <c r="AW112">
        <v>1</v>
      </c>
      <c r="BS112">
        <v>1</v>
      </c>
      <c r="BX112" t="s">
        <v>1207</v>
      </c>
      <c r="BY112">
        <v>0</v>
      </c>
      <c r="BZ112">
        <v>20</v>
      </c>
      <c r="CA112" t="s">
        <v>1189</v>
      </c>
    </row>
    <row r="113" spans="1:79">
      <c r="A113">
        <v>110</v>
      </c>
      <c r="B113" t="s">
        <v>502</v>
      </c>
      <c r="C113" s="65">
        <v>1116507342</v>
      </c>
      <c r="D113" s="65" t="s">
        <v>256</v>
      </c>
      <c r="E113" s="65" t="str">
        <f t="shared" si="1"/>
        <v>営利法人（株式・合名・合資・合同会社）</v>
      </c>
      <c r="F113" s="65" t="s">
        <v>118</v>
      </c>
      <c r="G113" s="65" t="s">
        <v>42</v>
      </c>
      <c r="H113" s="72" t="s">
        <v>491</v>
      </c>
      <c r="I113" t="s">
        <v>1266</v>
      </c>
      <c r="J113" t="s">
        <v>1267</v>
      </c>
      <c r="K113" t="s">
        <v>1268</v>
      </c>
      <c r="L113" t="s">
        <v>1269</v>
      </c>
      <c r="M113" t="s">
        <v>287</v>
      </c>
      <c r="N113" t="s">
        <v>287</v>
      </c>
      <c r="O113" t="s">
        <v>287</v>
      </c>
      <c r="P113" t="s">
        <v>287</v>
      </c>
      <c r="Q113" t="s">
        <v>287</v>
      </c>
      <c r="R113" t="s">
        <v>287</v>
      </c>
      <c r="S113" t="s">
        <v>287</v>
      </c>
      <c r="AD113">
        <v>20</v>
      </c>
      <c r="AH113" s="73">
        <v>42401</v>
      </c>
      <c r="AI113" t="s">
        <v>1270</v>
      </c>
      <c r="AJ113">
        <v>42401</v>
      </c>
      <c r="AP113" t="s">
        <v>1271</v>
      </c>
      <c r="AQ113" t="s">
        <v>511</v>
      </c>
      <c r="AR113" t="s">
        <v>511</v>
      </c>
      <c r="AT113" t="s">
        <v>287</v>
      </c>
      <c r="AU113" t="s">
        <v>488</v>
      </c>
      <c r="AW113">
        <v>1</v>
      </c>
      <c r="BS113">
        <v>1</v>
      </c>
      <c r="BX113" t="s">
        <v>1253</v>
      </c>
      <c r="BY113">
        <v>0</v>
      </c>
      <c r="BZ113">
        <v>20</v>
      </c>
      <c r="CA113" t="s">
        <v>1189</v>
      </c>
    </row>
    <row r="114" spans="1:79">
      <c r="A114">
        <v>111</v>
      </c>
      <c r="B114" t="s">
        <v>502</v>
      </c>
      <c r="C114" s="65">
        <v>1116507359</v>
      </c>
      <c r="D114" s="65" t="s">
        <v>234</v>
      </c>
      <c r="E114" s="65" t="str">
        <f t="shared" si="1"/>
        <v>営利法人（株式・合名・合資・合同会社）</v>
      </c>
      <c r="F114" s="65" t="s">
        <v>257</v>
      </c>
      <c r="G114" s="65" t="s">
        <v>42</v>
      </c>
      <c r="H114" s="72" t="s">
        <v>491</v>
      </c>
      <c r="I114" t="s">
        <v>1272</v>
      </c>
      <c r="J114" t="s">
        <v>1273</v>
      </c>
      <c r="K114" t="s">
        <v>1274</v>
      </c>
      <c r="L114" t="s">
        <v>1275</v>
      </c>
      <c r="Q114" t="s">
        <v>287</v>
      </c>
      <c r="R114" t="s">
        <v>287</v>
      </c>
      <c r="S114" t="s">
        <v>287</v>
      </c>
      <c r="AD114">
        <v>20</v>
      </c>
      <c r="AH114" s="73">
        <v>42401</v>
      </c>
      <c r="AI114" t="s">
        <v>1276</v>
      </c>
      <c r="AJ114">
        <v>42401</v>
      </c>
      <c r="AP114" t="s">
        <v>1213</v>
      </c>
      <c r="AQ114" t="s">
        <v>511</v>
      </c>
      <c r="AR114" t="s">
        <v>511</v>
      </c>
      <c r="AT114" t="s">
        <v>287</v>
      </c>
      <c r="AU114" t="s">
        <v>488</v>
      </c>
      <c r="AW114">
        <v>1</v>
      </c>
      <c r="BS114">
        <v>1</v>
      </c>
      <c r="BX114" t="s">
        <v>1227</v>
      </c>
      <c r="BY114">
        <v>0</v>
      </c>
      <c r="BZ114">
        <v>27</v>
      </c>
      <c r="CA114" t="s">
        <v>1189</v>
      </c>
    </row>
    <row r="115" spans="1:79">
      <c r="A115">
        <v>112</v>
      </c>
      <c r="B115" t="s">
        <v>502</v>
      </c>
      <c r="C115" s="65">
        <v>1116507623</v>
      </c>
      <c r="D115" s="65" t="s">
        <v>1277</v>
      </c>
      <c r="E115" s="65" t="str">
        <f t="shared" si="1"/>
        <v>その他（社団・財団・農協・生協等）</v>
      </c>
      <c r="F115" s="65" t="s">
        <v>119</v>
      </c>
      <c r="G115" s="65" t="s">
        <v>79</v>
      </c>
      <c r="H115" s="72" t="s">
        <v>491</v>
      </c>
      <c r="I115" t="s">
        <v>1278</v>
      </c>
      <c r="J115" t="s">
        <v>1279</v>
      </c>
      <c r="K115" t="s">
        <v>1280</v>
      </c>
      <c r="L115" t="s">
        <v>1281</v>
      </c>
      <c r="Q115" t="s">
        <v>287</v>
      </c>
      <c r="R115" t="s">
        <v>287</v>
      </c>
      <c r="AD115">
        <v>20</v>
      </c>
      <c r="AH115" s="73">
        <v>42583</v>
      </c>
      <c r="AI115" t="s">
        <v>1282</v>
      </c>
      <c r="AJ115">
        <v>42583</v>
      </c>
      <c r="AP115" t="s">
        <v>1283</v>
      </c>
      <c r="AQ115" t="s">
        <v>635</v>
      </c>
      <c r="AR115" t="s">
        <v>635</v>
      </c>
      <c r="AT115" t="s">
        <v>287</v>
      </c>
      <c r="AU115" t="s">
        <v>488</v>
      </c>
      <c r="AW115">
        <v>1</v>
      </c>
      <c r="BS115">
        <v>1</v>
      </c>
      <c r="BX115" t="s">
        <v>1234</v>
      </c>
      <c r="BY115">
        <v>0</v>
      </c>
      <c r="BZ115">
        <v>20</v>
      </c>
      <c r="CA115" t="s">
        <v>1189</v>
      </c>
    </row>
    <row r="116" spans="1:79">
      <c r="A116">
        <v>113</v>
      </c>
      <c r="B116" t="s">
        <v>502</v>
      </c>
      <c r="C116" s="65">
        <v>1116508068</v>
      </c>
      <c r="D116" s="65" t="s">
        <v>258</v>
      </c>
      <c r="E116" s="65" t="str">
        <f t="shared" si="1"/>
        <v>営利法人（株式・合名・合資・合同会社）</v>
      </c>
      <c r="F116" s="65" t="s">
        <v>1284</v>
      </c>
      <c r="G116" s="65" t="s">
        <v>42</v>
      </c>
      <c r="H116" s="72" t="s">
        <v>491</v>
      </c>
      <c r="I116" t="s">
        <v>1285</v>
      </c>
      <c r="J116" t="s">
        <v>1286</v>
      </c>
      <c r="K116" t="s">
        <v>1287</v>
      </c>
      <c r="L116" t="s">
        <v>1288</v>
      </c>
      <c r="M116" t="s">
        <v>287</v>
      </c>
      <c r="O116" t="s">
        <v>287</v>
      </c>
      <c r="P116" t="s">
        <v>287</v>
      </c>
      <c r="Q116" t="s">
        <v>287</v>
      </c>
      <c r="R116" t="s">
        <v>287</v>
      </c>
      <c r="AD116">
        <v>40</v>
      </c>
      <c r="AH116" s="73">
        <v>42856</v>
      </c>
      <c r="AI116" t="s">
        <v>1289</v>
      </c>
      <c r="AJ116">
        <v>42856</v>
      </c>
      <c r="AP116" t="s">
        <v>1290</v>
      </c>
      <c r="AQ116" t="s">
        <v>511</v>
      </c>
      <c r="AR116" t="s">
        <v>511</v>
      </c>
      <c r="AT116" t="s">
        <v>287</v>
      </c>
      <c r="AU116" t="s">
        <v>488</v>
      </c>
      <c r="AW116">
        <v>1</v>
      </c>
      <c r="BS116">
        <v>1</v>
      </c>
      <c r="BX116" t="s">
        <v>1253</v>
      </c>
      <c r="BY116">
        <v>0</v>
      </c>
      <c r="BZ116">
        <v>20</v>
      </c>
      <c r="CA116" t="s">
        <v>1189</v>
      </c>
    </row>
    <row r="117" spans="1:79">
      <c r="A117">
        <v>114</v>
      </c>
      <c r="B117" t="s">
        <v>502</v>
      </c>
      <c r="C117" s="65">
        <v>1116508092</v>
      </c>
      <c r="D117" s="65" t="s">
        <v>259</v>
      </c>
      <c r="E117" s="65" t="str">
        <f t="shared" si="1"/>
        <v>営利法人（株式・合名・合資・合同会社）</v>
      </c>
      <c r="F117" s="65" t="s">
        <v>31</v>
      </c>
      <c r="G117" s="65" t="s">
        <v>42</v>
      </c>
      <c r="H117" s="72" t="s">
        <v>491</v>
      </c>
      <c r="I117" t="s">
        <v>1291</v>
      </c>
      <c r="J117" t="s">
        <v>1292</v>
      </c>
      <c r="K117" t="s">
        <v>1293</v>
      </c>
      <c r="L117" t="s">
        <v>1294</v>
      </c>
      <c r="M117" t="s">
        <v>287</v>
      </c>
      <c r="N117" t="s">
        <v>287</v>
      </c>
      <c r="O117" t="s">
        <v>287</v>
      </c>
      <c r="P117" t="s">
        <v>287</v>
      </c>
      <c r="Q117" t="s">
        <v>287</v>
      </c>
      <c r="R117" t="s">
        <v>287</v>
      </c>
      <c r="S117" t="s">
        <v>287</v>
      </c>
      <c r="AD117">
        <v>20</v>
      </c>
      <c r="AH117" s="73">
        <v>42856</v>
      </c>
      <c r="AI117" t="s">
        <v>1295</v>
      </c>
      <c r="AJ117">
        <v>42856</v>
      </c>
      <c r="AP117" t="s">
        <v>1296</v>
      </c>
      <c r="AQ117" t="s">
        <v>511</v>
      </c>
      <c r="AR117" t="s">
        <v>511</v>
      </c>
      <c r="AT117" t="s">
        <v>287</v>
      </c>
      <c r="AU117" t="s">
        <v>488</v>
      </c>
      <c r="AW117">
        <v>1</v>
      </c>
      <c r="BS117">
        <v>1</v>
      </c>
      <c r="BX117" t="s">
        <v>1253</v>
      </c>
      <c r="BY117">
        <v>0</v>
      </c>
      <c r="BZ117">
        <v>20</v>
      </c>
      <c r="CA117" t="s">
        <v>1189</v>
      </c>
    </row>
    <row r="118" spans="1:79">
      <c r="A118">
        <v>115</v>
      </c>
      <c r="B118" t="s">
        <v>502</v>
      </c>
      <c r="C118" s="65">
        <v>1116508126</v>
      </c>
      <c r="D118" s="65" t="s">
        <v>260</v>
      </c>
      <c r="E118" s="65" t="str">
        <f t="shared" si="1"/>
        <v>営利法人（株式・合名・合資・合同会社）</v>
      </c>
      <c r="F118" s="65" t="s">
        <v>261</v>
      </c>
      <c r="G118" s="65" t="s">
        <v>42</v>
      </c>
      <c r="H118" s="72" t="s">
        <v>491</v>
      </c>
      <c r="I118" t="s">
        <v>1297</v>
      </c>
      <c r="J118" t="s">
        <v>1298</v>
      </c>
      <c r="K118" t="s">
        <v>1299</v>
      </c>
      <c r="L118" t="s">
        <v>1300</v>
      </c>
      <c r="Q118" t="s">
        <v>287</v>
      </c>
      <c r="R118" t="s">
        <v>287</v>
      </c>
      <c r="S118" t="s">
        <v>287</v>
      </c>
      <c r="AD118">
        <v>20</v>
      </c>
      <c r="AH118" s="73">
        <v>42856</v>
      </c>
      <c r="AI118" t="s">
        <v>1301</v>
      </c>
      <c r="AJ118">
        <v>42856</v>
      </c>
      <c r="AP118" t="s">
        <v>1302</v>
      </c>
      <c r="AQ118" t="s">
        <v>511</v>
      </c>
      <c r="AR118" t="s">
        <v>511</v>
      </c>
      <c r="AT118" t="s">
        <v>287</v>
      </c>
      <c r="AU118" t="s">
        <v>488</v>
      </c>
      <c r="AW118">
        <v>1</v>
      </c>
      <c r="BX118" t="s">
        <v>1214</v>
      </c>
      <c r="BY118">
        <v>0</v>
      </c>
      <c r="BZ118">
        <v>30</v>
      </c>
      <c r="CA118" t="s">
        <v>1189</v>
      </c>
    </row>
    <row r="119" spans="1:79">
      <c r="A119">
        <v>116</v>
      </c>
      <c r="B119" t="s">
        <v>502</v>
      </c>
      <c r="C119" s="65">
        <v>1116508308</v>
      </c>
      <c r="D119" s="65" t="s">
        <v>262</v>
      </c>
      <c r="E119" s="65" t="str">
        <f t="shared" si="1"/>
        <v>その他（社団・財団・農協・生協等）</v>
      </c>
      <c r="F119" s="65" t="s">
        <v>32</v>
      </c>
      <c r="G119" s="65" t="s">
        <v>42</v>
      </c>
      <c r="H119" s="72" t="s">
        <v>491</v>
      </c>
      <c r="I119" t="s">
        <v>1303</v>
      </c>
      <c r="J119" t="s">
        <v>1267</v>
      </c>
      <c r="K119" t="s">
        <v>1304</v>
      </c>
      <c r="L119" t="s">
        <v>1305</v>
      </c>
      <c r="Q119" t="s">
        <v>287</v>
      </c>
      <c r="R119" t="s">
        <v>287</v>
      </c>
      <c r="AD119">
        <v>20</v>
      </c>
      <c r="AH119" s="73">
        <v>43009</v>
      </c>
      <c r="AI119" t="s">
        <v>1306</v>
      </c>
      <c r="AJ119">
        <v>43009</v>
      </c>
      <c r="AQ119" t="s">
        <v>635</v>
      </c>
      <c r="AR119" t="s">
        <v>635</v>
      </c>
      <c r="AT119" t="s">
        <v>287</v>
      </c>
      <c r="AU119" t="s">
        <v>488</v>
      </c>
      <c r="AW119">
        <v>1</v>
      </c>
      <c r="BX119" t="s">
        <v>1253</v>
      </c>
      <c r="BY119">
        <v>0</v>
      </c>
      <c r="BZ119">
        <v>20</v>
      </c>
      <c r="CA119" t="s">
        <v>1189</v>
      </c>
    </row>
    <row r="120" spans="1:79">
      <c r="A120">
        <v>117</v>
      </c>
      <c r="B120" t="s">
        <v>502</v>
      </c>
      <c r="C120" s="65">
        <v>1116508464</v>
      </c>
      <c r="D120" s="65" t="s">
        <v>120</v>
      </c>
      <c r="E120" s="65" t="str">
        <f t="shared" si="1"/>
        <v>営利法人（株式・合名・合資・合同会社）</v>
      </c>
      <c r="F120" s="65" t="s">
        <v>263</v>
      </c>
      <c r="G120" s="65" t="s">
        <v>42</v>
      </c>
      <c r="H120" s="72" t="s">
        <v>491</v>
      </c>
      <c r="I120" t="s">
        <v>1307</v>
      </c>
      <c r="J120" t="s">
        <v>1308</v>
      </c>
      <c r="K120" t="s">
        <v>1309</v>
      </c>
      <c r="L120" t="s">
        <v>1310</v>
      </c>
      <c r="Q120" t="s">
        <v>287</v>
      </c>
      <c r="R120" t="s">
        <v>287</v>
      </c>
      <c r="AD120">
        <v>20</v>
      </c>
      <c r="AH120" s="73">
        <v>43101</v>
      </c>
      <c r="AI120" t="s">
        <v>1311</v>
      </c>
      <c r="AJ120">
        <v>43101</v>
      </c>
      <c r="AP120" t="s">
        <v>1312</v>
      </c>
      <c r="AQ120" t="s">
        <v>511</v>
      </c>
      <c r="AR120" t="s">
        <v>511</v>
      </c>
      <c r="AT120" t="s">
        <v>287</v>
      </c>
      <c r="AU120" t="s">
        <v>488</v>
      </c>
      <c r="AW120">
        <v>1</v>
      </c>
    </row>
    <row r="121" spans="1:79">
      <c r="A121">
        <v>118</v>
      </c>
      <c r="B121" t="s">
        <v>1313</v>
      </c>
      <c r="C121" s="65">
        <v>1116509587</v>
      </c>
      <c r="D121" s="65" t="s">
        <v>146</v>
      </c>
      <c r="E121" s="65" t="str">
        <f t="shared" si="1"/>
        <v>社会福祉法人（社協以外）</v>
      </c>
      <c r="F121" s="65" t="s">
        <v>198</v>
      </c>
      <c r="G121" s="65" t="s">
        <v>79</v>
      </c>
      <c r="H121" s="72" t="s">
        <v>491</v>
      </c>
      <c r="I121" t="s">
        <v>1314</v>
      </c>
      <c r="J121" t="s">
        <v>1315</v>
      </c>
      <c r="K121" t="s">
        <v>1191</v>
      </c>
      <c r="L121" t="s">
        <v>1192</v>
      </c>
      <c r="M121" t="s">
        <v>287</v>
      </c>
      <c r="N121" t="s">
        <v>287</v>
      </c>
      <c r="O121" t="s">
        <v>287</v>
      </c>
      <c r="P121" t="s">
        <v>287</v>
      </c>
      <c r="Q121" t="s">
        <v>287</v>
      </c>
      <c r="R121" t="s">
        <v>287</v>
      </c>
      <c r="S121" t="s">
        <v>287</v>
      </c>
      <c r="T121">
        <v>60</v>
      </c>
      <c r="X121">
        <v>60</v>
      </c>
      <c r="AA121">
        <v>10</v>
      </c>
      <c r="AD121">
        <v>10</v>
      </c>
      <c r="AE121">
        <v>30</v>
      </c>
      <c r="AH121" s="73">
        <v>43556</v>
      </c>
      <c r="AI121" t="s">
        <v>1316</v>
      </c>
      <c r="AQ121" t="s">
        <v>487</v>
      </c>
      <c r="AR121" t="s">
        <v>487</v>
      </c>
      <c r="AS121" t="s">
        <v>287</v>
      </c>
      <c r="AW121" t="s">
        <v>492</v>
      </c>
    </row>
    <row r="122" spans="1:79">
      <c r="A122">
        <v>119</v>
      </c>
      <c r="B122" t="s">
        <v>502</v>
      </c>
      <c r="C122" s="65">
        <v>1116511831</v>
      </c>
      <c r="D122" s="65" t="s">
        <v>1317</v>
      </c>
      <c r="E122" s="65" t="str">
        <f t="shared" si="1"/>
        <v>営利法人（株式・合名・合資・合同会社）</v>
      </c>
      <c r="F122" s="65" t="s">
        <v>170</v>
      </c>
      <c r="G122" s="65" t="s">
        <v>42</v>
      </c>
      <c r="H122" s="72" t="s">
        <v>491</v>
      </c>
      <c r="I122" t="s">
        <v>1318</v>
      </c>
      <c r="J122" t="s">
        <v>1279</v>
      </c>
      <c r="K122" t="s">
        <v>1319</v>
      </c>
      <c r="L122" t="s">
        <v>1320</v>
      </c>
      <c r="Q122" t="s">
        <v>287</v>
      </c>
      <c r="R122" t="s">
        <v>287</v>
      </c>
      <c r="S122" t="s">
        <v>287</v>
      </c>
      <c r="AD122">
        <v>20</v>
      </c>
      <c r="AH122" s="73">
        <v>44348</v>
      </c>
      <c r="AI122" t="s">
        <v>1321</v>
      </c>
      <c r="AQ122" t="s">
        <v>511</v>
      </c>
      <c r="AR122" t="s">
        <v>511</v>
      </c>
      <c r="AT122" t="s">
        <v>287</v>
      </c>
      <c r="AU122" t="s">
        <v>488</v>
      </c>
      <c r="AW122">
        <v>1</v>
      </c>
    </row>
    <row r="123" spans="1:79">
      <c r="A123">
        <v>120</v>
      </c>
      <c r="B123" t="s">
        <v>480</v>
      </c>
      <c r="C123" s="65">
        <v>1116513795</v>
      </c>
      <c r="D123" s="65" t="s">
        <v>264</v>
      </c>
      <c r="E123" s="65" t="str">
        <f t="shared" si="1"/>
        <v>社会福祉法人（社協以外）</v>
      </c>
      <c r="F123" s="65" t="s">
        <v>193</v>
      </c>
      <c r="G123" s="65" t="s">
        <v>42</v>
      </c>
      <c r="H123" s="72" t="s">
        <v>491</v>
      </c>
      <c r="I123" t="s">
        <v>1322</v>
      </c>
      <c r="J123" t="s">
        <v>1236</v>
      </c>
      <c r="K123" t="s">
        <v>1323</v>
      </c>
      <c r="L123" t="s">
        <v>1324</v>
      </c>
      <c r="M123" t="s">
        <v>287</v>
      </c>
      <c r="N123" t="s">
        <v>287</v>
      </c>
      <c r="O123" t="s">
        <v>287</v>
      </c>
      <c r="P123" t="s">
        <v>287</v>
      </c>
      <c r="Q123" t="s">
        <v>287</v>
      </c>
      <c r="R123" t="s">
        <v>287</v>
      </c>
      <c r="S123" t="s">
        <v>287</v>
      </c>
      <c r="AD123">
        <v>10</v>
      </c>
      <c r="AE123">
        <v>10</v>
      </c>
      <c r="AH123" s="73">
        <v>44896</v>
      </c>
      <c r="AI123" t="s">
        <v>1325</v>
      </c>
      <c r="AQ123" t="s">
        <v>487</v>
      </c>
      <c r="AR123" t="s">
        <v>487</v>
      </c>
      <c r="AT123" t="s">
        <v>287</v>
      </c>
      <c r="AV123" t="s">
        <v>488</v>
      </c>
      <c r="AW123">
        <v>2</v>
      </c>
    </row>
    <row r="124" spans="1:79">
      <c r="A124">
        <v>121</v>
      </c>
      <c r="B124" t="s">
        <v>502</v>
      </c>
      <c r="C124" s="65">
        <v>1116514124</v>
      </c>
      <c r="D124" s="65" t="s">
        <v>1326</v>
      </c>
      <c r="E124" s="65" t="str">
        <f t="shared" si="1"/>
        <v>営利法人（株式・合名・合資・合同会社）</v>
      </c>
      <c r="F124" s="65" t="s">
        <v>265</v>
      </c>
      <c r="G124" s="65" t="s">
        <v>1327</v>
      </c>
      <c r="H124" s="72" t="s">
        <v>491</v>
      </c>
      <c r="I124" t="s">
        <v>1328</v>
      </c>
      <c r="J124" t="s">
        <v>1329</v>
      </c>
      <c r="K124" t="s">
        <v>1330</v>
      </c>
      <c r="L124" t="s">
        <v>1330</v>
      </c>
      <c r="Q124" t="s">
        <v>287</v>
      </c>
      <c r="R124" t="s">
        <v>287</v>
      </c>
      <c r="AD124">
        <v>16</v>
      </c>
      <c r="AH124" s="73">
        <v>45017</v>
      </c>
      <c r="AI124" t="s">
        <v>1331</v>
      </c>
      <c r="AQ124" t="s">
        <v>1332</v>
      </c>
      <c r="AR124" t="s">
        <v>1332</v>
      </c>
      <c r="AT124" t="s">
        <v>287</v>
      </c>
      <c r="AU124" t="s">
        <v>488</v>
      </c>
      <c r="AW124">
        <v>1</v>
      </c>
    </row>
    <row r="125" spans="1:79">
      <c r="A125">
        <v>122</v>
      </c>
      <c r="C125" s="65">
        <v>1116514975</v>
      </c>
      <c r="D125" s="65" t="s">
        <v>1333</v>
      </c>
      <c r="E125" s="65" t="str">
        <f t="shared" si="1"/>
        <v>営利法人（株式・合名・合資・合同会社）</v>
      </c>
      <c r="F125" s="65" t="s">
        <v>266</v>
      </c>
      <c r="G125" s="65" t="s">
        <v>42</v>
      </c>
      <c r="H125" s="72" t="s">
        <v>491</v>
      </c>
      <c r="I125" t="s">
        <v>1334</v>
      </c>
      <c r="J125" t="s">
        <v>1335</v>
      </c>
      <c r="K125" t="s">
        <v>1336</v>
      </c>
      <c r="L125" t="s">
        <v>1336</v>
      </c>
      <c r="Q125" t="s">
        <v>287</v>
      </c>
      <c r="R125" t="s">
        <v>287</v>
      </c>
      <c r="AD125">
        <v>20</v>
      </c>
      <c r="AH125" s="73">
        <v>45231</v>
      </c>
      <c r="AI125" t="s">
        <v>1337</v>
      </c>
      <c r="AQ125" t="s">
        <v>1332</v>
      </c>
      <c r="AR125" t="s">
        <v>1332</v>
      </c>
      <c r="AT125" t="s">
        <v>287</v>
      </c>
      <c r="AU125" t="s">
        <v>488</v>
      </c>
      <c r="AW125">
        <v>1</v>
      </c>
    </row>
    <row r="126" spans="1:79">
      <c r="A126">
        <v>123</v>
      </c>
      <c r="C126" s="65">
        <v>1116515154</v>
      </c>
      <c r="D126" s="65" t="s">
        <v>1338</v>
      </c>
      <c r="E126" s="65" t="str">
        <f t="shared" si="1"/>
        <v>営利法人（株式・合名・合資・合同会社）</v>
      </c>
      <c r="F126" s="65" t="s">
        <v>269</v>
      </c>
      <c r="G126" s="65" t="s">
        <v>1327</v>
      </c>
      <c r="H126" s="72" t="s">
        <v>491</v>
      </c>
      <c r="I126" t="s">
        <v>1339</v>
      </c>
      <c r="J126" t="s">
        <v>1340</v>
      </c>
      <c r="K126" t="s">
        <v>1341</v>
      </c>
      <c r="L126" t="s">
        <v>1342</v>
      </c>
      <c r="Q126" t="s">
        <v>287</v>
      </c>
      <c r="R126" t="s">
        <v>287</v>
      </c>
      <c r="S126" t="s">
        <v>287</v>
      </c>
      <c r="AD126">
        <v>10</v>
      </c>
      <c r="AE126">
        <v>10</v>
      </c>
      <c r="AH126" s="73">
        <v>45292</v>
      </c>
      <c r="AI126" t="s">
        <v>1343</v>
      </c>
      <c r="AQ126" t="s">
        <v>1332</v>
      </c>
      <c r="AR126" t="s">
        <v>1332</v>
      </c>
      <c r="AT126" t="s">
        <v>287</v>
      </c>
      <c r="AV126" t="s">
        <v>488</v>
      </c>
      <c r="AW126">
        <v>2</v>
      </c>
    </row>
    <row r="127" spans="1:79">
      <c r="A127">
        <v>124</v>
      </c>
      <c r="C127" s="65">
        <v>1116515758</v>
      </c>
      <c r="D127" s="65" t="s">
        <v>1344</v>
      </c>
      <c r="E127" s="65" t="str">
        <f t="shared" si="1"/>
        <v>営利法人（株式・合名・合資・合同会社）</v>
      </c>
      <c r="F127" s="65" t="s">
        <v>1345</v>
      </c>
      <c r="G127" s="65" t="s">
        <v>1327</v>
      </c>
      <c r="H127" s="72" t="s">
        <v>491</v>
      </c>
      <c r="I127" t="s">
        <v>1346</v>
      </c>
      <c r="J127" t="s">
        <v>1347</v>
      </c>
      <c r="K127" t="s">
        <v>1348</v>
      </c>
      <c r="L127" t="s">
        <v>1349</v>
      </c>
      <c r="Q127" t="s">
        <v>287</v>
      </c>
      <c r="R127" t="s">
        <v>287</v>
      </c>
      <c r="AD127">
        <v>20</v>
      </c>
      <c r="AH127" s="73">
        <v>45444</v>
      </c>
      <c r="AI127" t="s">
        <v>1350</v>
      </c>
      <c r="AQ127" t="s">
        <v>1332</v>
      </c>
      <c r="AR127" t="s">
        <v>1332</v>
      </c>
      <c r="AT127" t="s">
        <v>287</v>
      </c>
      <c r="AU127" t="s">
        <v>488</v>
      </c>
      <c r="AW127">
        <v>1</v>
      </c>
    </row>
    <row r="128" spans="1:79">
      <c r="A128">
        <v>125</v>
      </c>
      <c r="C128" s="65">
        <v>1116516368</v>
      </c>
      <c r="D128" s="65" t="s">
        <v>1351</v>
      </c>
      <c r="E128" s="65" t="str">
        <f t="shared" si="1"/>
        <v>営利法人（株式・合名・合資・合同会社）</v>
      </c>
      <c r="F128" s="65" t="s">
        <v>284</v>
      </c>
      <c r="G128" s="65" t="s">
        <v>283</v>
      </c>
      <c r="H128" s="72" t="s">
        <v>491</v>
      </c>
      <c r="I128" t="s">
        <v>1352</v>
      </c>
      <c r="J128" t="s">
        <v>1308</v>
      </c>
      <c r="K128" t="s">
        <v>1353</v>
      </c>
      <c r="Q128" t="s">
        <v>287</v>
      </c>
      <c r="R128" t="s">
        <v>287</v>
      </c>
      <c r="AD128">
        <v>10</v>
      </c>
      <c r="AE128">
        <v>10</v>
      </c>
      <c r="AH128" s="73">
        <v>45566</v>
      </c>
      <c r="AI128" t="s">
        <v>1354</v>
      </c>
      <c r="AQ128" t="s">
        <v>511</v>
      </c>
      <c r="AR128" t="s">
        <v>511</v>
      </c>
      <c r="AT128" t="s">
        <v>287</v>
      </c>
      <c r="AV128" t="s">
        <v>488</v>
      </c>
      <c r="AW128">
        <v>2</v>
      </c>
    </row>
    <row r="129" spans="1:49">
      <c r="A129">
        <v>126</v>
      </c>
      <c r="C129" s="65">
        <v>1116516491</v>
      </c>
      <c r="D129" s="65" t="s">
        <v>1355</v>
      </c>
      <c r="E129" s="65" t="str">
        <f t="shared" si="1"/>
        <v>営利法人（株式・合名・合資・合同会社）</v>
      </c>
      <c r="F129" s="65" t="s">
        <v>1356</v>
      </c>
      <c r="G129" s="65" t="s">
        <v>283</v>
      </c>
      <c r="H129" s="72" t="s">
        <v>491</v>
      </c>
      <c r="I129" t="s">
        <v>1357</v>
      </c>
      <c r="J129" t="s">
        <v>1358</v>
      </c>
      <c r="K129" t="s">
        <v>1359</v>
      </c>
      <c r="L129" t="s">
        <v>1360</v>
      </c>
      <c r="P129" t="s">
        <v>287</v>
      </c>
      <c r="Q129" t="s">
        <v>287</v>
      </c>
      <c r="R129" t="s">
        <v>287</v>
      </c>
      <c r="S129" t="s">
        <v>287</v>
      </c>
      <c r="AB129">
        <v>12</v>
      </c>
      <c r="AD129">
        <v>14</v>
      </c>
      <c r="AE129">
        <v>14</v>
      </c>
      <c r="AH129" s="73">
        <v>45597</v>
      </c>
      <c r="AI129" t="s">
        <v>1361</v>
      </c>
      <c r="AQ129" t="s">
        <v>511</v>
      </c>
      <c r="AR129" t="s">
        <v>511</v>
      </c>
      <c r="AT129" t="s">
        <v>287</v>
      </c>
      <c r="AU129" t="s">
        <v>488</v>
      </c>
      <c r="AW129">
        <v>1</v>
      </c>
    </row>
    <row r="130" spans="1:49">
      <c r="A130">
        <v>127</v>
      </c>
      <c r="C130" s="65">
        <v>1116517226</v>
      </c>
      <c r="D130" s="65" t="s">
        <v>1362</v>
      </c>
      <c r="E130" s="65" t="str">
        <f t="shared" si="1"/>
        <v>営利法人（株式・合名・合資・合同会社）</v>
      </c>
      <c r="F130" s="65" t="s">
        <v>282</v>
      </c>
      <c r="G130" s="65" t="s">
        <v>283</v>
      </c>
      <c r="H130" s="72" t="s">
        <v>491</v>
      </c>
      <c r="I130" t="s">
        <v>1363</v>
      </c>
      <c r="J130" t="s">
        <v>1364</v>
      </c>
      <c r="K130" t="s">
        <v>1365</v>
      </c>
      <c r="L130" t="s">
        <v>1366</v>
      </c>
      <c r="Q130" t="s">
        <v>287</v>
      </c>
      <c r="R130" t="s">
        <v>287</v>
      </c>
      <c r="S130" t="s">
        <v>287</v>
      </c>
      <c r="AD130">
        <v>20</v>
      </c>
      <c r="AH130" s="73">
        <v>45748</v>
      </c>
      <c r="AI130" t="s">
        <v>1367</v>
      </c>
      <c r="AQ130" t="s">
        <v>511</v>
      </c>
      <c r="AR130" t="s">
        <v>511</v>
      </c>
      <c r="AT130" t="s">
        <v>287</v>
      </c>
      <c r="AU130" t="s">
        <v>488</v>
      </c>
      <c r="AW130">
        <v>1</v>
      </c>
    </row>
    <row r="131" spans="1:49">
      <c r="A131">
        <v>128</v>
      </c>
      <c r="C131" s="65">
        <v>1116517531</v>
      </c>
      <c r="D131" s="65" t="s">
        <v>1368</v>
      </c>
      <c r="E131" s="65" t="str">
        <f t="shared" si="1"/>
        <v>営利法人（株式・合名・合資・合同会社）</v>
      </c>
      <c r="F131" s="65" t="s">
        <v>1369</v>
      </c>
      <c r="G131" s="65" t="s">
        <v>283</v>
      </c>
      <c r="H131" s="72" t="s">
        <v>491</v>
      </c>
      <c r="I131" t="s">
        <v>1370</v>
      </c>
      <c r="J131" t="s">
        <v>1209</v>
      </c>
      <c r="K131" t="s">
        <v>1371</v>
      </c>
      <c r="L131" t="s">
        <v>1372</v>
      </c>
      <c r="Q131" t="s">
        <v>287</v>
      </c>
      <c r="R131" t="s">
        <v>287</v>
      </c>
      <c r="S131" t="s">
        <v>287</v>
      </c>
      <c r="AD131">
        <v>20</v>
      </c>
      <c r="AH131" s="73">
        <v>45839</v>
      </c>
      <c r="AI131" t="s">
        <v>1373</v>
      </c>
      <c r="AQ131" t="s">
        <v>511</v>
      </c>
      <c r="AR131" t="s">
        <v>511</v>
      </c>
      <c r="AT131" t="s">
        <v>287</v>
      </c>
      <c r="AU131" t="s">
        <v>488</v>
      </c>
      <c r="AW131">
        <v>1</v>
      </c>
    </row>
    <row r="132" spans="1:49">
      <c r="A132">
        <v>129</v>
      </c>
      <c r="C132" s="65">
        <v>1116518307</v>
      </c>
      <c r="D132" s="65" t="s">
        <v>1374</v>
      </c>
      <c r="E132" s="65" t="str">
        <f t="shared" si="1"/>
        <v>営利法人（株式・合名・合資・合同会社）</v>
      </c>
      <c r="F132" s="65" t="s">
        <v>1375</v>
      </c>
      <c r="G132" s="65" t="s">
        <v>1376</v>
      </c>
      <c r="H132" s="72" t="s">
        <v>491</v>
      </c>
      <c r="I132" t="s">
        <v>1377</v>
      </c>
      <c r="J132" t="s">
        <v>1378</v>
      </c>
      <c r="K132" t="s">
        <v>1379</v>
      </c>
      <c r="L132" t="s">
        <v>1380</v>
      </c>
      <c r="R132" t="s">
        <v>287</v>
      </c>
      <c r="S132" t="s">
        <v>287</v>
      </c>
      <c r="AD132">
        <v>20</v>
      </c>
      <c r="AH132" s="73">
        <v>45962</v>
      </c>
      <c r="AI132" t="s">
        <v>1381</v>
      </c>
      <c r="AQ132" t="s">
        <v>511</v>
      </c>
      <c r="AR132" t="s">
        <v>511</v>
      </c>
      <c r="AT132" t="s">
        <v>287</v>
      </c>
      <c r="AU132" t="s">
        <v>488</v>
      </c>
      <c r="AW132">
        <v>1</v>
      </c>
    </row>
    <row r="133" spans="1:49">
      <c r="A133">
        <v>130</v>
      </c>
      <c r="C133" s="65">
        <v>1116518646</v>
      </c>
      <c r="D133" s="65" t="s">
        <v>1382</v>
      </c>
      <c r="E133" s="65" t="str">
        <f t="shared" ref="E133:E134" si="2">IF(AQ133="福",$CE$2,IF(AQ133="特非",$CE$5,IF(AQ133="営",$CE$4,$CE$6)))</f>
        <v>営利法人（株式・合名・合資・合同会社）</v>
      </c>
      <c r="F133" s="65" t="s">
        <v>1383</v>
      </c>
      <c r="G133" s="65" t="s">
        <v>283</v>
      </c>
      <c r="H133" s="72" t="s">
        <v>491</v>
      </c>
      <c r="I133" t="s">
        <v>1384</v>
      </c>
      <c r="J133" t="s">
        <v>1385</v>
      </c>
      <c r="K133" t="s">
        <v>1386</v>
      </c>
      <c r="L133" t="s">
        <v>1387</v>
      </c>
      <c r="Q133" t="s">
        <v>1048</v>
      </c>
      <c r="R133" t="s">
        <v>1048</v>
      </c>
      <c r="AD133">
        <v>20</v>
      </c>
      <c r="AH133" s="73">
        <v>46054</v>
      </c>
      <c r="AI133" t="s">
        <v>1388</v>
      </c>
      <c r="AQ133" t="s">
        <v>511</v>
      </c>
      <c r="AR133" t="s">
        <v>511</v>
      </c>
      <c r="AT133" t="s">
        <v>1048</v>
      </c>
      <c r="AU133" t="s">
        <v>488</v>
      </c>
      <c r="AW133">
        <v>1</v>
      </c>
    </row>
    <row r="134" spans="1:49">
      <c r="A134">
        <v>131</v>
      </c>
      <c r="C134" s="65">
        <v>1116518786</v>
      </c>
      <c r="D134" s="65" t="s">
        <v>1389</v>
      </c>
      <c r="E134" s="65" t="str">
        <f t="shared" si="2"/>
        <v>営利法人（株式・合名・合資・合同会社）</v>
      </c>
      <c r="F134" s="65" t="s">
        <v>1390</v>
      </c>
      <c r="G134" s="65" t="s">
        <v>283</v>
      </c>
      <c r="H134" s="72" t="s">
        <v>491</v>
      </c>
      <c r="I134" t="s">
        <v>1391</v>
      </c>
      <c r="J134" t="s">
        <v>1216</v>
      </c>
      <c r="K134" t="s">
        <v>1392</v>
      </c>
      <c r="Q134" t="s">
        <v>1048</v>
      </c>
      <c r="R134" t="s">
        <v>1048</v>
      </c>
      <c r="AD134">
        <v>20</v>
      </c>
      <c r="AH134" s="73">
        <v>46054</v>
      </c>
      <c r="AI134" t="s">
        <v>1393</v>
      </c>
      <c r="AQ134" t="s">
        <v>511</v>
      </c>
      <c r="AR134" t="s">
        <v>511</v>
      </c>
      <c r="AT134" t="s">
        <v>1048</v>
      </c>
      <c r="AU134" t="s">
        <v>488</v>
      </c>
      <c r="AW134">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実績報告書</vt:lpstr>
      <vt:lpstr>参考様式</vt:lpstr>
      <vt:lpstr>集計用（入力不要）</vt:lpstr>
      <vt:lpstr>事業所一覧（A型）</vt:lpstr>
      <vt:lpstr>実績報告書!Print_Area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田部井 瞭（障害者支援課）</cp:lastModifiedBy>
  <cp:lastPrinted>2026-07-02T05:58:24Z</cp:lastPrinted>
  <dcterms:created xsi:type="dcterms:W3CDTF">2009-04-14T08:24:07Z</dcterms:created>
  <dcterms:modified xsi:type="dcterms:W3CDTF">2026-07-08T02:00:57Z</dcterms:modified>
</cp:coreProperties>
</file>