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C40E7320-47F9-4002-972D-6B19BF6C2CCE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県計" sheetId="1" r:id="rId1"/>
    <sheet name="市計" sheetId="2" r:id="rId2"/>
    <sheet name="町村計" sheetId="3" r:id="rId3"/>
  </sheets>
  <definedNames>
    <definedName name="_xlnm.Print_Area" localSheetId="1">市計!$A$1:$S$46</definedName>
  </definedNames>
  <calcPr calcId="191029"/>
</workbook>
</file>

<file path=xl/calcChain.xml><?xml version="1.0" encoding="utf-8"?>
<calcChain xmlns="http://schemas.openxmlformats.org/spreadsheetml/2006/main">
  <c r="N43" i="2" l="1"/>
  <c r="N44" i="2"/>
  <c r="P9" i="2" l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43" i="2"/>
  <c r="P44" i="2"/>
  <c r="N9" i="3" l="1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1" i="3"/>
  <c r="N32" i="3"/>
  <c r="N33" i="3"/>
  <c r="N35" i="3"/>
  <c r="N36" i="3"/>
  <c r="N37" i="3"/>
  <c r="N43" i="3"/>
  <c r="N44" i="3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1" i="1"/>
  <c r="N32" i="1"/>
  <c r="N33" i="1"/>
  <c r="N34" i="1"/>
  <c r="N35" i="1"/>
  <c r="N36" i="1"/>
  <c r="N37" i="1"/>
  <c r="N43" i="1"/>
  <c r="N44" i="1"/>
  <c r="N9" i="2" l="1"/>
  <c r="O9" i="2"/>
  <c r="Q9" i="2"/>
  <c r="N10" i="2"/>
  <c r="O10" i="2"/>
  <c r="Q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Q17" i="2"/>
  <c r="N18" i="2"/>
  <c r="O18" i="2"/>
  <c r="Q18" i="2"/>
  <c r="N19" i="2"/>
  <c r="O19" i="2"/>
  <c r="Q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Q26" i="2"/>
  <c r="N27" i="2"/>
  <c r="O27" i="2"/>
  <c r="Q27" i="2"/>
  <c r="N28" i="2"/>
  <c r="O28" i="2"/>
  <c r="Q28" i="2"/>
  <c r="N29" i="2"/>
  <c r="O29" i="2"/>
  <c r="N31" i="2"/>
  <c r="O31" i="2"/>
  <c r="Q31" i="2"/>
  <c r="N32" i="2"/>
  <c r="O32" i="2"/>
  <c r="Q32" i="2"/>
  <c r="N33" i="2"/>
  <c r="O33" i="2"/>
  <c r="N34" i="2"/>
  <c r="O34" i="2"/>
  <c r="N35" i="2"/>
  <c r="O35" i="2"/>
  <c r="Q35" i="2"/>
  <c r="N36" i="2"/>
  <c r="O36" i="2"/>
  <c r="Q36" i="2"/>
  <c r="N37" i="2"/>
  <c r="O37" i="2"/>
  <c r="O43" i="2"/>
  <c r="Q43" i="2"/>
  <c r="O44" i="2"/>
  <c r="O33" i="3"/>
  <c r="P25" i="3"/>
  <c r="P26" i="3"/>
  <c r="P27" i="3"/>
  <c r="P28" i="3"/>
  <c r="P29" i="3"/>
  <c r="O22" i="3"/>
  <c r="O23" i="3"/>
  <c r="O24" i="3"/>
  <c r="O25" i="3"/>
  <c r="O26" i="3"/>
  <c r="O27" i="3"/>
  <c r="O28" i="3"/>
  <c r="O29" i="3"/>
  <c r="O14" i="3"/>
  <c r="P44" i="3"/>
  <c r="O44" i="3"/>
  <c r="Q43" i="3"/>
  <c r="P43" i="3"/>
  <c r="O43" i="3"/>
  <c r="P37" i="3"/>
  <c r="O37" i="3"/>
  <c r="Q36" i="3"/>
  <c r="P36" i="3"/>
  <c r="O36" i="3"/>
  <c r="Q35" i="3"/>
  <c r="P35" i="3"/>
  <c r="O35" i="3"/>
  <c r="P33" i="3"/>
  <c r="Q32" i="3"/>
  <c r="P32" i="3"/>
  <c r="O32" i="3"/>
  <c r="Q31" i="3"/>
  <c r="P31" i="3"/>
  <c r="O31" i="3"/>
  <c r="Q28" i="3"/>
  <c r="Q27" i="3"/>
  <c r="Q26" i="3"/>
  <c r="P24" i="3"/>
  <c r="P23" i="3"/>
  <c r="P22" i="3"/>
  <c r="P21" i="3"/>
  <c r="O21" i="3"/>
  <c r="P20" i="3"/>
  <c r="O20" i="3"/>
  <c r="Q19" i="3"/>
  <c r="P19" i="3"/>
  <c r="O19" i="3"/>
  <c r="Q18" i="3"/>
  <c r="P18" i="3"/>
  <c r="O18" i="3"/>
  <c r="Q17" i="3"/>
  <c r="P17" i="3"/>
  <c r="O17" i="3"/>
  <c r="P16" i="3"/>
  <c r="O16" i="3"/>
  <c r="P15" i="3"/>
  <c r="O15" i="3"/>
  <c r="P14" i="3"/>
  <c r="P13" i="3"/>
  <c r="O13" i="3"/>
  <c r="P12" i="3"/>
  <c r="O12" i="3"/>
  <c r="P11" i="3"/>
  <c r="O11" i="3"/>
  <c r="Q10" i="3"/>
  <c r="P10" i="3"/>
  <c r="O10" i="3"/>
  <c r="Q9" i="3"/>
  <c r="P9" i="3"/>
  <c r="O9" i="3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P44" i="1"/>
  <c r="O44" i="1"/>
  <c r="P43" i="1"/>
  <c r="O43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Q36" i="1"/>
  <c r="Q35" i="1"/>
  <c r="Q32" i="1"/>
  <c r="Q31" i="1"/>
  <c r="Q19" i="1"/>
  <c r="Q18" i="1"/>
  <c r="Q17" i="1"/>
  <c r="Q28" i="1"/>
  <c r="Q27" i="1"/>
  <c r="Q26" i="1"/>
  <c r="Q10" i="1"/>
  <c r="Q9" i="1"/>
  <c r="Q43" i="1"/>
</calcChain>
</file>

<file path=xl/sharedStrings.xml><?xml version="1.0" encoding="utf-8"?>
<sst xmlns="http://schemas.openxmlformats.org/spreadsheetml/2006/main" count="322" uniqueCount="110">
  <si>
    <t>（県計）</t>
    <rPh sb="1" eb="2">
      <t>ケン</t>
    </rPh>
    <rPh sb="2" eb="3">
      <t>ケイ</t>
    </rPh>
    <phoneticPr fontId="3"/>
  </si>
  <si>
    <t>（単位：千円，％）</t>
    <rPh sb="1" eb="3">
      <t>タンイ</t>
    </rPh>
    <rPh sb="4" eb="6">
      <t>センエン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</si>
  <si>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</si>
  <si>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</si>
  <si>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</si>
  <si>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</si>
  <si>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</si>
  <si>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</si>
  <si>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</si>
  <si>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</si>
  <si>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</si>
  <si>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</si>
  <si>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実質</t>
    <rPh sb="0" eb="2">
      <t>ジッシツ</t>
    </rPh>
    <phoneticPr fontId="3"/>
  </si>
  <si>
    <t>一</t>
    <rPh sb="0" eb="1">
      <t>1</t>
    </rPh>
    <phoneticPr fontId="3"/>
  </si>
  <si>
    <t>普通税</t>
    <rPh sb="0" eb="3">
      <t>フツウゼイ</t>
    </rPh>
    <phoneticPr fontId="3"/>
  </si>
  <si>
    <t>法定普通税</t>
    <rPh sb="0" eb="2">
      <t>ホウテイ</t>
    </rPh>
    <rPh sb="2" eb="5">
      <t>フツウゼイ</t>
    </rPh>
    <phoneticPr fontId="3"/>
  </si>
  <si>
    <t>市町村民税</t>
    <rPh sb="0" eb="5">
      <t>シチョウソンミンゼイ</t>
    </rPh>
    <phoneticPr fontId="3"/>
  </si>
  <si>
    <t>個人均等割</t>
    <rPh sb="0" eb="2">
      <t>コジン</t>
    </rPh>
    <rPh sb="2" eb="5">
      <t>キントウワリ</t>
    </rPh>
    <phoneticPr fontId="3"/>
  </si>
  <si>
    <t>所得割</t>
    <rPh sb="0" eb="3">
      <t>ショトクワリ</t>
    </rPh>
    <phoneticPr fontId="3"/>
  </si>
  <si>
    <t>上記のうち退職所得分</t>
    <rPh sb="0" eb="2">
      <t>ジョウキ</t>
    </rPh>
    <rPh sb="5" eb="7">
      <t>タイショク</t>
    </rPh>
    <rPh sb="7" eb="10">
      <t>ショトクブン</t>
    </rPh>
    <phoneticPr fontId="3"/>
  </si>
  <si>
    <t>法人均等割</t>
    <rPh sb="0" eb="2">
      <t>ホウジン</t>
    </rPh>
    <rPh sb="2" eb="5">
      <t>キントウワリ</t>
    </rPh>
    <phoneticPr fontId="3"/>
  </si>
  <si>
    <t>法人税割</t>
    <rPh sb="0" eb="3">
      <t>ホウジンゼイ</t>
    </rPh>
    <rPh sb="3" eb="4">
      <t>ワリ</t>
    </rPh>
    <phoneticPr fontId="3"/>
  </si>
  <si>
    <t>固定資産税</t>
    <rPh sb="0" eb="2">
      <t>コテイ</t>
    </rPh>
    <rPh sb="2" eb="5">
      <t>シサンゼイ</t>
    </rPh>
    <phoneticPr fontId="3"/>
  </si>
  <si>
    <t>純固定資産税</t>
    <rPh sb="0" eb="1">
      <t>ジュン</t>
    </rPh>
    <rPh sb="1" eb="3">
      <t>コテイ</t>
    </rPh>
    <rPh sb="3" eb="6">
      <t>シサンゼイ</t>
    </rPh>
    <phoneticPr fontId="3"/>
  </si>
  <si>
    <t>土地</t>
    <rPh sb="0" eb="2">
      <t>トチ</t>
    </rPh>
    <phoneticPr fontId="3"/>
  </si>
  <si>
    <t>家屋</t>
    <rPh sb="0" eb="2">
      <t>カオク</t>
    </rPh>
    <phoneticPr fontId="3"/>
  </si>
  <si>
    <t>償却資産</t>
    <rPh sb="0" eb="2">
      <t>ショウキャク</t>
    </rPh>
    <rPh sb="2" eb="4">
      <t>シサン</t>
    </rPh>
    <phoneticPr fontId="3"/>
  </si>
  <si>
    <t>交付金</t>
    <rPh sb="0" eb="3">
      <t>コウフキン</t>
    </rPh>
    <phoneticPr fontId="3"/>
  </si>
  <si>
    <t>軽自動車税</t>
    <rPh sb="0" eb="4">
      <t>ケイジドウシャ</t>
    </rPh>
    <rPh sb="4" eb="5">
      <t>ゼイ</t>
    </rPh>
    <phoneticPr fontId="3"/>
  </si>
  <si>
    <t>市町村たばこ税</t>
    <rPh sb="0" eb="3">
      <t>シチョウソン</t>
    </rPh>
    <rPh sb="6" eb="7">
      <t>ゼイ</t>
    </rPh>
    <phoneticPr fontId="3"/>
  </si>
  <si>
    <t>鉱産税</t>
    <rPh sb="0" eb="2">
      <t>コウサン</t>
    </rPh>
    <rPh sb="2" eb="3">
      <t>ゼイ</t>
    </rPh>
    <phoneticPr fontId="3"/>
  </si>
  <si>
    <t>特別土地保有税</t>
    <rPh sb="0" eb="2">
      <t>トクベツ</t>
    </rPh>
    <rPh sb="2" eb="4">
      <t>トチ</t>
    </rPh>
    <rPh sb="4" eb="7">
      <t>ホユウゼイ</t>
    </rPh>
    <phoneticPr fontId="3"/>
  </si>
  <si>
    <t>保有分</t>
    <rPh sb="0" eb="3">
      <t>ホユウブン</t>
    </rPh>
    <phoneticPr fontId="3"/>
  </si>
  <si>
    <t>取得分</t>
    <rPh sb="0" eb="3">
      <t>シュトクブン</t>
    </rPh>
    <phoneticPr fontId="3"/>
  </si>
  <si>
    <t>遊休土地分</t>
    <rPh sb="0" eb="2">
      <t>ユウキュウ</t>
    </rPh>
    <rPh sb="2" eb="4">
      <t>トチ</t>
    </rPh>
    <rPh sb="4" eb="5">
      <t>ブン</t>
    </rPh>
    <phoneticPr fontId="3"/>
  </si>
  <si>
    <t>法定外普通税</t>
    <rPh sb="0" eb="3">
      <t>ホウテイガイ</t>
    </rPh>
    <rPh sb="3" eb="6">
      <t>フツウゼイ</t>
    </rPh>
    <phoneticPr fontId="3"/>
  </si>
  <si>
    <t>二</t>
    <rPh sb="0" eb="1">
      <t>2</t>
    </rPh>
    <phoneticPr fontId="3"/>
  </si>
  <si>
    <t>目的税</t>
    <rPh sb="0" eb="3">
      <t>モクテキゼイ</t>
    </rPh>
    <phoneticPr fontId="3"/>
  </si>
  <si>
    <t>法定目的税</t>
    <rPh sb="0" eb="2">
      <t>ホウテイ</t>
    </rPh>
    <rPh sb="2" eb="5">
      <t>モクテキゼイ</t>
    </rPh>
    <phoneticPr fontId="3"/>
  </si>
  <si>
    <t>入湯税</t>
    <rPh sb="0" eb="3">
      <t>ニュウトウゼイ</t>
    </rPh>
    <phoneticPr fontId="3"/>
  </si>
  <si>
    <t>事業所税</t>
    <rPh sb="0" eb="3">
      <t>ジギョウショ</t>
    </rPh>
    <rPh sb="3" eb="4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</si>
  <si>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</si>
  <si>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水利地益税</t>
    <rPh sb="0" eb="2">
      <t>スイリ</t>
    </rPh>
    <rPh sb="2" eb="3">
      <t>チ</t>
    </rPh>
    <rPh sb="3" eb="5">
      <t>エキゼイ</t>
    </rPh>
    <phoneticPr fontId="3"/>
  </si>
  <si>
    <t>共同施設税</t>
    <rPh sb="0" eb="2">
      <t>キョウドウ</t>
    </rPh>
    <rPh sb="2" eb="4">
      <t>シセツ</t>
    </rPh>
    <rPh sb="4" eb="5">
      <t>ゼイ</t>
    </rPh>
    <phoneticPr fontId="3"/>
  </si>
  <si>
    <t>宅地開発税</t>
    <rPh sb="0" eb="2">
      <t>タクチ</t>
    </rPh>
    <rPh sb="2" eb="4">
      <t>カイハツ</t>
    </rPh>
    <rPh sb="4" eb="5">
      <t>ゼイ</t>
    </rPh>
    <phoneticPr fontId="3"/>
  </si>
  <si>
    <t>法定外目的税</t>
    <rPh sb="0" eb="3">
      <t>ホウテイガイ</t>
    </rPh>
    <rPh sb="3" eb="6">
      <t>モクテキゼイ</t>
    </rPh>
    <phoneticPr fontId="3"/>
  </si>
  <si>
    <t>三</t>
    <rPh sb="0" eb="1">
      <t>3</t>
    </rPh>
    <phoneticPr fontId="3"/>
  </si>
  <si>
    <t>旧法による税</t>
    <rPh sb="0" eb="2">
      <t>キュウホウ</t>
    </rPh>
    <rPh sb="5" eb="6">
      <t>ゼイ</t>
    </rPh>
    <phoneticPr fontId="3"/>
  </si>
  <si>
    <t>合計（一～三）</t>
    <rPh sb="0" eb="2">
      <t>ゴウケイ</t>
    </rPh>
    <rPh sb="3" eb="4">
      <t>1</t>
    </rPh>
    <rPh sb="5" eb="6">
      <t>3</t>
    </rPh>
    <phoneticPr fontId="3"/>
  </si>
  <si>
    <t>国民健康保険税</t>
    <rPh sb="0" eb="2">
      <t>コクミン</t>
    </rPh>
    <rPh sb="2" eb="4">
      <t>ケンコウ</t>
    </rPh>
    <rPh sb="4" eb="7">
      <t>ホケンゼイ</t>
    </rPh>
    <phoneticPr fontId="3"/>
  </si>
  <si>
    <t>国民健康保険料</t>
    <rPh sb="0" eb="2">
      <t>コクミン</t>
    </rPh>
    <rPh sb="2" eb="4">
      <t>ケンコウ</t>
    </rPh>
    <rPh sb="4" eb="7">
      <t>ホケンリョウ</t>
    </rPh>
    <phoneticPr fontId="3"/>
  </si>
  <si>
    <t>（市計）</t>
    <rPh sb="1" eb="2">
      <t>シ</t>
    </rPh>
    <rPh sb="2" eb="3">
      <t>ケイ</t>
    </rPh>
    <phoneticPr fontId="2"/>
  </si>
  <si>
    <t>（町村計）</t>
    <rPh sb="1" eb="3">
      <t>チョウソン</t>
    </rPh>
    <rPh sb="3" eb="4">
      <t>ケイ</t>
    </rPh>
    <phoneticPr fontId="2"/>
  </si>
  <si>
    <t>㈠</t>
    <phoneticPr fontId="3"/>
  </si>
  <si>
    <t>１</t>
    <phoneticPr fontId="3"/>
  </si>
  <si>
    <t>２</t>
    <phoneticPr fontId="3"/>
  </si>
  <si>
    <t>３</t>
    <phoneticPr fontId="3"/>
  </si>
  <si>
    <t>⑴</t>
    <phoneticPr fontId="3"/>
  </si>
  <si>
    <t>⑵</t>
    <phoneticPr fontId="3"/>
  </si>
  <si>
    <t>４</t>
    <phoneticPr fontId="3"/>
  </si>
  <si>
    <t>５</t>
    <phoneticPr fontId="3"/>
  </si>
  <si>
    <t>６</t>
    <phoneticPr fontId="3"/>
  </si>
  <si>
    <t>㈡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</si>
  <si>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</si>
  <si>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</si>
  <si>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</si>
  <si>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</si>
  <si>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</si>
  <si>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</si>
  <si>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</si>
  <si>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</si>
  <si>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</si>
  <si>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</si>
  <si>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G/(C-D)</t>
    <phoneticPr fontId="3"/>
  </si>
  <si>
    <t>㈠</t>
    <phoneticPr fontId="3"/>
  </si>
  <si>
    <t>１</t>
    <phoneticPr fontId="3"/>
  </si>
  <si>
    <t>⑴</t>
    <phoneticPr fontId="3"/>
  </si>
  <si>
    <t>⑵</t>
    <phoneticPr fontId="3"/>
  </si>
  <si>
    <t>⑶</t>
    <phoneticPr fontId="3"/>
  </si>
  <si>
    <t>⑷</t>
    <phoneticPr fontId="3"/>
  </si>
  <si>
    <t>２</t>
    <phoneticPr fontId="3"/>
  </si>
  <si>
    <t>ⅰ</t>
    <phoneticPr fontId="3"/>
  </si>
  <si>
    <t>ⅱ</t>
    <phoneticPr fontId="3"/>
  </si>
  <si>
    <t>ⅲ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</si>
  <si>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</si>
  <si>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</si>
  <si>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</si>
  <si>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</si>
  <si>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㈡</t>
    <phoneticPr fontId="3"/>
  </si>
  <si>
    <t>交付金</t>
    <phoneticPr fontId="3"/>
  </si>
  <si>
    <t>調定済額</t>
    <phoneticPr fontId="3"/>
  </si>
  <si>
    <t>収入済額</t>
    <phoneticPr fontId="3"/>
  </si>
  <si>
    <t>納　　税　　率</t>
    <phoneticPr fontId="3"/>
  </si>
  <si>
    <t>現年課税分</t>
    <phoneticPr fontId="3"/>
  </si>
  <si>
    <t>滞納繰越分</t>
    <phoneticPr fontId="3"/>
  </si>
  <si>
    <t>合計</t>
    <phoneticPr fontId="3"/>
  </si>
  <si>
    <t>徴収猶予に係る</t>
    <phoneticPr fontId="3"/>
  </si>
  <si>
    <t>現年</t>
    <phoneticPr fontId="3"/>
  </si>
  <si>
    <t>滞繰</t>
    <phoneticPr fontId="3"/>
  </si>
  <si>
    <t>実質</t>
    <phoneticPr fontId="3"/>
  </si>
  <si>
    <t>（単位：千円、％）</t>
    <rPh sb="1" eb="3">
      <t>タンイ</t>
    </rPh>
    <rPh sb="4" eb="6">
      <t>センエン</t>
    </rPh>
    <phoneticPr fontId="2"/>
  </si>
  <si>
    <t>２　徴収実績・納税率</t>
    <rPh sb="2" eb="4">
      <t>チョウシュウ</t>
    </rPh>
    <rPh sb="4" eb="6">
      <t>ジッセキ</t>
    </rPh>
    <rPh sb="7" eb="9">
      <t>ノウゼイ</t>
    </rPh>
    <rPh sb="9" eb="10">
      <t>リツ</t>
    </rPh>
    <phoneticPr fontId="3"/>
  </si>
  <si>
    <t>-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</si>
  <si>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</si>
  <si>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　市町村税徴収実績（令和元年度）</t>
    <rPh sb="1" eb="3">
      <t>シチョウ</t>
    </rPh>
    <rPh sb="3" eb="5">
      <t>ソンゼイ</t>
    </rPh>
    <rPh sb="5" eb="7">
      <t>チョウシュウ</t>
    </rPh>
    <rPh sb="7" eb="9">
      <t>ジッセキ</t>
    </rPh>
    <rPh sb="10" eb="12">
      <t>レイワ</t>
    </rPh>
    <rPh sb="12" eb="13">
      <t>ガン</t>
    </rPh>
    <rPh sb="13" eb="15">
      <t>ネンド</t>
    </rPh>
    <phoneticPr fontId="3"/>
  </si>
  <si>
    <t>元　年　度</t>
    <rPh sb="0" eb="1">
      <t>モト</t>
    </rPh>
    <rPh sb="2" eb="3">
      <t>トシ</t>
    </rPh>
    <rPh sb="4" eb="5">
      <t>ド</t>
    </rPh>
    <phoneticPr fontId="3"/>
  </si>
  <si>
    <t>３０年度</t>
    <rPh sb="2" eb="4">
      <t>ネンド</t>
    </rPh>
    <phoneticPr fontId="3"/>
  </si>
  <si>
    <t>　市町村税徴収実績（令和元年度）</t>
    <rPh sb="1" eb="3">
      <t>シチョウ</t>
    </rPh>
    <rPh sb="3" eb="5">
      <t>ソンゼイ</t>
    </rPh>
    <rPh sb="5" eb="7">
      <t>チョウシュウ</t>
    </rPh>
    <rPh sb="7" eb="9">
      <t>ジッセキ</t>
    </rPh>
    <rPh sb="10" eb="12">
      <t>レイワ</t>
    </rPh>
    <rPh sb="12" eb="13">
      <t>モト</t>
    </rPh>
    <rPh sb="13" eb="15">
      <t>ネンド</t>
    </rPh>
    <phoneticPr fontId="3"/>
  </si>
  <si>
    <t>元　年　度</t>
    <rPh sb="0" eb="1">
      <t>モト</t>
    </rPh>
    <phoneticPr fontId="3"/>
  </si>
  <si>
    <t>３０年度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</si>
</sst>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* 0.0\ ;@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horizontal="right" vertical="center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 shrinkToFi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right" vertical="center"/>
    </xf>
    <xf numFmtId="0" fontId="8" fillId="0" borderId="7" xfId="1" applyFont="1" applyFill="1" applyBorder="1">
      <alignment vertical="center"/>
    </xf>
    <xf numFmtId="0" fontId="8" fillId="0" borderId="8" xfId="1" applyFont="1" applyFill="1" applyBorder="1">
      <alignment vertical="center"/>
    </xf>
    <xf numFmtId="177" fontId="8" fillId="0" borderId="1" xfId="1" applyNumberFormat="1" applyFont="1" applyFill="1" applyBorder="1">
      <alignment vertical="center"/>
    </xf>
    <xf numFmtId="0" fontId="8" fillId="0" borderId="10" xfId="1" applyFont="1" applyFill="1" applyBorder="1" applyAlignment="1">
      <alignment vertical="center"/>
    </xf>
    <xf numFmtId="178" fontId="8" fillId="0" borderId="9" xfId="1" applyNumberFormat="1" applyFont="1" applyFill="1" applyBorder="1" applyAlignment="1">
      <alignment horizontal="center" vertical="center"/>
    </xf>
    <xf numFmtId="178" fontId="8" fillId="0" borderId="10" xfId="1" applyNumberFormat="1" applyFont="1" applyFill="1" applyBorder="1" applyAlignment="1">
      <alignment horizontal="center" vertical="center"/>
    </xf>
    <xf numFmtId="178" fontId="8" fillId="0" borderId="11" xfId="1" applyNumberFormat="1" applyFont="1" applyFill="1" applyBorder="1" applyAlignment="1">
      <alignment horizontal="center" vertic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13" xfId="1" applyNumberFormat="1" applyFont="1" applyFill="1" applyBorder="1" applyAlignment="1">
      <alignment horizontal="center" vertical="center"/>
    </xf>
    <xf numFmtId="178" fontId="8" fillId="0" borderId="14" xfId="1" applyNumberFormat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31" xfId="1" quotePrefix="1" applyFont="1" applyFill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0" fontId="8" fillId="0" borderId="37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distributed" vertical="center"/>
    </xf>
    <xf numFmtId="0" fontId="8" fillId="0" borderId="4" xfId="1" applyFont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distributed" vertical="center"/>
    </xf>
    <xf numFmtId="0" fontId="8" fillId="0" borderId="31" xfId="1" applyFont="1" applyFill="1" applyBorder="1" applyAlignment="1">
      <alignment horizontal="distributed" vertical="center"/>
    </xf>
    <xf numFmtId="0" fontId="8" fillId="0" borderId="1" xfId="1" applyFont="1" applyFill="1" applyBorder="1" applyAlignment="1">
      <alignment horizontal="distributed" vertical="center"/>
    </xf>
    <xf numFmtId="0" fontId="8" fillId="0" borderId="33" xfId="1" applyFont="1" applyFill="1" applyBorder="1" applyAlignment="1">
      <alignment horizontal="distributed" vertical="center"/>
    </xf>
    <xf numFmtId="0" fontId="8" fillId="0" borderId="3" xfId="1" applyFont="1" applyFill="1" applyBorder="1" applyAlignment="1">
      <alignment horizontal="distributed" vertical="center"/>
    </xf>
    <xf numFmtId="0" fontId="8" fillId="0" borderId="35" xfId="1" applyFont="1" applyFill="1" applyBorder="1" applyAlignment="1">
      <alignment horizontal="distributed" vertical="center"/>
    </xf>
    <xf numFmtId="0" fontId="8" fillId="0" borderId="36" xfId="1" applyFont="1" applyFill="1" applyBorder="1" applyAlignment="1">
      <alignment horizontal="distributed" vertical="center"/>
    </xf>
    <xf numFmtId="0" fontId="8" fillId="0" borderId="38" xfId="1" applyFont="1" applyFill="1" applyBorder="1" applyAlignment="1">
      <alignment horizontal="distributed" vertical="center"/>
    </xf>
    <xf numFmtId="0" fontId="8" fillId="0" borderId="39" xfId="1" applyFont="1" applyFill="1" applyBorder="1" applyAlignment="1">
      <alignment horizontal="distributed" vertical="center"/>
    </xf>
    <xf numFmtId="0" fontId="9" fillId="0" borderId="31" xfId="1" applyFont="1" applyFill="1" applyBorder="1" applyAlignment="1">
      <alignment horizontal="distributed" vertical="center"/>
    </xf>
    <xf numFmtId="0" fontId="9" fillId="0" borderId="1" xfId="1" applyFont="1" applyFill="1" applyBorder="1" applyAlignment="1">
      <alignment horizontal="distributed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distributed" vertical="center" indent="2"/>
    </xf>
    <xf numFmtId="0" fontId="8" fillId="0" borderId="26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distributed" vertical="center"/>
    </xf>
    <xf numFmtId="0" fontId="8" fillId="0" borderId="28" xfId="1" applyFont="1" applyFill="1" applyBorder="1" applyAlignment="1">
      <alignment horizontal="distributed" vertical="center"/>
    </xf>
    <xf numFmtId="0" fontId="8" fillId="0" borderId="29" xfId="1" applyFont="1" applyFill="1" applyBorder="1" applyAlignment="1">
      <alignment horizontal="distributed" vertical="center"/>
    </xf>
    <xf numFmtId="176" fontId="8" fillId="0" borderId="9" xfId="1" applyNumberFormat="1" applyFont="1" applyFill="1" applyBorder="1">
      <alignment vertical="center"/>
    </xf>
    <xf numFmtId="178" fontId="8" fillId="0" borderId="18" xfId="1" applyNumberFormat="1" applyFont="1" applyFill="1" applyBorder="1" applyAlignment="1">
      <alignment horizontal="center" vertical="center"/>
    </xf>
    <xf numFmtId="176" fontId="8" fillId="0" borderId="10" xfId="1" applyNumberFormat="1" applyFont="1" applyFill="1" applyBorder="1">
      <alignment vertical="center"/>
    </xf>
    <xf numFmtId="178" fontId="8" fillId="0" borderId="2" xfId="1" applyNumberFormat="1" applyFont="1" applyFill="1" applyBorder="1" applyAlignment="1">
      <alignment horizontal="center" vertical="center"/>
    </xf>
    <xf numFmtId="176" fontId="8" fillId="0" borderId="11" xfId="1" applyNumberFormat="1" applyFont="1" applyFill="1" applyBorder="1">
      <alignment vertical="center"/>
    </xf>
    <xf numFmtId="178" fontId="8" fillId="0" borderId="19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>
      <alignment vertical="center"/>
    </xf>
    <xf numFmtId="178" fontId="8" fillId="0" borderId="20" xfId="1" applyNumberFormat="1" applyFont="1" applyFill="1" applyBorder="1" applyAlignment="1">
      <alignment horizontal="center" vertical="center"/>
    </xf>
    <xf numFmtId="176" fontId="8" fillId="0" borderId="13" xfId="1" applyNumberFormat="1" applyFont="1" applyFill="1" applyBorder="1">
      <alignment vertical="center"/>
    </xf>
    <xf numFmtId="178" fontId="8" fillId="0" borderId="21" xfId="1" applyNumberFormat="1" applyFont="1" applyFill="1" applyBorder="1" applyAlignment="1">
      <alignment horizontal="center" vertical="center"/>
    </xf>
    <xf numFmtId="176" fontId="8" fillId="0" borderId="14" xfId="1" applyNumberFormat="1" applyFont="1" applyFill="1" applyBorder="1">
      <alignment vertical="center"/>
    </xf>
    <xf numFmtId="178" fontId="8" fillId="0" borderId="22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9" sqref="A9"/>
      <selection pane="bottomRight"/>
    </sheetView>
  </sheetViews>
  <sheetFormatPr defaultRowHeight="13.5"/>
  <cols>
    <col min="1" max="5" width="2.5" style="1" customWidth="1"/>
    <col min="6" max="6" width="16.25" style="1" customWidth="1"/>
    <col min="7" max="13" width="13.625" style="1" customWidth="1"/>
    <col min="14" max="16" width="7.75" style="1" customWidth="1"/>
    <col min="17" max="17" width="7.625" style="1" hidden="1" customWidth="1"/>
    <col min="18" max="18" width="7.75" style="1" customWidth="1"/>
    <col min="19" max="19" width="7.375" style="1" hidden="1" customWidth="1"/>
    <col min="20" max="16384" width="9" style="1"/>
  </cols>
  <sheetData>
    <row r="1" spans="1:19" ht="21" customHeight="1">
      <c r="A1" s="1" t="s">
        <v>101</v>
      </c>
    </row>
    <row r="2" spans="1:19" ht="21">
      <c r="A2" s="1" t="s">
        <v>104</v>
      </c>
      <c r="B2" s="3"/>
      <c r="C2" s="3"/>
      <c r="D2" s="3"/>
      <c r="E2" s="3"/>
      <c r="F2" s="3"/>
    </row>
    <row r="3" spans="1:19" ht="15.75" customHeight="1">
      <c r="B3" s="3"/>
      <c r="C3" s="3"/>
      <c r="D3" s="3"/>
      <c r="E3" s="3"/>
      <c r="F3" s="3"/>
    </row>
    <row r="4" spans="1:19" s="4" customFormat="1" ht="15.95" customHeight="1" thickBot="1">
      <c r="A4" s="4" t="s">
        <v>0</v>
      </c>
      <c r="P4" s="4" t="s">
        <v>100</v>
      </c>
      <c r="S4" s="5" t="s">
        <v>1</v>
      </c>
    </row>
    <row r="5" spans="1:19" s="4" customFormat="1" ht="15.95" customHeight="1">
      <c r="A5" s="42"/>
      <c r="B5" s="43"/>
      <c r="C5" s="43"/>
      <c r="D5" s="43"/>
      <c r="E5" s="43"/>
      <c r="F5" s="43"/>
      <c r="G5" s="48" t="s">
        <v>2</v>
      </c>
      <c r="H5" s="48"/>
      <c r="I5" s="48"/>
      <c r="J5" s="48"/>
      <c r="K5" s="48" t="s">
        <v>3</v>
      </c>
      <c r="L5" s="48"/>
      <c r="M5" s="48"/>
      <c r="N5" s="43" t="s">
        <v>4</v>
      </c>
      <c r="O5" s="43"/>
      <c r="P5" s="43"/>
      <c r="Q5" s="43"/>
      <c r="R5" s="49"/>
      <c r="S5" s="6"/>
    </row>
    <row r="6" spans="1:19" s="4" customFormat="1" ht="15.95" customHeight="1">
      <c r="A6" s="44"/>
      <c r="B6" s="45"/>
      <c r="C6" s="45"/>
      <c r="D6" s="45"/>
      <c r="E6" s="45"/>
      <c r="F6" s="45"/>
      <c r="G6" s="50" t="s">
        <v>5</v>
      </c>
      <c r="H6" s="50" t="s">
        <v>6</v>
      </c>
      <c r="I6" s="50" t="s">
        <v>7</v>
      </c>
      <c r="J6" s="30" t="s">
        <v>8</v>
      </c>
      <c r="K6" s="50" t="s">
        <v>5</v>
      </c>
      <c r="L6" s="50" t="s">
        <v>6</v>
      </c>
      <c r="M6" s="50" t="s">
        <v>7</v>
      </c>
      <c r="N6" s="45" t="s">
        <v>105</v>
      </c>
      <c r="O6" s="45"/>
      <c r="P6" s="45"/>
      <c r="Q6" s="15"/>
      <c r="R6" s="7" t="s">
        <v>106</v>
      </c>
      <c r="S6" s="6"/>
    </row>
    <row r="7" spans="1:19" s="4" customFormat="1" ht="15.95" customHeight="1">
      <c r="A7" s="44"/>
      <c r="B7" s="45"/>
      <c r="C7" s="45"/>
      <c r="D7" s="45"/>
      <c r="E7" s="45"/>
      <c r="F7" s="45"/>
      <c r="G7" s="51"/>
      <c r="H7" s="51"/>
      <c r="I7" s="51"/>
      <c r="J7" s="31" t="s">
        <v>9</v>
      </c>
      <c r="K7" s="51"/>
      <c r="L7" s="51"/>
      <c r="M7" s="51"/>
      <c r="N7" s="9" t="s">
        <v>10</v>
      </c>
      <c r="O7" s="9" t="s">
        <v>11</v>
      </c>
      <c r="P7" s="9" t="s">
        <v>7</v>
      </c>
      <c r="Q7" s="9" t="s">
        <v>12</v>
      </c>
      <c r="R7" s="10" t="s">
        <v>7</v>
      </c>
      <c r="S7" s="8" t="s">
        <v>12</v>
      </c>
    </row>
    <row r="8" spans="1:19" s="4" customFormat="1" ht="15.95" customHeight="1" thickBot="1">
      <c r="A8" s="46"/>
      <c r="B8" s="47"/>
      <c r="C8" s="47"/>
      <c r="D8" s="47"/>
      <c r="E8" s="47"/>
      <c r="F8" s="47"/>
      <c r="G8" s="11" t="s">
        <v>63</v>
      </c>
      <c r="H8" s="11" t="s">
        <v>64</v>
      </c>
      <c r="I8" s="11" t="s">
        <v>65</v>
      </c>
      <c r="J8" s="11" t="s">
        <v>66</v>
      </c>
      <c r="K8" s="11" t="s">
        <v>67</v>
      </c>
      <c r="L8" s="11" t="s">
        <v>68</v>
      </c>
      <c r="M8" s="11" t="s">
        <v>69</v>
      </c>
      <c r="N8" s="11" t="s">
        <v>70</v>
      </c>
      <c r="O8" s="11" t="s">
        <v>71</v>
      </c>
      <c r="P8" s="11" t="s">
        <v>72</v>
      </c>
      <c r="Q8" s="11" t="s">
        <v>73</v>
      </c>
      <c r="R8" s="12"/>
      <c r="S8" s="13"/>
    </row>
    <row r="9" spans="1:19" s="4" customFormat="1" ht="15.95" customHeight="1">
      <c r="A9" s="22" t="s">
        <v>13</v>
      </c>
      <c r="B9" s="52" t="s">
        <v>14</v>
      </c>
      <c r="C9" s="52"/>
      <c r="D9" s="52"/>
      <c r="E9" s="52"/>
      <c r="F9" s="53"/>
      <c r="G9" s="54">
        <v>1101865275</v>
      </c>
      <c r="H9" s="54">
        <v>27019008</v>
      </c>
      <c r="I9" s="54">
        <v>1129026745</v>
      </c>
      <c r="J9" s="54">
        <v>3854</v>
      </c>
      <c r="K9" s="54">
        <v>1091863787</v>
      </c>
      <c r="L9" s="54">
        <v>9724495</v>
      </c>
      <c r="M9" s="54">
        <v>1101730744</v>
      </c>
      <c r="N9" s="16">
        <f t="shared" ref="N9:N21" si="0">IF(ISERROR(K9/G9),"-",ROUND(K9/G9*100,1))</f>
        <v>99.1</v>
      </c>
      <c r="O9" s="16">
        <f t="shared" ref="O9:O21" si="1">IF(ISERROR(L9/H9),"-",ROUND(L9/H9*100,1))</f>
        <v>36</v>
      </c>
      <c r="P9" s="16">
        <f t="shared" ref="P9:P21" si="2">IF(ISERROR(M9/I9),"-",ROUND(M9/I9*100,1))</f>
        <v>97.6</v>
      </c>
      <c r="Q9" s="16">
        <f>IF(J9=0,0,ROUND(M9/(I9-J9)*100,1))</f>
        <v>97.6</v>
      </c>
      <c r="R9" s="55">
        <v>97.2</v>
      </c>
      <c r="S9" s="14">
        <v>91.7</v>
      </c>
    </row>
    <row r="10" spans="1:19" s="4" customFormat="1" ht="15.95" customHeight="1">
      <c r="A10" s="23"/>
      <c r="B10" s="24" t="s">
        <v>74</v>
      </c>
      <c r="C10" s="32" t="s">
        <v>15</v>
      </c>
      <c r="D10" s="32"/>
      <c r="E10" s="32"/>
      <c r="F10" s="33"/>
      <c r="G10" s="56">
        <v>1101865275</v>
      </c>
      <c r="H10" s="56">
        <v>27019008</v>
      </c>
      <c r="I10" s="56">
        <v>1129026745</v>
      </c>
      <c r="J10" s="56">
        <v>3854</v>
      </c>
      <c r="K10" s="56">
        <v>1091863787</v>
      </c>
      <c r="L10" s="56">
        <v>9724495</v>
      </c>
      <c r="M10" s="56">
        <v>1101730744</v>
      </c>
      <c r="N10" s="17">
        <f t="shared" si="0"/>
        <v>99.1</v>
      </c>
      <c r="O10" s="17">
        <f t="shared" si="1"/>
        <v>36</v>
      </c>
      <c r="P10" s="17">
        <f t="shared" si="2"/>
        <v>97.6</v>
      </c>
      <c r="Q10" s="17">
        <f>IF(J10=0,0,ROUND(M10/(I10-J10)*100,1))</f>
        <v>97.6</v>
      </c>
      <c r="R10" s="57">
        <v>97.2</v>
      </c>
      <c r="S10" s="14">
        <v>91.7</v>
      </c>
    </row>
    <row r="11" spans="1:19" s="4" customFormat="1" ht="15.95" customHeight="1">
      <c r="A11" s="23"/>
      <c r="B11" s="24"/>
      <c r="C11" s="25" t="s">
        <v>75</v>
      </c>
      <c r="D11" s="32" t="s">
        <v>16</v>
      </c>
      <c r="E11" s="32"/>
      <c r="F11" s="33"/>
      <c r="G11" s="56">
        <v>581889359</v>
      </c>
      <c r="H11" s="56">
        <v>16770720</v>
      </c>
      <c r="I11" s="56">
        <v>598660079</v>
      </c>
      <c r="J11" s="58"/>
      <c r="K11" s="56">
        <v>575599639</v>
      </c>
      <c r="L11" s="56">
        <v>5925353</v>
      </c>
      <c r="M11" s="56">
        <v>581524992</v>
      </c>
      <c r="N11" s="17">
        <f t="shared" si="0"/>
        <v>98.9</v>
      </c>
      <c r="O11" s="17">
        <f t="shared" si="1"/>
        <v>35.299999999999997</v>
      </c>
      <c r="P11" s="17">
        <f t="shared" si="2"/>
        <v>97.1</v>
      </c>
      <c r="Q11" s="17"/>
      <c r="R11" s="57">
        <v>96.6</v>
      </c>
      <c r="S11" s="14"/>
    </row>
    <row r="12" spans="1:19" s="4" customFormat="1" ht="15.95" customHeight="1">
      <c r="A12" s="23"/>
      <c r="B12" s="24"/>
      <c r="C12" s="24"/>
      <c r="D12" s="24" t="s">
        <v>76</v>
      </c>
      <c r="E12" s="32" t="s">
        <v>17</v>
      </c>
      <c r="F12" s="33"/>
      <c r="G12" s="56">
        <v>13369133</v>
      </c>
      <c r="H12" s="56">
        <v>438044</v>
      </c>
      <c r="I12" s="56">
        <v>13807177</v>
      </c>
      <c r="J12" s="58"/>
      <c r="K12" s="56">
        <v>13202389</v>
      </c>
      <c r="L12" s="56">
        <v>158281</v>
      </c>
      <c r="M12" s="56">
        <v>13360670</v>
      </c>
      <c r="N12" s="17">
        <f t="shared" si="0"/>
        <v>98.8</v>
      </c>
      <c r="O12" s="17">
        <f t="shared" si="1"/>
        <v>36.1</v>
      </c>
      <c r="P12" s="17">
        <f t="shared" si="2"/>
        <v>96.8</v>
      </c>
      <c r="Q12" s="17"/>
      <c r="R12" s="57">
        <v>96.2</v>
      </c>
      <c r="S12" s="14"/>
    </row>
    <row r="13" spans="1:19" s="4" customFormat="1" ht="15.95" customHeight="1">
      <c r="A13" s="23"/>
      <c r="B13" s="24"/>
      <c r="C13" s="24"/>
      <c r="D13" s="24" t="s">
        <v>77</v>
      </c>
      <c r="E13" s="32" t="s">
        <v>18</v>
      </c>
      <c r="F13" s="33"/>
      <c r="G13" s="56">
        <v>487489829</v>
      </c>
      <c r="H13" s="56">
        <v>15706324</v>
      </c>
      <c r="I13" s="56">
        <v>503196153</v>
      </c>
      <c r="J13" s="58"/>
      <c r="K13" s="56">
        <v>481608390</v>
      </c>
      <c r="L13" s="56">
        <v>5575401</v>
      </c>
      <c r="M13" s="56">
        <v>487183791</v>
      </c>
      <c r="N13" s="17">
        <f t="shared" si="0"/>
        <v>98.8</v>
      </c>
      <c r="O13" s="17">
        <f t="shared" si="1"/>
        <v>35.5</v>
      </c>
      <c r="P13" s="17">
        <f t="shared" si="2"/>
        <v>96.8</v>
      </c>
      <c r="Q13" s="17"/>
      <c r="R13" s="57">
        <v>96.2</v>
      </c>
      <c r="S13" s="14"/>
    </row>
    <row r="14" spans="1:19" s="4" customFormat="1" ht="15.95" customHeight="1">
      <c r="A14" s="23"/>
      <c r="B14" s="24"/>
      <c r="C14" s="24"/>
      <c r="D14" s="24"/>
      <c r="E14" s="40" t="s">
        <v>19</v>
      </c>
      <c r="F14" s="41"/>
      <c r="G14" s="56">
        <v>3746597</v>
      </c>
      <c r="H14" s="56">
        <v>0</v>
      </c>
      <c r="I14" s="56">
        <v>3746597</v>
      </c>
      <c r="J14" s="58"/>
      <c r="K14" s="56">
        <v>3744228</v>
      </c>
      <c r="L14" s="56">
        <v>0</v>
      </c>
      <c r="M14" s="56">
        <v>3744228</v>
      </c>
      <c r="N14" s="17">
        <f t="shared" si="0"/>
        <v>99.9</v>
      </c>
      <c r="O14" s="17" t="str">
        <f t="shared" si="1"/>
        <v>-</v>
      </c>
      <c r="P14" s="17">
        <f t="shared" si="2"/>
        <v>99.9</v>
      </c>
      <c r="Q14" s="17"/>
      <c r="R14" s="57">
        <v>99.8</v>
      </c>
      <c r="S14" s="14"/>
    </row>
    <row r="15" spans="1:19" s="4" customFormat="1" ht="15.95" customHeight="1">
      <c r="A15" s="23"/>
      <c r="B15" s="24"/>
      <c r="C15" s="24"/>
      <c r="D15" s="24" t="s">
        <v>78</v>
      </c>
      <c r="E15" s="32" t="s">
        <v>20</v>
      </c>
      <c r="F15" s="33"/>
      <c r="G15" s="56">
        <v>20859385</v>
      </c>
      <c r="H15" s="56">
        <v>199895</v>
      </c>
      <c r="I15" s="56">
        <v>21059280</v>
      </c>
      <c r="J15" s="58"/>
      <c r="K15" s="56">
        <v>20772967</v>
      </c>
      <c r="L15" s="56">
        <v>61148</v>
      </c>
      <c r="M15" s="56">
        <v>20834115</v>
      </c>
      <c r="N15" s="17">
        <f t="shared" si="0"/>
        <v>99.6</v>
      </c>
      <c r="O15" s="17">
        <f t="shared" si="1"/>
        <v>30.6</v>
      </c>
      <c r="P15" s="17">
        <f t="shared" si="2"/>
        <v>98.9</v>
      </c>
      <c r="Q15" s="17"/>
      <c r="R15" s="57">
        <v>98.8</v>
      </c>
      <c r="S15" s="14"/>
    </row>
    <row r="16" spans="1:19" s="4" customFormat="1" ht="15.95" customHeight="1">
      <c r="A16" s="23"/>
      <c r="B16" s="24"/>
      <c r="C16" s="24"/>
      <c r="D16" s="24" t="s">
        <v>79</v>
      </c>
      <c r="E16" s="32" t="s">
        <v>21</v>
      </c>
      <c r="F16" s="33"/>
      <c r="G16" s="56">
        <v>60171012</v>
      </c>
      <c r="H16" s="56">
        <v>426457</v>
      </c>
      <c r="I16" s="56">
        <v>60597469</v>
      </c>
      <c r="J16" s="58"/>
      <c r="K16" s="56">
        <v>60015893</v>
      </c>
      <c r="L16" s="56">
        <v>130523</v>
      </c>
      <c r="M16" s="56">
        <v>60146416</v>
      </c>
      <c r="N16" s="17">
        <f t="shared" si="0"/>
        <v>99.7</v>
      </c>
      <c r="O16" s="17">
        <f t="shared" si="1"/>
        <v>30.6</v>
      </c>
      <c r="P16" s="17">
        <f t="shared" si="2"/>
        <v>99.3</v>
      </c>
      <c r="Q16" s="17"/>
      <c r="R16" s="57">
        <v>99.2</v>
      </c>
      <c r="S16" s="14"/>
    </row>
    <row r="17" spans="1:19" s="4" customFormat="1" ht="15.95" customHeight="1">
      <c r="A17" s="23"/>
      <c r="B17" s="24"/>
      <c r="C17" s="25" t="s">
        <v>80</v>
      </c>
      <c r="D17" s="32" t="s">
        <v>22</v>
      </c>
      <c r="E17" s="32"/>
      <c r="F17" s="33"/>
      <c r="G17" s="56">
        <v>462558291</v>
      </c>
      <c r="H17" s="56">
        <v>9640905</v>
      </c>
      <c r="I17" s="56">
        <v>472199196</v>
      </c>
      <c r="J17" s="56">
        <v>0</v>
      </c>
      <c r="K17" s="56">
        <v>459065752</v>
      </c>
      <c r="L17" s="56">
        <v>3644760</v>
      </c>
      <c r="M17" s="56">
        <v>462710512</v>
      </c>
      <c r="N17" s="17">
        <f t="shared" si="0"/>
        <v>99.2</v>
      </c>
      <c r="O17" s="17">
        <f t="shared" si="1"/>
        <v>37.799999999999997</v>
      </c>
      <c r="P17" s="17">
        <f t="shared" si="2"/>
        <v>98</v>
      </c>
      <c r="Q17" s="17">
        <f>IF(J17=0,0,ROUND(M17/(I17-J17)*100,1))</f>
        <v>0</v>
      </c>
      <c r="R17" s="57">
        <v>97.7</v>
      </c>
      <c r="S17" s="14">
        <v>0</v>
      </c>
    </row>
    <row r="18" spans="1:19" s="4" customFormat="1" ht="15.95" customHeight="1">
      <c r="A18" s="23"/>
      <c r="B18" s="24"/>
      <c r="C18" s="24"/>
      <c r="D18" s="24" t="s">
        <v>76</v>
      </c>
      <c r="E18" s="32" t="s">
        <v>23</v>
      </c>
      <c r="F18" s="33"/>
      <c r="G18" s="56">
        <v>459544123</v>
      </c>
      <c r="H18" s="56">
        <v>9640905</v>
      </c>
      <c r="I18" s="56">
        <v>469185028</v>
      </c>
      <c r="J18" s="56">
        <v>0</v>
      </c>
      <c r="K18" s="56">
        <v>456051584</v>
      </c>
      <c r="L18" s="56">
        <v>3644760</v>
      </c>
      <c r="M18" s="56">
        <v>459696344</v>
      </c>
      <c r="N18" s="17">
        <f t="shared" si="0"/>
        <v>99.2</v>
      </c>
      <c r="O18" s="17">
        <f t="shared" si="1"/>
        <v>37.799999999999997</v>
      </c>
      <c r="P18" s="17">
        <f t="shared" si="2"/>
        <v>98</v>
      </c>
      <c r="Q18" s="17">
        <f>IF(J18=0,0,ROUND(M18/(I18-J18)*100,1))</f>
        <v>0</v>
      </c>
      <c r="R18" s="57">
        <v>97.7</v>
      </c>
      <c r="S18" s="14">
        <v>0</v>
      </c>
    </row>
    <row r="19" spans="1:19" s="4" customFormat="1" ht="15.95" customHeight="1">
      <c r="A19" s="23"/>
      <c r="B19" s="24"/>
      <c r="C19" s="24"/>
      <c r="D19" s="24"/>
      <c r="E19" s="24" t="s">
        <v>81</v>
      </c>
      <c r="F19" s="29" t="s">
        <v>24</v>
      </c>
      <c r="G19" s="56">
        <v>198067168</v>
      </c>
      <c r="H19" s="56">
        <v>4182959</v>
      </c>
      <c r="I19" s="56">
        <v>202250127</v>
      </c>
      <c r="J19" s="56">
        <v>0</v>
      </c>
      <c r="K19" s="56">
        <v>196527547</v>
      </c>
      <c r="L19" s="56">
        <v>1620292</v>
      </c>
      <c r="M19" s="56">
        <v>198147839</v>
      </c>
      <c r="N19" s="17">
        <f t="shared" si="0"/>
        <v>99.2</v>
      </c>
      <c r="O19" s="17">
        <f t="shared" si="1"/>
        <v>38.700000000000003</v>
      </c>
      <c r="P19" s="17">
        <f t="shared" si="2"/>
        <v>98</v>
      </c>
      <c r="Q19" s="17">
        <f>IF(J19=0,0,ROUND(M19/(I19-J19)*100,1))</f>
        <v>0</v>
      </c>
      <c r="R19" s="57">
        <v>97.7</v>
      </c>
      <c r="S19" s="14">
        <v>0</v>
      </c>
    </row>
    <row r="20" spans="1:19" s="4" customFormat="1" ht="15.95" customHeight="1">
      <c r="A20" s="23"/>
      <c r="B20" s="24"/>
      <c r="C20" s="24"/>
      <c r="D20" s="24"/>
      <c r="E20" s="24" t="s">
        <v>82</v>
      </c>
      <c r="F20" s="29" t="s">
        <v>25</v>
      </c>
      <c r="G20" s="56">
        <v>195824734</v>
      </c>
      <c r="H20" s="56">
        <v>4228508</v>
      </c>
      <c r="I20" s="56">
        <v>200053242</v>
      </c>
      <c r="J20" s="58"/>
      <c r="K20" s="56">
        <v>194286738</v>
      </c>
      <c r="L20" s="56">
        <v>1598583</v>
      </c>
      <c r="M20" s="56">
        <v>195885321</v>
      </c>
      <c r="N20" s="17">
        <f t="shared" si="0"/>
        <v>99.2</v>
      </c>
      <c r="O20" s="17">
        <f t="shared" si="1"/>
        <v>37.799999999999997</v>
      </c>
      <c r="P20" s="17">
        <f t="shared" si="2"/>
        <v>97.9</v>
      </c>
      <c r="Q20" s="17"/>
      <c r="R20" s="57">
        <v>97.6</v>
      </c>
      <c r="S20" s="14"/>
    </row>
    <row r="21" spans="1:19" s="4" customFormat="1" ht="15.75" customHeight="1">
      <c r="A21" s="23"/>
      <c r="B21" s="24"/>
      <c r="C21" s="24"/>
      <c r="D21" s="24"/>
      <c r="E21" s="24" t="s">
        <v>83</v>
      </c>
      <c r="F21" s="29" t="s">
        <v>26</v>
      </c>
      <c r="G21" s="56">
        <v>65652221</v>
      </c>
      <c r="H21" s="56">
        <v>1229438</v>
      </c>
      <c r="I21" s="56">
        <v>66881659</v>
      </c>
      <c r="J21" s="58"/>
      <c r="K21" s="56">
        <v>65237299</v>
      </c>
      <c r="L21" s="56">
        <v>425885</v>
      </c>
      <c r="M21" s="56">
        <v>65663184</v>
      </c>
      <c r="N21" s="17">
        <f t="shared" si="0"/>
        <v>99.4</v>
      </c>
      <c r="O21" s="17">
        <f t="shared" si="1"/>
        <v>34.6</v>
      </c>
      <c r="P21" s="17">
        <f t="shared" si="2"/>
        <v>98.2</v>
      </c>
      <c r="Q21" s="17"/>
      <c r="R21" s="57">
        <v>97.9</v>
      </c>
      <c r="S21" s="14"/>
    </row>
    <row r="22" spans="1:19" s="4" customFormat="1" ht="15.75" customHeight="1">
      <c r="A22" s="23"/>
      <c r="B22" s="24"/>
      <c r="C22" s="24"/>
      <c r="D22" s="24" t="s">
        <v>77</v>
      </c>
      <c r="E22" s="32" t="s">
        <v>27</v>
      </c>
      <c r="F22" s="33"/>
      <c r="G22" s="56">
        <v>3014168</v>
      </c>
      <c r="H22" s="58">
        <v>0</v>
      </c>
      <c r="I22" s="56">
        <v>3014168</v>
      </c>
      <c r="J22" s="58"/>
      <c r="K22" s="56">
        <v>3014168</v>
      </c>
      <c r="L22" s="58">
        <v>0</v>
      </c>
      <c r="M22" s="56">
        <v>3014168</v>
      </c>
      <c r="N22" s="17">
        <f t="shared" ref="N22:N29" si="3">IF(ISERROR(K22/G22),"-",ROUND(K22/G22*100,1))</f>
        <v>100</v>
      </c>
      <c r="O22" s="17" t="str">
        <f t="shared" ref="O22:O29" si="4">IF(ISERROR(L22/H22),"-",ROUND(L22/H22*100,1))</f>
        <v>-</v>
      </c>
      <c r="P22" s="17">
        <f t="shared" ref="P22:P29" si="5">IF(ISERROR(M22/I22),"-",ROUND(M22/I22*100,1))</f>
        <v>100</v>
      </c>
      <c r="Q22" s="17"/>
      <c r="R22" s="57">
        <v>100</v>
      </c>
      <c r="S22" s="14"/>
    </row>
    <row r="23" spans="1:19" s="4" customFormat="1" ht="15.95" customHeight="1">
      <c r="A23" s="23"/>
      <c r="B23" s="24"/>
      <c r="C23" s="25" t="s">
        <v>84</v>
      </c>
      <c r="D23" s="32" t="s">
        <v>28</v>
      </c>
      <c r="E23" s="32"/>
      <c r="F23" s="33"/>
      <c r="G23" s="56">
        <v>11962806</v>
      </c>
      <c r="H23" s="56">
        <v>602821</v>
      </c>
      <c r="I23" s="56">
        <v>12708089</v>
      </c>
      <c r="J23" s="58"/>
      <c r="K23" s="56">
        <v>11743578</v>
      </c>
      <c r="L23" s="56">
        <v>153675</v>
      </c>
      <c r="M23" s="56">
        <v>12039715</v>
      </c>
      <c r="N23" s="17">
        <f t="shared" si="3"/>
        <v>98.2</v>
      </c>
      <c r="O23" s="17">
        <f t="shared" si="4"/>
        <v>25.5</v>
      </c>
      <c r="P23" s="17">
        <f t="shared" si="5"/>
        <v>94.7</v>
      </c>
      <c r="Q23" s="17"/>
      <c r="R23" s="57">
        <v>94.3</v>
      </c>
      <c r="S23" s="14"/>
    </row>
    <row r="24" spans="1:19" s="4" customFormat="1" ht="15.95" customHeight="1">
      <c r="A24" s="23"/>
      <c r="B24" s="24"/>
      <c r="C24" s="25" t="s">
        <v>85</v>
      </c>
      <c r="D24" s="32" t="s">
        <v>29</v>
      </c>
      <c r="E24" s="32"/>
      <c r="F24" s="33"/>
      <c r="G24" s="56">
        <v>45424738</v>
      </c>
      <c r="H24" s="56">
        <v>141</v>
      </c>
      <c r="I24" s="56">
        <v>45424879</v>
      </c>
      <c r="J24" s="58"/>
      <c r="K24" s="56">
        <v>45424737</v>
      </c>
      <c r="L24" s="56">
        <v>140</v>
      </c>
      <c r="M24" s="56">
        <v>45424877</v>
      </c>
      <c r="N24" s="17">
        <f t="shared" si="3"/>
        <v>100</v>
      </c>
      <c r="O24" s="17">
        <f t="shared" si="4"/>
        <v>99.3</v>
      </c>
      <c r="P24" s="17">
        <f t="shared" si="5"/>
        <v>100</v>
      </c>
      <c r="Q24" s="17"/>
      <c r="R24" s="57">
        <v>100</v>
      </c>
      <c r="S24" s="14"/>
    </row>
    <row r="25" spans="1:19" s="4" customFormat="1" ht="15.95" customHeight="1">
      <c r="A25" s="23"/>
      <c r="B25" s="24"/>
      <c r="C25" s="25" t="s">
        <v>86</v>
      </c>
      <c r="D25" s="32" t="s">
        <v>30</v>
      </c>
      <c r="E25" s="32"/>
      <c r="F25" s="33"/>
      <c r="G25" s="56">
        <v>30081</v>
      </c>
      <c r="H25" s="56">
        <v>0</v>
      </c>
      <c r="I25" s="56">
        <v>30081</v>
      </c>
      <c r="J25" s="58"/>
      <c r="K25" s="56">
        <v>30081</v>
      </c>
      <c r="L25" s="56">
        <v>0</v>
      </c>
      <c r="M25" s="56">
        <v>30081</v>
      </c>
      <c r="N25" s="17">
        <f t="shared" si="3"/>
        <v>100</v>
      </c>
      <c r="O25" s="17" t="str">
        <f t="shared" si="4"/>
        <v>-</v>
      </c>
      <c r="P25" s="17">
        <f t="shared" si="5"/>
        <v>100</v>
      </c>
      <c r="Q25" s="17"/>
      <c r="R25" s="57">
        <v>100</v>
      </c>
      <c r="S25" s="14"/>
    </row>
    <row r="26" spans="1:19" s="4" customFormat="1" ht="15.95" customHeight="1">
      <c r="A26" s="23"/>
      <c r="B26" s="24"/>
      <c r="C26" s="25" t="s">
        <v>87</v>
      </c>
      <c r="D26" s="32" t="s">
        <v>31</v>
      </c>
      <c r="E26" s="32"/>
      <c r="F26" s="33"/>
      <c r="G26" s="56">
        <v>0</v>
      </c>
      <c r="H26" s="56">
        <v>4421</v>
      </c>
      <c r="I26" s="56">
        <v>4421</v>
      </c>
      <c r="J26" s="56">
        <v>3854</v>
      </c>
      <c r="K26" s="56">
        <v>0</v>
      </c>
      <c r="L26" s="56">
        <v>567</v>
      </c>
      <c r="M26" s="56">
        <v>567</v>
      </c>
      <c r="N26" s="17" t="str">
        <f t="shared" si="3"/>
        <v>-</v>
      </c>
      <c r="O26" s="17">
        <f t="shared" si="4"/>
        <v>12.8</v>
      </c>
      <c r="P26" s="17">
        <f t="shared" si="5"/>
        <v>12.8</v>
      </c>
      <c r="Q26" s="17">
        <f>IF(J26=0,0,ROUND(M26/(I26-J26)*100,1))</f>
        <v>100</v>
      </c>
      <c r="R26" s="57">
        <v>24.1</v>
      </c>
      <c r="S26" s="14">
        <v>22.4</v>
      </c>
    </row>
    <row r="27" spans="1:19" s="4" customFormat="1" ht="15.95" customHeight="1">
      <c r="A27" s="23"/>
      <c r="B27" s="24"/>
      <c r="C27" s="25"/>
      <c r="D27" s="24" t="s">
        <v>76</v>
      </c>
      <c r="E27" s="32" t="s">
        <v>32</v>
      </c>
      <c r="F27" s="33"/>
      <c r="G27" s="56">
        <v>0</v>
      </c>
      <c r="H27" s="56">
        <v>1525</v>
      </c>
      <c r="I27" s="56">
        <v>1525</v>
      </c>
      <c r="J27" s="56">
        <v>958</v>
      </c>
      <c r="K27" s="56">
        <v>0</v>
      </c>
      <c r="L27" s="56">
        <v>567</v>
      </c>
      <c r="M27" s="56">
        <v>567</v>
      </c>
      <c r="N27" s="17" t="str">
        <f t="shared" si="3"/>
        <v>-</v>
      </c>
      <c r="O27" s="17">
        <f t="shared" si="4"/>
        <v>37.200000000000003</v>
      </c>
      <c r="P27" s="17">
        <f t="shared" si="5"/>
        <v>37.200000000000003</v>
      </c>
      <c r="Q27" s="17">
        <f>IF(J27=0,0,ROUND(M27/(I27-J27)*100,1))</f>
        <v>100</v>
      </c>
      <c r="R27" s="57">
        <v>29.9</v>
      </c>
      <c r="S27" s="14">
        <v>17.5</v>
      </c>
    </row>
    <row r="28" spans="1:19" s="4" customFormat="1" ht="15.95" customHeight="1">
      <c r="A28" s="23"/>
      <c r="B28" s="24"/>
      <c r="C28" s="24"/>
      <c r="D28" s="24" t="s">
        <v>77</v>
      </c>
      <c r="E28" s="32" t="s">
        <v>33</v>
      </c>
      <c r="F28" s="33"/>
      <c r="G28" s="56">
        <v>0</v>
      </c>
      <c r="H28" s="56">
        <v>2896</v>
      </c>
      <c r="I28" s="56">
        <v>2896</v>
      </c>
      <c r="J28" s="56">
        <v>2896</v>
      </c>
      <c r="K28" s="56">
        <v>0</v>
      </c>
      <c r="L28" s="56">
        <v>0</v>
      </c>
      <c r="M28" s="56">
        <v>0</v>
      </c>
      <c r="N28" s="17" t="str">
        <f t="shared" si="3"/>
        <v>-</v>
      </c>
      <c r="O28" s="17">
        <f t="shared" si="4"/>
        <v>0</v>
      </c>
      <c r="P28" s="17">
        <f t="shared" si="5"/>
        <v>0</v>
      </c>
      <c r="Q28" s="17" t="e">
        <f>IF(J28=0,0,ROUND(M28/(I28-J28)*100,1))</f>
        <v>#DIV/0!</v>
      </c>
      <c r="R28" s="57">
        <v>0</v>
      </c>
      <c r="S28" s="14">
        <v>56.7</v>
      </c>
    </row>
    <row r="29" spans="1:19" s="4" customFormat="1" ht="15.95" customHeight="1">
      <c r="A29" s="23"/>
      <c r="B29" s="24"/>
      <c r="C29" s="24"/>
      <c r="D29" s="24" t="s">
        <v>78</v>
      </c>
      <c r="E29" s="32" t="s">
        <v>34</v>
      </c>
      <c r="F29" s="33"/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17" t="str">
        <f t="shared" si="3"/>
        <v>-</v>
      </c>
      <c r="O29" s="17" t="str">
        <f t="shared" si="4"/>
        <v>-</v>
      </c>
      <c r="P29" s="17" t="str">
        <f t="shared" si="5"/>
        <v>-</v>
      </c>
      <c r="Q29" s="17"/>
      <c r="R29" s="57" t="s">
        <v>102</v>
      </c>
      <c r="S29" s="14"/>
    </row>
    <row r="30" spans="1:19" s="4" customFormat="1" ht="15.95" customHeight="1">
      <c r="A30" s="23"/>
      <c r="B30" s="24" t="s">
        <v>88</v>
      </c>
      <c r="C30" s="32" t="s">
        <v>35</v>
      </c>
      <c r="D30" s="32"/>
      <c r="E30" s="32"/>
      <c r="F30" s="33"/>
      <c r="G30" s="58"/>
      <c r="H30" s="58"/>
      <c r="I30" s="58"/>
      <c r="J30" s="58"/>
      <c r="K30" s="58"/>
      <c r="L30" s="58"/>
      <c r="M30" s="58"/>
      <c r="N30" s="18"/>
      <c r="O30" s="18"/>
      <c r="P30" s="18"/>
      <c r="Q30" s="18"/>
      <c r="R30" s="59"/>
      <c r="S30" s="14"/>
    </row>
    <row r="31" spans="1:19" s="4" customFormat="1" ht="15.75" customHeight="1">
      <c r="A31" s="23" t="s">
        <v>36</v>
      </c>
      <c r="B31" s="32" t="s">
        <v>37</v>
      </c>
      <c r="C31" s="32"/>
      <c r="D31" s="32"/>
      <c r="E31" s="32"/>
      <c r="F31" s="33"/>
      <c r="G31" s="56">
        <v>80538175</v>
      </c>
      <c r="H31" s="56">
        <v>1475423</v>
      </c>
      <c r="I31" s="56">
        <v>82013598</v>
      </c>
      <c r="J31" s="56">
        <v>0</v>
      </c>
      <c r="K31" s="56">
        <v>79961790</v>
      </c>
      <c r="L31" s="56">
        <v>603525</v>
      </c>
      <c r="M31" s="56">
        <v>80565315</v>
      </c>
      <c r="N31" s="17">
        <f t="shared" ref="N31:P37" si="6">IF(ISERROR(K31/G31),"-",ROUND(K31/G31*100,1))</f>
        <v>99.3</v>
      </c>
      <c r="O31" s="17">
        <f t="shared" si="6"/>
        <v>40.9</v>
      </c>
      <c r="P31" s="17">
        <f t="shared" si="6"/>
        <v>98.2</v>
      </c>
      <c r="Q31" s="17">
        <f>IF(J31=0,0,ROUND(M31/(I31-J31)*100,1))</f>
        <v>0</v>
      </c>
      <c r="R31" s="57">
        <v>98</v>
      </c>
      <c r="S31" s="14">
        <v>0</v>
      </c>
    </row>
    <row r="32" spans="1:19" s="4" customFormat="1" ht="15.95" customHeight="1">
      <c r="A32" s="23"/>
      <c r="B32" s="24" t="s">
        <v>74</v>
      </c>
      <c r="C32" s="32" t="s">
        <v>38</v>
      </c>
      <c r="D32" s="32"/>
      <c r="E32" s="32"/>
      <c r="F32" s="33"/>
      <c r="G32" s="56">
        <v>80538175</v>
      </c>
      <c r="H32" s="56">
        <v>1475423</v>
      </c>
      <c r="I32" s="56">
        <v>82013598</v>
      </c>
      <c r="J32" s="56">
        <v>0</v>
      </c>
      <c r="K32" s="56">
        <v>79961790</v>
      </c>
      <c r="L32" s="56">
        <v>603525</v>
      </c>
      <c r="M32" s="56">
        <v>80565315</v>
      </c>
      <c r="N32" s="17">
        <f t="shared" si="6"/>
        <v>99.3</v>
      </c>
      <c r="O32" s="17">
        <f t="shared" si="6"/>
        <v>40.9</v>
      </c>
      <c r="P32" s="17">
        <f t="shared" si="6"/>
        <v>98.2</v>
      </c>
      <c r="Q32" s="17">
        <f>IF(J32=0,0,ROUND(M32/(I32-J32)*100,1))</f>
        <v>0</v>
      </c>
      <c r="R32" s="57">
        <v>98</v>
      </c>
      <c r="S32" s="14">
        <v>0</v>
      </c>
    </row>
    <row r="33" spans="1:19" s="4" customFormat="1" ht="15.95" customHeight="1">
      <c r="A33" s="23"/>
      <c r="B33" s="24"/>
      <c r="C33" s="25" t="s">
        <v>75</v>
      </c>
      <c r="D33" s="32" t="s">
        <v>39</v>
      </c>
      <c r="E33" s="32"/>
      <c r="F33" s="33"/>
      <c r="G33" s="56">
        <v>50324</v>
      </c>
      <c r="H33" s="56">
        <v>452</v>
      </c>
      <c r="I33" s="56">
        <v>50776</v>
      </c>
      <c r="J33" s="58"/>
      <c r="K33" s="56">
        <v>50074</v>
      </c>
      <c r="L33" s="56">
        <v>276</v>
      </c>
      <c r="M33" s="56">
        <v>50350</v>
      </c>
      <c r="N33" s="17">
        <f t="shared" si="6"/>
        <v>99.5</v>
      </c>
      <c r="O33" s="17">
        <f t="shared" si="6"/>
        <v>61.1</v>
      </c>
      <c r="P33" s="17">
        <f t="shared" si="6"/>
        <v>99.2</v>
      </c>
      <c r="Q33" s="17"/>
      <c r="R33" s="57">
        <v>99.1</v>
      </c>
      <c r="S33" s="14"/>
    </row>
    <row r="34" spans="1:19" s="4" customFormat="1" ht="15.95" customHeight="1">
      <c r="A34" s="23"/>
      <c r="B34" s="24"/>
      <c r="C34" s="25" t="s">
        <v>80</v>
      </c>
      <c r="D34" s="32" t="s">
        <v>40</v>
      </c>
      <c r="E34" s="32"/>
      <c r="F34" s="33"/>
      <c r="G34" s="56">
        <v>9440247</v>
      </c>
      <c r="H34" s="56">
        <v>32442</v>
      </c>
      <c r="I34" s="56">
        <v>9472689</v>
      </c>
      <c r="J34" s="58"/>
      <c r="K34" s="56">
        <v>9420807</v>
      </c>
      <c r="L34" s="56">
        <v>17490</v>
      </c>
      <c r="M34" s="56">
        <v>9438297</v>
      </c>
      <c r="N34" s="17">
        <f t="shared" si="6"/>
        <v>99.8</v>
      </c>
      <c r="O34" s="17">
        <f t="shared" si="6"/>
        <v>53.9</v>
      </c>
      <c r="P34" s="17">
        <f t="shared" si="6"/>
        <v>99.6</v>
      </c>
      <c r="Q34" s="17"/>
      <c r="R34" s="57">
        <v>99.7</v>
      </c>
      <c r="S34" s="14"/>
    </row>
    <row r="35" spans="1:19" s="4" customFormat="1" ht="15.95" customHeight="1">
      <c r="A35" s="23"/>
      <c r="B35" s="24"/>
      <c r="C35" s="25" t="s">
        <v>84</v>
      </c>
      <c r="D35" s="32" t="s">
        <v>41</v>
      </c>
      <c r="E35" s="32"/>
      <c r="F35" s="33"/>
      <c r="G35" s="56">
        <v>71047604</v>
      </c>
      <c r="H35" s="56">
        <v>1442529</v>
      </c>
      <c r="I35" s="56">
        <v>72490133</v>
      </c>
      <c r="J35" s="56">
        <v>0</v>
      </c>
      <c r="K35" s="56">
        <v>70490909</v>
      </c>
      <c r="L35" s="56">
        <v>585759</v>
      </c>
      <c r="M35" s="56">
        <v>71076668</v>
      </c>
      <c r="N35" s="17">
        <f t="shared" si="6"/>
        <v>99.2</v>
      </c>
      <c r="O35" s="17">
        <f t="shared" si="6"/>
        <v>40.6</v>
      </c>
      <c r="P35" s="17">
        <f t="shared" si="6"/>
        <v>98.1</v>
      </c>
      <c r="Q35" s="17">
        <f>IF(J35=0,0,ROUND(M35/(I35-J35)*100,1))</f>
        <v>0</v>
      </c>
      <c r="R35" s="57">
        <v>97.8</v>
      </c>
      <c r="S35" s="14">
        <v>0</v>
      </c>
    </row>
    <row r="36" spans="1:19" s="4" customFormat="1" ht="15.95" customHeight="1">
      <c r="A36" s="23"/>
      <c r="B36" s="24"/>
      <c r="C36" s="25"/>
      <c r="D36" s="24" t="s">
        <v>76</v>
      </c>
      <c r="E36" s="32" t="s">
        <v>24</v>
      </c>
      <c r="F36" s="33"/>
      <c r="G36" s="56">
        <v>41736523</v>
      </c>
      <c r="H36" s="56">
        <v>845476</v>
      </c>
      <c r="I36" s="56">
        <v>42581999</v>
      </c>
      <c r="J36" s="56">
        <v>0</v>
      </c>
      <c r="K36" s="56">
        <v>41409971</v>
      </c>
      <c r="L36" s="56">
        <v>344661</v>
      </c>
      <c r="M36" s="56">
        <v>41754632</v>
      </c>
      <c r="N36" s="17">
        <f t="shared" si="6"/>
        <v>99.2</v>
      </c>
      <c r="O36" s="17">
        <f t="shared" si="6"/>
        <v>40.799999999999997</v>
      </c>
      <c r="P36" s="17">
        <f t="shared" si="6"/>
        <v>98.1</v>
      </c>
      <c r="Q36" s="17">
        <f>IF(J36=0,0,ROUND(M36/(I36-J36)*100,1))</f>
        <v>0</v>
      </c>
      <c r="R36" s="57">
        <v>97.8</v>
      </c>
      <c r="S36" s="14">
        <v>0</v>
      </c>
    </row>
    <row r="37" spans="1:19" s="4" customFormat="1" ht="15.95" customHeight="1">
      <c r="A37" s="23"/>
      <c r="B37" s="24"/>
      <c r="C37" s="24"/>
      <c r="D37" s="24" t="s">
        <v>77</v>
      </c>
      <c r="E37" s="32" t="s">
        <v>25</v>
      </c>
      <c r="F37" s="33"/>
      <c r="G37" s="56">
        <v>29311081</v>
      </c>
      <c r="H37" s="56">
        <v>597053</v>
      </c>
      <c r="I37" s="56">
        <v>29908134</v>
      </c>
      <c r="J37" s="58"/>
      <c r="K37" s="56">
        <v>29080938</v>
      </c>
      <c r="L37" s="56">
        <v>241098</v>
      </c>
      <c r="M37" s="56">
        <v>29322036</v>
      </c>
      <c r="N37" s="17">
        <f t="shared" si="6"/>
        <v>99.2</v>
      </c>
      <c r="O37" s="17">
        <f t="shared" si="6"/>
        <v>40.4</v>
      </c>
      <c r="P37" s="17">
        <f t="shared" si="6"/>
        <v>98</v>
      </c>
      <c r="Q37" s="17"/>
      <c r="R37" s="57">
        <v>97.8</v>
      </c>
      <c r="S37" s="14"/>
    </row>
    <row r="38" spans="1:19" s="4" customFormat="1" ht="15.95" customHeight="1">
      <c r="A38" s="23"/>
      <c r="B38" s="24"/>
      <c r="C38" s="25" t="s">
        <v>85</v>
      </c>
      <c r="D38" s="32" t="s">
        <v>42</v>
      </c>
      <c r="E38" s="32"/>
      <c r="F38" s="33"/>
      <c r="G38" s="58"/>
      <c r="H38" s="58"/>
      <c r="I38" s="58"/>
      <c r="J38" s="58"/>
      <c r="K38" s="58"/>
      <c r="L38" s="58"/>
      <c r="M38" s="58"/>
      <c r="N38" s="18"/>
      <c r="O38" s="18"/>
      <c r="P38" s="18"/>
      <c r="Q38" s="18"/>
      <c r="R38" s="59"/>
      <c r="S38" s="14"/>
    </row>
    <row r="39" spans="1:19" s="4" customFormat="1" ht="15.95" customHeight="1">
      <c r="A39" s="23"/>
      <c r="B39" s="24"/>
      <c r="C39" s="25" t="s">
        <v>86</v>
      </c>
      <c r="D39" s="32" t="s">
        <v>43</v>
      </c>
      <c r="E39" s="32"/>
      <c r="F39" s="33"/>
      <c r="G39" s="58"/>
      <c r="H39" s="58"/>
      <c r="I39" s="58"/>
      <c r="J39" s="58"/>
      <c r="K39" s="58"/>
      <c r="L39" s="58"/>
      <c r="M39" s="58"/>
      <c r="N39" s="18"/>
      <c r="O39" s="18"/>
      <c r="P39" s="18"/>
      <c r="Q39" s="18"/>
      <c r="R39" s="59"/>
      <c r="S39" s="14"/>
    </row>
    <row r="40" spans="1:19" s="4" customFormat="1" ht="15.95" customHeight="1">
      <c r="A40" s="23"/>
      <c r="B40" s="24"/>
      <c r="C40" s="25" t="s">
        <v>87</v>
      </c>
      <c r="D40" s="32" t="s">
        <v>44</v>
      </c>
      <c r="E40" s="32"/>
      <c r="F40" s="33"/>
      <c r="G40" s="58"/>
      <c r="H40" s="58"/>
      <c r="I40" s="58"/>
      <c r="J40" s="58"/>
      <c r="K40" s="58"/>
      <c r="L40" s="58"/>
      <c r="M40" s="58"/>
      <c r="N40" s="18"/>
      <c r="O40" s="18"/>
      <c r="P40" s="18"/>
      <c r="Q40" s="18"/>
      <c r="R40" s="59"/>
      <c r="S40" s="14"/>
    </row>
    <row r="41" spans="1:19" s="4" customFormat="1" ht="15.95" customHeight="1">
      <c r="A41" s="23"/>
      <c r="B41" s="24" t="s">
        <v>88</v>
      </c>
      <c r="C41" s="32" t="s">
        <v>45</v>
      </c>
      <c r="D41" s="32"/>
      <c r="E41" s="32"/>
      <c r="F41" s="33"/>
      <c r="G41" s="58"/>
      <c r="H41" s="58"/>
      <c r="I41" s="58"/>
      <c r="J41" s="58"/>
      <c r="K41" s="58"/>
      <c r="L41" s="58"/>
      <c r="M41" s="58"/>
      <c r="N41" s="18"/>
      <c r="O41" s="18"/>
      <c r="P41" s="18"/>
      <c r="Q41" s="18"/>
      <c r="R41" s="59"/>
      <c r="S41" s="14"/>
    </row>
    <row r="42" spans="1:19" s="4" customFormat="1" ht="15.95" customHeight="1" thickBot="1">
      <c r="A42" s="26" t="s">
        <v>46</v>
      </c>
      <c r="B42" s="34" t="s">
        <v>47</v>
      </c>
      <c r="C42" s="34"/>
      <c r="D42" s="34"/>
      <c r="E42" s="34"/>
      <c r="F42" s="35"/>
      <c r="G42" s="60"/>
      <c r="H42" s="60"/>
      <c r="I42" s="60"/>
      <c r="J42" s="60"/>
      <c r="K42" s="60"/>
      <c r="L42" s="60"/>
      <c r="M42" s="60"/>
      <c r="N42" s="19"/>
      <c r="O42" s="19"/>
      <c r="P42" s="19"/>
      <c r="Q42" s="19"/>
      <c r="R42" s="61"/>
      <c r="S42" s="14"/>
    </row>
    <row r="43" spans="1:19" s="4" customFormat="1" ht="15.95" customHeight="1" thickTop="1">
      <c r="A43" s="27"/>
      <c r="B43" s="36" t="s">
        <v>48</v>
      </c>
      <c r="C43" s="36"/>
      <c r="D43" s="36"/>
      <c r="E43" s="36"/>
      <c r="F43" s="37"/>
      <c r="G43" s="62">
        <v>1182403450</v>
      </c>
      <c r="H43" s="62">
        <v>28494431</v>
      </c>
      <c r="I43" s="62">
        <v>1211040343</v>
      </c>
      <c r="J43" s="62">
        <v>3854</v>
      </c>
      <c r="K43" s="62">
        <v>1171825577</v>
      </c>
      <c r="L43" s="62">
        <v>10328020</v>
      </c>
      <c r="M43" s="62">
        <v>1182296059</v>
      </c>
      <c r="N43" s="20">
        <f t="shared" ref="N43:P44" si="7">IF(ISERROR(K43/G43),"-",ROUND(K43/G43*100,1))</f>
        <v>99.1</v>
      </c>
      <c r="O43" s="20">
        <f t="shared" si="7"/>
        <v>36.200000000000003</v>
      </c>
      <c r="P43" s="20">
        <f t="shared" si="7"/>
        <v>97.6</v>
      </c>
      <c r="Q43" s="20">
        <f>IF(J43=0,0,ROUND(M43/(I43-J43)*100,1))</f>
        <v>97.6</v>
      </c>
      <c r="R43" s="63">
        <v>97.3</v>
      </c>
      <c r="S43" s="14">
        <v>91.7</v>
      </c>
    </row>
    <row r="44" spans="1:19" s="4" customFormat="1" ht="15.95" customHeight="1">
      <c r="A44" s="23"/>
      <c r="B44" s="32" t="s">
        <v>49</v>
      </c>
      <c r="C44" s="32"/>
      <c r="D44" s="32"/>
      <c r="E44" s="32"/>
      <c r="F44" s="33"/>
      <c r="G44" s="56">
        <v>151357256</v>
      </c>
      <c r="H44" s="56">
        <v>44766147</v>
      </c>
      <c r="I44" s="56">
        <v>196123403</v>
      </c>
      <c r="J44" s="58"/>
      <c r="K44" s="56">
        <v>139488084</v>
      </c>
      <c r="L44" s="56">
        <v>11393039</v>
      </c>
      <c r="M44" s="56">
        <v>150881123</v>
      </c>
      <c r="N44" s="17">
        <f t="shared" si="7"/>
        <v>92.2</v>
      </c>
      <c r="O44" s="17">
        <f t="shared" si="7"/>
        <v>25.5</v>
      </c>
      <c r="P44" s="17">
        <f t="shared" si="7"/>
        <v>76.900000000000006</v>
      </c>
      <c r="Q44" s="17"/>
      <c r="R44" s="57">
        <v>74.099999999999994</v>
      </c>
      <c r="S44" s="14"/>
    </row>
    <row r="45" spans="1:19" s="4" customFormat="1" ht="15.95" customHeight="1" thickBot="1">
      <c r="A45" s="28"/>
      <c r="B45" s="38" t="s">
        <v>50</v>
      </c>
      <c r="C45" s="38"/>
      <c r="D45" s="38"/>
      <c r="E45" s="38"/>
      <c r="F45" s="39"/>
      <c r="G45" s="64"/>
      <c r="H45" s="64"/>
      <c r="I45" s="64"/>
      <c r="J45" s="64"/>
      <c r="K45" s="64"/>
      <c r="L45" s="64"/>
      <c r="M45" s="64"/>
      <c r="N45" s="21"/>
      <c r="O45" s="21"/>
      <c r="P45" s="21"/>
      <c r="Q45" s="21"/>
      <c r="R45" s="65"/>
      <c r="S45" s="14"/>
    </row>
    <row r="46" spans="1:19" s="4" customFormat="1" ht="15.95" customHeight="1">
      <c r="A46" s="4" t="s">
        <v>103</v>
      </c>
    </row>
  </sheetData>
  <mergeCells count="45"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C41:F41"/>
    <mergeCell ref="B42:F42"/>
    <mergeCell ref="B43:F43"/>
    <mergeCell ref="B44:F44"/>
    <mergeCell ref="B45:F45"/>
  </mergeCells>
  <phoneticPr fontId="2"/>
  <pageMargins left="0.78740157480314965" right="0.78740157480314965" top="0.98425196850393704" bottom="0.98425196850393704" header="0.51181102362204722" footer="0.51181102362204722"/>
  <pageSetup paperSize="9" firstPageNumber="84" fitToWidth="2" orientation="portrait" useFirstPageNumber="1" r:id="rId1"/>
  <headerFooter alignWithMargins="0">
    <oddFooter>&amp;C&amp;"ＭＳ ゴシック,標準"&amp;P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"/>
  <sheetViews>
    <sheetView workbookViewId="0">
      <selection activeCell="A2" sqref="A2"/>
    </sheetView>
  </sheetViews>
  <sheetFormatPr defaultRowHeight="13.5"/>
  <cols>
    <col min="1" max="5" width="2.5" style="1" customWidth="1"/>
    <col min="6" max="6" width="16.25" style="1" customWidth="1"/>
    <col min="7" max="13" width="13.625" style="1" customWidth="1"/>
    <col min="14" max="16" width="7.75" style="1" customWidth="1"/>
    <col min="17" max="17" width="7.75" style="1" hidden="1" customWidth="1"/>
    <col min="18" max="18" width="7.75" style="1" customWidth="1"/>
    <col min="19" max="19" width="7.375" style="1" hidden="1" customWidth="1"/>
    <col min="20" max="16384" width="9" style="1"/>
  </cols>
  <sheetData>
    <row r="1" spans="1:19" ht="21">
      <c r="A1" s="2"/>
      <c r="B1" s="3"/>
      <c r="C1" s="3"/>
      <c r="D1" s="3"/>
      <c r="E1" s="3"/>
      <c r="F1" s="3"/>
    </row>
    <row r="2" spans="1:19" ht="21">
      <c r="A2" s="1" t="s">
        <v>107</v>
      </c>
      <c r="B2" s="3"/>
      <c r="C2" s="3"/>
      <c r="D2" s="3"/>
      <c r="E2" s="3"/>
      <c r="F2" s="3"/>
    </row>
    <row r="3" spans="1:19" s="4" customFormat="1" ht="15.95" customHeight="1">
      <c r="S3" s="5" t="s">
        <v>1</v>
      </c>
    </row>
    <row r="4" spans="1:19" s="4" customFormat="1" ht="15.95" customHeight="1" thickBot="1">
      <c r="A4" s="4" t="s">
        <v>51</v>
      </c>
      <c r="P4" s="4" t="s">
        <v>100</v>
      </c>
      <c r="S4" s="5"/>
    </row>
    <row r="5" spans="1:19" s="4" customFormat="1" ht="15.95" customHeight="1">
      <c r="A5" s="42"/>
      <c r="B5" s="43"/>
      <c r="C5" s="43"/>
      <c r="D5" s="43"/>
      <c r="E5" s="43"/>
      <c r="F5" s="43"/>
      <c r="G5" s="48" t="s">
        <v>2</v>
      </c>
      <c r="H5" s="48"/>
      <c r="I5" s="48"/>
      <c r="J5" s="48"/>
      <c r="K5" s="48" t="s">
        <v>3</v>
      </c>
      <c r="L5" s="48"/>
      <c r="M5" s="48"/>
      <c r="N5" s="43" t="s">
        <v>4</v>
      </c>
      <c r="O5" s="43"/>
      <c r="P5" s="43"/>
      <c r="Q5" s="43"/>
      <c r="R5" s="49"/>
      <c r="S5" s="6"/>
    </row>
    <row r="6" spans="1:19" s="4" customFormat="1" ht="15.95" customHeight="1">
      <c r="A6" s="44"/>
      <c r="B6" s="45"/>
      <c r="C6" s="45"/>
      <c r="D6" s="45"/>
      <c r="E6" s="45"/>
      <c r="F6" s="45"/>
      <c r="G6" s="50" t="s">
        <v>5</v>
      </c>
      <c r="H6" s="50" t="s">
        <v>6</v>
      </c>
      <c r="I6" s="50" t="s">
        <v>7</v>
      </c>
      <c r="J6" s="30" t="s">
        <v>8</v>
      </c>
      <c r="K6" s="50" t="s">
        <v>5</v>
      </c>
      <c r="L6" s="50" t="s">
        <v>6</v>
      </c>
      <c r="M6" s="50" t="s">
        <v>7</v>
      </c>
      <c r="N6" s="45" t="s">
        <v>105</v>
      </c>
      <c r="O6" s="45"/>
      <c r="P6" s="45"/>
      <c r="Q6" s="15"/>
      <c r="R6" s="7" t="s">
        <v>106</v>
      </c>
      <c r="S6" s="6"/>
    </row>
    <row r="7" spans="1:19" s="4" customFormat="1" ht="15.95" customHeight="1">
      <c r="A7" s="44"/>
      <c r="B7" s="45"/>
      <c r="C7" s="45"/>
      <c r="D7" s="45"/>
      <c r="E7" s="45"/>
      <c r="F7" s="45"/>
      <c r="G7" s="51"/>
      <c r="H7" s="51"/>
      <c r="I7" s="51"/>
      <c r="J7" s="31" t="s">
        <v>9</v>
      </c>
      <c r="K7" s="51"/>
      <c r="L7" s="51"/>
      <c r="M7" s="51"/>
      <c r="N7" s="9" t="s">
        <v>10</v>
      </c>
      <c r="O7" s="9" t="s">
        <v>11</v>
      </c>
      <c r="P7" s="9" t="s">
        <v>7</v>
      </c>
      <c r="Q7" s="9" t="s">
        <v>12</v>
      </c>
      <c r="R7" s="10" t="s">
        <v>7</v>
      </c>
      <c r="S7" s="8" t="s">
        <v>12</v>
      </c>
    </row>
    <row r="8" spans="1:19" s="4" customFormat="1" ht="15.95" customHeight="1" thickBot="1">
      <c r="A8" s="46"/>
      <c r="B8" s="47"/>
      <c r="C8" s="47"/>
      <c r="D8" s="47"/>
      <c r="E8" s="47"/>
      <c r="F8" s="47"/>
      <c r="G8" s="11" t="s">
        <v>63</v>
      </c>
      <c r="H8" s="11" t="s">
        <v>64</v>
      </c>
      <c r="I8" s="11" t="s">
        <v>65</v>
      </c>
      <c r="J8" s="11" t="s">
        <v>66</v>
      </c>
      <c r="K8" s="11" t="s">
        <v>67</v>
      </c>
      <c r="L8" s="11" t="s">
        <v>68</v>
      </c>
      <c r="M8" s="11" t="s">
        <v>69</v>
      </c>
      <c r="N8" s="11" t="s">
        <v>70</v>
      </c>
      <c r="O8" s="11" t="s">
        <v>71</v>
      </c>
      <c r="P8" s="11" t="s">
        <v>72</v>
      </c>
      <c r="Q8" s="11" t="s">
        <v>73</v>
      </c>
      <c r="R8" s="12"/>
      <c r="S8" s="13"/>
    </row>
    <row r="9" spans="1:19" s="4" customFormat="1" ht="15.95" customHeight="1">
      <c r="A9" s="22" t="s">
        <v>13</v>
      </c>
      <c r="B9" s="52" t="s">
        <v>14</v>
      </c>
      <c r="C9" s="52"/>
      <c r="D9" s="52"/>
      <c r="E9" s="52"/>
      <c r="F9" s="53"/>
      <c r="G9" s="54">
        <v>1035599281</v>
      </c>
      <c r="H9" s="54">
        <v>25436509</v>
      </c>
      <c r="I9" s="54">
        <v>1061162545</v>
      </c>
      <c r="J9" s="54">
        <v>3854</v>
      </c>
      <c r="K9" s="54">
        <v>1026145536</v>
      </c>
      <c r="L9" s="54">
        <v>9218681</v>
      </c>
      <c r="M9" s="54">
        <v>1035490972</v>
      </c>
      <c r="N9" s="16">
        <f t="shared" ref="N9:N21" si="0">IF(ISERROR(K9/G9),"-",ROUND(K9/G9*100,1))</f>
        <v>99.1</v>
      </c>
      <c r="O9" s="16">
        <f t="shared" ref="O9:O21" si="1">IF(ISERROR(L9/H9),"-",ROUND(L9/H9*100,1))</f>
        <v>36.200000000000003</v>
      </c>
      <c r="P9" s="16">
        <f t="shared" ref="P9:P21" si="2">IF(ISERROR(M9/I9),"-",ROUND(M9/I9*100,1))</f>
        <v>97.6</v>
      </c>
      <c r="Q9" s="16">
        <f>IF(J9=0,"-",ROUND(M9/(I9-J9)*100,1))</f>
        <v>97.6</v>
      </c>
      <c r="R9" s="55">
        <v>97.2</v>
      </c>
      <c r="S9" s="14">
        <v>91.7</v>
      </c>
    </row>
    <row r="10" spans="1:19" s="4" customFormat="1" ht="15.95" customHeight="1">
      <c r="A10" s="23"/>
      <c r="B10" s="24" t="s">
        <v>74</v>
      </c>
      <c r="C10" s="32" t="s">
        <v>15</v>
      </c>
      <c r="D10" s="32"/>
      <c r="E10" s="32"/>
      <c r="F10" s="33"/>
      <c r="G10" s="56">
        <v>1035599281</v>
      </c>
      <c r="H10" s="56">
        <v>25436509</v>
      </c>
      <c r="I10" s="56">
        <v>1061162545</v>
      </c>
      <c r="J10" s="56">
        <v>3854</v>
      </c>
      <c r="K10" s="56">
        <v>1026145536</v>
      </c>
      <c r="L10" s="56">
        <v>9218681</v>
      </c>
      <c r="M10" s="56">
        <v>1035490972</v>
      </c>
      <c r="N10" s="17">
        <f t="shared" si="0"/>
        <v>99.1</v>
      </c>
      <c r="O10" s="17">
        <f t="shared" si="1"/>
        <v>36.200000000000003</v>
      </c>
      <c r="P10" s="17">
        <f t="shared" si="2"/>
        <v>97.6</v>
      </c>
      <c r="Q10" s="17">
        <f>IF(J10=0,"-",ROUND(M10/(I10-J10)*100,1))</f>
        <v>97.6</v>
      </c>
      <c r="R10" s="57">
        <v>97.2</v>
      </c>
      <c r="S10" s="14">
        <v>91.7</v>
      </c>
    </row>
    <row r="11" spans="1:19" s="4" customFormat="1" ht="15.95" customHeight="1">
      <c r="A11" s="23"/>
      <c r="B11" s="24"/>
      <c r="C11" s="25" t="s">
        <v>75</v>
      </c>
      <c r="D11" s="32" t="s">
        <v>16</v>
      </c>
      <c r="E11" s="32"/>
      <c r="F11" s="33"/>
      <c r="G11" s="56">
        <v>552321855</v>
      </c>
      <c r="H11" s="56">
        <v>16139041</v>
      </c>
      <c r="I11" s="56">
        <v>568460896</v>
      </c>
      <c r="J11" s="58"/>
      <c r="K11" s="56">
        <v>546318245</v>
      </c>
      <c r="L11" s="56">
        <v>5682729</v>
      </c>
      <c r="M11" s="56">
        <v>552000974</v>
      </c>
      <c r="N11" s="17">
        <f t="shared" si="0"/>
        <v>98.9</v>
      </c>
      <c r="O11" s="17">
        <f t="shared" si="1"/>
        <v>35.200000000000003</v>
      </c>
      <c r="P11" s="17">
        <f t="shared" si="2"/>
        <v>97.1</v>
      </c>
      <c r="Q11" s="17"/>
      <c r="R11" s="57">
        <v>96.6</v>
      </c>
      <c r="S11" s="14"/>
    </row>
    <row r="12" spans="1:19" s="4" customFormat="1" ht="15.95" customHeight="1">
      <c r="A12" s="23"/>
      <c r="B12" s="24"/>
      <c r="C12" s="24"/>
      <c r="D12" s="24" t="s">
        <v>76</v>
      </c>
      <c r="E12" s="32" t="s">
        <v>17</v>
      </c>
      <c r="F12" s="33"/>
      <c r="G12" s="56">
        <v>12479779</v>
      </c>
      <c r="H12" s="56">
        <v>416469</v>
      </c>
      <c r="I12" s="56">
        <v>12896248</v>
      </c>
      <c r="J12" s="58"/>
      <c r="K12" s="56">
        <v>12321521</v>
      </c>
      <c r="L12" s="56">
        <v>149901</v>
      </c>
      <c r="M12" s="56">
        <v>12471422</v>
      </c>
      <c r="N12" s="17">
        <f t="shared" si="0"/>
        <v>98.7</v>
      </c>
      <c r="O12" s="17">
        <f t="shared" si="1"/>
        <v>36</v>
      </c>
      <c r="P12" s="17">
        <f t="shared" si="2"/>
        <v>96.7</v>
      </c>
      <c r="Q12" s="17"/>
      <c r="R12" s="57">
        <v>96.1</v>
      </c>
      <c r="S12" s="14"/>
    </row>
    <row r="13" spans="1:19" s="4" customFormat="1" ht="15.95" customHeight="1">
      <c r="A13" s="23"/>
      <c r="B13" s="24"/>
      <c r="C13" s="24"/>
      <c r="D13" s="24" t="s">
        <v>77</v>
      </c>
      <c r="E13" s="32" t="s">
        <v>18</v>
      </c>
      <c r="F13" s="33"/>
      <c r="G13" s="56">
        <v>463538859</v>
      </c>
      <c r="H13" s="56">
        <v>15129214</v>
      </c>
      <c r="I13" s="56">
        <v>478668073</v>
      </c>
      <c r="J13" s="58"/>
      <c r="K13" s="56">
        <v>457883254</v>
      </c>
      <c r="L13" s="56">
        <v>5350953</v>
      </c>
      <c r="M13" s="56">
        <v>463234207</v>
      </c>
      <c r="N13" s="17">
        <f t="shared" si="0"/>
        <v>98.8</v>
      </c>
      <c r="O13" s="17">
        <f t="shared" si="1"/>
        <v>35.4</v>
      </c>
      <c r="P13" s="17">
        <f t="shared" si="2"/>
        <v>96.8</v>
      </c>
      <c r="Q13" s="17"/>
      <c r="R13" s="57">
        <v>96.2</v>
      </c>
      <c r="S13" s="14"/>
    </row>
    <row r="14" spans="1:19" s="4" customFormat="1" ht="15.95" customHeight="1">
      <c r="A14" s="23"/>
      <c r="B14" s="24"/>
      <c r="C14" s="24"/>
      <c r="D14" s="24"/>
      <c r="E14" s="40" t="s">
        <v>19</v>
      </c>
      <c r="F14" s="41"/>
      <c r="G14" s="56">
        <v>3580937</v>
      </c>
      <c r="H14" s="56">
        <v>0</v>
      </c>
      <c r="I14" s="56">
        <v>3580937</v>
      </c>
      <c r="J14" s="58"/>
      <c r="K14" s="56">
        <v>3578568</v>
      </c>
      <c r="L14" s="56">
        <v>0</v>
      </c>
      <c r="M14" s="56">
        <v>3578568</v>
      </c>
      <c r="N14" s="17">
        <f t="shared" si="0"/>
        <v>99.9</v>
      </c>
      <c r="O14" s="17" t="str">
        <f t="shared" si="1"/>
        <v>-</v>
      </c>
      <c r="P14" s="17">
        <f t="shared" si="2"/>
        <v>99.9</v>
      </c>
      <c r="Q14" s="17"/>
      <c r="R14" s="57">
        <v>99.8</v>
      </c>
      <c r="S14" s="14"/>
    </row>
    <row r="15" spans="1:19" s="4" customFormat="1" ht="15.95" customHeight="1">
      <c r="A15" s="23"/>
      <c r="B15" s="24"/>
      <c r="C15" s="24"/>
      <c r="D15" s="24" t="s">
        <v>78</v>
      </c>
      <c r="E15" s="32" t="s">
        <v>20</v>
      </c>
      <c r="F15" s="33"/>
      <c r="G15" s="56">
        <v>19473077</v>
      </c>
      <c r="H15" s="56">
        <v>176809</v>
      </c>
      <c r="I15" s="56">
        <v>19649886</v>
      </c>
      <c r="J15" s="58"/>
      <c r="K15" s="56">
        <v>19406143</v>
      </c>
      <c r="L15" s="56">
        <v>54462</v>
      </c>
      <c r="M15" s="56">
        <v>19460605</v>
      </c>
      <c r="N15" s="17">
        <f t="shared" si="0"/>
        <v>99.7</v>
      </c>
      <c r="O15" s="17">
        <f t="shared" si="1"/>
        <v>30.8</v>
      </c>
      <c r="P15" s="17">
        <f t="shared" si="2"/>
        <v>99</v>
      </c>
      <c r="Q15" s="17"/>
      <c r="R15" s="57">
        <v>98.9</v>
      </c>
      <c r="S15" s="14"/>
    </row>
    <row r="16" spans="1:19" s="4" customFormat="1" ht="15.95" customHeight="1">
      <c r="A16" s="23"/>
      <c r="B16" s="24"/>
      <c r="C16" s="24"/>
      <c r="D16" s="24" t="s">
        <v>79</v>
      </c>
      <c r="E16" s="32" t="s">
        <v>21</v>
      </c>
      <c r="F16" s="33"/>
      <c r="G16" s="56">
        <v>56830140</v>
      </c>
      <c r="H16" s="56">
        <v>416549</v>
      </c>
      <c r="I16" s="56">
        <v>57246689</v>
      </c>
      <c r="J16" s="58"/>
      <c r="K16" s="56">
        <v>56707327</v>
      </c>
      <c r="L16" s="56">
        <v>127413</v>
      </c>
      <c r="M16" s="56">
        <v>56834740</v>
      </c>
      <c r="N16" s="17">
        <f t="shared" si="0"/>
        <v>99.8</v>
      </c>
      <c r="O16" s="17">
        <f t="shared" si="1"/>
        <v>30.6</v>
      </c>
      <c r="P16" s="17">
        <f t="shared" si="2"/>
        <v>99.3</v>
      </c>
      <c r="Q16" s="17"/>
      <c r="R16" s="57">
        <v>99.2</v>
      </c>
      <c r="S16" s="14"/>
    </row>
    <row r="17" spans="1:19" s="4" customFormat="1" ht="15.95" customHeight="1">
      <c r="A17" s="23"/>
      <c r="B17" s="24"/>
      <c r="C17" s="25" t="s">
        <v>80</v>
      </c>
      <c r="D17" s="32" t="s">
        <v>22</v>
      </c>
      <c r="E17" s="32"/>
      <c r="F17" s="33"/>
      <c r="G17" s="56">
        <v>430369564</v>
      </c>
      <c r="H17" s="56">
        <v>8747613</v>
      </c>
      <c r="I17" s="56">
        <v>439117177</v>
      </c>
      <c r="J17" s="56">
        <v>0</v>
      </c>
      <c r="K17" s="56">
        <v>427117733</v>
      </c>
      <c r="L17" s="56">
        <v>3395394</v>
      </c>
      <c r="M17" s="56">
        <v>430513127</v>
      </c>
      <c r="N17" s="17">
        <f t="shared" si="0"/>
        <v>99.2</v>
      </c>
      <c r="O17" s="17">
        <f t="shared" si="1"/>
        <v>38.799999999999997</v>
      </c>
      <c r="P17" s="17">
        <f t="shared" si="2"/>
        <v>98</v>
      </c>
      <c r="Q17" s="17" t="str">
        <f>IF(J17=0,"-",ROUND(M17/(I17-J17)*100,1))</f>
        <v>-</v>
      </c>
      <c r="R17" s="57">
        <v>97.8</v>
      </c>
      <c r="S17" s="14">
        <v>0</v>
      </c>
    </row>
    <row r="18" spans="1:19" s="4" customFormat="1" ht="15.95" customHeight="1">
      <c r="A18" s="23"/>
      <c r="B18" s="24"/>
      <c r="C18" s="24"/>
      <c r="D18" s="24" t="s">
        <v>76</v>
      </c>
      <c r="E18" s="32" t="s">
        <v>23</v>
      </c>
      <c r="F18" s="33"/>
      <c r="G18" s="56">
        <v>427458873</v>
      </c>
      <c r="H18" s="56">
        <v>8747613</v>
      </c>
      <c r="I18" s="56">
        <v>436206486</v>
      </c>
      <c r="J18" s="56">
        <v>0</v>
      </c>
      <c r="K18" s="56">
        <v>424207042</v>
      </c>
      <c r="L18" s="56">
        <v>3395394</v>
      </c>
      <c r="M18" s="56">
        <v>427602436</v>
      </c>
      <c r="N18" s="17">
        <f t="shared" si="0"/>
        <v>99.2</v>
      </c>
      <c r="O18" s="17">
        <f t="shared" si="1"/>
        <v>38.799999999999997</v>
      </c>
      <c r="P18" s="17">
        <f t="shared" si="2"/>
        <v>98</v>
      </c>
      <c r="Q18" s="17" t="str">
        <f>IF(J18=0,"-",ROUND(M18/(I18-J18)*100,1))</f>
        <v>-</v>
      </c>
      <c r="R18" s="57">
        <v>97.8</v>
      </c>
      <c r="S18" s="14">
        <v>0</v>
      </c>
    </row>
    <row r="19" spans="1:19" s="4" customFormat="1" ht="15.95" customHeight="1">
      <c r="A19" s="23"/>
      <c r="B19" s="24"/>
      <c r="C19" s="24"/>
      <c r="D19" s="24"/>
      <c r="E19" s="24" t="s">
        <v>81</v>
      </c>
      <c r="F19" s="29" t="s">
        <v>24</v>
      </c>
      <c r="G19" s="56">
        <v>187233601</v>
      </c>
      <c r="H19" s="56">
        <v>3871265</v>
      </c>
      <c r="I19" s="56">
        <v>191104866</v>
      </c>
      <c r="J19" s="56">
        <v>0</v>
      </c>
      <c r="K19" s="56">
        <v>185774746</v>
      </c>
      <c r="L19" s="56">
        <v>1532041</v>
      </c>
      <c r="M19" s="56">
        <v>187306787</v>
      </c>
      <c r="N19" s="17">
        <f t="shared" si="0"/>
        <v>99.2</v>
      </c>
      <c r="O19" s="17">
        <f t="shared" si="1"/>
        <v>39.6</v>
      </c>
      <c r="P19" s="17">
        <f t="shared" si="2"/>
        <v>98</v>
      </c>
      <c r="Q19" s="17" t="str">
        <f>IF(J19=0,"-",ROUND(M19/(I19-J19)*100,1))</f>
        <v>-</v>
      </c>
      <c r="R19" s="57">
        <v>97.7</v>
      </c>
      <c r="S19" s="14">
        <v>0</v>
      </c>
    </row>
    <row r="20" spans="1:19" s="4" customFormat="1" ht="15.95" customHeight="1">
      <c r="A20" s="23"/>
      <c r="B20" s="24"/>
      <c r="C20" s="24"/>
      <c r="D20" s="24"/>
      <c r="E20" s="24" t="s">
        <v>82</v>
      </c>
      <c r="F20" s="29" t="s">
        <v>25</v>
      </c>
      <c r="G20" s="56">
        <v>181800107</v>
      </c>
      <c r="H20" s="56">
        <v>3818830</v>
      </c>
      <c r="I20" s="56">
        <v>185618937</v>
      </c>
      <c r="J20" s="58"/>
      <c r="K20" s="56">
        <v>180369926</v>
      </c>
      <c r="L20" s="56">
        <v>1486043</v>
      </c>
      <c r="M20" s="56">
        <v>181855969</v>
      </c>
      <c r="N20" s="17">
        <f t="shared" si="0"/>
        <v>99.2</v>
      </c>
      <c r="O20" s="17">
        <f t="shared" si="1"/>
        <v>38.9</v>
      </c>
      <c r="P20" s="17">
        <f t="shared" si="2"/>
        <v>98</v>
      </c>
      <c r="Q20" s="17"/>
      <c r="R20" s="57">
        <v>97.7</v>
      </c>
      <c r="S20" s="14"/>
    </row>
    <row r="21" spans="1:19" s="4" customFormat="1" ht="15.95" customHeight="1">
      <c r="A21" s="23"/>
      <c r="B21" s="24"/>
      <c r="C21" s="24"/>
      <c r="D21" s="24"/>
      <c r="E21" s="24" t="s">
        <v>83</v>
      </c>
      <c r="F21" s="29" t="s">
        <v>26</v>
      </c>
      <c r="G21" s="56">
        <v>58425165</v>
      </c>
      <c r="H21" s="56">
        <v>1057518</v>
      </c>
      <c r="I21" s="56">
        <v>59482683</v>
      </c>
      <c r="J21" s="58"/>
      <c r="K21" s="56">
        <v>58062370</v>
      </c>
      <c r="L21" s="56">
        <v>377310</v>
      </c>
      <c r="M21" s="56">
        <v>58439680</v>
      </c>
      <c r="N21" s="17">
        <f t="shared" si="0"/>
        <v>99.4</v>
      </c>
      <c r="O21" s="17">
        <f t="shared" si="1"/>
        <v>35.700000000000003</v>
      </c>
      <c r="P21" s="17">
        <f t="shared" si="2"/>
        <v>98.2</v>
      </c>
      <c r="Q21" s="17"/>
      <c r="R21" s="57">
        <v>98</v>
      </c>
      <c r="S21" s="14"/>
    </row>
    <row r="22" spans="1:19" s="4" customFormat="1" ht="14.25" customHeight="1">
      <c r="A22" s="23"/>
      <c r="B22" s="24"/>
      <c r="C22" s="24"/>
      <c r="D22" s="24" t="s">
        <v>77</v>
      </c>
      <c r="E22" s="32" t="s">
        <v>89</v>
      </c>
      <c r="F22" s="33"/>
      <c r="G22" s="56">
        <v>2910691</v>
      </c>
      <c r="H22" s="58"/>
      <c r="I22" s="56">
        <v>2910691</v>
      </c>
      <c r="J22" s="58"/>
      <c r="K22" s="56">
        <v>2910691</v>
      </c>
      <c r="L22" s="58"/>
      <c r="M22" s="56">
        <v>2910691</v>
      </c>
      <c r="N22" s="17">
        <f>IF(ISERROR(K22/G22),"-",ROUND(K22/G22*100,1))</f>
        <v>100</v>
      </c>
      <c r="O22" s="17" t="str">
        <f t="shared" ref="O22:O29" si="3">IF(ISERROR(L22/H22),"-",ROUND(L22/H22*100,1))</f>
        <v>-</v>
      </c>
      <c r="P22" s="17">
        <f>IF(ISERROR(M22/I22),"-",ROUND(M22/I22*100,1))</f>
        <v>100</v>
      </c>
      <c r="Q22" s="17"/>
      <c r="R22" s="57">
        <v>100</v>
      </c>
      <c r="S22" s="14"/>
    </row>
    <row r="23" spans="1:19" s="4" customFormat="1" ht="15.95" customHeight="1">
      <c r="A23" s="23"/>
      <c r="B23" s="24"/>
      <c r="C23" s="25" t="s">
        <v>84</v>
      </c>
      <c r="D23" s="32" t="s">
        <v>28</v>
      </c>
      <c r="E23" s="32"/>
      <c r="F23" s="33"/>
      <c r="G23" s="56">
        <v>10564291</v>
      </c>
      <c r="H23" s="56">
        <v>545297</v>
      </c>
      <c r="I23" s="56">
        <v>11236343</v>
      </c>
      <c r="J23" s="58"/>
      <c r="K23" s="56">
        <v>10365988</v>
      </c>
      <c r="L23" s="56">
        <v>139855</v>
      </c>
      <c r="M23" s="56">
        <v>10632598</v>
      </c>
      <c r="N23" s="17">
        <f t="shared" ref="N23:N29" si="4">IF(ISERROR(K23/G23),"-",ROUND(K23/G23*100,1))</f>
        <v>98.1</v>
      </c>
      <c r="O23" s="17">
        <f t="shared" si="3"/>
        <v>25.6</v>
      </c>
      <c r="P23" s="17">
        <f t="shared" ref="P23:P29" si="5">IF(ISERROR(M23/I23),"-",ROUND(M23/I23*100,1))</f>
        <v>94.6</v>
      </c>
      <c r="Q23" s="17"/>
      <c r="R23" s="57">
        <v>94.2</v>
      </c>
      <c r="S23" s="14"/>
    </row>
    <row r="24" spans="1:19" s="4" customFormat="1" ht="15.95" customHeight="1">
      <c r="A24" s="23"/>
      <c r="B24" s="24"/>
      <c r="C24" s="25" t="s">
        <v>85</v>
      </c>
      <c r="D24" s="32" t="s">
        <v>29</v>
      </c>
      <c r="E24" s="32"/>
      <c r="F24" s="33"/>
      <c r="G24" s="56">
        <v>42336894</v>
      </c>
      <c r="H24" s="56">
        <v>137</v>
      </c>
      <c r="I24" s="56">
        <v>42337031</v>
      </c>
      <c r="J24" s="58"/>
      <c r="K24" s="56">
        <v>42336893</v>
      </c>
      <c r="L24" s="56">
        <v>136</v>
      </c>
      <c r="M24" s="56">
        <v>42337029</v>
      </c>
      <c r="N24" s="17">
        <f t="shared" si="4"/>
        <v>100</v>
      </c>
      <c r="O24" s="17">
        <f t="shared" si="3"/>
        <v>99.3</v>
      </c>
      <c r="P24" s="17">
        <f t="shared" si="5"/>
        <v>100</v>
      </c>
      <c r="Q24" s="17"/>
      <c r="R24" s="57">
        <v>100</v>
      </c>
      <c r="S24" s="14"/>
    </row>
    <row r="25" spans="1:19" s="4" customFormat="1" ht="15.95" customHeight="1">
      <c r="A25" s="23"/>
      <c r="B25" s="24"/>
      <c r="C25" s="25" t="s">
        <v>86</v>
      </c>
      <c r="D25" s="32" t="s">
        <v>30</v>
      </c>
      <c r="E25" s="32"/>
      <c r="F25" s="33"/>
      <c r="G25" s="56">
        <v>6677</v>
      </c>
      <c r="H25" s="56">
        <v>0</v>
      </c>
      <c r="I25" s="56">
        <v>6677</v>
      </c>
      <c r="J25" s="58"/>
      <c r="K25" s="56">
        <v>6677</v>
      </c>
      <c r="L25" s="56">
        <v>0</v>
      </c>
      <c r="M25" s="56">
        <v>6677</v>
      </c>
      <c r="N25" s="17">
        <f t="shared" si="4"/>
        <v>100</v>
      </c>
      <c r="O25" s="17" t="str">
        <f t="shared" si="3"/>
        <v>-</v>
      </c>
      <c r="P25" s="17">
        <f t="shared" si="5"/>
        <v>100</v>
      </c>
      <c r="Q25" s="17"/>
      <c r="R25" s="57">
        <v>100</v>
      </c>
      <c r="S25" s="14"/>
    </row>
    <row r="26" spans="1:19" s="4" customFormat="1" ht="15.95" customHeight="1">
      <c r="A26" s="23"/>
      <c r="B26" s="24"/>
      <c r="C26" s="25" t="s">
        <v>87</v>
      </c>
      <c r="D26" s="32" t="s">
        <v>31</v>
      </c>
      <c r="E26" s="32"/>
      <c r="F26" s="33"/>
      <c r="G26" s="56">
        <v>0</v>
      </c>
      <c r="H26" s="56">
        <v>4421</v>
      </c>
      <c r="I26" s="56">
        <v>4421</v>
      </c>
      <c r="J26" s="56">
        <v>3854</v>
      </c>
      <c r="K26" s="56">
        <v>0</v>
      </c>
      <c r="L26" s="56">
        <v>567</v>
      </c>
      <c r="M26" s="56">
        <v>567</v>
      </c>
      <c r="N26" s="17" t="str">
        <f t="shared" si="4"/>
        <v>-</v>
      </c>
      <c r="O26" s="17">
        <f t="shared" si="3"/>
        <v>12.8</v>
      </c>
      <c r="P26" s="17">
        <f t="shared" si="5"/>
        <v>12.8</v>
      </c>
      <c r="Q26" s="17">
        <f>IF(J26=0,"-",ROUND(M26/(I26-J26)*100,1))</f>
        <v>100</v>
      </c>
      <c r="R26" s="57">
        <v>24.1</v>
      </c>
      <c r="S26" s="14">
        <v>0.9</v>
      </c>
    </row>
    <row r="27" spans="1:19" s="4" customFormat="1" ht="15.95" customHeight="1">
      <c r="A27" s="23"/>
      <c r="B27" s="24"/>
      <c r="C27" s="25"/>
      <c r="D27" s="24" t="s">
        <v>76</v>
      </c>
      <c r="E27" s="32" t="s">
        <v>32</v>
      </c>
      <c r="F27" s="33"/>
      <c r="G27" s="56">
        <v>0</v>
      </c>
      <c r="H27" s="56">
        <v>1525</v>
      </c>
      <c r="I27" s="56">
        <v>1525</v>
      </c>
      <c r="J27" s="56">
        <v>958</v>
      </c>
      <c r="K27" s="56">
        <v>0</v>
      </c>
      <c r="L27" s="56">
        <v>567</v>
      </c>
      <c r="M27" s="56">
        <v>567</v>
      </c>
      <c r="N27" s="17" t="str">
        <f t="shared" si="4"/>
        <v>-</v>
      </c>
      <c r="O27" s="17">
        <f t="shared" si="3"/>
        <v>37.200000000000003</v>
      </c>
      <c r="P27" s="17">
        <f t="shared" si="5"/>
        <v>37.200000000000003</v>
      </c>
      <c r="Q27" s="17">
        <f>IF(J27=0,"-",ROUND(M27/(I27-J27)*100,1))</f>
        <v>100</v>
      </c>
      <c r="R27" s="57">
        <v>29.9</v>
      </c>
      <c r="S27" s="14">
        <v>0.9</v>
      </c>
    </row>
    <row r="28" spans="1:19" s="4" customFormat="1" ht="15.95" customHeight="1">
      <c r="A28" s="23"/>
      <c r="B28" s="24"/>
      <c r="C28" s="24"/>
      <c r="D28" s="24" t="s">
        <v>77</v>
      </c>
      <c r="E28" s="32" t="s">
        <v>33</v>
      </c>
      <c r="F28" s="33"/>
      <c r="G28" s="56">
        <v>0</v>
      </c>
      <c r="H28" s="56">
        <v>2896</v>
      </c>
      <c r="I28" s="56">
        <v>2896</v>
      </c>
      <c r="J28" s="56">
        <v>2896</v>
      </c>
      <c r="K28" s="56">
        <v>0</v>
      </c>
      <c r="L28" s="56">
        <v>0</v>
      </c>
      <c r="M28" s="56">
        <v>0</v>
      </c>
      <c r="N28" s="17" t="str">
        <f t="shared" si="4"/>
        <v>-</v>
      </c>
      <c r="O28" s="17">
        <f t="shared" si="3"/>
        <v>0</v>
      </c>
      <c r="P28" s="17">
        <f t="shared" si="5"/>
        <v>0</v>
      </c>
      <c r="Q28" s="17" t="e">
        <f>IF(J28=0,"-",ROUND(M28/(I28-J28)*100,1))</f>
        <v>#DIV/0!</v>
      </c>
      <c r="R28" s="57">
        <v>0</v>
      </c>
      <c r="S28" s="14">
        <v>0.4</v>
      </c>
    </row>
    <row r="29" spans="1:19" s="4" customFormat="1" ht="15.95" customHeight="1">
      <c r="A29" s="23"/>
      <c r="B29" s="24"/>
      <c r="C29" s="24"/>
      <c r="D29" s="24" t="s">
        <v>78</v>
      </c>
      <c r="E29" s="32" t="s">
        <v>34</v>
      </c>
      <c r="F29" s="33"/>
      <c r="G29" s="56">
        <v>0</v>
      </c>
      <c r="H29" s="56">
        <v>0</v>
      </c>
      <c r="I29" s="56">
        <v>0</v>
      </c>
      <c r="J29" s="58"/>
      <c r="K29" s="56">
        <v>0</v>
      </c>
      <c r="L29" s="56">
        <v>0</v>
      </c>
      <c r="M29" s="56">
        <v>0</v>
      </c>
      <c r="N29" s="17" t="str">
        <f t="shared" si="4"/>
        <v>-</v>
      </c>
      <c r="O29" s="17" t="str">
        <f t="shared" si="3"/>
        <v>-</v>
      </c>
      <c r="P29" s="17" t="str">
        <f t="shared" si="5"/>
        <v>-</v>
      </c>
      <c r="Q29" s="17"/>
      <c r="R29" s="57" t="s">
        <v>102</v>
      </c>
      <c r="S29" s="14"/>
    </row>
    <row r="30" spans="1:19" s="4" customFormat="1" ht="15.95" customHeight="1">
      <c r="A30" s="23"/>
      <c r="B30" s="24" t="s">
        <v>88</v>
      </c>
      <c r="C30" s="32" t="s">
        <v>35</v>
      </c>
      <c r="D30" s="32"/>
      <c r="E30" s="32"/>
      <c r="F30" s="33"/>
      <c r="G30" s="58"/>
      <c r="H30" s="58"/>
      <c r="I30" s="58"/>
      <c r="J30" s="58"/>
      <c r="K30" s="58"/>
      <c r="L30" s="58"/>
      <c r="M30" s="58"/>
      <c r="N30" s="18"/>
      <c r="O30" s="18"/>
      <c r="P30" s="18"/>
      <c r="Q30" s="18"/>
      <c r="R30" s="59"/>
      <c r="S30" s="14"/>
    </row>
    <row r="31" spans="1:19" s="4" customFormat="1" ht="15.95" customHeight="1">
      <c r="A31" s="23" t="s">
        <v>36</v>
      </c>
      <c r="B31" s="32" t="s">
        <v>37</v>
      </c>
      <c r="C31" s="32"/>
      <c r="D31" s="32"/>
      <c r="E31" s="32"/>
      <c r="F31" s="33"/>
      <c r="G31" s="56">
        <v>79693233</v>
      </c>
      <c r="H31" s="56">
        <v>1454799</v>
      </c>
      <c r="I31" s="56">
        <v>81148032</v>
      </c>
      <c r="J31" s="56">
        <v>0</v>
      </c>
      <c r="K31" s="56">
        <v>79123397</v>
      </c>
      <c r="L31" s="56">
        <v>596372</v>
      </c>
      <c r="M31" s="56">
        <v>79719769</v>
      </c>
      <c r="N31" s="17">
        <f t="shared" ref="N31:P37" si="6">IF(ISERROR(K31/G31),"-",ROUND(K31/G31*100,1))</f>
        <v>99.3</v>
      </c>
      <c r="O31" s="17">
        <f t="shared" si="6"/>
        <v>41</v>
      </c>
      <c r="P31" s="17">
        <f t="shared" si="6"/>
        <v>98.2</v>
      </c>
      <c r="Q31" s="17" t="str">
        <f>IF(J31=0,"-",ROUND(M31/(I31-J31)*100,1))</f>
        <v>-</v>
      </c>
      <c r="R31" s="57">
        <v>98</v>
      </c>
      <c r="S31" s="14">
        <v>0</v>
      </c>
    </row>
    <row r="32" spans="1:19" s="4" customFormat="1" ht="15.95" customHeight="1">
      <c r="A32" s="23"/>
      <c r="B32" s="24" t="s">
        <v>74</v>
      </c>
      <c r="C32" s="32" t="s">
        <v>38</v>
      </c>
      <c r="D32" s="32"/>
      <c r="E32" s="32"/>
      <c r="F32" s="33"/>
      <c r="G32" s="56">
        <v>79693233</v>
      </c>
      <c r="H32" s="56">
        <v>1454799</v>
      </c>
      <c r="I32" s="56">
        <v>81148032</v>
      </c>
      <c r="J32" s="56">
        <v>0</v>
      </c>
      <c r="K32" s="56">
        <v>79123397</v>
      </c>
      <c r="L32" s="56">
        <v>596372</v>
      </c>
      <c r="M32" s="56">
        <v>79719769</v>
      </c>
      <c r="N32" s="17">
        <f t="shared" si="6"/>
        <v>99.3</v>
      </c>
      <c r="O32" s="17">
        <f t="shared" si="6"/>
        <v>41</v>
      </c>
      <c r="P32" s="17">
        <f t="shared" si="6"/>
        <v>98.2</v>
      </c>
      <c r="Q32" s="17" t="str">
        <f>IF(J32=0,"-",ROUND(M32/(I32-J32)*100,1))</f>
        <v>-</v>
      </c>
      <c r="R32" s="57">
        <v>98</v>
      </c>
      <c r="S32" s="14">
        <v>0</v>
      </c>
    </row>
    <row r="33" spans="1:19" s="4" customFormat="1" ht="15.95" customHeight="1">
      <c r="A33" s="23"/>
      <c r="B33" s="24"/>
      <c r="C33" s="25" t="s">
        <v>75</v>
      </c>
      <c r="D33" s="32" t="s">
        <v>39</v>
      </c>
      <c r="E33" s="32"/>
      <c r="F33" s="33"/>
      <c r="G33" s="56">
        <v>40486</v>
      </c>
      <c r="H33" s="56">
        <v>452</v>
      </c>
      <c r="I33" s="56">
        <v>40938</v>
      </c>
      <c r="J33" s="58"/>
      <c r="K33" s="56">
        <v>40236</v>
      </c>
      <c r="L33" s="56">
        <v>276</v>
      </c>
      <c r="M33" s="56">
        <v>40512</v>
      </c>
      <c r="N33" s="17">
        <f t="shared" si="6"/>
        <v>99.4</v>
      </c>
      <c r="O33" s="17">
        <f t="shared" si="6"/>
        <v>61.1</v>
      </c>
      <c r="P33" s="17">
        <f t="shared" si="6"/>
        <v>99</v>
      </c>
      <c r="Q33" s="17"/>
      <c r="R33" s="57">
        <v>98.9</v>
      </c>
      <c r="S33" s="14"/>
    </row>
    <row r="34" spans="1:19" s="4" customFormat="1" ht="15.95" customHeight="1">
      <c r="A34" s="23"/>
      <c r="B34" s="24"/>
      <c r="C34" s="25" t="s">
        <v>80</v>
      </c>
      <c r="D34" s="32" t="s">
        <v>40</v>
      </c>
      <c r="E34" s="32"/>
      <c r="F34" s="33"/>
      <c r="G34" s="56">
        <v>9440247</v>
      </c>
      <c r="H34" s="56">
        <v>32442</v>
      </c>
      <c r="I34" s="56">
        <v>9472689</v>
      </c>
      <c r="J34" s="58"/>
      <c r="K34" s="56">
        <v>9420807</v>
      </c>
      <c r="L34" s="56">
        <v>17490</v>
      </c>
      <c r="M34" s="56">
        <v>9438297</v>
      </c>
      <c r="N34" s="17">
        <f t="shared" si="6"/>
        <v>99.8</v>
      </c>
      <c r="O34" s="17">
        <f t="shared" si="6"/>
        <v>53.9</v>
      </c>
      <c r="P34" s="17">
        <f t="shared" si="6"/>
        <v>99.6</v>
      </c>
      <c r="Q34" s="17"/>
      <c r="R34" s="57">
        <v>99.7</v>
      </c>
      <c r="S34" s="14"/>
    </row>
    <row r="35" spans="1:19" s="4" customFormat="1" ht="15.95" customHeight="1">
      <c r="A35" s="23"/>
      <c r="B35" s="24"/>
      <c r="C35" s="25" t="s">
        <v>84</v>
      </c>
      <c r="D35" s="32" t="s">
        <v>41</v>
      </c>
      <c r="E35" s="32"/>
      <c r="F35" s="33"/>
      <c r="G35" s="56">
        <v>70212500</v>
      </c>
      <c r="H35" s="56">
        <v>1421905</v>
      </c>
      <c r="I35" s="56">
        <v>71634405</v>
      </c>
      <c r="J35" s="56">
        <v>0</v>
      </c>
      <c r="K35" s="56">
        <v>69662354</v>
      </c>
      <c r="L35" s="56">
        <v>578606</v>
      </c>
      <c r="M35" s="56">
        <v>70240960</v>
      </c>
      <c r="N35" s="17">
        <f t="shared" si="6"/>
        <v>99.2</v>
      </c>
      <c r="O35" s="17">
        <f t="shared" si="6"/>
        <v>40.700000000000003</v>
      </c>
      <c r="P35" s="17">
        <f t="shared" si="6"/>
        <v>98.1</v>
      </c>
      <c r="Q35" s="17" t="str">
        <f>IF(J35=0,"-",ROUND(M35/(I35-J35)*100,1))</f>
        <v>-</v>
      </c>
      <c r="R35" s="57">
        <v>97.8</v>
      </c>
      <c r="S35" s="14">
        <v>0</v>
      </c>
    </row>
    <row r="36" spans="1:19" s="4" customFormat="1" ht="15.95" customHeight="1">
      <c r="A36" s="23"/>
      <c r="B36" s="24"/>
      <c r="C36" s="25"/>
      <c r="D36" s="24" t="s">
        <v>76</v>
      </c>
      <c r="E36" s="32" t="s">
        <v>24</v>
      </c>
      <c r="F36" s="33"/>
      <c r="G36" s="56">
        <v>41309436</v>
      </c>
      <c r="H36" s="56">
        <v>835619</v>
      </c>
      <c r="I36" s="56">
        <v>42145055</v>
      </c>
      <c r="J36" s="56">
        <v>0</v>
      </c>
      <c r="K36" s="56">
        <v>40986061</v>
      </c>
      <c r="L36" s="56">
        <v>341154</v>
      </c>
      <c r="M36" s="56">
        <v>41327215</v>
      </c>
      <c r="N36" s="17">
        <f t="shared" si="6"/>
        <v>99.2</v>
      </c>
      <c r="O36" s="17">
        <f t="shared" si="6"/>
        <v>40.799999999999997</v>
      </c>
      <c r="P36" s="17">
        <f t="shared" si="6"/>
        <v>98.1</v>
      </c>
      <c r="Q36" s="17" t="str">
        <f>IF(J36=0,"-",ROUND(M36/(I36-J36)*100,1))</f>
        <v>-</v>
      </c>
      <c r="R36" s="57">
        <v>97.8</v>
      </c>
      <c r="S36" s="14">
        <v>0</v>
      </c>
    </row>
    <row r="37" spans="1:19" s="4" customFormat="1" ht="15.95" customHeight="1">
      <c r="A37" s="23"/>
      <c r="B37" s="24"/>
      <c r="C37" s="24"/>
      <c r="D37" s="24" t="s">
        <v>77</v>
      </c>
      <c r="E37" s="32" t="s">
        <v>25</v>
      </c>
      <c r="F37" s="33"/>
      <c r="G37" s="56">
        <v>28903064</v>
      </c>
      <c r="H37" s="56">
        <v>586286</v>
      </c>
      <c r="I37" s="56">
        <v>29489350</v>
      </c>
      <c r="J37" s="58"/>
      <c r="K37" s="56">
        <v>28676293</v>
      </c>
      <c r="L37" s="56">
        <v>237452</v>
      </c>
      <c r="M37" s="56">
        <v>28913745</v>
      </c>
      <c r="N37" s="17">
        <f t="shared" si="6"/>
        <v>99.2</v>
      </c>
      <c r="O37" s="17">
        <f t="shared" si="6"/>
        <v>40.5</v>
      </c>
      <c r="P37" s="17">
        <f t="shared" si="6"/>
        <v>98</v>
      </c>
      <c r="Q37" s="17"/>
      <c r="R37" s="57">
        <v>97.8</v>
      </c>
      <c r="S37" s="14"/>
    </row>
    <row r="38" spans="1:19" s="4" customFormat="1" ht="15.95" customHeight="1">
      <c r="A38" s="23"/>
      <c r="B38" s="24"/>
      <c r="C38" s="25" t="s">
        <v>85</v>
      </c>
      <c r="D38" s="32" t="s">
        <v>42</v>
      </c>
      <c r="E38" s="32"/>
      <c r="F38" s="33"/>
      <c r="G38" s="58"/>
      <c r="H38" s="58"/>
      <c r="I38" s="58"/>
      <c r="J38" s="58"/>
      <c r="K38" s="58"/>
      <c r="L38" s="58"/>
      <c r="M38" s="58"/>
      <c r="N38" s="18"/>
      <c r="O38" s="18"/>
      <c r="P38" s="18"/>
      <c r="Q38" s="18"/>
      <c r="R38" s="59"/>
      <c r="S38" s="14"/>
    </row>
    <row r="39" spans="1:19" s="4" customFormat="1" ht="15.95" customHeight="1">
      <c r="A39" s="23"/>
      <c r="B39" s="24"/>
      <c r="C39" s="25" t="s">
        <v>86</v>
      </c>
      <c r="D39" s="32" t="s">
        <v>43</v>
      </c>
      <c r="E39" s="32"/>
      <c r="F39" s="33"/>
      <c r="G39" s="58"/>
      <c r="H39" s="58"/>
      <c r="I39" s="58"/>
      <c r="J39" s="58"/>
      <c r="K39" s="58"/>
      <c r="L39" s="58"/>
      <c r="M39" s="58"/>
      <c r="N39" s="18"/>
      <c r="O39" s="18"/>
      <c r="P39" s="18"/>
      <c r="Q39" s="18"/>
      <c r="R39" s="59"/>
      <c r="S39" s="14"/>
    </row>
    <row r="40" spans="1:19" s="4" customFormat="1" ht="15.95" customHeight="1">
      <c r="A40" s="23"/>
      <c r="B40" s="24"/>
      <c r="C40" s="25" t="s">
        <v>87</v>
      </c>
      <c r="D40" s="32" t="s">
        <v>44</v>
      </c>
      <c r="E40" s="32"/>
      <c r="F40" s="33"/>
      <c r="G40" s="58"/>
      <c r="H40" s="58"/>
      <c r="I40" s="58"/>
      <c r="J40" s="58"/>
      <c r="K40" s="58"/>
      <c r="L40" s="58"/>
      <c r="M40" s="58"/>
      <c r="N40" s="18"/>
      <c r="O40" s="18"/>
      <c r="P40" s="18"/>
      <c r="Q40" s="18"/>
      <c r="R40" s="59"/>
      <c r="S40" s="14"/>
    </row>
    <row r="41" spans="1:19" s="4" customFormat="1" ht="15.95" customHeight="1">
      <c r="A41" s="23"/>
      <c r="B41" s="24" t="s">
        <v>88</v>
      </c>
      <c r="C41" s="32" t="s">
        <v>45</v>
      </c>
      <c r="D41" s="32"/>
      <c r="E41" s="32"/>
      <c r="F41" s="33"/>
      <c r="G41" s="58"/>
      <c r="H41" s="58"/>
      <c r="I41" s="58"/>
      <c r="J41" s="58"/>
      <c r="K41" s="58"/>
      <c r="L41" s="58"/>
      <c r="M41" s="58"/>
      <c r="N41" s="18"/>
      <c r="O41" s="18"/>
      <c r="P41" s="18"/>
      <c r="Q41" s="18"/>
      <c r="R41" s="59"/>
      <c r="S41" s="14"/>
    </row>
    <row r="42" spans="1:19" s="4" customFormat="1" ht="15.95" customHeight="1" thickBot="1">
      <c r="A42" s="26" t="s">
        <v>46</v>
      </c>
      <c r="B42" s="34" t="s">
        <v>47</v>
      </c>
      <c r="C42" s="34"/>
      <c r="D42" s="34"/>
      <c r="E42" s="34"/>
      <c r="F42" s="35"/>
      <c r="G42" s="60"/>
      <c r="H42" s="60"/>
      <c r="I42" s="60"/>
      <c r="J42" s="60"/>
      <c r="K42" s="60"/>
      <c r="L42" s="60"/>
      <c r="M42" s="60"/>
      <c r="N42" s="19"/>
      <c r="O42" s="19"/>
      <c r="P42" s="19"/>
      <c r="Q42" s="19"/>
      <c r="R42" s="61"/>
      <c r="S42" s="14"/>
    </row>
    <row r="43" spans="1:19" s="4" customFormat="1" ht="15.95" customHeight="1" thickTop="1">
      <c r="A43" s="27"/>
      <c r="B43" s="36" t="s">
        <v>48</v>
      </c>
      <c r="C43" s="36"/>
      <c r="D43" s="36"/>
      <c r="E43" s="36"/>
      <c r="F43" s="37"/>
      <c r="G43" s="62">
        <v>1115292514</v>
      </c>
      <c r="H43" s="62">
        <v>26891308</v>
      </c>
      <c r="I43" s="62">
        <v>1142310577</v>
      </c>
      <c r="J43" s="62">
        <v>3854</v>
      </c>
      <c r="K43" s="62">
        <v>1105268933</v>
      </c>
      <c r="L43" s="62">
        <v>9815053</v>
      </c>
      <c r="M43" s="62">
        <v>1115210741</v>
      </c>
      <c r="N43" s="20">
        <f t="shared" ref="N43:P44" si="7">IF(ISERROR(K43/G43),"-",ROUND(K43/G43*100,1))</f>
        <v>99.1</v>
      </c>
      <c r="O43" s="20">
        <f t="shared" si="7"/>
        <v>36.5</v>
      </c>
      <c r="P43" s="20">
        <f t="shared" si="7"/>
        <v>97.6</v>
      </c>
      <c r="Q43" s="20">
        <f>IF(J43=0,"-",ROUND(M43/(I43-J43)*100,1))</f>
        <v>97.6</v>
      </c>
      <c r="R43" s="63">
        <v>97.3</v>
      </c>
      <c r="S43" s="14">
        <v>91.7</v>
      </c>
    </row>
    <row r="44" spans="1:19" s="4" customFormat="1" ht="15.95" customHeight="1">
      <c r="A44" s="23"/>
      <c r="B44" s="32" t="s">
        <v>49</v>
      </c>
      <c r="C44" s="32"/>
      <c r="D44" s="32"/>
      <c r="E44" s="32"/>
      <c r="F44" s="33"/>
      <c r="G44" s="56">
        <v>140982754</v>
      </c>
      <c r="H44" s="56">
        <v>42939925</v>
      </c>
      <c r="I44" s="56">
        <v>183922679</v>
      </c>
      <c r="J44" s="58"/>
      <c r="K44" s="56">
        <v>129598270</v>
      </c>
      <c r="L44" s="56">
        <v>10883035</v>
      </c>
      <c r="M44" s="56">
        <v>140481305</v>
      </c>
      <c r="N44" s="17">
        <f t="shared" si="7"/>
        <v>91.9</v>
      </c>
      <c r="O44" s="17">
        <f t="shared" si="7"/>
        <v>25.3</v>
      </c>
      <c r="P44" s="17">
        <f t="shared" si="7"/>
        <v>76.400000000000006</v>
      </c>
      <c r="Q44" s="17"/>
      <c r="R44" s="57">
        <v>73.5</v>
      </c>
      <c r="S44" s="14"/>
    </row>
    <row r="45" spans="1:19" s="4" customFormat="1" ht="15.95" customHeight="1" thickBot="1">
      <c r="A45" s="28"/>
      <c r="B45" s="38" t="s">
        <v>50</v>
      </c>
      <c r="C45" s="38"/>
      <c r="D45" s="38"/>
      <c r="E45" s="38"/>
      <c r="F45" s="39"/>
      <c r="G45" s="64"/>
      <c r="H45" s="64"/>
      <c r="I45" s="64"/>
      <c r="J45" s="64"/>
      <c r="K45" s="64"/>
      <c r="L45" s="64"/>
      <c r="M45" s="64"/>
      <c r="N45" s="21"/>
      <c r="O45" s="21"/>
      <c r="P45" s="21"/>
      <c r="Q45" s="21"/>
      <c r="R45" s="65"/>
      <c r="S45" s="14"/>
    </row>
    <row r="46" spans="1:19" s="4" customFormat="1" ht="15.95" customHeight="1">
      <c r="A46" s="4" t="s">
        <v>103</v>
      </c>
    </row>
  </sheetData>
  <mergeCells count="45"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C41:F41"/>
    <mergeCell ref="B42:F42"/>
    <mergeCell ref="B43:F43"/>
    <mergeCell ref="B44:F44"/>
    <mergeCell ref="B45:F45"/>
  </mergeCells>
  <phoneticPr fontId="2"/>
  <pageMargins left="0.78740157480314965" right="0.78740157480314965" top="0.98425196850393704" bottom="0.98425196850393704" header="0.51181102362204722" footer="0.51181102362204722"/>
  <pageSetup paperSize="9" firstPageNumber="86" orientation="portrait" useFirstPageNumber="1" r:id="rId1"/>
  <headerFooter alignWithMargins="0">
    <oddFooter>&amp;C&amp;"ＭＳ ゴシック,標準"&amp;P</oddFooter>
  </headerFooter>
  <colBreaks count="1" manualBreakCount="1">
    <brk id="10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6"/>
  <sheetViews>
    <sheetView workbookViewId="0">
      <selection activeCell="A2" sqref="A2"/>
    </sheetView>
  </sheetViews>
  <sheetFormatPr defaultRowHeight="12"/>
  <cols>
    <col min="1" max="5" width="2.5" style="4" customWidth="1"/>
    <col min="6" max="6" width="16.25" style="4" customWidth="1"/>
    <col min="7" max="13" width="13.625" style="4" customWidth="1"/>
    <col min="14" max="16" width="7.75" style="4" customWidth="1"/>
    <col min="17" max="17" width="7.75" style="4" hidden="1" customWidth="1"/>
    <col min="18" max="18" width="7.75" style="4" customWidth="1"/>
    <col min="19" max="19" width="7.375" style="4" hidden="1" customWidth="1"/>
    <col min="20" max="16384" width="9" style="4"/>
  </cols>
  <sheetData>
    <row r="1" spans="1:19" s="1" customFormat="1" ht="21">
      <c r="A1" s="2"/>
      <c r="B1" s="3"/>
      <c r="C1" s="3"/>
      <c r="D1" s="3"/>
      <c r="E1" s="3"/>
      <c r="F1" s="3"/>
    </row>
    <row r="2" spans="1:19" s="1" customFormat="1" ht="21">
      <c r="A2" s="1" t="s">
        <v>107</v>
      </c>
      <c r="B2" s="3"/>
      <c r="C2" s="3"/>
      <c r="D2" s="3"/>
      <c r="E2" s="3"/>
      <c r="F2" s="3"/>
    </row>
    <row r="3" spans="1:19" ht="15.95" customHeight="1">
      <c r="S3" s="5" t="s">
        <v>1</v>
      </c>
    </row>
    <row r="4" spans="1:19" ht="15.95" customHeight="1" thickBot="1">
      <c r="A4" s="4" t="s">
        <v>52</v>
      </c>
      <c r="P4" s="4" t="s">
        <v>100</v>
      </c>
      <c r="S4" s="5"/>
    </row>
    <row r="5" spans="1:19" ht="15.95" customHeight="1">
      <c r="A5" s="42"/>
      <c r="B5" s="43"/>
      <c r="C5" s="43"/>
      <c r="D5" s="43"/>
      <c r="E5" s="43"/>
      <c r="F5" s="43"/>
      <c r="G5" s="48" t="s">
        <v>90</v>
      </c>
      <c r="H5" s="48"/>
      <c r="I5" s="48"/>
      <c r="J5" s="48"/>
      <c r="K5" s="48" t="s">
        <v>91</v>
      </c>
      <c r="L5" s="48"/>
      <c r="M5" s="48"/>
      <c r="N5" s="43" t="s">
        <v>92</v>
      </c>
      <c r="O5" s="43"/>
      <c r="P5" s="43"/>
      <c r="Q5" s="43"/>
      <c r="R5" s="49"/>
      <c r="S5" s="6"/>
    </row>
    <row r="6" spans="1:19" ht="15.95" customHeight="1">
      <c r="A6" s="44"/>
      <c r="B6" s="45"/>
      <c r="C6" s="45"/>
      <c r="D6" s="45"/>
      <c r="E6" s="45"/>
      <c r="F6" s="45"/>
      <c r="G6" s="50" t="s">
        <v>93</v>
      </c>
      <c r="H6" s="50" t="s">
        <v>94</v>
      </c>
      <c r="I6" s="50" t="s">
        <v>95</v>
      </c>
      <c r="J6" s="30" t="s">
        <v>96</v>
      </c>
      <c r="K6" s="50" t="s">
        <v>93</v>
      </c>
      <c r="L6" s="50" t="s">
        <v>94</v>
      </c>
      <c r="M6" s="50" t="s">
        <v>95</v>
      </c>
      <c r="N6" s="45" t="s">
        <v>108</v>
      </c>
      <c r="O6" s="45"/>
      <c r="P6" s="45"/>
      <c r="Q6" s="15"/>
      <c r="R6" s="7" t="s">
        <v>109</v>
      </c>
      <c r="S6" s="6"/>
    </row>
    <row r="7" spans="1:19" ht="15.95" customHeight="1">
      <c r="A7" s="44"/>
      <c r="B7" s="45"/>
      <c r="C7" s="45"/>
      <c r="D7" s="45"/>
      <c r="E7" s="45"/>
      <c r="F7" s="45"/>
      <c r="G7" s="51"/>
      <c r="H7" s="51"/>
      <c r="I7" s="51"/>
      <c r="J7" s="31" t="s">
        <v>90</v>
      </c>
      <c r="K7" s="51"/>
      <c r="L7" s="51"/>
      <c r="M7" s="51"/>
      <c r="N7" s="9" t="s">
        <v>97</v>
      </c>
      <c r="O7" s="9" t="s">
        <v>98</v>
      </c>
      <c r="P7" s="9" t="s">
        <v>95</v>
      </c>
      <c r="Q7" s="9" t="s">
        <v>99</v>
      </c>
      <c r="R7" s="10" t="s">
        <v>95</v>
      </c>
      <c r="S7" s="8" t="s">
        <v>99</v>
      </c>
    </row>
    <row r="8" spans="1:19" ht="15.95" customHeight="1" thickBot="1">
      <c r="A8" s="46"/>
      <c r="B8" s="47"/>
      <c r="C8" s="47"/>
      <c r="D8" s="47"/>
      <c r="E8" s="47"/>
      <c r="F8" s="47"/>
      <c r="G8" s="11" t="s">
        <v>63</v>
      </c>
      <c r="H8" s="11" t="s">
        <v>64</v>
      </c>
      <c r="I8" s="11" t="s">
        <v>65</v>
      </c>
      <c r="J8" s="11" t="s">
        <v>66</v>
      </c>
      <c r="K8" s="11" t="s">
        <v>67</v>
      </c>
      <c r="L8" s="11" t="s">
        <v>68</v>
      </c>
      <c r="M8" s="11" t="s">
        <v>69</v>
      </c>
      <c r="N8" s="11" t="s">
        <v>70</v>
      </c>
      <c r="O8" s="11" t="s">
        <v>71</v>
      </c>
      <c r="P8" s="11" t="s">
        <v>72</v>
      </c>
      <c r="Q8" s="11" t="s">
        <v>73</v>
      </c>
      <c r="R8" s="12"/>
      <c r="S8" s="13"/>
    </row>
    <row r="9" spans="1:19" ht="15.95" customHeight="1">
      <c r="A9" s="22" t="s">
        <v>13</v>
      </c>
      <c r="B9" s="52" t="s">
        <v>14</v>
      </c>
      <c r="C9" s="52"/>
      <c r="D9" s="52"/>
      <c r="E9" s="52"/>
      <c r="F9" s="53"/>
      <c r="G9" s="54">
        <v>66265994</v>
      </c>
      <c r="H9" s="54">
        <v>1582499</v>
      </c>
      <c r="I9" s="54">
        <v>67864200</v>
      </c>
      <c r="J9" s="54">
        <v>0</v>
      </c>
      <c r="K9" s="54">
        <v>65718251</v>
      </c>
      <c r="L9" s="54">
        <v>505814</v>
      </c>
      <c r="M9" s="54">
        <v>66239772</v>
      </c>
      <c r="N9" s="16">
        <f t="shared" ref="N9:N21" si="0">IF(ISERROR(K9/G9),"-",ROUND(K9/G9*100,1))</f>
        <v>99.2</v>
      </c>
      <c r="O9" s="16">
        <f t="shared" ref="O9:O21" si="1">IF(ISERROR(L9/H9),"-",ROUND(L9/H9*100,1))</f>
        <v>32</v>
      </c>
      <c r="P9" s="16">
        <f t="shared" ref="P9:P21" si="2">IF(ISERROR(M9/I9),"-",ROUND(M9/I9*100,1))</f>
        <v>97.6</v>
      </c>
      <c r="Q9" s="16" t="str">
        <f>IF(J9=0,"-",ROUND(M9/(I9-J9)*100,1))</f>
        <v>-</v>
      </c>
      <c r="R9" s="55">
        <v>97.2</v>
      </c>
      <c r="S9" s="14">
        <v>0</v>
      </c>
    </row>
    <row r="10" spans="1:19" ht="15.95" customHeight="1">
      <c r="A10" s="23"/>
      <c r="B10" s="24" t="s">
        <v>74</v>
      </c>
      <c r="C10" s="32" t="s">
        <v>15</v>
      </c>
      <c r="D10" s="32"/>
      <c r="E10" s="32"/>
      <c r="F10" s="33"/>
      <c r="G10" s="56">
        <v>66265994</v>
      </c>
      <c r="H10" s="56">
        <v>1582499</v>
      </c>
      <c r="I10" s="56">
        <v>67864200</v>
      </c>
      <c r="J10" s="56">
        <v>0</v>
      </c>
      <c r="K10" s="56">
        <v>65718251</v>
      </c>
      <c r="L10" s="56">
        <v>505814</v>
      </c>
      <c r="M10" s="56">
        <v>66239772</v>
      </c>
      <c r="N10" s="17">
        <f t="shared" si="0"/>
        <v>99.2</v>
      </c>
      <c r="O10" s="17">
        <f t="shared" si="1"/>
        <v>32</v>
      </c>
      <c r="P10" s="17">
        <f t="shared" si="2"/>
        <v>97.6</v>
      </c>
      <c r="Q10" s="17" t="str">
        <f>IF(J10=0,"-",ROUND(M10/(I10-J10)*100,1))</f>
        <v>-</v>
      </c>
      <c r="R10" s="57">
        <v>97.2</v>
      </c>
      <c r="S10" s="14">
        <v>0</v>
      </c>
    </row>
    <row r="11" spans="1:19" ht="15.95" customHeight="1">
      <c r="A11" s="23"/>
      <c r="B11" s="24"/>
      <c r="C11" s="25" t="s">
        <v>75</v>
      </c>
      <c r="D11" s="32" t="s">
        <v>16</v>
      </c>
      <c r="E11" s="32"/>
      <c r="F11" s="33"/>
      <c r="G11" s="56">
        <v>29567504</v>
      </c>
      <c r="H11" s="56">
        <v>631679</v>
      </c>
      <c r="I11" s="56">
        <v>30199183</v>
      </c>
      <c r="J11" s="58"/>
      <c r="K11" s="56">
        <v>29281394</v>
      </c>
      <c r="L11" s="56">
        <v>242624</v>
      </c>
      <c r="M11" s="56">
        <v>29524018</v>
      </c>
      <c r="N11" s="17">
        <f t="shared" si="0"/>
        <v>99</v>
      </c>
      <c r="O11" s="17">
        <f t="shared" si="1"/>
        <v>38.4</v>
      </c>
      <c r="P11" s="17">
        <f t="shared" si="2"/>
        <v>97.8</v>
      </c>
      <c r="Q11" s="17"/>
      <c r="R11" s="57">
        <v>97.5</v>
      </c>
      <c r="S11" s="14"/>
    </row>
    <row r="12" spans="1:19" ht="15.95" customHeight="1">
      <c r="A12" s="23"/>
      <c r="B12" s="24"/>
      <c r="C12" s="24"/>
      <c r="D12" s="24" t="s">
        <v>76</v>
      </c>
      <c r="E12" s="32" t="s">
        <v>17</v>
      </c>
      <c r="F12" s="33"/>
      <c r="G12" s="56">
        <v>889354</v>
      </c>
      <c r="H12" s="56">
        <v>21575</v>
      </c>
      <c r="I12" s="56">
        <v>910929</v>
      </c>
      <c r="J12" s="58"/>
      <c r="K12" s="56">
        <v>880868</v>
      </c>
      <c r="L12" s="56">
        <v>8380</v>
      </c>
      <c r="M12" s="56">
        <v>889248</v>
      </c>
      <c r="N12" s="17">
        <f t="shared" si="0"/>
        <v>99</v>
      </c>
      <c r="O12" s="17">
        <f t="shared" si="1"/>
        <v>38.799999999999997</v>
      </c>
      <c r="P12" s="17">
        <f t="shared" si="2"/>
        <v>97.6</v>
      </c>
      <c r="Q12" s="17"/>
      <c r="R12" s="57">
        <v>97.1</v>
      </c>
      <c r="S12" s="14"/>
    </row>
    <row r="13" spans="1:19" ht="15.95" customHeight="1">
      <c r="A13" s="23"/>
      <c r="B13" s="24"/>
      <c r="C13" s="24"/>
      <c r="D13" s="24" t="s">
        <v>77</v>
      </c>
      <c r="E13" s="32" t="s">
        <v>18</v>
      </c>
      <c r="F13" s="33"/>
      <c r="G13" s="56">
        <v>23950970</v>
      </c>
      <c r="H13" s="56">
        <v>577110</v>
      </c>
      <c r="I13" s="56">
        <v>24528080</v>
      </c>
      <c r="J13" s="58"/>
      <c r="K13" s="56">
        <v>23725136</v>
      </c>
      <c r="L13" s="56">
        <v>224448</v>
      </c>
      <c r="M13" s="56">
        <v>23949584</v>
      </c>
      <c r="N13" s="17">
        <f t="shared" si="0"/>
        <v>99.1</v>
      </c>
      <c r="O13" s="17">
        <f t="shared" si="1"/>
        <v>38.9</v>
      </c>
      <c r="P13" s="17">
        <f t="shared" si="2"/>
        <v>97.6</v>
      </c>
      <c r="Q13" s="17"/>
      <c r="R13" s="57">
        <v>97.1</v>
      </c>
      <c r="S13" s="14"/>
    </row>
    <row r="14" spans="1:19" ht="15.95" customHeight="1">
      <c r="A14" s="23"/>
      <c r="B14" s="24"/>
      <c r="C14" s="24"/>
      <c r="D14" s="24"/>
      <c r="E14" s="40" t="s">
        <v>19</v>
      </c>
      <c r="F14" s="41"/>
      <c r="G14" s="56">
        <v>165660</v>
      </c>
      <c r="H14" s="56">
        <v>0</v>
      </c>
      <c r="I14" s="56">
        <v>165660</v>
      </c>
      <c r="J14" s="58"/>
      <c r="K14" s="56">
        <v>165660</v>
      </c>
      <c r="L14" s="56">
        <v>0</v>
      </c>
      <c r="M14" s="56">
        <v>165660</v>
      </c>
      <c r="N14" s="17">
        <f t="shared" si="0"/>
        <v>100</v>
      </c>
      <c r="O14" s="17" t="str">
        <f t="shared" si="1"/>
        <v>-</v>
      </c>
      <c r="P14" s="17">
        <f t="shared" si="2"/>
        <v>100</v>
      </c>
      <c r="Q14" s="17"/>
      <c r="R14" s="57">
        <v>100</v>
      </c>
      <c r="S14" s="14"/>
    </row>
    <row r="15" spans="1:19" ht="15.95" customHeight="1">
      <c r="A15" s="23"/>
      <c r="B15" s="24"/>
      <c r="C15" s="24"/>
      <c r="D15" s="24" t="s">
        <v>78</v>
      </c>
      <c r="E15" s="32" t="s">
        <v>20</v>
      </c>
      <c r="F15" s="33"/>
      <c r="G15" s="56">
        <v>1386308</v>
      </c>
      <c r="H15" s="56">
        <v>23086</v>
      </c>
      <c r="I15" s="56">
        <v>1409394</v>
      </c>
      <c r="J15" s="58"/>
      <c r="K15" s="56">
        <v>1366824</v>
      </c>
      <c r="L15" s="56">
        <v>6686</v>
      </c>
      <c r="M15" s="56">
        <v>1373510</v>
      </c>
      <c r="N15" s="17">
        <f t="shared" si="0"/>
        <v>98.6</v>
      </c>
      <c r="O15" s="17">
        <f t="shared" si="1"/>
        <v>29</v>
      </c>
      <c r="P15" s="17">
        <f t="shared" si="2"/>
        <v>97.5</v>
      </c>
      <c r="Q15" s="17"/>
      <c r="R15" s="57">
        <v>98.2</v>
      </c>
      <c r="S15" s="14"/>
    </row>
    <row r="16" spans="1:19" ht="15.95" customHeight="1">
      <c r="A16" s="23"/>
      <c r="B16" s="24"/>
      <c r="C16" s="24"/>
      <c r="D16" s="24" t="s">
        <v>79</v>
      </c>
      <c r="E16" s="32" t="s">
        <v>21</v>
      </c>
      <c r="F16" s="33"/>
      <c r="G16" s="56">
        <v>3340872</v>
      </c>
      <c r="H16" s="56">
        <v>9908</v>
      </c>
      <c r="I16" s="56">
        <v>3350780</v>
      </c>
      <c r="J16" s="58"/>
      <c r="K16" s="56">
        <v>3308566</v>
      </c>
      <c r="L16" s="56">
        <v>3110</v>
      </c>
      <c r="M16" s="56">
        <v>3311676</v>
      </c>
      <c r="N16" s="17">
        <f t="shared" si="0"/>
        <v>99</v>
      </c>
      <c r="O16" s="17">
        <f t="shared" si="1"/>
        <v>31.4</v>
      </c>
      <c r="P16" s="17">
        <f t="shared" si="2"/>
        <v>98.8</v>
      </c>
      <c r="Q16" s="17"/>
      <c r="R16" s="57">
        <v>99.7</v>
      </c>
      <c r="S16" s="14"/>
    </row>
    <row r="17" spans="1:19" ht="15.95" customHeight="1">
      <c r="A17" s="23"/>
      <c r="B17" s="24"/>
      <c r="C17" s="25" t="s">
        <v>80</v>
      </c>
      <c r="D17" s="32" t="s">
        <v>22</v>
      </c>
      <c r="E17" s="32"/>
      <c r="F17" s="33"/>
      <c r="G17" s="56">
        <v>32188727</v>
      </c>
      <c r="H17" s="56">
        <v>893292</v>
      </c>
      <c r="I17" s="56">
        <v>33082019</v>
      </c>
      <c r="J17" s="56">
        <v>0</v>
      </c>
      <c r="K17" s="56">
        <v>31948019</v>
      </c>
      <c r="L17" s="56">
        <v>249366</v>
      </c>
      <c r="M17" s="56">
        <v>32197385</v>
      </c>
      <c r="N17" s="17">
        <f t="shared" si="0"/>
        <v>99.3</v>
      </c>
      <c r="O17" s="17">
        <f t="shared" si="1"/>
        <v>27.9</v>
      </c>
      <c r="P17" s="17">
        <f t="shared" si="2"/>
        <v>97.3</v>
      </c>
      <c r="Q17" s="17" t="str">
        <f>IF(J17=0,"-",ROUND(M17/(I17-J17)*100,1))</f>
        <v>-</v>
      </c>
      <c r="R17" s="57">
        <v>96.8</v>
      </c>
      <c r="S17" s="14">
        <v>0</v>
      </c>
    </row>
    <row r="18" spans="1:19" ht="15.95" customHeight="1">
      <c r="A18" s="23"/>
      <c r="B18" s="24"/>
      <c r="C18" s="24"/>
      <c r="D18" s="24" t="s">
        <v>76</v>
      </c>
      <c r="E18" s="32" t="s">
        <v>23</v>
      </c>
      <c r="F18" s="33"/>
      <c r="G18" s="56">
        <v>32085250</v>
      </c>
      <c r="H18" s="56">
        <v>893292</v>
      </c>
      <c r="I18" s="56">
        <v>32978542</v>
      </c>
      <c r="J18" s="56">
        <v>0</v>
      </c>
      <c r="K18" s="56">
        <v>31844542</v>
      </c>
      <c r="L18" s="56">
        <v>249366</v>
      </c>
      <c r="M18" s="56">
        <v>32093908</v>
      </c>
      <c r="N18" s="17">
        <f t="shared" si="0"/>
        <v>99.2</v>
      </c>
      <c r="O18" s="17">
        <f t="shared" si="1"/>
        <v>27.9</v>
      </c>
      <c r="P18" s="17">
        <f t="shared" si="2"/>
        <v>97.3</v>
      </c>
      <c r="Q18" s="17" t="str">
        <f>IF(J18=0,"-",ROUND(M18/(I18-J18)*100,1))</f>
        <v>-</v>
      </c>
      <c r="R18" s="57">
        <v>96.8</v>
      </c>
      <c r="S18" s="14">
        <v>0</v>
      </c>
    </row>
    <row r="19" spans="1:19" ht="15.95" customHeight="1">
      <c r="A19" s="23"/>
      <c r="B19" s="24"/>
      <c r="C19" s="24"/>
      <c r="D19" s="24"/>
      <c r="E19" s="24" t="s">
        <v>81</v>
      </c>
      <c r="F19" s="29" t="s">
        <v>24</v>
      </c>
      <c r="G19" s="56">
        <v>10833567</v>
      </c>
      <c r="H19" s="56">
        <v>311694</v>
      </c>
      <c r="I19" s="56">
        <v>11145261</v>
      </c>
      <c r="J19" s="56">
        <v>0</v>
      </c>
      <c r="K19" s="56">
        <v>10752801</v>
      </c>
      <c r="L19" s="56">
        <v>88251</v>
      </c>
      <c r="M19" s="56">
        <v>10841052</v>
      </c>
      <c r="N19" s="17">
        <f t="shared" si="0"/>
        <v>99.3</v>
      </c>
      <c r="O19" s="17">
        <f t="shared" si="1"/>
        <v>28.3</v>
      </c>
      <c r="P19" s="17">
        <f t="shared" si="2"/>
        <v>97.3</v>
      </c>
      <c r="Q19" s="17" t="str">
        <f>IF(J19=0,"-",ROUND(M19/(I19-J19)*100,1))</f>
        <v>-</v>
      </c>
      <c r="R19" s="57">
        <v>96.7</v>
      </c>
      <c r="S19" s="14">
        <v>0</v>
      </c>
    </row>
    <row r="20" spans="1:19" ht="15.95" customHeight="1">
      <c r="A20" s="23"/>
      <c r="B20" s="24"/>
      <c r="C20" s="24"/>
      <c r="D20" s="24"/>
      <c r="E20" s="24" t="s">
        <v>82</v>
      </c>
      <c r="F20" s="29" t="s">
        <v>25</v>
      </c>
      <c r="G20" s="56">
        <v>14024627</v>
      </c>
      <c r="H20" s="56">
        <v>409678</v>
      </c>
      <c r="I20" s="56">
        <v>14434305</v>
      </c>
      <c r="J20" s="58"/>
      <c r="K20" s="56">
        <v>13916812</v>
      </c>
      <c r="L20" s="56">
        <v>112540</v>
      </c>
      <c r="M20" s="56">
        <v>14029352</v>
      </c>
      <c r="N20" s="17">
        <f t="shared" si="0"/>
        <v>99.2</v>
      </c>
      <c r="O20" s="17">
        <f t="shared" si="1"/>
        <v>27.5</v>
      </c>
      <c r="P20" s="17">
        <f t="shared" si="2"/>
        <v>97.2</v>
      </c>
      <c r="Q20" s="17"/>
      <c r="R20" s="57">
        <v>96.7</v>
      </c>
      <c r="S20" s="14"/>
    </row>
    <row r="21" spans="1:19" ht="15.95" customHeight="1">
      <c r="A21" s="23"/>
      <c r="B21" s="24"/>
      <c r="C21" s="24"/>
      <c r="D21" s="24"/>
      <c r="E21" s="24" t="s">
        <v>83</v>
      </c>
      <c r="F21" s="29" t="s">
        <v>26</v>
      </c>
      <c r="G21" s="56">
        <v>7227056</v>
      </c>
      <c r="H21" s="56">
        <v>171920</v>
      </c>
      <c r="I21" s="56">
        <v>7398976</v>
      </c>
      <c r="J21" s="58"/>
      <c r="K21" s="56">
        <v>7174929</v>
      </c>
      <c r="L21" s="56">
        <v>48575</v>
      </c>
      <c r="M21" s="56">
        <v>7223504</v>
      </c>
      <c r="N21" s="17">
        <f t="shared" si="0"/>
        <v>99.3</v>
      </c>
      <c r="O21" s="17">
        <f t="shared" si="1"/>
        <v>28.3</v>
      </c>
      <c r="P21" s="17">
        <f t="shared" si="2"/>
        <v>97.6</v>
      </c>
      <c r="Q21" s="17"/>
      <c r="R21" s="57">
        <v>97.2</v>
      </c>
      <c r="S21" s="14"/>
    </row>
    <row r="22" spans="1:19" ht="15.75" customHeight="1">
      <c r="A22" s="23"/>
      <c r="B22" s="24"/>
      <c r="C22" s="24"/>
      <c r="D22" s="24" t="s">
        <v>77</v>
      </c>
      <c r="E22" s="32" t="s">
        <v>89</v>
      </c>
      <c r="F22" s="33"/>
      <c r="G22" s="56">
        <v>103477</v>
      </c>
      <c r="H22" s="58"/>
      <c r="I22" s="56">
        <v>103477</v>
      </c>
      <c r="J22" s="58"/>
      <c r="K22" s="56">
        <v>103477</v>
      </c>
      <c r="L22" s="58"/>
      <c r="M22" s="56">
        <v>103477</v>
      </c>
      <c r="N22" s="17">
        <f>IF(ISERROR(K22/G22),"-",ROUND(K22/G22*100,1))</f>
        <v>100</v>
      </c>
      <c r="O22" s="17" t="str">
        <f t="shared" ref="O22:O29" si="3">IF(ISERROR(L22/H22),"-",ROUND(L22/H22*100,1))</f>
        <v>-</v>
      </c>
      <c r="P22" s="17">
        <f>IF(ISERROR(M22/I22),"-",ROUND(M22/I22*100,1))</f>
        <v>100</v>
      </c>
      <c r="Q22" s="17"/>
      <c r="R22" s="57">
        <v>100</v>
      </c>
      <c r="S22" s="14"/>
    </row>
    <row r="23" spans="1:19" ht="15.95" customHeight="1">
      <c r="A23" s="23"/>
      <c r="B23" s="24"/>
      <c r="C23" s="25" t="s">
        <v>84</v>
      </c>
      <c r="D23" s="32" t="s">
        <v>28</v>
      </c>
      <c r="E23" s="32"/>
      <c r="F23" s="33"/>
      <c r="G23" s="56">
        <v>1398515</v>
      </c>
      <c r="H23" s="56">
        <v>57524</v>
      </c>
      <c r="I23" s="56">
        <v>1471746</v>
      </c>
      <c r="J23" s="58"/>
      <c r="K23" s="56">
        <v>1377590</v>
      </c>
      <c r="L23" s="56">
        <v>13820</v>
      </c>
      <c r="M23" s="56">
        <v>1407117</v>
      </c>
      <c r="N23" s="17">
        <f t="shared" ref="N23:N29" si="4">IF(ISERROR(K23/G23),"-",ROUND(K23/G23*100,1))</f>
        <v>98.5</v>
      </c>
      <c r="O23" s="17">
        <f t="shared" si="3"/>
        <v>24</v>
      </c>
      <c r="P23" s="17">
        <f t="shared" ref="P23:P29" si="5">IF(ISERROR(M23/I23),"-",ROUND(M23/I23*100,1))</f>
        <v>95.6</v>
      </c>
      <c r="Q23" s="17"/>
      <c r="R23" s="57">
        <v>95.2</v>
      </c>
      <c r="S23" s="14"/>
    </row>
    <row r="24" spans="1:19" ht="15.95" customHeight="1">
      <c r="A24" s="23"/>
      <c r="B24" s="24"/>
      <c r="C24" s="25" t="s">
        <v>85</v>
      </c>
      <c r="D24" s="32" t="s">
        <v>29</v>
      </c>
      <c r="E24" s="32"/>
      <c r="F24" s="33"/>
      <c r="G24" s="56">
        <v>3087844</v>
      </c>
      <c r="H24" s="56">
        <v>4</v>
      </c>
      <c r="I24" s="56">
        <v>3087848</v>
      </c>
      <c r="J24" s="58"/>
      <c r="K24" s="56">
        <v>3087844</v>
      </c>
      <c r="L24" s="56">
        <v>4</v>
      </c>
      <c r="M24" s="56">
        <v>3087848</v>
      </c>
      <c r="N24" s="17">
        <f t="shared" si="4"/>
        <v>100</v>
      </c>
      <c r="O24" s="17">
        <f t="shared" si="3"/>
        <v>100</v>
      </c>
      <c r="P24" s="17">
        <f t="shared" si="5"/>
        <v>100</v>
      </c>
      <c r="Q24" s="17"/>
      <c r="R24" s="57">
        <v>100</v>
      </c>
      <c r="S24" s="14"/>
    </row>
    <row r="25" spans="1:19" ht="15.95" customHeight="1">
      <c r="A25" s="23"/>
      <c r="B25" s="24"/>
      <c r="C25" s="25" t="s">
        <v>86</v>
      </c>
      <c r="D25" s="32" t="s">
        <v>30</v>
      </c>
      <c r="E25" s="32"/>
      <c r="F25" s="33"/>
      <c r="G25" s="56">
        <v>23404</v>
      </c>
      <c r="H25" s="56">
        <v>0</v>
      </c>
      <c r="I25" s="56">
        <v>23404</v>
      </c>
      <c r="J25" s="58"/>
      <c r="K25" s="56">
        <v>23404</v>
      </c>
      <c r="L25" s="56">
        <v>0</v>
      </c>
      <c r="M25" s="56">
        <v>23404</v>
      </c>
      <c r="N25" s="17">
        <f t="shared" si="4"/>
        <v>100</v>
      </c>
      <c r="O25" s="17" t="str">
        <f t="shared" si="3"/>
        <v>-</v>
      </c>
      <c r="P25" s="17">
        <f t="shared" si="5"/>
        <v>100</v>
      </c>
      <c r="Q25" s="17"/>
      <c r="R25" s="57">
        <v>100</v>
      </c>
      <c r="S25" s="14"/>
    </row>
    <row r="26" spans="1:19" ht="15.95" customHeight="1">
      <c r="A26" s="23"/>
      <c r="B26" s="24"/>
      <c r="C26" s="25" t="s">
        <v>87</v>
      </c>
      <c r="D26" s="32" t="s">
        <v>31</v>
      </c>
      <c r="E26" s="32"/>
      <c r="F26" s="33"/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17" t="str">
        <f t="shared" si="4"/>
        <v>-</v>
      </c>
      <c r="O26" s="17" t="str">
        <f t="shared" si="3"/>
        <v>-</v>
      </c>
      <c r="P26" s="17" t="str">
        <f t="shared" si="5"/>
        <v>-</v>
      </c>
      <c r="Q26" s="17" t="str">
        <f>IF(J26=0,"-",ROUND(M26/(I26-J26)*100,1))</f>
        <v>-</v>
      </c>
      <c r="R26" s="57" t="s">
        <v>102</v>
      </c>
      <c r="S26" s="14">
        <v>0</v>
      </c>
    </row>
    <row r="27" spans="1:19" ht="15.95" customHeight="1">
      <c r="A27" s="23"/>
      <c r="B27" s="24"/>
      <c r="C27" s="25"/>
      <c r="D27" s="24" t="s">
        <v>76</v>
      </c>
      <c r="E27" s="32" t="s">
        <v>32</v>
      </c>
      <c r="F27" s="33"/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17" t="str">
        <f t="shared" si="4"/>
        <v>-</v>
      </c>
      <c r="O27" s="17" t="str">
        <f t="shared" si="3"/>
        <v>-</v>
      </c>
      <c r="P27" s="17" t="str">
        <f t="shared" si="5"/>
        <v>-</v>
      </c>
      <c r="Q27" s="17" t="str">
        <f>IF(J27=0,"-",ROUND(M27/(I27-J27)*100,1))</f>
        <v>-</v>
      </c>
      <c r="R27" s="57" t="s">
        <v>102</v>
      </c>
      <c r="S27" s="14">
        <v>0</v>
      </c>
    </row>
    <row r="28" spans="1:19" ht="15.95" customHeight="1">
      <c r="A28" s="23"/>
      <c r="B28" s="24"/>
      <c r="C28" s="24"/>
      <c r="D28" s="24" t="s">
        <v>77</v>
      </c>
      <c r="E28" s="32" t="s">
        <v>33</v>
      </c>
      <c r="F28" s="33"/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17" t="str">
        <f t="shared" si="4"/>
        <v>-</v>
      </c>
      <c r="O28" s="17" t="str">
        <f t="shared" si="3"/>
        <v>-</v>
      </c>
      <c r="P28" s="17" t="str">
        <f t="shared" si="5"/>
        <v>-</v>
      </c>
      <c r="Q28" s="17" t="str">
        <f>IF(J28=0,"-",ROUND(M28/(I28-J28)*100,1))</f>
        <v>-</v>
      </c>
      <c r="R28" s="57" t="s">
        <v>102</v>
      </c>
      <c r="S28" s="14">
        <v>0</v>
      </c>
    </row>
    <row r="29" spans="1:19" ht="15.95" customHeight="1">
      <c r="A29" s="23"/>
      <c r="B29" s="24"/>
      <c r="C29" s="24"/>
      <c r="D29" s="24" t="s">
        <v>78</v>
      </c>
      <c r="E29" s="32" t="s">
        <v>34</v>
      </c>
      <c r="F29" s="33"/>
      <c r="G29" s="56">
        <v>0</v>
      </c>
      <c r="H29" s="56">
        <v>0</v>
      </c>
      <c r="I29" s="56">
        <v>0</v>
      </c>
      <c r="J29" s="58"/>
      <c r="K29" s="56">
        <v>0</v>
      </c>
      <c r="L29" s="56">
        <v>0</v>
      </c>
      <c r="M29" s="56">
        <v>0</v>
      </c>
      <c r="N29" s="17" t="str">
        <f t="shared" si="4"/>
        <v>-</v>
      </c>
      <c r="O29" s="17" t="str">
        <f t="shared" si="3"/>
        <v>-</v>
      </c>
      <c r="P29" s="17" t="str">
        <f t="shared" si="5"/>
        <v>-</v>
      </c>
      <c r="Q29" s="17"/>
      <c r="R29" s="57" t="s">
        <v>102</v>
      </c>
      <c r="S29" s="14"/>
    </row>
    <row r="30" spans="1:19" ht="15.95" customHeight="1">
      <c r="A30" s="23"/>
      <c r="B30" s="24" t="s">
        <v>88</v>
      </c>
      <c r="C30" s="32" t="s">
        <v>35</v>
      </c>
      <c r="D30" s="32"/>
      <c r="E30" s="32"/>
      <c r="F30" s="33"/>
      <c r="G30" s="58"/>
      <c r="H30" s="58"/>
      <c r="I30" s="58"/>
      <c r="J30" s="58"/>
      <c r="K30" s="58"/>
      <c r="L30" s="58"/>
      <c r="M30" s="58"/>
      <c r="N30" s="18"/>
      <c r="O30" s="18"/>
      <c r="P30" s="18"/>
      <c r="Q30" s="18"/>
      <c r="R30" s="59"/>
      <c r="S30" s="14"/>
    </row>
    <row r="31" spans="1:19" ht="15.95" customHeight="1">
      <c r="A31" s="23" t="s">
        <v>36</v>
      </c>
      <c r="B31" s="32" t="s">
        <v>37</v>
      </c>
      <c r="C31" s="32"/>
      <c r="D31" s="32"/>
      <c r="E31" s="32"/>
      <c r="F31" s="33"/>
      <c r="G31" s="56">
        <v>844942</v>
      </c>
      <c r="H31" s="56">
        <v>20624</v>
      </c>
      <c r="I31" s="56">
        <v>865566</v>
      </c>
      <c r="J31" s="56">
        <v>0</v>
      </c>
      <c r="K31" s="56">
        <v>838393</v>
      </c>
      <c r="L31" s="56">
        <v>7153</v>
      </c>
      <c r="M31" s="56">
        <v>845546</v>
      </c>
      <c r="N31" s="17">
        <f t="shared" ref="N31:P33" si="6">IF(ISERROR(K31/G31),"-",ROUND(K31/G31*100,1))</f>
        <v>99.2</v>
      </c>
      <c r="O31" s="17">
        <f t="shared" si="6"/>
        <v>34.700000000000003</v>
      </c>
      <c r="P31" s="17">
        <f t="shared" si="6"/>
        <v>97.7</v>
      </c>
      <c r="Q31" s="17" t="str">
        <f>IF(J31=0,"-",ROUND(M31/(I31-J31)*100,1))</f>
        <v>-</v>
      </c>
      <c r="R31" s="57">
        <v>97.1</v>
      </c>
      <c r="S31" s="14">
        <v>0</v>
      </c>
    </row>
    <row r="32" spans="1:19" ht="15.95" customHeight="1">
      <c r="A32" s="23"/>
      <c r="B32" s="24" t="s">
        <v>53</v>
      </c>
      <c r="C32" s="32" t="s">
        <v>38</v>
      </c>
      <c r="D32" s="32"/>
      <c r="E32" s="32"/>
      <c r="F32" s="33"/>
      <c r="G32" s="56">
        <v>844942</v>
      </c>
      <c r="H32" s="56">
        <v>20624</v>
      </c>
      <c r="I32" s="56">
        <v>865566</v>
      </c>
      <c r="J32" s="56">
        <v>0</v>
      </c>
      <c r="K32" s="56">
        <v>838393</v>
      </c>
      <c r="L32" s="56">
        <v>7153</v>
      </c>
      <c r="M32" s="56">
        <v>845546</v>
      </c>
      <c r="N32" s="17">
        <f t="shared" si="6"/>
        <v>99.2</v>
      </c>
      <c r="O32" s="17">
        <f t="shared" si="6"/>
        <v>34.700000000000003</v>
      </c>
      <c r="P32" s="17">
        <f t="shared" si="6"/>
        <v>97.7</v>
      </c>
      <c r="Q32" s="17" t="str">
        <f>IF(J32=0,"-",ROUND(M32/(I32-J32)*100,1))</f>
        <v>-</v>
      </c>
      <c r="R32" s="57">
        <v>97.1</v>
      </c>
      <c r="S32" s="14">
        <v>0</v>
      </c>
    </row>
    <row r="33" spans="1:19" ht="15.95" customHeight="1">
      <c r="A33" s="23"/>
      <c r="B33" s="24"/>
      <c r="C33" s="25" t="s">
        <v>54</v>
      </c>
      <c r="D33" s="32" t="s">
        <v>39</v>
      </c>
      <c r="E33" s="32"/>
      <c r="F33" s="33"/>
      <c r="G33" s="56">
        <v>9838</v>
      </c>
      <c r="H33" s="56">
        <v>0</v>
      </c>
      <c r="I33" s="56">
        <v>9838</v>
      </c>
      <c r="J33" s="58"/>
      <c r="K33" s="56">
        <v>9838</v>
      </c>
      <c r="L33" s="56">
        <v>0</v>
      </c>
      <c r="M33" s="56">
        <v>9838</v>
      </c>
      <c r="N33" s="17">
        <f t="shared" si="6"/>
        <v>100</v>
      </c>
      <c r="O33" s="17" t="str">
        <f t="shared" si="6"/>
        <v>-</v>
      </c>
      <c r="P33" s="17">
        <f t="shared" si="6"/>
        <v>100</v>
      </c>
      <c r="Q33" s="17"/>
      <c r="R33" s="57">
        <v>100</v>
      </c>
      <c r="S33" s="14"/>
    </row>
    <row r="34" spans="1:19" ht="15.95" customHeight="1">
      <c r="A34" s="23"/>
      <c r="B34" s="24"/>
      <c r="C34" s="25" t="s">
        <v>55</v>
      </c>
      <c r="D34" s="32" t="s">
        <v>40</v>
      </c>
      <c r="E34" s="32"/>
      <c r="F34" s="33"/>
      <c r="G34" s="58"/>
      <c r="H34" s="58"/>
      <c r="I34" s="58"/>
      <c r="J34" s="58"/>
      <c r="K34" s="58"/>
      <c r="L34" s="58"/>
      <c r="M34" s="58"/>
      <c r="N34" s="18"/>
      <c r="O34" s="18"/>
      <c r="P34" s="18"/>
      <c r="Q34" s="18"/>
      <c r="R34" s="59"/>
      <c r="S34" s="14"/>
    </row>
    <row r="35" spans="1:19" ht="15.95" customHeight="1">
      <c r="A35" s="23"/>
      <c r="B35" s="24"/>
      <c r="C35" s="25" t="s">
        <v>56</v>
      </c>
      <c r="D35" s="32" t="s">
        <v>41</v>
      </c>
      <c r="E35" s="32"/>
      <c r="F35" s="33"/>
      <c r="G35" s="56">
        <v>835104</v>
      </c>
      <c r="H35" s="56">
        <v>20624</v>
      </c>
      <c r="I35" s="56">
        <v>855728</v>
      </c>
      <c r="J35" s="56">
        <v>0</v>
      </c>
      <c r="K35" s="56">
        <v>828555</v>
      </c>
      <c r="L35" s="56">
        <v>7153</v>
      </c>
      <c r="M35" s="56">
        <v>835708</v>
      </c>
      <c r="N35" s="17">
        <f t="shared" ref="N35:P37" si="7">IF(ISERROR(K35/G35),"-",ROUND(K35/G35*100,1))</f>
        <v>99.2</v>
      </c>
      <c r="O35" s="17">
        <f t="shared" si="7"/>
        <v>34.700000000000003</v>
      </c>
      <c r="P35" s="17">
        <f t="shared" si="7"/>
        <v>97.7</v>
      </c>
      <c r="Q35" s="17" t="str">
        <f>IF(J35=0,"-",ROUND(M35/(I35-J35)*100,1))</f>
        <v>-</v>
      </c>
      <c r="R35" s="57">
        <v>97</v>
      </c>
      <c r="S35" s="14">
        <v>0</v>
      </c>
    </row>
    <row r="36" spans="1:19" ht="15.95" customHeight="1">
      <c r="A36" s="23"/>
      <c r="B36" s="24"/>
      <c r="C36" s="25"/>
      <c r="D36" s="24" t="s">
        <v>57</v>
      </c>
      <c r="E36" s="32" t="s">
        <v>24</v>
      </c>
      <c r="F36" s="33"/>
      <c r="G36" s="56">
        <v>427087</v>
      </c>
      <c r="H36" s="56">
        <v>9857</v>
      </c>
      <c r="I36" s="56">
        <v>436944</v>
      </c>
      <c r="J36" s="56">
        <v>0</v>
      </c>
      <c r="K36" s="56">
        <v>423910</v>
      </c>
      <c r="L36" s="56">
        <v>3507</v>
      </c>
      <c r="M36" s="56">
        <v>427417</v>
      </c>
      <c r="N36" s="17">
        <f t="shared" si="7"/>
        <v>99.3</v>
      </c>
      <c r="O36" s="17">
        <f t="shared" si="7"/>
        <v>35.6</v>
      </c>
      <c r="P36" s="17">
        <f t="shared" si="7"/>
        <v>97.8</v>
      </c>
      <c r="Q36" s="17" t="str">
        <f>IF(J36=0,"-",ROUND(M36/(I36-J36)*100,1))</f>
        <v>-</v>
      </c>
      <c r="R36" s="57">
        <v>97.2</v>
      </c>
      <c r="S36" s="14">
        <v>0</v>
      </c>
    </row>
    <row r="37" spans="1:19" ht="15.95" customHeight="1">
      <c r="A37" s="23"/>
      <c r="B37" s="24"/>
      <c r="C37" s="24"/>
      <c r="D37" s="24" t="s">
        <v>58</v>
      </c>
      <c r="E37" s="32" t="s">
        <v>25</v>
      </c>
      <c r="F37" s="33"/>
      <c r="G37" s="56">
        <v>408017</v>
      </c>
      <c r="H37" s="56">
        <v>10767</v>
      </c>
      <c r="I37" s="56">
        <v>418784</v>
      </c>
      <c r="J37" s="58"/>
      <c r="K37" s="56">
        <v>404645</v>
      </c>
      <c r="L37" s="56">
        <v>3646</v>
      </c>
      <c r="M37" s="56">
        <v>408291</v>
      </c>
      <c r="N37" s="17">
        <f t="shared" si="7"/>
        <v>99.2</v>
      </c>
      <c r="O37" s="17">
        <f t="shared" si="7"/>
        <v>33.9</v>
      </c>
      <c r="P37" s="17">
        <f t="shared" si="7"/>
        <v>97.5</v>
      </c>
      <c r="Q37" s="17"/>
      <c r="R37" s="57">
        <v>96.8</v>
      </c>
      <c r="S37" s="14"/>
    </row>
    <row r="38" spans="1:19" ht="15.95" customHeight="1">
      <c r="A38" s="23"/>
      <c r="B38" s="24"/>
      <c r="C38" s="25" t="s">
        <v>59</v>
      </c>
      <c r="D38" s="32" t="s">
        <v>42</v>
      </c>
      <c r="E38" s="32"/>
      <c r="F38" s="33"/>
      <c r="G38" s="58"/>
      <c r="H38" s="58"/>
      <c r="I38" s="58"/>
      <c r="J38" s="58"/>
      <c r="K38" s="58"/>
      <c r="L38" s="58"/>
      <c r="M38" s="58"/>
      <c r="N38" s="18"/>
      <c r="O38" s="18"/>
      <c r="P38" s="18"/>
      <c r="Q38" s="18"/>
      <c r="R38" s="59"/>
      <c r="S38" s="14"/>
    </row>
    <row r="39" spans="1:19" ht="15.95" customHeight="1">
      <c r="A39" s="23"/>
      <c r="B39" s="24"/>
      <c r="C39" s="25" t="s">
        <v>60</v>
      </c>
      <c r="D39" s="32" t="s">
        <v>43</v>
      </c>
      <c r="E39" s="32"/>
      <c r="F39" s="33"/>
      <c r="G39" s="58"/>
      <c r="H39" s="58"/>
      <c r="I39" s="58"/>
      <c r="J39" s="58"/>
      <c r="K39" s="58"/>
      <c r="L39" s="58"/>
      <c r="M39" s="58"/>
      <c r="N39" s="18"/>
      <c r="O39" s="18"/>
      <c r="P39" s="18"/>
      <c r="Q39" s="18"/>
      <c r="R39" s="59"/>
      <c r="S39" s="14"/>
    </row>
    <row r="40" spans="1:19" ht="15.95" customHeight="1">
      <c r="A40" s="23"/>
      <c r="B40" s="24"/>
      <c r="C40" s="25" t="s">
        <v>61</v>
      </c>
      <c r="D40" s="32" t="s">
        <v>44</v>
      </c>
      <c r="E40" s="32"/>
      <c r="F40" s="33"/>
      <c r="G40" s="58"/>
      <c r="H40" s="58"/>
      <c r="I40" s="58"/>
      <c r="J40" s="58"/>
      <c r="K40" s="58"/>
      <c r="L40" s="58"/>
      <c r="M40" s="58"/>
      <c r="N40" s="18"/>
      <c r="O40" s="18"/>
      <c r="P40" s="18"/>
      <c r="Q40" s="18"/>
      <c r="R40" s="59"/>
      <c r="S40" s="14"/>
    </row>
    <row r="41" spans="1:19" ht="15.95" customHeight="1">
      <c r="A41" s="23"/>
      <c r="B41" s="24" t="s">
        <v>62</v>
      </c>
      <c r="C41" s="32" t="s">
        <v>45</v>
      </c>
      <c r="D41" s="32"/>
      <c r="E41" s="32"/>
      <c r="F41" s="33"/>
      <c r="G41" s="58"/>
      <c r="H41" s="58"/>
      <c r="I41" s="58"/>
      <c r="J41" s="58"/>
      <c r="K41" s="58"/>
      <c r="L41" s="58"/>
      <c r="M41" s="58"/>
      <c r="N41" s="18"/>
      <c r="O41" s="18"/>
      <c r="P41" s="18"/>
      <c r="Q41" s="18"/>
      <c r="R41" s="59"/>
      <c r="S41" s="14"/>
    </row>
    <row r="42" spans="1:19" ht="15.95" customHeight="1" thickBot="1">
      <c r="A42" s="26" t="s">
        <v>46</v>
      </c>
      <c r="B42" s="34" t="s">
        <v>47</v>
      </c>
      <c r="C42" s="34"/>
      <c r="D42" s="34"/>
      <c r="E42" s="34"/>
      <c r="F42" s="35"/>
      <c r="G42" s="60"/>
      <c r="H42" s="60"/>
      <c r="I42" s="60"/>
      <c r="J42" s="60"/>
      <c r="K42" s="60"/>
      <c r="L42" s="60"/>
      <c r="M42" s="60"/>
      <c r="N42" s="19"/>
      <c r="O42" s="19"/>
      <c r="P42" s="19"/>
      <c r="Q42" s="19"/>
      <c r="R42" s="61"/>
      <c r="S42" s="14"/>
    </row>
    <row r="43" spans="1:19" ht="15.95" customHeight="1" thickTop="1">
      <c r="A43" s="27"/>
      <c r="B43" s="36" t="s">
        <v>48</v>
      </c>
      <c r="C43" s="36"/>
      <c r="D43" s="36"/>
      <c r="E43" s="36"/>
      <c r="F43" s="37"/>
      <c r="G43" s="62">
        <v>67110936</v>
      </c>
      <c r="H43" s="62">
        <v>1603123</v>
      </c>
      <c r="I43" s="62">
        <v>68729766</v>
      </c>
      <c r="J43" s="62">
        <v>0</v>
      </c>
      <c r="K43" s="62">
        <v>66556644</v>
      </c>
      <c r="L43" s="62">
        <v>512967</v>
      </c>
      <c r="M43" s="62">
        <v>67085318</v>
      </c>
      <c r="N43" s="20">
        <f t="shared" ref="N43:P44" si="8">IF(ISERROR(K43/G43),"-",ROUND(K43/G43*100,1))</f>
        <v>99.2</v>
      </c>
      <c r="O43" s="20">
        <f t="shared" si="8"/>
        <v>32</v>
      </c>
      <c r="P43" s="20">
        <f t="shared" si="8"/>
        <v>97.6</v>
      </c>
      <c r="Q43" s="20" t="str">
        <f>IF(J43=0,"-",ROUND(M43/(I43-J43)*100,1))</f>
        <v>-</v>
      </c>
      <c r="R43" s="63">
        <v>97.2</v>
      </c>
      <c r="S43" s="14">
        <v>0</v>
      </c>
    </row>
    <row r="44" spans="1:19" ht="15.95" customHeight="1">
      <c r="A44" s="23"/>
      <c r="B44" s="32" t="s">
        <v>49</v>
      </c>
      <c r="C44" s="32"/>
      <c r="D44" s="32"/>
      <c r="E44" s="32"/>
      <c r="F44" s="33"/>
      <c r="G44" s="56">
        <v>10374502</v>
      </c>
      <c r="H44" s="56">
        <v>1826222</v>
      </c>
      <c r="I44" s="56">
        <v>12200724</v>
      </c>
      <c r="J44" s="58"/>
      <c r="K44" s="56">
        <v>9889814</v>
      </c>
      <c r="L44" s="56">
        <v>510004</v>
      </c>
      <c r="M44" s="56">
        <v>10399818</v>
      </c>
      <c r="N44" s="17">
        <f t="shared" si="8"/>
        <v>95.3</v>
      </c>
      <c r="O44" s="17">
        <f t="shared" si="8"/>
        <v>27.9</v>
      </c>
      <c r="P44" s="17">
        <f t="shared" si="8"/>
        <v>85.2</v>
      </c>
      <c r="Q44" s="17"/>
      <c r="R44" s="57">
        <v>83.2</v>
      </c>
      <c r="S44" s="14"/>
    </row>
    <row r="45" spans="1:19" ht="15.95" customHeight="1" thickBot="1">
      <c r="A45" s="28"/>
      <c r="B45" s="38" t="s">
        <v>50</v>
      </c>
      <c r="C45" s="38"/>
      <c r="D45" s="38"/>
      <c r="E45" s="38"/>
      <c r="F45" s="39"/>
      <c r="G45" s="64"/>
      <c r="H45" s="64"/>
      <c r="I45" s="64"/>
      <c r="J45" s="64"/>
      <c r="K45" s="64"/>
      <c r="L45" s="64"/>
      <c r="M45" s="64"/>
      <c r="N45" s="21"/>
      <c r="O45" s="21"/>
      <c r="P45" s="21"/>
      <c r="Q45" s="21"/>
      <c r="R45" s="65"/>
      <c r="S45" s="14"/>
    </row>
    <row r="46" spans="1:19" ht="15.95" customHeight="1">
      <c r="A46" s="4" t="s">
        <v>103</v>
      </c>
    </row>
  </sheetData>
  <mergeCells count="45"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C41:F41"/>
    <mergeCell ref="B42:F42"/>
    <mergeCell ref="B43:F43"/>
    <mergeCell ref="B44:F44"/>
    <mergeCell ref="B45:F45"/>
  </mergeCells>
  <phoneticPr fontId="2"/>
  <pageMargins left="0.78740157480314965" right="0.78740157480314965" top="0.98425196850393704" bottom="0.98425196850393704" header="0.51181102362204722" footer="0.51181102362204722"/>
  <pageSetup paperSize="9" firstPageNumber="88" orientation="portrait" useFirstPageNumber="1" r:id="rId1"/>
  <headerFooter alignWithMargins="0">
    <oddFooter>&amp;C&amp;"ＭＳ ゴシック,標準"&amp;P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県計</vt:lpstr>
      <vt:lpstr>市計</vt:lpstr>
      <vt:lpstr>町村計</vt:lpstr>
      <vt:lpstr>市計!Print_Area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2021-03-23T12:12:58Z</cp:lastPrinted>
  <dcterms:created xsi:type="dcterms:W3CDTF">2010-03-17T01:38:07Z</dcterms:created>
  <dcterms:modified xsi:type="dcterms:W3CDTF">2021-03-23T12:13:58Z</dcterms:modified>
</cp:coreProperties>
</file>