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filterPrivacy="1" codeName="ThisWorkbook" defaultThemeVersion="124226"/>
  <xr:revisionPtr revIDLastSave="0" documentId="13_ncr:1_{43B802D1-9B2E-4644-A6E3-52AEA600EFD0}" xr6:coauthVersionLast="36" xr6:coauthVersionMax="36" xr10:uidLastSave="{00000000-0000-0000-0000-000000000000}"/>
  <bookViews>
    <workbookView xWindow="0" yWindow="0" windowWidth="20490" windowHeight="7530" tabRatio="918" xr2:uid="{00000000-000D-0000-FFFF-FFFF00000000}"/>
  </bookViews>
  <sheets>
    <sheet name="１職員" sheetId="1" r:id="rId1"/>
    <sheet name="２設置" sheetId="9" r:id="rId2"/>
    <sheet name="３講座対象" sheetId="33" r:id="rId3"/>
    <sheet name="４講座内容" sheetId="34" r:id="rId4"/>
    <sheet name="５県で作成につき作業不要" sheetId="37" r:id="rId5"/>
    <sheet name="５内容別" sheetId="38" r:id="rId6"/>
    <sheet name="6(1)体制" sheetId="15" r:id="rId7"/>
    <sheet name="6(2)普及" sheetId="23" r:id="rId8"/>
    <sheet name="6(3)情報" sheetId="24" r:id="rId9"/>
    <sheet name="6(4)民間" sheetId="16" r:id="rId10"/>
    <sheet name="6(5)ボラ" sheetId="26" r:id="rId11"/>
    <sheet name="6(6)余裕" sheetId="27" r:id="rId12"/>
    <sheet name="7機会" sheetId="18" r:id="rId13"/>
    <sheet name="7機会(1～8)" sheetId="28" r:id="rId14"/>
  </sheets>
  <externalReferences>
    <externalReference r:id="rId15"/>
    <externalReference r:id="rId16"/>
  </externalReferences>
  <definedNames>
    <definedName name="_xlnm._FilterDatabase" localSheetId="1" hidden="1">'２設置'!$B$47:$S$76</definedName>
    <definedName name="_xlnm._FilterDatabase" localSheetId="13" hidden="1">'7機会(1～8)'!$A$2:$H$616</definedName>
    <definedName name="_xlnm.Print_Area" localSheetId="0">'１職員'!$A$1:$V$85</definedName>
    <definedName name="_xlnm.Print_Area" localSheetId="1">'２設置'!$A$1:$R$81</definedName>
    <definedName name="_xlnm.Print_Area" localSheetId="2">'３講座対象'!$A$1:$AF$72</definedName>
    <definedName name="_xlnm.Print_Area" localSheetId="3">'４講座内容'!$A$1:$AO$74</definedName>
    <definedName name="_xlnm.Print_Area" localSheetId="6">'6(1)体制'!$A$1:$M$69</definedName>
    <definedName name="_xlnm.Print_Area" localSheetId="7">'6(2)普及'!$A$1:$J$68</definedName>
    <definedName name="_xlnm.Print_Area" localSheetId="8">'6(3)情報'!$A$1:$K$71</definedName>
    <definedName name="_xlnm.Print_Area" localSheetId="9">'6(4)民間'!$A$1:$T$69</definedName>
    <definedName name="_xlnm.Print_Area" localSheetId="10">'6(5)ボラ'!$A$1:$I$127</definedName>
    <definedName name="_xlnm.Print_Area" localSheetId="11">'6(6)余裕'!$A$1:$F$69</definedName>
    <definedName name="_xlnm.Print_Area" localSheetId="12">'7機会'!$A$1:$S$68</definedName>
    <definedName name="_xlnm.Print_Area" localSheetId="13">'7機会(1～8)'!$A$1:$G$618</definedName>
    <definedName name="_xlnm.Print_Titles" localSheetId="13">'7機会(1～8)'!$2:$2</definedName>
  </definedNames>
  <calcPr calcId="191029"/>
</workbook>
</file>

<file path=xl/calcChain.xml><?xml version="1.0" encoding="utf-8"?>
<calcChain xmlns="http://schemas.openxmlformats.org/spreadsheetml/2006/main">
  <c r="D75" i="1" l="1"/>
  <c r="AE19" i="33" l="1"/>
  <c r="AC19" i="33"/>
  <c r="AE27" i="33"/>
  <c r="AD27" i="33"/>
  <c r="AC27" i="33"/>
  <c r="AE26" i="33"/>
  <c r="AD26" i="33"/>
  <c r="AC26" i="33"/>
  <c r="F68" i="33" l="1"/>
  <c r="E68" i="33"/>
  <c r="D68" i="33"/>
  <c r="P75" i="9"/>
  <c r="U74" i="1"/>
  <c r="U50" i="1"/>
  <c r="V50" i="1"/>
  <c r="U51" i="1"/>
  <c r="V51" i="1"/>
  <c r="U52" i="1"/>
  <c r="V52" i="1"/>
  <c r="U53" i="1"/>
  <c r="U54" i="1"/>
  <c r="V54" i="1"/>
  <c r="U55" i="1"/>
  <c r="V55" i="1"/>
  <c r="U56" i="1"/>
  <c r="V56" i="1"/>
  <c r="U57" i="1"/>
  <c r="V57" i="1"/>
  <c r="U58" i="1"/>
  <c r="V58" i="1"/>
  <c r="U59" i="1"/>
  <c r="V59" i="1"/>
  <c r="U60" i="1"/>
  <c r="V60" i="1"/>
  <c r="U61" i="1"/>
  <c r="V61" i="1"/>
  <c r="U62" i="1"/>
  <c r="V62" i="1"/>
  <c r="U63" i="1"/>
  <c r="V63" i="1"/>
  <c r="U64" i="1"/>
  <c r="V64" i="1"/>
  <c r="U65" i="1"/>
  <c r="U66" i="1"/>
  <c r="V66" i="1"/>
  <c r="U67" i="1"/>
  <c r="V67" i="1"/>
  <c r="U68" i="1"/>
  <c r="V68" i="1"/>
  <c r="U69" i="1"/>
  <c r="V69" i="1"/>
  <c r="U70" i="1"/>
  <c r="V70" i="1"/>
  <c r="U71" i="1"/>
  <c r="V71" i="1"/>
  <c r="U72" i="1"/>
  <c r="V72" i="1"/>
  <c r="U73" i="1"/>
  <c r="V73" i="1"/>
  <c r="V49" i="1"/>
  <c r="U49" i="1"/>
  <c r="V48" i="1"/>
  <c r="U48" i="1"/>
  <c r="V10" i="1"/>
  <c r="V12" i="1"/>
  <c r="V13" i="1"/>
  <c r="V15" i="1"/>
  <c r="V17" i="1"/>
  <c r="V75" i="1" s="1"/>
  <c r="V18" i="1"/>
  <c r="V20" i="1"/>
  <c r="V21" i="1"/>
  <c r="V22" i="1"/>
  <c r="V23" i="1"/>
  <c r="V28" i="1"/>
  <c r="V29" i="1"/>
  <c r="V30" i="1"/>
  <c r="V32" i="1"/>
  <c r="V33" i="1"/>
  <c r="V34" i="1"/>
  <c r="V35" i="1"/>
  <c r="V38" i="1"/>
  <c r="V40" i="1"/>
  <c r="V41" i="1"/>
  <c r="V42" i="1"/>
  <c r="U9" i="1"/>
  <c r="U10" i="1"/>
  <c r="U11" i="1"/>
  <c r="U12" i="1"/>
  <c r="U13" i="1"/>
  <c r="U14" i="1"/>
  <c r="U15" i="1"/>
  <c r="U16" i="1"/>
  <c r="U17" i="1"/>
  <c r="U18" i="1"/>
  <c r="U19" i="1"/>
  <c r="U20" i="1"/>
  <c r="U21" i="1"/>
  <c r="U22" i="1"/>
  <c r="U23" i="1"/>
  <c r="U24" i="1"/>
  <c r="U26" i="1"/>
  <c r="U27" i="1"/>
  <c r="U28" i="1"/>
  <c r="U29" i="1"/>
  <c r="U30" i="1"/>
  <c r="U31" i="1"/>
  <c r="U32" i="1"/>
  <c r="U33" i="1"/>
  <c r="U34" i="1"/>
  <c r="U35" i="1"/>
  <c r="U36" i="1"/>
  <c r="U37" i="1"/>
  <c r="U38" i="1"/>
  <c r="U39" i="1"/>
  <c r="U40" i="1"/>
  <c r="U41" i="1"/>
  <c r="U42" i="1"/>
  <c r="V7" i="1"/>
  <c r="U7" i="1"/>
  <c r="U75" i="1" l="1"/>
  <c r="L53" i="38"/>
  <c r="K53" i="38"/>
  <c r="J53" i="38"/>
  <c r="I53" i="38"/>
  <c r="H53" i="38"/>
  <c r="G53" i="38"/>
  <c r="F53" i="38"/>
  <c r="E53" i="38"/>
  <c r="D53" i="38"/>
  <c r="C53" i="38"/>
  <c r="N26" i="38"/>
  <c r="M26" i="38"/>
  <c r="L26" i="38"/>
  <c r="K26" i="38"/>
  <c r="J26" i="38"/>
  <c r="I26" i="38"/>
  <c r="H26" i="38"/>
  <c r="G26" i="38"/>
  <c r="F26" i="38"/>
  <c r="E26" i="38"/>
  <c r="D26" i="38"/>
  <c r="C26" i="38"/>
  <c r="AE44" i="33" l="1"/>
  <c r="AD44" i="33"/>
  <c r="AC44" i="33"/>
  <c r="AE36" i="33" l="1"/>
  <c r="AD36" i="33"/>
  <c r="AC36" i="33"/>
  <c r="I205" i="28" l="1"/>
  <c r="I206" i="28"/>
  <c r="AE30" i="33"/>
  <c r="AD30" i="33"/>
  <c r="AC30" i="33"/>
  <c r="AE23" i="33" l="1"/>
  <c r="AD23" i="33"/>
  <c r="AC23" i="33"/>
  <c r="AE67" i="33" l="1"/>
  <c r="AD67" i="33"/>
  <c r="AC67" i="33"/>
  <c r="AE66" i="33" l="1"/>
  <c r="AD66" i="33"/>
  <c r="AC66" i="33"/>
  <c r="AE65" i="33" l="1"/>
  <c r="AD65" i="33"/>
  <c r="AC65" i="33"/>
  <c r="I507" i="28" l="1"/>
  <c r="AE64" i="33"/>
  <c r="AD64" i="33"/>
  <c r="AC64" i="33"/>
  <c r="M70" i="9" l="1"/>
  <c r="L70" i="9"/>
  <c r="F119" i="26" l="1"/>
  <c r="AE62" i="33"/>
  <c r="AD62" i="33"/>
  <c r="AC62" i="33"/>
  <c r="AE60" i="33" l="1"/>
  <c r="AD60" i="33"/>
  <c r="AC60" i="33"/>
  <c r="AE59" i="33" l="1"/>
  <c r="AD59" i="33"/>
  <c r="AC59" i="33"/>
  <c r="D57" i="18" l="1"/>
  <c r="R58" i="34"/>
  <c r="Q58" i="34"/>
  <c r="P58" i="34"/>
  <c r="L58" i="34"/>
  <c r="K58" i="34"/>
  <c r="J58" i="34"/>
  <c r="AB58" i="33"/>
  <c r="AA58" i="33"/>
  <c r="Z58" i="33"/>
  <c r="V58" i="33"/>
  <c r="AE58" i="33" s="1"/>
  <c r="U58" i="33"/>
  <c r="AD58" i="33" s="1"/>
  <c r="T58" i="33"/>
  <c r="AC58" i="33" s="1"/>
  <c r="L58" i="33"/>
  <c r="K58" i="33"/>
  <c r="J58" i="33"/>
  <c r="M65" i="9"/>
  <c r="L65" i="9"/>
  <c r="AE57" i="33" l="1"/>
  <c r="AD57" i="33"/>
  <c r="AC57" i="33"/>
  <c r="AD55" i="33" l="1"/>
  <c r="AB55" i="33"/>
  <c r="AE55" i="33" s="1"/>
  <c r="AA55" i="33"/>
  <c r="Z55" i="33"/>
  <c r="AC55" i="33" s="1"/>
  <c r="L55" i="33"/>
  <c r="K55" i="33"/>
  <c r="M61" i="9" l="1"/>
  <c r="L61" i="9"/>
  <c r="AE53" i="33" l="1"/>
  <c r="AD53" i="33"/>
  <c r="AC53" i="33"/>
  <c r="I287" i="28" l="1"/>
  <c r="I286" i="28"/>
  <c r="I285" i="28"/>
  <c r="M59" i="9"/>
  <c r="L59" i="9"/>
  <c r="AE51" i="33" l="1"/>
  <c r="AD51" i="33"/>
  <c r="AC51" i="33"/>
  <c r="M58" i="9"/>
  <c r="L58" i="9"/>
  <c r="AE50" i="33"/>
  <c r="AD50" i="33"/>
  <c r="AC50" i="33"/>
  <c r="M57" i="9"/>
  <c r="L57" i="9"/>
  <c r="M56" i="9" l="1"/>
  <c r="L56" i="9"/>
  <c r="M54" i="9" l="1"/>
  <c r="L54" i="9"/>
  <c r="AE46" i="33" l="1"/>
  <c r="AD46" i="33"/>
  <c r="AC46" i="33"/>
  <c r="I98" i="28" l="1"/>
  <c r="M52" i="9"/>
  <c r="L52" i="9"/>
  <c r="AE43" i="33" l="1"/>
  <c r="AD43" i="33"/>
  <c r="AC43" i="33"/>
  <c r="AE42" i="33" l="1"/>
  <c r="AD42" i="33"/>
  <c r="AC42" i="33"/>
  <c r="AE40" i="33" l="1"/>
  <c r="AD40" i="33"/>
  <c r="AC40" i="33"/>
  <c r="M41" i="9"/>
  <c r="L41" i="9"/>
  <c r="AE39" i="33" l="1"/>
  <c r="AD39" i="33"/>
  <c r="AC39" i="33"/>
  <c r="AN38" i="34" l="1"/>
  <c r="AM38" i="34"/>
  <c r="AL38" i="34"/>
  <c r="AE38" i="33"/>
  <c r="AD38" i="33"/>
  <c r="AC38" i="33"/>
  <c r="AE37" i="33" l="1"/>
  <c r="AD37" i="33"/>
  <c r="AC37" i="33"/>
  <c r="AE35" i="33" l="1"/>
  <c r="AD35" i="33"/>
  <c r="AC35" i="33"/>
  <c r="I413" i="28" l="1"/>
  <c r="M35" i="9"/>
  <c r="L35" i="9"/>
  <c r="AE33" i="33" l="1"/>
  <c r="AD33" i="33"/>
  <c r="AC33" i="33"/>
  <c r="AE32" i="33" l="1"/>
  <c r="AD32" i="33"/>
  <c r="AC32" i="33"/>
  <c r="M33" i="9"/>
  <c r="L33" i="9"/>
  <c r="AE31" i="33" l="1"/>
  <c r="AD31" i="33"/>
  <c r="AC31" i="33"/>
  <c r="AE29" i="33" l="1"/>
  <c r="AD29" i="33"/>
  <c r="AC29" i="33"/>
  <c r="AE28" i="33" l="1"/>
  <c r="AD28" i="33"/>
  <c r="AC28" i="33"/>
  <c r="AE25" i="33" l="1"/>
  <c r="AD25" i="33"/>
  <c r="AC25" i="33"/>
  <c r="M25" i="9" l="1"/>
  <c r="L25" i="9"/>
  <c r="I485" i="28" l="1"/>
  <c r="I313" i="28"/>
  <c r="I312" i="28"/>
  <c r="I311" i="28"/>
  <c r="M23" i="9" l="1"/>
  <c r="L23" i="9"/>
  <c r="AE21" i="33" l="1"/>
  <c r="AD21" i="33"/>
  <c r="AC21" i="33"/>
  <c r="AE20" i="33" l="1"/>
  <c r="AD20" i="33"/>
  <c r="AC20" i="33"/>
  <c r="AE18" i="33" l="1"/>
  <c r="AD18" i="33"/>
  <c r="AC18" i="33"/>
  <c r="M19" i="9"/>
  <c r="L19" i="9"/>
  <c r="AE17" i="33" l="1"/>
  <c r="AD17" i="33"/>
  <c r="AC17" i="33"/>
  <c r="M17" i="9" l="1"/>
  <c r="L17" i="9"/>
  <c r="AE15" i="33" l="1"/>
  <c r="AD15" i="33"/>
  <c r="AC15" i="33"/>
  <c r="AE14" i="33" l="1"/>
  <c r="AD14" i="33"/>
  <c r="AC14" i="33"/>
  <c r="AE13" i="33" l="1"/>
  <c r="AD13" i="33"/>
  <c r="AC13" i="33"/>
  <c r="AE12" i="33"/>
  <c r="AD12" i="33"/>
  <c r="AC12" i="33"/>
  <c r="AE11" i="33" l="1"/>
  <c r="AD11" i="33"/>
  <c r="AC11" i="33"/>
  <c r="M11" i="9" l="1"/>
  <c r="M75" i="9" s="1"/>
  <c r="L11" i="9"/>
  <c r="G371" i="28" l="1"/>
  <c r="G250" i="28"/>
  <c r="G165" i="28"/>
  <c r="AE9" i="33"/>
  <c r="AD9" i="33"/>
  <c r="AC9" i="33"/>
  <c r="AE8" i="33" l="1"/>
  <c r="AD8" i="33"/>
  <c r="AC8" i="33"/>
  <c r="AE7" i="33" l="1"/>
  <c r="AD7" i="33"/>
  <c r="AC7" i="33"/>
  <c r="AE5" i="33" l="1"/>
  <c r="AD5" i="33"/>
  <c r="AC5" i="33"/>
  <c r="H42" i="37" l="1"/>
  <c r="G42" i="37"/>
  <c r="F42" i="37"/>
  <c r="E42" i="37"/>
  <c r="D42" i="37"/>
  <c r="C42" i="37"/>
  <c r="H21" i="37"/>
  <c r="G21" i="37"/>
  <c r="F21" i="37"/>
  <c r="E21" i="37"/>
  <c r="D21" i="37"/>
  <c r="C21" i="37"/>
  <c r="I20" i="37"/>
  <c r="I21" i="37" l="1"/>
  <c r="I42" i="37"/>
  <c r="D69" i="27"/>
  <c r="Q68" i="16" l="1"/>
  <c r="R68" i="16"/>
  <c r="S68" i="16"/>
  <c r="M68" i="16"/>
  <c r="N68" i="16"/>
  <c r="O68" i="16"/>
  <c r="P68" i="16"/>
  <c r="K68" i="16"/>
  <c r="L68" i="16"/>
  <c r="I68" i="16"/>
  <c r="J68" i="16"/>
  <c r="E68" i="16"/>
  <c r="F68" i="16"/>
  <c r="G68" i="16"/>
  <c r="H68" i="16"/>
  <c r="D68" i="16"/>
  <c r="K71" i="24"/>
  <c r="F71" i="24"/>
  <c r="G71" i="24"/>
  <c r="D71" i="24"/>
  <c r="J68" i="23"/>
  <c r="I350" i="28" l="1"/>
  <c r="I4" i="28" l="1"/>
  <c r="I5" i="28"/>
  <c r="I6" i="28"/>
  <c r="I7" i="28"/>
  <c r="I8" i="28"/>
  <c r="I9" i="28"/>
  <c r="I10" i="28"/>
  <c r="I11" i="28"/>
  <c r="I12" i="28"/>
  <c r="I13" i="28"/>
  <c r="I14" i="28"/>
  <c r="I15" i="28"/>
  <c r="I16" i="28"/>
  <c r="I17" i="28"/>
  <c r="I18" i="28"/>
  <c r="I19" i="28"/>
  <c r="I20" i="28"/>
  <c r="I21" i="28"/>
  <c r="I22" i="28"/>
  <c r="I23" i="28"/>
  <c r="I24" i="28"/>
  <c r="I25" i="28"/>
  <c r="I26" i="28"/>
  <c r="I27" i="28"/>
  <c r="I29" i="28"/>
  <c r="I30" i="28"/>
  <c r="I31" i="28"/>
  <c r="I32" i="28"/>
  <c r="I33" i="28"/>
  <c r="I34" i="28"/>
  <c r="I35" i="28"/>
  <c r="I36" i="28"/>
  <c r="I37" i="28"/>
  <c r="I38" i="28"/>
  <c r="I39" i="28"/>
  <c r="I40" i="28"/>
  <c r="I41" i="28"/>
  <c r="I42" i="28"/>
  <c r="I43" i="28"/>
  <c r="I44" i="28"/>
  <c r="I45" i="28"/>
  <c r="I46" i="28"/>
  <c r="I47" i="28"/>
  <c r="I49" i="28"/>
  <c r="I50" i="28"/>
  <c r="I51" i="28"/>
  <c r="I52" i="28"/>
  <c r="I54" i="28"/>
  <c r="I55" i="28"/>
  <c r="I56" i="28"/>
  <c r="I57" i="28"/>
  <c r="I58" i="28"/>
  <c r="I59" i="28"/>
  <c r="I60" i="28"/>
  <c r="I61" i="28"/>
  <c r="I62" i="28"/>
  <c r="I63" i="28"/>
  <c r="I64" i="28"/>
  <c r="I65" i="28"/>
  <c r="I66" i="28"/>
  <c r="I67" i="28"/>
  <c r="I68" i="28"/>
  <c r="I69" i="28"/>
  <c r="I70" i="28"/>
  <c r="I72" i="28"/>
  <c r="I74" i="28"/>
  <c r="I75" i="28"/>
  <c r="I76" i="28"/>
  <c r="I77" i="28"/>
  <c r="I78" i="28"/>
  <c r="I79" i="28"/>
  <c r="I80" i="28"/>
  <c r="I82" i="28"/>
  <c r="I83" i="28"/>
  <c r="I84" i="28"/>
  <c r="I85" i="28"/>
  <c r="I86" i="28"/>
  <c r="I87" i="28"/>
  <c r="I88" i="28"/>
  <c r="I89" i="28"/>
  <c r="I91" i="28"/>
  <c r="I92" i="28"/>
  <c r="I93" i="28"/>
  <c r="I94" i="28"/>
  <c r="I95" i="28"/>
  <c r="I96" i="28"/>
  <c r="I97" i="28"/>
  <c r="I99" i="28"/>
  <c r="I100" i="28"/>
  <c r="I101" i="28"/>
  <c r="I102" i="28"/>
  <c r="I105" i="28"/>
  <c r="I106" i="28"/>
  <c r="I107" i="28"/>
  <c r="I108" i="28"/>
  <c r="I109" i="28"/>
  <c r="I111" i="28"/>
  <c r="I112" i="28"/>
  <c r="I113" i="28"/>
  <c r="I114" i="28"/>
  <c r="I116" i="28"/>
  <c r="I117" i="28"/>
  <c r="I118" i="28"/>
  <c r="I120" i="28"/>
  <c r="I121" i="28"/>
  <c r="I122" i="28"/>
  <c r="I123" i="28"/>
  <c r="I124" i="28"/>
  <c r="I125" i="28"/>
  <c r="I126" i="28"/>
  <c r="I127" i="28"/>
  <c r="I128" i="28"/>
  <c r="I129" i="28"/>
  <c r="I130" i="28"/>
  <c r="I131" i="28"/>
  <c r="I132" i="28"/>
  <c r="I133" i="28"/>
  <c r="I134" i="28"/>
  <c r="I135" i="28"/>
  <c r="I137" i="28"/>
  <c r="I138" i="28"/>
  <c r="I139" i="28"/>
  <c r="I140" i="28"/>
  <c r="I141" i="28"/>
  <c r="I142" i="28"/>
  <c r="I143" i="28"/>
  <c r="I144" i="28"/>
  <c r="I145" i="28"/>
  <c r="I147" i="28"/>
  <c r="I148" i="28"/>
  <c r="I149" i="28"/>
  <c r="I150" i="28"/>
  <c r="I151" i="28"/>
  <c r="I152" i="28"/>
  <c r="I153" i="28"/>
  <c r="I154" i="28"/>
  <c r="I155" i="28"/>
  <c r="I156" i="28"/>
  <c r="I157" i="28"/>
  <c r="I158" i="28"/>
  <c r="I161" i="28"/>
  <c r="I162" i="28"/>
  <c r="I164" i="28"/>
  <c r="I165" i="28"/>
  <c r="I166" i="28"/>
  <c r="I167" i="28"/>
  <c r="I168" i="28"/>
  <c r="I169" i="28"/>
  <c r="I170" i="28"/>
  <c r="I171" i="28"/>
  <c r="I172" i="28"/>
  <c r="I173" i="28"/>
  <c r="I174" i="28"/>
  <c r="I175" i="28"/>
  <c r="I176" i="28"/>
  <c r="I177" i="28"/>
  <c r="I178" i="28"/>
  <c r="I179" i="28"/>
  <c r="I180" i="28"/>
  <c r="I181" i="28"/>
  <c r="I182" i="28"/>
  <c r="I183" i="28"/>
  <c r="I184" i="28"/>
  <c r="I185" i="28"/>
  <c r="I186" i="28"/>
  <c r="I187" i="28"/>
  <c r="I188" i="28"/>
  <c r="I189" i="28"/>
  <c r="I191" i="28"/>
  <c r="I192" i="28"/>
  <c r="I193" i="28"/>
  <c r="I194" i="28"/>
  <c r="I195" i="28"/>
  <c r="I196" i="28"/>
  <c r="I198" i="28"/>
  <c r="I199" i="28"/>
  <c r="I200" i="28"/>
  <c r="I201" i="28"/>
  <c r="I207" i="28"/>
  <c r="I208" i="28"/>
  <c r="I210" i="28"/>
  <c r="I211" i="28"/>
  <c r="I212" i="28"/>
  <c r="I213" i="28"/>
  <c r="I215" i="28"/>
  <c r="I216" i="28"/>
  <c r="I217" i="28"/>
  <c r="I220" i="28"/>
  <c r="I222" i="28"/>
  <c r="I223" i="28"/>
  <c r="I224" i="28"/>
  <c r="I225" i="28"/>
  <c r="I227" i="28"/>
  <c r="I228" i="28"/>
  <c r="I229" i="28"/>
  <c r="I230" i="28"/>
  <c r="I231" i="28"/>
  <c r="I232" i="28"/>
  <c r="I233" i="28"/>
  <c r="I234" i="28"/>
  <c r="I235" i="28"/>
  <c r="I236" i="28"/>
  <c r="I237" i="28"/>
  <c r="I238" i="28"/>
  <c r="I239" i="28"/>
  <c r="I240" i="28"/>
  <c r="I241" i="28"/>
  <c r="I242" i="28"/>
  <c r="I243" i="28"/>
  <c r="I244" i="28"/>
  <c r="I246" i="28"/>
  <c r="I247" i="28"/>
  <c r="I248" i="28"/>
  <c r="I249" i="28"/>
  <c r="I250" i="28"/>
  <c r="I251" i="28"/>
  <c r="I252" i="28"/>
  <c r="I253" i="28"/>
  <c r="I254" i="28"/>
  <c r="I255" i="28"/>
  <c r="I256" i="28"/>
  <c r="I257" i="28"/>
  <c r="I258" i="28"/>
  <c r="I259" i="28"/>
  <c r="I260" i="28"/>
  <c r="I261" i="28"/>
  <c r="I262" i="28"/>
  <c r="I263" i="28"/>
  <c r="I264" i="28"/>
  <c r="I265" i="28"/>
  <c r="I266" i="28"/>
  <c r="I267" i="28"/>
  <c r="I272" i="28"/>
  <c r="I273" i="28"/>
  <c r="I274" i="28"/>
  <c r="I275" i="28"/>
  <c r="I276" i="28"/>
  <c r="I277" i="28"/>
  <c r="I278" i="28"/>
  <c r="I279" i="28"/>
  <c r="I280" i="28"/>
  <c r="I281" i="28"/>
  <c r="I282" i="28"/>
  <c r="I283" i="28"/>
  <c r="I284" i="28"/>
  <c r="I288" i="28"/>
  <c r="I289" i="28"/>
  <c r="I290" i="28"/>
  <c r="I291" i="28"/>
  <c r="I292" i="28"/>
  <c r="I293" i="28"/>
  <c r="I294" i="28"/>
  <c r="I295" i="28"/>
  <c r="I296" i="28"/>
  <c r="I298" i="28"/>
  <c r="I299" i="28"/>
  <c r="I300" i="28"/>
  <c r="I301" i="28"/>
  <c r="I302" i="28"/>
  <c r="I303" i="28"/>
  <c r="I304" i="28"/>
  <c r="I305" i="28"/>
  <c r="I306" i="28"/>
  <c r="I307" i="28"/>
  <c r="I308" i="28"/>
  <c r="I309" i="28"/>
  <c r="I310" i="28"/>
  <c r="I314" i="28"/>
  <c r="I315" i="28"/>
  <c r="I316" i="28"/>
  <c r="I317" i="28"/>
  <c r="I318" i="28"/>
  <c r="I319" i="28"/>
  <c r="I320" i="28"/>
  <c r="I322" i="28"/>
  <c r="I323" i="28"/>
  <c r="I324" i="28"/>
  <c r="I326" i="28"/>
  <c r="I327" i="28"/>
  <c r="I328" i="28"/>
  <c r="I329" i="28"/>
  <c r="I330" i="28"/>
  <c r="I331" i="28"/>
  <c r="I332" i="28"/>
  <c r="I333" i="28"/>
  <c r="I334" i="28"/>
  <c r="I335" i="28"/>
  <c r="I336" i="28"/>
  <c r="I337" i="28"/>
  <c r="I339" i="28"/>
  <c r="I340" i="28"/>
  <c r="I341" i="28"/>
  <c r="I343" i="28"/>
  <c r="I344" i="28"/>
  <c r="I345" i="28"/>
  <c r="I346" i="28"/>
  <c r="I347" i="28"/>
  <c r="I348" i="28"/>
  <c r="I349" i="28"/>
  <c r="I351" i="28"/>
  <c r="I352" i="28"/>
  <c r="I353" i="28"/>
  <c r="I354" i="28"/>
  <c r="I357" i="28"/>
  <c r="I358" i="28"/>
  <c r="I359" i="28"/>
  <c r="I360" i="28"/>
  <c r="I361" i="28"/>
  <c r="I362" i="28"/>
  <c r="I363" i="28"/>
  <c r="I364" i="28"/>
  <c r="I365" i="28"/>
  <c r="I366" i="28"/>
  <c r="I367" i="28"/>
  <c r="I368" i="28"/>
  <c r="I369" i="28"/>
  <c r="I370" i="28"/>
  <c r="I371" i="28"/>
  <c r="I372" i="28"/>
  <c r="I373" i="28"/>
  <c r="I374" i="28"/>
  <c r="I382" i="28"/>
  <c r="I383" i="28"/>
  <c r="I384" i="28"/>
  <c r="I386" i="28"/>
  <c r="I387" i="28"/>
  <c r="I388" i="28"/>
  <c r="I391" i="28"/>
  <c r="I392" i="28"/>
  <c r="I394" i="28"/>
  <c r="I395" i="28"/>
  <c r="I396" i="28"/>
  <c r="I397" i="28"/>
  <c r="I398" i="28"/>
  <c r="I399" i="28"/>
  <c r="I400" i="28"/>
  <c r="I401" i="28"/>
  <c r="I402" i="28"/>
  <c r="I403" i="28"/>
  <c r="I408" i="28"/>
  <c r="I409" i="28"/>
  <c r="I410" i="28"/>
  <c r="I411" i="28"/>
  <c r="I412" i="28"/>
  <c r="I415" i="28"/>
  <c r="I416" i="28"/>
  <c r="I418" i="28"/>
  <c r="I419" i="28"/>
  <c r="I420" i="28"/>
  <c r="I421" i="28"/>
  <c r="I422" i="28"/>
  <c r="I423" i="28"/>
  <c r="I424" i="28"/>
  <c r="I425" i="28"/>
  <c r="I426" i="28"/>
  <c r="I427" i="28"/>
  <c r="I429" i="28"/>
  <c r="I430" i="28"/>
  <c r="I431" i="28"/>
  <c r="I433" i="28"/>
  <c r="I434" i="28"/>
  <c r="I435" i="28"/>
  <c r="I436" i="28"/>
  <c r="I437" i="28"/>
  <c r="I438" i="28"/>
  <c r="I440" i="28"/>
  <c r="I442" i="28"/>
  <c r="I443" i="28"/>
  <c r="I444" i="28"/>
  <c r="I445" i="28"/>
  <c r="I446" i="28"/>
  <c r="I447" i="28"/>
  <c r="I448" i="28"/>
  <c r="I449" i="28"/>
  <c r="I450" i="28"/>
  <c r="I451" i="28"/>
  <c r="I452" i="28"/>
  <c r="I453" i="28"/>
  <c r="I454" i="28"/>
  <c r="I455" i="28"/>
  <c r="I456" i="28"/>
  <c r="I457" i="28"/>
  <c r="I458" i="28"/>
  <c r="I459" i="28"/>
  <c r="I460" i="28"/>
  <c r="I461" i="28"/>
  <c r="I462" i="28"/>
  <c r="I465" i="28"/>
  <c r="I466" i="28"/>
  <c r="I468" i="28"/>
  <c r="I470" i="28"/>
  <c r="I472" i="28"/>
  <c r="I473" i="28"/>
  <c r="I474" i="28"/>
  <c r="I475" i="28"/>
  <c r="I476" i="28"/>
  <c r="I477" i="28"/>
  <c r="I478" i="28"/>
  <c r="I479" i="28"/>
  <c r="I480" i="28"/>
  <c r="I481" i="28"/>
  <c r="I482" i="28"/>
  <c r="I483" i="28"/>
  <c r="I484" i="28"/>
  <c r="I486" i="28"/>
  <c r="I487" i="28"/>
  <c r="I488" i="28"/>
  <c r="I489" i="28"/>
  <c r="I494" i="28"/>
  <c r="I495" i="28"/>
  <c r="I499" i="28"/>
  <c r="I500" i="28"/>
  <c r="I501" i="28"/>
  <c r="I502" i="28"/>
  <c r="I503" i="28"/>
  <c r="I504" i="28"/>
  <c r="I505" i="28"/>
  <c r="I508" i="28"/>
  <c r="I509" i="28"/>
  <c r="I510" i="28"/>
  <c r="I511" i="28"/>
  <c r="I512" i="28"/>
  <c r="I513" i="28"/>
  <c r="I514" i="28"/>
  <c r="I515" i="28"/>
  <c r="I516" i="28"/>
  <c r="I517" i="28"/>
  <c r="I518" i="28"/>
  <c r="I519" i="28"/>
  <c r="I520" i="28"/>
  <c r="I521" i="28"/>
  <c r="I522" i="28"/>
  <c r="I523" i="28"/>
  <c r="I524" i="28"/>
  <c r="I525" i="28"/>
  <c r="I527" i="28"/>
  <c r="I528" i="28"/>
  <c r="I529" i="28"/>
  <c r="I530" i="28"/>
  <c r="I531" i="28"/>
  <c r="I533" i="28"/>
  <c r="I534" i="28"/>
  <c r="I535" i="28"/>
  <c r="I536" i="28"/>
  <c r="I537" i="28"/>
  <c r="I538" i="28"/>
  <c r="I539" i="28"/>
  <c r="I540" i="28"/>
  <c r="I541" i="28"/>
  <c r="I542" i="28"/>
  <c r="I543" i="28"/>
  <c r="I544" i="28"/>
  <c r="I545" i="28"/>
  <c r="I546" i="28"/>
  <c r="I547" i="28"/>
  <c r="I548" i="28"/>
  <c r="I549" i="28"/>
  <c r="I552" i="28"/>
  <c r="I553" i="28"/>
  <c r="I555" i="28"/>
  <c r="I556" i="28"/>
  <c r="I557" i="28"/>
  <c r="I558" i="28"/>
  <c r="I559" i="28"/>
  <c r="I560" i="28"/>
  <c r="I561" i="28"/>
  <c r="I562" i="28"/>
  <c r="I563" i="28"/>
  <c r="I565" i="28"/>
  <c r="I566" i="28"/>
  <c r="I567" i="28"/>
  <c r="I568" i="28"/>
  <c r="I569" i="28"/>
  <c r="I570" i="28"/>
  <c r="I571" i="28"/>
  <c r="I581" i="28"/>
  <c r="I582" i="28"/>
  <c r="I584" i="28"/>
  <c r="I585" i="28"/>
  <c r="I586" i="28"/>
  <c r="I587" i="28"/>
  <c r="I590" i="28"/>
  <c r="I591" i="28"/>
  <c r="I592" i="28"/>
  <c r="I593" i="28"/>
  <c r="I594" i="28"/>
  <c r="I595" i="28"/>
  <c r="I596" i="28"/>
  <c r="I597" i="28"/>
  <c r="I598" i="28"/>
  <c r="I599" i="28"/>
  <c r="I600" i="28"/>
  <c r="I601" i="28"/>
  <c r="I602" i="28"/>
  <c r="I603" i="28"/>
  <c r="I604" i="28"/>
  <c r="I606" i="28"/>
  <c r="I607" i="28"/>
  <c r="I608" i="28"/>
  <c r="I610" i="28"/>
  <c r="I611" i="28"/>
  <c r="I612" i="28"/>
  <c r="I613" i="28"/>
  <c r="I614" i="28"/>
  <c r="I615" i="28"/>
  <c r="I616" i="28"/>
  <c r="I617" i="28"/>
  <c r="I618" i="28"/>
  <c r="I619" i="28"/>
  <c r="J71" i="24"/>
  <c r="H71" i="24"/>
  <c r="AE63" i="33" l="1"/>
  <c r="AD63" i="33"/>
  <c r="AC63" i="33"/>
  <c r="AE61" i="33" l="1"/>
  <c r="AD61" i="33"/>
  <c r="AC61" i="33"/>
  <c r="AE56" i="33" l="1"/>
  <c r="AD56" i="33"/>
  <c r="AC56" i="33"/>
  <c r="AE47" i="33" l="1"/>
  <c r="AD47" i="33"/>
  <c r="AC47" i="33"/>
  <c r="AE52" i="33" l="1"/>
  <c r="AD52" i="33"/>
  <c r="AC52" i="33"/>
  <c r="AE49" i="33" l="1"/>
  <c r="AD49" i="33"/>
  <c r="AC49" i="33"/>
  <c r="AE34" i="33" l="1"/>
  <c r="AD34" i="33"/>
  <c r="AC34" i="33"/>
  <c r="AE24" i="33" l="1"/>
  <c r="AD24" i="33"/>
  <c r="AC24" i="33"/>
  <c r="AE22" i="33" l="1"/>
  <c r="AD22" i="33"/>
  <c r="AC22" i="33"/>
  <c r="AE16" i="33" l="1"/>
  <c r="AD16" i="33"/>
  <c r="AC16" i="33"/>
  <c r="I3" i="28" l="1"/>
  <c r="G68" i="23" l="1"/>
  <c r="D76" i="1"/>
  <c r="AK68" i="34" l="1"/>
  <c r="J54" i="38" s="1"/>
  <c r="AJ68" i="34"/>
  <c r="AI68" i="34"/>
  <c r="I54" i="38" s="1"/>
  <c r="AH68" i="34"/>
  <c r="H54" i="38" s="1"/>
  <c r="AG68" i="34"/>
  <c r="AF68" i="34"/>
  <c r="G54" i="38" s="1"/>
  <c r="AE68" i="34"/>
  <c r="F54" i="38" s="1"/>
  <c r="AD68" i="34"/>
  <c r="AC68" i="34"/>
  <c r="E54" i="38" s="1"/>
  <c r="AB68" i="34"/>
  <c r="D54" i="38" s="1"/>
  <c r="AA68" i="34"/>
  <c r="Z68" i="34"/>
  <c r="C54" i="38" s="1"/>
  <c r="Y68" i="34"/>
  <c r="N27" i="38" s="1"/>
  <c r="X68" i="34"/>
  <c r="W68" i="34"/>
  <c r="M27" i="38" s="1"/>
  <c r="O68" i="34"/>
  <c r="J27" i="38" s="1"/>
  <c r="N68" i="34"/>
  <c r="M68" i="34"/>
  <c r="I27" i="38" s="1"/>
  <c r="I68" i="34"/>
  <c r="F27" i="38" s="1"/>
  <c r="H68" i="34"/>
  <c r="G68" i="34"/>
  <c r="E27" i="38" s="1"/>
  <c r="F68" i="34"/>
  <c r="D27" i="38" s="1"/>
  <c r="E68" i="34"/>
  <c r="D68" i="34"/>
  <c r="C27" i="38" s="1"/>
  <c r="R68" i="34"/>
  <c r="L27" i="38" s="1"/>
  <c r="Q68" i="34"/>
  <c r="P68" i="34"/>
  <c r="K27" i="38" s="1"/>
  <c r="L68" i="34"/>
  <c r="H27" i="38" s="1"/>
  <c r="K68" i="34"/>
  <c r="J68" i="34"/>
  <c r="G27" i="38" s="1"/>
  <c r="AN68" i="34"/>
  <c r="L54" i="38" s="1"/>
  <c r="AM68" i="34"/>
  <c r="AL68" i="34"/>
  <c r="K54" i="38" s="1"/>
  <c r="Y68" i="33"/>
  <c r="G43" i="37" s="1"/>
  <c r="X68" i="33"/>
  <c r="W68" i="33"/>
  <c r="G22" i="37" s="1"/>
  <c r="O68" i="33"/>
  <c r="E43" i="37" s="1"/>
  <c r="N68" i="33"/>
  <c r="M68" i="33"/>
  <c r="E22" i="37" s="1"/>
  <c r="I68" i="33"/>
  <c r="C43" i="37" s="1"/>
  <c r="H68" i="33"/>
  <c r="G68" i="33"/>
  <c r="C22" i="37" s="1"/>
  <c r="AE54" i="33"/>
  <c r="AD54" i="33"/>
  <c r="AC54" i="33"/>
  <c r="AE45" i="33"/>
  <c r="AD45" i="33"/>
  <c r="AC45" i="33"/>
  <c r="L68" i="33"/>
  <c r="D43" i="37" s="1"/>
  <c r="J68" i="33" l="1"/>
  <c r="D22" i="37" s="1"/>
  <c r="AB68" i="33"/>
  <c r="H43" i="37" s="1"/>
  <c r="K68" i="33"/>
  <c r="Z68" i="33"/>
  <c r="H22" i="37" s="1"/>
  <c r="AA68" i="33"/>
  <c r="H127" i="26"/>
  <c r="E127" i="26"/>
  <c r="F127" i="26"/>
  <c r="E71" i="24"/>
  <c r="P67" i="18" l="1"/>
  <c r="Q67" i="18"/>
  <c r="P68" i="18"/>
  <c r="J69" i="15" l="1"/>
  <c r="E68" i="23" l="1"/>
  <c r="D68" i="23"/>
  <c r="S69" i="16" l="1"/>
  <c r="R69" i="16"/>
  <c r="P69" i="16"/>
  <c r="O69" i="16"/>
  <c r="N69" i="16"/>
  <c r="M69" i="16"/>
  <c r="H69" i="15"/>
  <c r="G69" i="15"/>
  <c r="F69" i="15"/>
  <c r="E69" i="15"/>
  <c r="D69" i="15"/>
  <c r="R68" i="18" l="1"/>
  <c r="L68" i="18"/>
  <c r="J68" i="18"/>
  <c r="H68" i="18"/>
  <c r="F68" i="18"/>
  <c r="D68" i="18"/>
  <c r="S67" i="18"/>
  <c r="R67" i="18"/>
  <c r="O67" i="18"/>
  <c r="M67" i="18"/>
  <c r="L67" i="18"/>
  <c r="K67" i="18"/>
  <c r="J67" i="18"/>
  <c r="I67" i="18"/>
  <c r="H67" i="18"/>
  <c r="G67" i="18"/>
  <c r="F67" i="18"/>
  <c r="E67" i="18"/>
  <c r="D67" i="18"/>
  <c r="T75" i="1" l="1"/>
  <c r="R75" i="1"/>
  <c r="P75" i="1"/>
  <c r="N75" i="1"/>
  <c r="L75" i="1"/>
  <c r="J75" i="1"/>
  <c r="Q75" i="9" l="1"/>
  <c r="O75" i="9"/>
  <c r="N75" i="9"/>
  <c r="L75" i="9"/>
  <c r="K75" i="9"/>
  <c r="J75" i="9"/>
  <c r="I75" i="9"/>
  <c r="H75" i="9"/>
  <c r="G75" i="9"/>
  <c r="F75" i="9"/>
  <c r="E75" i="9"/>
  <c r="D75" i="9"/>
  <c r="E76" i="1" l="1"/>
  <c r="S75" i="1"/>
  <c r="Q75" i="1"/>
  <c r="O75" i="1"/>
  <c r="M75" i="1"/>
  <c r="K75" i="1"/>
  <c r="I75" i="1"/>
  <c r="H75" i="1"/>
  <c r="G75" i="1"/>
  <c r="F75" i="1"/>
  <c r="E75" i="1"/>
  <c r="AC10" i="33" l="1"/>
  <c r="T68" i="33"/>
  <c r="V68" i="33"/>
  <c r="AE10" i="33"/>
  <c r="U68" i="33"/>
  <c r="AD68" i="33" s="1"/>
  <c r="AD10" i="33"/>
  <c r="N67" i="18"/>
  <c r="N68" i="18"/>
  <c r="AC68" i="33" l="1"/>
  <c r="F22" i="37"/>
  <c r="I22" i="37" s="1"/>
  <c r="AE68" i="33"/>
  <c r="F43" i="37"/>
  <c r="I43" i="37" s="1"/>
</calcChain>
</file>

<file path=xl/sharedStrings.xml><?xml version="1.0" encoding="utf-8"?>
<sst xmlns="http://schemas.openxmlformats.org/spreadsheetml/2006/main" count="4022" uniqueCount="1927">
  <si>
    <t>さいたま市</t>
  </si>
  <si>
    <t>南部教育事務所管内</t>
    <rPh sb="0" eb="1">
      <t>ミナミ</t>
    </rPh>
    <rPh sb="1" eb="2">
      <t>ブ</t>
    </rPh>
    <rPh sb="2" eb="4">
      <t>キョウイク</t>
    </rPh>
    <rPh sb="4" eb="7">
      <t>ジムショ</t>
    </rPh>
    <rPh sb="7" eb="9">
      <t>カンナイ</t>
    </rPh>
    <phoneticPr fontId="3"/>
  </si>
  <si>
    <t>川口市</t>
  </si>
  <si>
    <t>鴻巣市</t>
  </si>
  <si>
    <t>上尾市</t>
  </si>
  <si>
    <t>草加市</t>
  </si>
  <si>
    <t>蕨市</t>
  </si>
  <si>
    <t>戸田市</t>
  </si>
  <si>
    <t>朝霞市</t>
  </si>
  <si>
    <t>志木市</t>
  </si>
  <si>
    <t>和光市</t>
  </si>
  <si>
    <t>新座市</t>
  </si>
  <si>
    <t>桶川市</t>
  </si>
  <si>
    <t>北本市</t>
  </si>
  <si>
    <t>伊奈町</t>
  </si>
  <si>
    <t>西部教育事務所管内</t>
    <rPh sb="0" eb="2">
      <t>セイブ</t>
    </rPh>
    <rPh sb="2" eb="4">
      <t>キョウイク</t>
    </rPh>
    <rPh sb="4" eb="7">
      <t>ジムショ</t>
    </rPh>
    <rPh sb="7" eb="9">
      <t>カンナイ</t>
    </rPh>
    <phoneticPr fontId="3"/>
  </si>
  <si>
    <t>川越市</t>
  </si>
  <si>
    <t>所沢市</t>
  </si>
  <si>
    <t>飯能市</t>
  </si>
  <si>
    <t>東松山市</t>
  </si>
  <si>
    <t>狭山市</t>
  </si>
  <si>
    <t>入間市</t>
  </si>
  <si>
    <t>富士見市</t>
  </si>
  <si>
    <t>坂戸市</t>
  </si>
  <si>
    <t>鶴ヶ島市</t>
  </si>
  <si>
    <t>日高市</t>
  </si>
  <si>
    <t>ふじみ野市</t>
  </si>
  <si>
    <t>三芳町</t>
  </si>
  <si>
    <t>毛呂山町</t>
  </si>
  <si>
    <t>越生町</t>
  </si>
  <si>
    <t>滑川町</t>
  </si>
  <si>
    <t>嵐山町</t>
  </si>
  <si>
    <t>小川町</t>
  </si>
  <si>
    <t>川島町</t>
  </si>
  <si>
    <t>吉見町</t>
  </si>
  <si>
    <t>鳩山町</t>
  </si>
  <si>
    <t>ときがわ町</t>
  </si>
  <si>
    <t>東秩父村</t>
  </si>
  <si>
    <t>北部教育事務所管内</t>
    <rPh sb="0" eb="2">
      <t>ホクブ</t>
    </rPh>
    <rPh sb="2" eb="4">
      <t>キョウイク</t>
    </rPh>
    <rPh sb="4" eb="7">
      <t>ジムショ</t>
    </rPh>
    <rPh sb="7" eb="9">
      <t>カンナイ</t>
    </rPh>
    <phoneticPr fontId="3"/>
  </si>
  <si>
    <t>熊谷市</t>
  </si>
  <si>
    <t>本庄市</t>
  </si>
  <si>
    <t>深谷市</t>
  </si>
  <si>
    <t>美里町</t>
  </si>
  <si>
    <t>神川町</t>
  </si>
  <si>
    <t>上里町</t>
  </si>
  <si>
    <t>寄居町</t>
  </si>
  <si>
    <t>秩父市</t>
  </si>
  <si>
    <t>横瀬町</t>
  </si>
  <si>
    <t>皆野町</t>
  </si>
  <si>
    <t>長瀞町</t>
  </si>
  <si>
    <t>小鹿野町</t>
  </si>
  <si>
    <t>東部教育事務所管内</t>
    <rPh sb="0" eb="2">
      <t>トウブ</t>
    </rPh>
    <rPh sb="2" eb="4">
      <t>キョウイク</t>
    </rPh>
    <rPh sb="4" eb="7">
      <t>ジムショ</t>
    </rPh>
    <rPh sb="7" eb="9">
      <t>カンナイ</t>
    </rPh>
    <phoneticPr fontId="3"/>
  </si>
  <si>
    <t>行田市</t>
  </si>
  <si>
    <t>加須市</t>
  </si>
  <si>
    <t>春日部市</t>
  </si>
  <si>
    <t>羽生市</t>
  </si>
  <si>
    <t>越谷市</t>
  </si>
  <si>
    <t>久喜市</t>
  </si>
  <si>
    <t>八潮市</t>
  </si>
  <si>
    <t>三郷市</t>
  </si>
  <si>
    <t>蓮田市</t>
  </si>
  <si>
    <t>幸手市</t>
  </si>
  <si>
    <t>吉川市</t>
  </si>
  <si>
    <t>白岡市</t>
  </si>
  <si>
    <t>宮代町</t>
  </si>
  <si>
    <t>杉戸町</t>
  </si>
  <si>
    <t>松伏町</t>
  </si>
  <si>
    <t>合　計</t>
    <rPh sb="0" eb="1">
      <t>ゴウ</t>
    </rPh>
    <rPh sb="2" eb="3">
      <t>ケイ</t>
    </rPh>
    <phoneticPr fontId="3"/>
  </si>
  <si>
    <t>Ⅰ　市町村における社会教育・生涯学習推進体制及び事業</t>
    <rPh sb="2" eb="5">
      <t>シチョウソン</t>
    </rPh>
    <rPh sb="9" eb="11">
      <t>シャカイ</t>
    </rPh>
    <rPh sb="11" eb="13">
      <t>キョウイク</t>
    </rPh>
    <rPh sb="14" eb="16">
      <t>ショウガイ</t>
    </rPh>
    <rPh sb="16" eb="18">
      <t>ガクシュウ</t>
    </rPh>
    <rPh sb="18" eb="20">
      <t>スイシン</t>
    </rPh>
    <rPh sb="20" eb="22">
      <t>タイセイ</t>
    </rPh>
    <rPh sb="22" eb="23">
      <t>オヨ</t>
    </rPh>
    <rPh sb="24" eb="26">
      <t>ジギョウ</t>
    </rPh>
    <phoneticPr fontId="3"/>
  </si>
  <si>
    <t>教育委員会事務局</t>
    <rPh sb="0" eb="2">
      <t>キョウイク</t>
    </rPh>
    <rPh sb="2" eb="5">
      <t>イインカイ</t>
    </rPh>
    <rPh sb="5" eb="8">
      <t>ジムキョク</t>
    </rPh>
    <phoneticPr fontId="7"/>
  </si>
  <si>
    <t>社会教育施設　※「兼」は外数の兼任職員</t>
    <rPh sb="0" eb="4">
      <t>シャカイキョウイク</t>
    </rPh>
    <rPh sb="4" eb="6">
      <t>シセツ</t>
    </rPh>
    <rPh sb="9" eb="10">
      <t>ケン</t>
    </rPh>
    <rPh sb="12" eb="13">
      <t>ソト</t>
    </rPh>
    <rPh sb="13" eb="14">
      <t>スウ</t>
    </rPh>
    <rPh sb="15" eb="17">
      <t>ケンニン</t>
    </rPh>
    <rPh sb="17" eb="19">
      <t>ショクイン</t>
    </rPh>
    <phoneticPr fontId="7"/>
  </si>
  <si>
    <t>社会教育
関係職員数
計</t>
    <rPh sb="0" eb="2">
      <t>シャカイ</t>
    </rPh>
    <rPh sb="2" eb="3">
      <t>キョウ</t>
    </rPh>
    <rPh sb="3" eb="4">
      <t>イク</t>
    </rPh>
    <rPh sb="5" eb="7">
      <t>カンケイ</t>
    </rPh>
    <rPh sb="7" eb="10">
      <t>ショクインスウ</t>
    </rPh>
    <rPh sb="11" eb="12">
      <t>ケイ</t>
    </rPh>
    <phoneticPr fontId="7"/>
  </si>
  <si>
    <t>公民館
公民館
類似施設</t>
    <rPh sb="0" eb="3">
      <t>コウミンカン</t>
    </rPh>
    <rPh sb="4" eb="7">
      <t>コウミンカン</t>
    </rPh>
    <rPh sb="8" eb="10">
      <t>ルイジ</t>
    </rPh>
    <rPh sb="10" eb="12">
      <t>シセツ</t>
    </rPh>
    <phoneticPr fontId="7"/>
  </si>
  <si>
    <t>図書館</t>
    <rPh sb="0" eb="3">
      <t>トショカン</t>
    </rPh>
    <phoneticPr fontId="7"/>
  </si>
  <si>
    <t>博物館
相当施設
類似施設</t>
    <rPh sb="0" eb="3">
      <t>ハクブツカン</t>
    </rPh>
    <rPh sb="4" eb="6">
      <t>ソウトウ</t>
    </rPh>
    <rPh sb="6" eb="8">
      <t>シセツ</t>
    </rPh>
    <rPh sb="9" eb="11">
      <t>ルイジ</t>
    </rPh>
    <rPh sb="11" eb="13">
      <t>シセツ</t>
    </rPh>
    <phoneticPr fontId="7"/>
  </si>
  <si>
    <t>青少年
教育施設</t>
    <rPh sb="0" eb="3">
      <t>セイショウネン</t>
    </rPh>
    <rPh sb="4" eb="5">
      <t>キョウイク</t>
    </rPh>
    <rPh sb="5" eb="6">
      <t>イク</t>
    </rPh>
    <rPh sb="6" eb="8">
      <t>シセツ</t>
    </rPh>
    <phoneticPr fontId="7"/>
  </si>
  <si>
    <t>女性
教育施設</t>
    <rPh sb="0" eb="2">
      <t>ジョセイ</t>
    </rPh>
    <rPh sb="3" eb="5">
      <t>キョウイク</t>
    </rPh>
    <rPh sb="5" eb="7">
      <t>シセツ</t>
    </rPh>
    <phoneticPr fontId="7"/>
  </si>
  <si>
    <t>文化会館</t>
    <rPh sb="0" eb="2">
      <t>ブンカ</t>
    </rPh>
    <rPh sb="2" eb="4">
      <t>カイカン</t>
    </rPh>
    <phoneticPr fontId="7"/>
  </si>
  <si>
    <t>・兼</t>
    <rPh sb="1" eb="2">
      <t>ケン</t>
    </rPh>
    <phoneticPr fontId="7"/>
  </si>
  <si>
    <t>社会教育委員の構成</t>
    <rPh sb="0" eb="4">
      <t>シャカイキョウイク</t>
    </rPh>
    <rPh sb="4" eb="6">
      <t>イイン</t>
    </rPh>
    <rPh sb="7" eb="9">
      <t>コウセイ</t>
    </rPh>
    <phoneticPr fontId="7"/>
  </si>
  <si>
    <t>学識
経験者</t>
    <rPh sb="0" eb="2">
      <t>ガクシキ</t>
    </rPh>
    <rPh sb="3" eb="6">
      <t>ケイケンシャ</t>
    </rPh>
    <phoneticPr fontId="7"/>
  </si>
  <si>
    <t>対　　　象　　　別</t>
    <rPh sb="0" eb="1">
      <t>タイ</t>
    </rPh>
    <rPh sb="4" eb="5">
      <t>ゾウ</t>
    </rPh>
    <rPh sb="8" eb="9">
      <t>ベツ</t>
    </rPh>
    <phoneticPr fontId="7"/>
  </si>
  <si>
    <t>合　計</t>
    <rPh sb="0" eb="1">
      <t>ゴウ</t>
    </rPh>
    <rPh sb="2" eb="3">
      <t>ケイ</t>
    </rPh>
    <phoneticPr fontId="7"/>
  </si>
  <si>
    <t>　少　年</t>
    <rPh sb="1" eb="2">
      <t>ショウ</t>
    </rPh>
    <rPh sb="3" eb="4">
      <t>トシ</t>
    </rPh>
    <phoneticPr fontId="7"/>
  </si>
  <si>
    <t>成人一般</t>
    <rPh sb="0" eb="2">
      <t>セイジン</t>
    </rPh>
    <rPh sb="2" eb="4">
      <t>イッパン</t>
    </rPh>
    <phoneticPr fontId="7"/>
  </si>
  <si>
    <t>女性のみ</t>
    <rPh sb="0" eb="2">
      <t>ジョセイ</t>
    </rPh>
    <phoneticPr fontId="7"/>
  </si>
  <si>
    <t>高齢者のみ</t>
    <rPh sb="0" eb="3">
      <t>コウレイシャ</t>
    </rPh>
    <phoneticPr fontId="7"/>
  </si>
  <si>
    <t>その他</t>
    <rPh sb="2" eb="3">
      <t>タ</t>
    </rPh>
    <phoneticPr fontId="7"/>
  </si>
  <si>
    <t>実施件数</t>
    <rPh sb="0" eb="2">
      <t>ジッシ</t>
    </rPh>
    <rPh sb="2" eb="4">
      <t>ケンスウ</t>
    </rPh>
    <phoneticPr fontId="7"/>
  </si>
  <si>
    <t>受講者数</t>
    <rPh sb="0" eb="3">
      <t>ジュコウシャ</t>
    </rPh>
    <rPh sb="3" eb="4">
      <t>スウ</t>
    </rPh>
    <phoneticPr fontId="7"/>
  </si>
  <si>
    <t>延べ人数</t>
    <rPh sb="0" eb="1">
      <t>ノ</t>
    </rPh>
    <rPh sb="2" eb="4">
      <t>ニンズウ</t>
    </rPh>
    <phoneticPr fontId="7"/>
  </si>
  <si>
    <t>少年学級</t>
    <rPh sb="0" eb="2">
      <t>ショウネン</t>
    </rPh>
    <rPh sb="2" eb="4">
      <t>ガッキュウ</t>
    </rPh>
    <phoneticPr fontId="7"/>
  </si>
  <si>
    <t>青年学級</t>
    <rPh sb="0" eb="2">
      <t>セイネン</t>
    </rPh>
    <rPh sb="2" eb="4">
      <t>ガッキュウ</t>
    </rPh>
    <phoneticPr fontId="7"/>
  </si>
  <si>
    <t>成人大学・学級</t>
    <rPh sb="0" eb="2">
      <t>セイジン</t>
    </rPh>
    <rPh sb="2" eb="4">
      <t>ダイガク</t>
    </rPh>
    <rPh sb="5" eb="7">
      <t>ガッキュウ</t>
    </rPh>
    <phoneticPr fontId="7"/>
  </si>
  <si>
    <t>女性学級</t>
    <rPh sb="0" eb="4">
      <t>ジョセイガッキュウ</t>
    </rPh>
    <phoneticPr fontId="7"/>
  </si>
  <si>
    <t>高齢者学級</t>
    <rPh sb="0" eb="3">
      <t>コウレイシャ</t>
    </rPh>
    <rPh sb="3" eb="5">
      <t>ガッキュウ</t>
    </rPh>
    <phoneticPr fontId="7"/>
  </si>
  <si>
    <t>ボランティア講座</t>
    <rPh sb="6" eb="8">
      <t>コウザ</t>
    </rPh>
    <phoneticPr fontId="7"/>
  </si>
  <si>
    <t>家庭教育</t>
    <rPh sb="0" eb="2">
      <t>カテイ</t>
    </rPh>
    <rPh sb="2" eb="4">
      <t>キョウイク</t>
    </rPh>
    <phoneticPr fontId="7"/>
  </si>
  <si>
    <t>乳幼児学級</t>
    <rPh sb="0" eb="3">
      <t>ニュウヨウジ</t>
    </rPh>
    <rPh sb="3" eb="5">
      <t>ガッキュウ</t>
    </rPh>
    <phoneticPr fontId="7"/>
  </si>
  <si>
    <t>明日の親のための学級</t>
    <rPh sb="0" eb="2">
      <t>アス</t>
    </rPh>
    <rPh sb="3" eb="4">
      <t>オヤ</t>
    </rPh>
    <rPh sb="8" eb="10">
      <t>ガッキュウ</t>
    </rPh>
    <phoneticPr fontId="7"/>
  </si>
  <si>
    <t>働く親のための学級</t>
    <rPh sb="0" eb="1">
      <t>ハタラ</t>
    </rPh>
    <rPh sb="2" eb="3">
      <t>オヤ</t>
    </rPh>
    <rPh sb="7" eb="9">
      <t>ガッキュウ</t>
    </rPh>
    <phoneticPr fontId="7"/>
  </si>
  <si>
    <t>その他の家庭教育学級</t>
    <rPh sb="2" eb="3">
      <t>タ</t>
    </rPh>
    <rPh sb="4" eb="6">
      <t>カテイ</t>
    </rPh>
    <rPh sb="6" eb="8">
      <t>キョウイク</t>
    </rPh>
    <rPh sb="8" eb="10">
      <t>ガッキュウ</t>
    </rPh>
    <phoneticPr fontId="7"/>
  </si>
  <si>
    <t>H12</t>
  </si>
  <si>
    <t>H13</t>
  </si>
  <si>
    <t>H14</t>
  </si>
  <si>
    <t>H15</t>
  </si>
  <si>
    <t>H17</t>
  </si>
  <si>
    <t>H18</t>
  </si>
  <si>
    <t>H19</t>
  </si>
  <si>
    <t>H20</t>
  </si>
  <si>
    <t>H21</t>
  </si>
  <si>
    <t>H22</t>
  </si>
  <si>
    <t>H23</t>
  </si>
  <si>
    <t>H24</t>
  </si>
  <si>
    <t>H25</t>
  </si>
  <si>
    <t>計</t>
    <rPh sb="0" eb="1">
      <t>ケイ</t>
    </rPh>
    <phoneticPr fontId="7"/>
  </si>
  <si>
    <t>生涯学習の推進体制</t>
    <rPh sb="0" eb="2">
      <t>ショウガイ</t>
    </rPh>
    <rPh sb="2" eb="4">
      <t>ガクシュウ</t>
    </rPh>
    <rPh sb="5" eb="7">
      <t>スイシン</t>
    </rPh>
    <rPh sb="7" eb="9">
      <t>タイセイ</t>
    </rPh>
    <phoneticPr fontId="7"/>
  </si>
  <si>
    <t>生涯学習に関する普及・啓発事業</t>
    <rPh sb="0" eb="2">
      <t>ショウガイ</t>
    </rPh>
    <rPh sb="2" eb="4">
      <t>ガクシュウ</t>
    </rPh>
    <rPh sb="5" eb="6">
      <t>カン</t>
    </rPh>
    <rPh sb="8" eb="10">
      <t>フキュウ</t>
    </rPh>
    <rPh sb="11" eb="13">
      <t>ケイハツ</t>
    </rPh>
    <rPh sb="13" eb="15">
      <t>ジギョウ</t>
    </rPh>
    <phoneticPr fontId="7"/>
  </si>
  <si>
    <t>生涯学習に関する情報提供</t>
    <rPh sb="0" eb="2">
      <t>ショウガイ</t>
    </rPh>
    <rPh sb="2" eb="4">
      <t>ガクシュウ</t>
    </rPh>
    <rPh sb="5" eb="6">
      <t>カン</t>
    </rPh>
    <rPh sb="8" eb="10">
      <t>ジョウホウ</t>
    </rPh>
    <rPh sb="10" eb="12">
      <t>テイキョウ</t>
    </rPh>
    <phoneticPr fontId="7"/>
  </si>
  <si>
    <t>推進
会議</t>
    <rPh sb="0" eb="2">
      <t>スイシン</t>
    </rPh>
    <rPh sb="3" eb="5">
      <t>カイギ</t>
    </rPh>
    <phoneticPr fontId="7"/>
  </si>
  <si>
    <t>基本
構想</t>
    <rPh sb="0" eb="2">
      <t>キホン</t>
    </rPh>
    <rPh sb="3" eb="5">
      <t>コウソウ</t>
    </rPh>
    <phoneticPr fontId="7"/>
  </si>
  <si>
    <t>意識
調査</t>
    <rPh sb="0" eb="2">
      <t>イシキ</t>
    </rPh>
    <rPh sb="3" eb="5">
      <t>チョウサ</t>
    </rPh>
    <phoneticPr fontId="7"/>
  </si>
  <si>
    <t>ｽﾛ-ｶﾞﾝ</t>
  </si>
  <si>
    <t>ｼﾝﾎﾞﾙ
ﾏ-ｸ</t>
  </si>
  <si>
    <t>宣言
都市</t>
    <rPh sb="3" eb="5">
      <t>トシ</t>
    </rPh>
    <phoneticPr fontId="7"/>
  </si>
  <si>
    <t>作成・
配布</t>
    <rPh sb="0" eb="2">
      <t>サクセイ</t>
    </rPh>
    <rPh sb="4" eb="6">
      <t>ハイフ</t>
    </rPh>
    <phoneticPr fontId="7"/>
  </si>
  <si>
    <t>年間発行回数</t>
    <rPh sb="0" eb="2">
      <t>ネンカン</t>
    </rPh>
    <rPh sb="2" eb="4">
      <t>ハッコウ</t>
    </rPh>
    <rPh sb="4" eb="6">
      <t>カイスウ</t>
    </rPh>
    <phoneticPr fontId="7"/>
  </si>
  <si>
    <t>該当市町村数</t>
    <rPh sb="0" eb="2">
      <t>ガイトウ</t>
    </rPh>
    <rPh sb="2" eb="5">
      <t>シチョウソン</t>
    </rPh>
    <rPh sb="5" eb="6">
      <t>カズ</t>
    </rPh>
    <phoneticPr fontId="3"/>
  </si>
  <si>
    <t>○：該当あり</t>
    <phoneticPr fontId="4"/>
  </si>
  <si>
    <t>会議
参加</t>
    <rPh sb="0" eb="2">
      <t>カイギ</t>
    </rPh>
    <rPh sb="3" eb="5">
      <t>サンカ</t>
    </rPh>
    <phoneticPr fontId="7"/>
  </si>
  <si>
    <t>答申
計画</t>
    <rPh sb="0" eb="2">
      <t>トウシン</t>
    </rPh>
    <rPh sb="3" eb="5">
      <t>ケイカク</t>
    </rPh>
    <phoneticPr fontId="7"/>
  </si>
  <si>
    <t>意見
交換</t>
    <rPh sb="0" eb="2">
      <t>イケン</t>
    </rPh>
    <rPh sb="3" eb="5">
      <t>コウカン</t>
    </rPh>
    <phoneticPr fontId="7"/>
  </si>
  <si>
    <t>情報
提供</t>
    <rPh sb="0" eb="2">
      <t>ジョウホウ</t>
    </rPh>
    <rPh sb="3" eb="5">
      <t>テイキョウ</t>
    </rPh>
    <phoneticPr fontId="7"/>
  </si>
  <si>
    <t>運営
協力</t>
    <rPh sb="0" eb="2">
      <t>ウンエイ</t>
    </rPh>
    <rPh sb="3" eb="5">
      <t>キョウリョク</t>
    </rPh>
    <phoneticPr fontId="7"/>
  </si>
  <si>
    <t>施設
利用</t>
    <rPh sb="0" eb="2">
      <t>シセツ</t>
    </rPh>
    <rPh sb="3" eb="5">
      <t>リヨウ</t>
    </rPh>
    <phoneticPr fontId="7"/>
  </si>
  <si>
    <t>ﾎﾟｽﾀ-
掲示</t>
    <rPh sb="6" eb="8">
      <t>ケイジ</t>
    </rPh>
    <phoneticPr fontId="7"/>
  </si>
  <si>
    <t>相談事業</t>
    <rPh sb="0" eb="2">
      <t>ソウダン</t>
    </rPh>
    <rPh sb="2" eb="4">
      <t>ジギョウ</t>
    </rPh>
    <phoneticPr fontId="7"/>
  </si>
  <si>
    <t>登録制度</t>
    <rPh sb="0" eb="2">
      <t>トウロク</t>
    </rPh>
    <rPh sb="2" eb="4">
      <t>セイド</t>
    </rPh>
    <phoneticPr fontId="7"/>
  </si>
  <si>
    <t>派遣制度</t>
    <rPh sb="0" eb="2">
      <t>ハケン</t>
    </rPh>
    <rPh sb="2" eb="4">
      <t>セイド</t>
    </rPh>
    <phoneticPr fontId="7"/>
  </si>
  <si>
    <t>電話
相談</t>
    <rPh sb="0" eb="2">
      <t>デンワ</t>
    </rPh>
    <rPh sb="3" eb="5">
      <t>ソウダン</t>
    </rPh>
    <phoneticPr fontId="7"/>
  </si>
  <si>
    <t>面接
相談</t>
    <rPh sb="0" eb="2">
      <t>メンセツ</t>
    </rPh>
    <rPh sb="3" eb="5">
      <t>ソウダン</t>
    </rPh>
    <phoneticPr fontId="7"/>
  </si>
  <si>
    <t>講座数</t>
    <rPh sb="0" eb="3">
      <t>コウザスウ</t>
    </rPh>
    <phoneticPr fontId="7"/>
  </si>
  <si>
    <t>実施市町村数</t>
    <phoneticPr fontId="3"/>
  </si>
  <si>
    <t>学社連携</t>
    <rPh sb="0" eb="2">
      <t>ガクシャ</t>
    </rPh>
    <rPh sb="2" eb="4">
      <t>レンケイ</t>
    </rPh>
    <phoneticPr fontId="7"/>
  </si>
  <si>
    <t>教委・首長の連携</t>
    <rPh sb="0" eb="2">
      <t>キョウイ</t>
    </rPh>
    <rPh sb="3" eb="4">
      <t>クビ</t>
    </rPh>
    <rPh sb="4" eb="5">
      <t>チョウ</t>
    </rPh>
    <rPh sb="6" eb="8">
      <t>レンケイ</t>
    </rPh>
    <phoneticPr fontId="7"/>
  </si>
  <si>
    <t>母子保健機関との連携</t>
    <rPh sb="0" eb="2">
      <t>ボシ</t>
    </rPh>
    <rPh sb="2" eb="4">
      <t>ホケン</t>
    </rPh>
    <rPh sb="4" eb="6">
      <t>キカン</t>
    </rPh>
    <rPh sb="8" eb="10">
      <t>レンケイ</t>
    </rPh>
    <phoneticPr fontId="7"/>
  </si>
  <si>
    <t>小中学校開放講座</t>
    <rPh sb="0" eb="1">
      <t>ショウ</t>
    </rPh>
    <rPh sb="1" eb="4">
      <t>チュウガッコウ</t>
    </rPh>
    <rPh sb="4" eb="6">
      <t>カイホウ</t>
    </rPh>
    <rPh sb="6" eb="8">
      <t>コウザ</t>
    </rPh>
    <phoneticPr fontId="7"/>
  </si>
  <si>
    <t>他市町村との連携</t>
    <rPh sb="0" eb="1">
      <t>タ</t>
    </rPh>
    <rPh sb="1" eb="4">
      <t>シチョウソン</t>
    </rPh>
    <rPh sb="6" eb="8">
      <t>レンケイ</t>
    </rPh>
    <phoneticPr fontId="7"/>
  </si>
  <si>
    <t>延べ
参加者数</t>
    <rPh sb="0" eb="1">
      <t>ノ</t>
    </rPh>
    <phoneticPr fontId="7"/>
  </si>
  <si>
    <t>事業名</t>
  </si>
  <si>
    <t>事業の概要</t>
  </si>
  <si>
    <t>社会教育
主事</t>
    <rPh sb="0" eb="2">
      <t>シャカイ</t>
    </rPh>
    <rPh sb="2" eb="4">
      <t>キョウイク</t>
    </rPh>
    <rPh sb="5" eb="7">
      <t>シュジ</t>
    </rPh>
    <phoneticPr fontId="7"/>
  </si>
  <si>
    <t>社会教育
主事補</t>
    <rPh sb="0" eb="2">
      <t>シャカイ</t>
    </rPh>
    <rPh sb="2" eb="4">
      <t>キョウイク</t>
    </rPh>
    <rPh sb="5" eb="8">
      <t>シュジホ</t>
    </rPh>
    <phoneticPr fontId="7"/>
  </si>
  <si>
    <t>その他の
職員</t>
    <rPh sb="2" eb="3">
      <t>タ</t>
    </rPh>
    <rPh sb="5" eb="7">
      <t>ショクイン</t>
    </rPh>
    <phoneticPr fontId="7"/>
  </si>
  <si>
    <t>生涯学習
センター</t>
    <rPh sb="0" eb="2">
      <t>ショウガイ</t>
    </rPh>
    <rPh sb="2" eb="4">
      <t>ガクシュウ</t>
    </rPh>
    <phoneticPr fontId="7"/>
  </si>
  <si>
    <t>「教育委員会事務局」</t>
    <rPh sb="1" eb="3">
      <t>キョウイク</t>
    </rPh>
    <rPh sb="3" eb="6">
      <t>イインカイ</t>
    </rPh>
    <rPh sb="6" eb="9">
      <t>ジムキョク</t>
    </rPh>
    <phoneticPr fontId="7"/>
  </si>
  <si>
    <t>教育委員会事務局の職員として発令されている者のうち、社会教育･生涯学習関係（社会体育関係</t>
    <rPh sb="0" eb="2">
      <t>キョウイク</t>
    </rPh>
    <rPh sb="2" eb="5">
      <t>イインカイ</t>
    </rPh>
    <rPh sb="5" eb="8">
      <t>ジムキョク</t>
    </rPh>
    <rPh sb="9" eb="11">
      <t>ショクイン</t>
    </rPh>
    <rPh sb="14" eb="16">
      <t>ハツレイ</t>
    </rPh>
    <rPh sb="21" eb="22">
      <t>モノ</t>
    </rPh>
    <rPh sb="26" eb="28">
      <t>シャカイ</t>
    </rPh>
    <rPh sb="28" eb="30">
      <t>キョウイク</t>
    </rPh>
    <rPh sb="31" eb="33">
      <t>ショウガイ</t>
    </rPh>
    <rPh sb="33" eb="35">
      <t>ガクシュウ</t>
    </rPh>
    <rPh sb="35" eb="37">
      <t>カンケイ</t>
    </rPh>
    <rPh sb="38" eb="40">
      <t>シャカイ</t>
    </rPh>
    <rPh sb="40" eb="42">
      <t>タイイク</t>
    </rPh>
    <rPh sb="42" eb="44">
      <t>カンケイ</t>
    </rPh>
    <phoneticPr fontId="7"/>
  </si>
  <si>
    <t>を含む。）の常勤職員。ただし、部長以上の職にある者、休職中・停職中の者、非常勤の職員、委託</t>
    <rPh sb="1" eb="2">
      <t>フク</t>
    </rPh>
    <rPh sb="6" eb="8">
      <t>ジョウキン</t>
    </rPh>
    <rPh sb="8" eb="10">
      <t>ショクイン</t>
    </rPh>
    <phoneticPr fontId="7"/>
  </si>
  <si>
    <t>による清掃等に従事する者及びボランティアを除く。</t>
    <rPh sb="3" eb="5">
      <t>セイソウ</t>
    </rPh>
    <rPh sb="12" eb="13">
      <t>オヨ</t>
    </rPh>
    <phoneticPr fontId="7"/>
  </si>
  <si>
    <t>「社会教育施設」</t>
    <rPh sb="1" eb="3">
      <t>シャカイ</t>
    </rPh>
    <rPh sb="3" eb="5">
      <t>キョウイク</t>
    </rPh>
    <rPh sb="5" eb="7">
      <t>シセツ</t>
    </rPh>
    <phoneticPr fontId="7"/>
  </si>
  <si>
    <t>各施設の常勤職員として発令されている者</t>
    <rPh sb="0" eb="3">
      <t>カクシセツ</t>
    </rPh>
    <rPh sb="4" eb="6">
      <t>ジョウキン</t>
    </rPh>
    <rPh sb="6" eb="8">
      <t>ショクイン</t>
    </rPh>
    <rPh sb="11" eb="13">
      <t>ハツレイ</t>
    </rPh>
    <rPh sb="18" eb="19">
      <t>モノ</t>
    </rPh>
    <phoneticPr fontId="7"/>
  </si>
  <si>
    <t>「社会教育主事」</t>
    <rPh sb="1" eb="3">
      <t>シャカイ</t>
    </rPh>
    <rPh sb="3" eb="5">
      <t>キョウイク</t>
    </rPh>
    <rPh sb="5" eb="7">
      <t>シュジ</t>
    </rPh>
    <phoneticPr fontId="7"/>
  </si>
  <si>
    <t>社会教育主事として発令されている職員（資格を有していても発令されていない職員を除く。）</t>
    <rPh sb="0" eb="2">
      <t>シャカイ</t>
    </rPh>
    <rPh sb="2" eb="4">
      <t>キョウイク</t>
    </rPh>
    <rPh sb="4" eb="6">
      <t>シュジ</t>
    </rPh>
    <rPh sb="9" eb="11">
      <t>ハツレイ</t>
    </rPh>
    <rPh sb="16" eb="18">
      <t>ショクイン</t>
    </rPh>
    <rPh sb="19" eb="21">
      <t>シカク</t>
    </rPh>
    <rPh sb="22" eb="23">
      <t>ユウ</t>
    </rPh>
    <rPh sb="28" eb="30">
      <t>ハツレイ</t>
    </rPh>
    <rPh sb="36" eb="38">
      <t>ショクイン</t>
    </rPh>
    <rPh sb="39" eb="40">
      <t>ノゾ</t>
    </rPh>
    <phoneticPr fontId="7"/>
  </si>
  <si>
    <t>「社会教育主事補」</t>
    <rPh sb="1" eb="5">
      <t>シャカイキョウイク</t>
    </rPh>
    <rPh sb="5" eb="8">
      <t>シュジホ</t>
    </rPh>
    <phoneticPr fontId="7"/>
  </si>
  <si>
    <t>社会教育主事補として発令されている職員</t>
    <rPh sb="0" eb="4">
      <t>シャカイキョウイク</t>
    </rPh>
    <rPh sb="4" eb="7">
      <t>シュジホ</t>
    </rPh>
    <rPh sb="10" eb="12">
      <t>ハツレイ</t>
    </rPh>
    <rPh sb="17" eb="19">
      <t>ショクイン</t>
    </rPh>
    <phoneticPr fontId="7"/>
  </si>
  <si>
    <t>「その他の職員」</t>
    <rPh sb="3" eb="4">
      <t>タ</t>
    </rPh>
    <rPh sb="5" eb="7">
      <t>ショクイン</t>
    </rPh>
    <phoneticPr fontId="7"/>
  </si>
  <si>
    <t>課長、事務職員、技術職員、労務職員等</t>
    <rPh sb="0" eb="2">
      <t>カチョウ</t>
    </rPh>
    <rPh sb="3" eb="5">
      <t>ジム</t>
    </rPh>
    <rPh sb="5" eb="7">
      <t>ショクイン</t>
    </rPh>
    <rPh sb="8" eb="10">
      <t>ギジュツ</t>
    </rPh>
    <rPh sb="10" eb="12">
      <t>ショクイン</t>
    </rPh>
    <rPh sb="13" eb="15">
      <t>ロウム</t>
    </rPh>
    <rPh sb="15" eb="17">
      <t>ショクイン</t>
    </rPh>
    <rPh sb="17" eb="18">
      <t>トウ</t>
    </rPh>
    <phoneticPr fontId="7"/>
  </si>
  <si>
    <t>「兼任」</t>
    <rPh sb="1" eb="3">
      <t>ケンニン</t>
    </rPh>
    <phoneticPr fontId="7"/>
  </si>
  <si>
    <t>当該施設以外の常勤職員で、兼任発令されている者</t>
    <rPh sb="0" eb="2">
      <t>トウガイ</t>
    </rPh>
    <rPh sb="2" eb="4">
      <t>シセツ</t>
    </rPh>
    <rPh sb="4" eb="6">
      <t>イガイ</t>
    </rPh>
    <rPh sb="7" eb="9">
      <t>ジョウキン</t>
    </rPh>
    <rPh sb="9" eb="11">
      <t>ショクイン</t>
    </rPh>
    <rPh sb="13" eb="15">
      <t>ケンニン</t>
    </rPh>
    <rPh sb="15" eb="17">
      <t>ハツレイ</t>
    </rPh>
    <rPh sb="22" eb="23">
      <t>モノ</t>
    </rPh>
    <phoneticPr fontId="7"/>
  </si>
  <si>
    <t>設置市町村数</t>
    <rPh sb="0" eb="2">
      <t>セッチ</t>
    </rPh>
    <rPh sb="2" eb="5">
      <t>シチョウソン</t>
    </rPh>
    <rPh sb="5" eb="6">
      <t>スウ</t>
    </rPh>
    <phoneticPr fontId="4"/>
  </si>
  <si>
    <t>男</t>
    <rPh sb="0" eb="1">
      <t>オトコ</t>
    </rPh>
    <phoneticPr fontId="4"/>
  </si>
  <si>
    <t>女</t>
    <rPh sb="0" eb="1">
      <t>オンナ</t>
    </rPh>
    <phoneticPr fontId="4"/>
  </si>
  <si>
    <t>学校教育
関係者</t>
    <rPh sb="0" eb="2">
      <t>ガッコウ</t>
    </rPh>
    <rPh sb="2" eb="4">
      <t>キョウイク</t>
    </rPh>
    <rPh sb="5" eb="8">
      <t>カンケイシャ</t>
    </rPh>
    <phoneticPr fontId="7"/>
  </si>
  <si>
    <t>社会教育
関係者</t>
    <rPh sb="0" eb="2">
      <t>シャカイ</t>
    </rPh>
    <rPh sb="2" eb="4">
      <t>キョウイク</t>
    </rPh>
    <rPh sb="5" eb="8">
      <t>カンケイシャ</t>
    </rPh>
    <phoneticPr fontId="7"/>
  </si>
  <si>
    <t>社会教育
指導員</t>
    <rPh sb="0" eb="4">
      <t>シャカイキョウイク</t>
    </rPh>
    <rPh sb="5" eb="8">
      <t>シドウイン</t>
    </rPh>
    <phoneticPr fontId="7"/>
  </si>
  <si>
    <t>全体会議</t>
    <phoneticPr fontId="4"/>
  </si>
  <si>
    <t>分科会等</t>
    <phoneticPr fontId="4"/>
  </si>
  <si>
    <t>社会教育
委員会議</t>
    <phoneticPr fontId="4"/>
  </si>
  <si>
    <t>宣言名称</t>
    <rPh sb="0" eb="2">
      <t>センゲン</t>
    </rPh>
    <rPh sb="2" eb="4">
      <t>メイショウ</t>
    </rPh>
    <phoneticPr fontId="3"/>
  </si>
  <si>
    <t>年度</t>
    <phoneticPr fontId="4"/>
  </si>
  <si>
    <t>宣言方法</t>
    <phoneticPr fontId="4"/>
  </si>
  <si>
    <t>子育て
ｻ-ｸﾙ</t>
    <rPh sb="0" eb="2">
      <t>コソダ</t>
    </rPh>
    <phoneticPr fontId="7"/>
  </si>
  <si>
    <t>子育て
支援
ｻ-ｸﾙ</t>
    <rPh sb="0" eb="2">
      <t>コソダ</t>
    </rPh>
    <rPh sb="4" eb="6">
      <t>シエン</t>
    </rPh>
    <phoneticPr fontId="7"/>
  </si>
  <si>
    <t>名称</t>
    <rPh sb="0" eb="2">
      <t>メイショウ</t>
    </rPh>
    <phoneticPr fontId="4"/>
  </si>
  <si>
    <t>名称</t>
    <phoneticPr fontId="4"/>
  </si>
  <si>
    <t>名称</t>
    <phoneticPr fontId="7"/>
  </si>
  <si>
    <t>団体数</t>
    <phoneticPr fontId="7"/>
  </si>
  <si>
    <t>人数</t>
    <phoneticPr fontId="4"/>
  </si>
  <si>
    <t>合計</t>
    <rPh sb="0" eb="2">
      <t>ゴウケイ</t>
    </rPh>
    <phoneticPr fontId="4"/>
  </si>
  <si>
    <t>内容</t>
    <phoneticPr fontId="4"/>
  </si>
  <si>
    <t>余裕教室の活用</t>
    <phoneticPr fontId="4"/>
  </si>
  <si>
    <t>「社会教育指導員」</t>
    <rPh sb="1" eb="3">
      <t>シャカイ</t>
    </rPh>
    <rPh sb="3" eb="5">
      <t>キョウイク</t>
    </rPh>
    <rPh sb="5" eb="8">
      <t>シドウイン</t>
    </rPh>
    <phoneticPr fontId="5"/>
  </si>
  <si>
    <t>「会議数」</t>
    <rPh sb="1" eb="3">
      <t>カイギ</t>
    </rPh>
    <rPh sb="3" eb="4">
      <t>スウ</t>
    </rPh>
    <phoneticPr fontId="5"/>
  </si>
  <si>
    <t>「社会教育委員」</t>
    <rPh sb="1" eb="3">
      <t>シャカイ</t>
    </rPh>
    <rPh sb="3" eb="5">
      <t>キョウイク</t>
    </rPh>
    <rPh sb="5" eb="7">
      <t>イイン</t>
    </rPh>
    <phoneticPr fontId="5"/>
  </si>
  <si>
    <t>社会教育法第１５条第１項の規定に基づいて置かれた社会教育委員</t>
    <rPh sb="0" eb="1">
      <t>シャ</t>
    </rPh>
    <rPh sb="1" eb="2">
      <t>カイ</t>
    </rPh>
    <rPh sb="2" eb="5">
      <t>キョウイクホウ</t>
    </rPh>
    <rPh sb="5" eb="6">
      <t>ダイ</t>
    </rPh>
    <rPh sb="8" eb="9">
      <t>ジョウ</t>
    </rPh>
    <rPh sb="9" eb="10">
      <t>ダイ</t>
    </rPh>
    <rPh sb="11" eb="12">
      <t>コウ</t>
    </rPh>
    <rPh sb="13" eb="15">
      <t>キテイ</t>
    </rPh>
    <rPh sb="16" eb="17">
      <t>モト</t>
    </rPh>
    <rPh sb="20" eb="21">
      <t>オ</t>
    </rPh>
    <rPh sb="24" eb="26">
      <t>シャカイ</t>
    </rPh>
    <rPh sb="26" eb="28">
      <t>キョウイク</t>
    </rPh>
    <rPh sb="28" eb="30">
      <t>イイン</t>
    </rPh>
    <phoneticPr fontId="5"/>
  </si>
  <si>
    <t>社会教育指導員として教育委員会が委嘱している者</t>
    <rPh sb="0" eb="2">
      <t>シャカイ</t>
    </rPh>
    <rPh sb="2" eb="4">
      <t>キョウイク</t>
    </rPh>
    <rPh sb="4" eb="7">
      <t>シドウイン</t>
    </rPh>
    <rPh sb="10" eb="12">
      <t>キョウイク</t>
    </rPh>
    <rPh sb="12" eb="15">
      <t>イインカイ</t>
    </rPh>
    <rPh sb="16" eb="18">
      <t>イショク</t>
    </rPh>
    <rPh sb="22" eb="23">
      <t>モノ</t>
    </rPh>
    <phoneticPr fontId="5"/>
  </si>
  <si>
    <t>設置市町村数</t>
    <phoneticPr fontId="4"/>
  </si>
  <si>
    <t>「社会教育学級・講座」</t>
    <rPh sb="1" eb="3">
      <t>シャカイ</t>
    </rPh>
    <rPh sb="3" eb="5">
      <t>キョウイク</t>
    </rPh>
    <rPh sb="5" eb="7">
      <t>ガッキュウ</t>
    </rPh>
    <rPh sb="8" eb="10">
      <t>コウザ</t>
    </rPh>
    <phoneticPr fontId="5"/>
  </si>
  <si>
    <t>「実施件数」</t>
    <rPh sb="1" eb="3">
      <t>ジッシ</t>
    </rPh>
    <rPh sb="3" eb="5">
      <t>ケンスウ</t>
    </rPh>
    <phoneticPr fontId="5"/>
  </si>
  <si>
    <t>「受講者数」</t>
    <rPh sb="1" eb="4">
      <t>ジュコウシャ</t>
    </rPh>
    <rPh sb="4" eb="5">
      <t>スウ</t>
    </rPh>
    <phoneticPr fontId="5"/>
  </si>
  <si>
    <t>講座の開設当初の人数</t>
    <rPh sb="0" eb="2">
      <t>コウザ</t>
    </rPh>
    <rPh sb="1" eb="2">
      <t>ジュコウ</t>
    </rPh>
    <rPh sb="3" eb="5">
      <t>カイセツ</t>
    </rPh>
    <rPh sb="5" eb="7">
      <t>トウショ</t>
    </rPh>
    <rPh sb="8" eb="10">
      <t>ニンズウ</t>
    </rPh>
    <phoneticPr fontId="5"/>
  </si>
  <si>
    <t>「少年」</t>
    <rPh sb="1" eb="3">
      <t>ショウネン</t>
    </rPh>
    <phoneticPr fontId="5"/>
  </si>
  <si>
    <t>小・中学生</t>
    <rPh sb="0" eb="1">
      <t>ショウ</t>
    </rPh>
    <rPh sb="2" eb="5">
      <t>チュウガクセイ</t>
    </rPh>
    <phoneticPr fontId="5"/>
  </si>
  <si>
    <t>「高齢者」</t>
    <rPh sb="1" eb="4">
      <t>コウレイシャ</t>
    </rPh>
    <phoneticPr fontId="5"/>
  </si>
  <si>
    <t>「少年学級」</t>
    <rPh sb="1" eb="3">
      <t>ショウネン</t>
    </rPh>
    <rPh sb="3" eb="5">
      <t>ガッキュウ</t>
    </rPh>
    <phoneticPr fontId="5"/>
  </si>
  <si>
    <t>少年対象の講座のうち、少年学級として開設したもの（名称に「少年学級」等が付くもの）</t>
    <rPh sb="0" eb="2">
      <t>ショウネン</t>
    </rPh>
    <rPh sb="2" eb="4">
      <t>タイショウ</t>
    </rPh>
    <rPh sb="5" eb="7">
      <t>コウザ</t>
    </rPh>
    <rPh sb="11" eb="13">
      <t>ショウネン</t>
    </rPh>
    <rPh sb="13" eb="15">
      <t>ガッキュウ</t>
    </rPh>
    <rPh sb="18" eb="20">
      <t>カイセツ</t>
    </rPh>
    <rPh sb="25" eb="27">
      <t>メイショウ</t>
    </rPh>
    <rPh sb="29" eb="31">
      <t>ショウネン</t>
    </rPh>
    <rPh sb="31" eb="33">
      <t>ガッキュウ</t>
    </rPh>
    <rPh sb="34" eb="35">
      <t>トウ</t>
    </rPh>
    <phoneticPr fontId="5"/>
  </si>
  <si>
    <t>「青年学級」</t>
    <rPh sb="1" eb="3">
      <t>セイネン</t>
    </rPh>
    <rPh sb="3" eb="5">
      <t>ガッキュウ</t>
    </rPh>
    <phoneticPr fontId="5"/>
  </si>
  <si>
    <t>青年対象の講座のうち、青年学級として開設したもの(名称に「青年学級」等が付くもの）</t>
    <rPh sb="0" eb="2">
      <t>セイネン</t>
    </rPh>
    <rPh sb="2" eb="4">
      <t>タイショウ</t>
    </rPh>
    <rPh sb="5" eb="7">
      <t>コウザ</t>
    </rPh>
    <rPh sb="11" eb="13">
      <t>セイネン</t>
    </rPh>
    <rPh sb="13" eb="15">
      <t>ガッキュウ</t>
    </rPh>
    <rPh sb="18" eb="20">
      <t>カイセツ</t>
    </rPh>
    <rPh sb="25" eb="27">
      <t>メイショウ</t>
    </rPh>
    <rPh sb="29" eb="31">
      <t>セイネン</t>
    </rPh>
    <rPh sb="31" eb="33">
      <t>ガッキュウ</t>
    </rPh>
    <rPh sb="34" eb="35">
      <t>トウ</t>
    </rPh>
    <phoneticPr fontId="5"/>
  </si>
  <si>
    <t>「成人大学・学級」</t>
    <rPh sb="1" eb="3">
      <t>セイジン</t>
    </rPh>
    <rPh sb="3" eb="5">
      <t>ダイガク</t>
    </rPh>
    <rPh sb="6" eb="8">
      <t>ガッキュウ</t>
    </rPh>
    <phoneticPr fontId="5"/>
  </si>
  <si>
    <t>成人一般対象の講座のうち、成人大学・学級として開設したもの（講座の名称に「成人大学・学級」等が付くもの）</t>
    <rPh sb="0" eb="2">
      <t>セイジン</t>
    </rPh>
    <rPh sb="2" eb="4">
      <t>イッパン</t>
    </rPh>
    <rPh sb="4" eb="6">
      <t>タイショウ</t>
    </rPh>
    <rPh sb="7" eb="9">
      <t>コウザ</t>
    </rPh>
    <rPh sb="13" eb="15">
      <t>セイジン</t>
    </rPh>
    <rPh sb="15" eb="17">
      <t>ダイガク</t>
    </rPh>
    <rPh sb="18" eb="20">
      <t>ガッキュウ</t>
    </rPh>
    <rPh sb="23" eb="25">
      <t>カイセツ</t>
    </rPh>
    <rPh sb="30" eb="32">
      <t>コウザ</t>
    </rPh>
    <rPh sb="33" eb="35">
      <t>メイショウ</t>
    </rPh>
    <rPh sb="37" eb="39">
      <t>セイジン</t>
    </rPh>
    <rPh sb="39" eb="41">
      <t>ダイガク</t>
    </rPh>
    <rPh sb="42" eb="44">
      <t>ガッキュウ</t>
    </rPh>
    <rPh sb="45" eb="46">
      <t>トウ</t>
    </rPh>
    <phoneticPr fontId="5"/>
  </si>
  <si>
    <t>「女性学級」</t>
    <rPh sb="1" eb="5">
      <t>ジョセイガッキュウ</t>
    </rPh>
    <phoneticPr fontId="5"/>
  </si>
  <si>
    <t>女性のみ対象の講座のうち、女性学級として開設したもの（講座の名称に「女性学級」等が付くもの）</t>
    <rPh sb="0" eb="2">
      <t>ジョセイ</t>
    </rPh>
    <rPh sb="4" eb="6">
      <t>タイショウ</t>
    </rPh>
    <rPh sb="7" eb="9">
      <t>コウザ</t>
    </rPh>
    <rPh sb="13" eb="17">
      <t>ジョセイガッキュウ</t>
    </rPh>
    <rPh sb="20" eb="22">
      <t>カイセツ</t>
    </rPh>
    <rPh sb="27" eb="29">
      <t>コウザ</t>
    </rPh>
    <rPh sb="30" eb="32">
      <t>メイショウ</t>
    </rPh>
    <rPh sb="34" eb="38">
      <t>ジョセイガッキュウ</t>
    </rPh>
    <rPh sb="39" eb="40">
      <t>トウ</t>
    </rPh>
    <phoneticPr fontId="5"/>
  </si>
  <si>
    <t>「高齢者学級」</t>
    <rPh sb="1" eb="4">
      <t>コウレイシャ</t>
    </rPh>
    <rPh sb="4" eb="6">
      <t>ガッキュウ</t>
    </rPh>
    <phoneticPr fontId="5"/>
  </si>
  <si>
    <t>高齢者のみ対象のうち、高齢者学級として開設したもの（講座の名称に「高齢者学級」等が付くもの）</t>
    <rPh sb="0" eb="3">
      <t>コウレイシャ</t>
    </rPh>
    <rPh sb="5" eb="7">
      <t>タイショウ</t>
    </rPh>
    <rPh sb="11" eb="14">
      <t>コウレイシャ</t>
    </rPh>
    <rPh sb="14" eb="16">
      <t>ガッキュウ</t>
    </rPh>
    <rPh sb="19" eb="21">
      <t>カイセツ</t>
    </rPh>
    <rPh sb="26" eb="28">
      <t>コウザ</t>
    </rPh>
    <rPh sb="29" eb="31">
      <t>メイショウ</t>
    </rPh>
    <rPh sb="33" eb="36">
      <t>コウレイシャ</t>
    </rPh>
    <rPh sb="36" eb="38">
      <t>ガッキュウ</t>
    </rPh>
    <rPh sb="39" eb="40">
      <t>トウ</t>
    </rPh>
    <phoneticPr fontId="5"/>
  </si>
  <si>
    <t>「ボランティア講座」</t>
    <rPh sb="7" eb="9">
      <t>コウザ</t>
    </rPh>
    <phoneticPr fontId="5"/>
  </si>
  <si>
    <t>ボランティア養成講座等のボランティアに関して開設したもの</t>
    <rPh sb="6" eb="8">
      <t>ヨウセイ</t>
    </rPh>
    <rPh sb="8" eb="10">
      <t>コウザ</t>
    </rPh>
    <rPh sb="10" eb="11">
      <t>トウ</t>
    </rPh>
    <rPh sb="19" eb="20">
      <t>カン</t>
    </rPh>
    <rPh sb="22" eb="24">
      <t>カイセツ</t>
    </rPh>
    <phoneticPr fontId="5"/>
  </si>
  <si>
    <t>「乳幼児学級」</t>
    <rPh sb="1" eb="4">
      <t>ニュウヨウジ</t>
    </rPh>
    <rPh sb="4" eb="6">
      <t>ガッキュウ</t>
    </rPh>
    <phoneticPr fontId="5"/>
  </si>
  <si>
    <t>乳幼児を持つ親を対象として開設された家庭教育学級</t>
    <rPh sb="0" eb="3">
      <t>ニュウヨウジ</t>
    </rPh>
    <rPh sb="4" eb="5">
      <t>モ</t>
    </rPh>
    <rPh sb="6" eb="7">
      <t>オヤ</t>
    </rPh>
    <rPh sb="8" eb="10">
      <t>タイショウ</t>
    </rPh>
    <rPh sb="13" eb="15">
      <t>カイセツ</t>
    </rPh>
    <rPh sb="18" eb="20">
      <t>カテイ</t>
    </rPh>
    <rPh sb="20" eb="22">
      <t>キョウイク</t>
    </rPh>
    <rPh sb="22" eb="24">
      <t>ガッキュウ</t>
    </rPh>
    <phoneticPr fontId="5"/>
  </si>
  <si>
    <t>「明日の親のための学級」</t>
    <rPh sb="1" eb="3">
      <t>アス</t>
    </rPh>
    <rPh sb="4" eb="5">
      <t>オヤ</t>
    </rPh>
    <rPh sb="9" eb="11">
      <t>ガッキュウ</t>
    </rPh>
    <phoneticPr fontId="5"/>
  </si>
  <si>
    <t>「働く親のための学級」</t>
    <rPh sb="1" eb="2">
      <t>ハタラ</t>
    </rPh>
    <rPh sb="3" eb="4">
      <t>オヤ</t>
    </rPh>
    <rPh sb="8" eb="10">
      <t>ガッキュウ</t>
    </rPh>
    <phoneticPr fontId="5"/>
  </si>
  <si>
    <t>就労する親を対象として開設された家庭教育学級</t>
    <rPh sb="0" eb="2">
      <t>シュウロウ</t>
    </rPh>
    <rPh sb="4" eb="5">
      <t>オヤ</t>
    </rPh>
    <rPh sb="6" eb="8">
      <t>タイショウ</t>
    </rPh>
    <rPh sb="11" eb="13">
      <t>カイセツ</t>
    </rPh>
    <rPh sb="16" eb="18">
      <t>カテイ</t>
    </rPh>
    <rPh sb="18" eb="20">
      <t>キョウイク</t>
    </rPh>
    <rPh sb="20" eb="22">
      <t>ガッキュウ</t>
    </rPh>
    <phoneticPr fontId="5"/>
  </si>
  <si>
    <t>「その他の家庭教育学級」</t>
    <rPh sb="3" eb="4">
      <t>タ</t>
    </rPh>
    <rPh sb="5" eb="7">
      <t>カテイ</t>
    </rPh>
    <rPh sb="7" eb="9">
      <t>キョウイク</t>
    </rPh>
    <rPh sb="9" eb="11">
      <t>ガッキュウ</t>
    </rPh>
    <phoneticPr fontId="5"/>
  </si>
  <si>
    <t>上の３類型に当てはまらない家庭教育学級</t>
    <rPh sb="0" eb="1">
      <t>ウエ</t>
    </rPh>
    <rPh sb="3" eb="5">
      <t>ルイケイ</t>
    </rPh>
    <rPh sb="6" eb="7">
      <t>ア</t>
    </rPh>
    <rPh sb="13" eb="15">
      <t>カテイ</t>
    </rPh>
    <rPh sb="15" eb="17">
      <t>キョウイク</t>
    </rPh>
    <rPh sb="17" eb="19">
      <t>ガッキュウ</t>
    </rPh>
    <phoneticPr fontId="5"/>
  </si>
  <si>
    <t>青　年</t>
    <rPh sb="0" eb="1">
      <t>アオ</t>
    </rPh>
    <rPh sb="2" eb="3">
      <t>ネン</t>
    </rPh>
    <phoneticPr fontId="7"/>
  </si>
  <si>
    <t>合計</t>
    <rPh sb="0" eb="1">
      <t>ゴウ</t>
    </rPh>
    <rPh sb="1" eb="2">
      <t>ケイ</t>
    </rPh>
    <phoneticPr fontId="3"/>
  </si>
  <si>
    <t>他市町村に公開、参加
を認めている事業</t>
    <rPh sb="0" eb="1">
      <t>タ</t>
    </rPh>
    <rPh sb="1" eb="4">
      <t>シチョウソン</t>
    </rPh>
    <rPh sb="5" eb="7">
      <t>コウカイ</t>
    </rPh>
    <rPh sb="8" eb="10">
      <t>サンカ</t>
    </rPh>
    <rPh sb="12" eb="13">
      <t>ミト</t>
    </rPh>
    <rPh sb="17" eb="19">
      <t>ジギョウ</t>
    </rPh>
    <phoneticPr fontId="7"/>
  </si>
  <si>
    <t>実施市町村数</t>
    <rPh sb="0" eb="2">
      <t>ジッシ</t>
    </rPh>
    <rPh sb="2" eb="5">
      <t>シチョウソン</t>
    </rPh>
    <rPh sb="5" eb="6">
      <t>スウ</t>
    </rPh>
    <phoneticPr fontId="4"/>
  </si>
  <si>
    <t>実績合計</t>
    <rPh sb="0" eb="2">
      <t>ジッセキ</t>
    </rPh>
    <rPh sb="2" eb="4">
      <t>ゴウケイ</t>
    </rPh>
    <phoneticPr fontId="4"/>
  </si>
  <si>
    <t>○：予定あり</t>
    <rPh sb="2" eb="4">
      <t>ヨテイ</t>
    </rPh>
    <phoneticPr fontId="4"/>
  </si>
  <si>
    <t>（３）生涯学習に関する情報提供</t>
    <phoneticPr fontId="4"/>
  </si>
  <si>
    <t>（５）ボランティア</t>
    <phoneticPr fontId="4"/>
  </si>
  <si>
    <t>（６）余裕教室の活用</t>
    <phoneticPr fontId="4"/>
  </si>
  <si>
    <t>生涯学習
審議会</t>
    <rPh sb="0" eb="2">
      <t>ショウガイ</t>
    </rPh>
    <rPh sb="2" eb="4">
      <t>ガクシュウ</t>
    </rPh>
    <rPh sb="5" eb="8">
      <t>シンギカイ</t>
    </rPh>
    <phoneticPr fontId="7"/>
  </si>
  <si>
    <t>実施市町村数</t>
    <phoneticPr fontId="4"/>
  </si>
  <si>
    <t>合計</t>
    <rPh sb="0" eb="2">
      <t>ゴウケイ</t>
    </rPh>
    <phoneticPr fontId="4"/>
  </si>
  <si>
    <t>延べ
参加
者数</t>
    <rPh sb="0" eb="1">
      <t>ノ</t>
    </rPh>
    <rPh sb="3" eb="5">
      <t>サンカ</t>
    </rPh>
    <rPh sb="6" eb="7">
      <t>シャ</t>
    </rPh>
    <rPh sb="7" eb="8">
      <t>スウ</t>
    </rPh>
    <phoneticPr fontId="7"/>
  </si>
  <si>
    <t>H27</t>
  </si>
  <si>
    <t>市町村</t>
    <rPh sb="0" eb="3">
      <t>シチョウソン</t>
    </rPh>
    <phoneticPr fontId="7"/>
  </si>
  <si>
    <t>深谷市</t>
    <rPh sb="0" eb="3">
      <t>フカヤシ</t>
    </rPh>
    <phoneticPr fontId="4"/>
  </si>
  <si>
    <t>深谷市</t>
    <phoneticPr fontId="4"/>
  </si>
  <si>
    <t>飯能市</t>
    <phoneticPr fontId="4"/>
  </si>
  <si>
    <t>春日部市</t>
    <phoneticPr fontId="4"/>
  </si>
  <si>
    <t>推進計画</t>
    <phoneticPr fontId="4"/>
  </si>
  <si>
    <t>家庭教育ｱﾄﾞﾊﾞｲｻﾞ-延べ活用数</t>
    <rPh sb="0" eb="2">
      <t>カテイ</t>
    </rPh>
    <rPh sb="2" eb="4">
      <t>キョウイク</t>
    </rPh>
    <rPh sb="13" eb="14">
      <t>ノ</t>
    </rPh>
    <rPh sb="15" eb="17">
      <t>カツヨウ</t>
    </rPh>
    <rPh sb="17" eb="18">
      <t>スウ</t>
    </rPh>
    <phoneticPr fontId="7"/>
  </si>
  <si>
    <t>男女共同参画ｱﾄﾞﾊﾞｲｻﾞ-延べ活用数</t>
    <rPh sb="0" eb="2">
      <t>ダンジョ</t>
    </rPh>
    <rPh sb="2" eb="4">
      <t>キョウドウ</t>
    </rPh>
    <rPh sb="4" eb="6">
      <t>サンカク</t>
    </rPh>
    <rPh sb="15" eb="16">
      <t>ノ</t>
    </rPh>
    <rPh sb="17" eb="19">
      <t>カツヨウ</t>
    </rPh>
    <rPh sb="19" eb="20">
      <t>スウ</t>
    </rPh>
    <phoneticPr fontId="7"/>
  </si>
  <si>
    <t>サークル数</t>
    <rPh sb="4" eb="5">
      <t>スウ</t>
    </rPh>
    <phoneticPr fontId="7"/>
  </si>
  <si>
    <t>独自
資料
作成</t>
    <rPh sb="0" eb="2">
      <t>ドクジ</t>
    </rPh>
    <rPh sb="3" eb="5">
      <t>シリョウ</t>
    </rPh>
    <rPh sb="6" eb="8">
      <t>サクセイ</t>
    </rPh>
    <phoneticPr fontId="7"/>
  </si>
  <si>
    <t>支援者養成講座</t>
    <rPh sb="0" eb="3">
      <t>シエンシャ</t>
    </rPh>
    <rPh sb="3" eb="5">
      <t>ヨウセイ</t>
    </rPh>
    <rPh sb="5" eb="7">
      <t>コウザ</t>
    </rPh>
    <phoneticPr fontId="7"/>
  </si>
  <si>
    <t>生涯学習審議会、
社会教育委員会議の建議・答申名</t>
    <phoneticPr fontId="4"/>
  </si>
  <si>
    <t>草加市</t>
    <rPh sb="0" eb="3">
      <t>ソウカシ</t>
    </rPh>
    <phoneticPr fontId="4"/>
  </si>
  <si>
    <t>坂戸市</t>
    <rPh sb="0" eb="3">
      <t>サカドシ</t>
    </rPh>
    <phoneticPr fontId="4"/>
  </si>
  <si>
    <t>本庄市</t>
    <rPh sb="0" eb="3">
      <t>ホンジョウシ</t>
    </rPh>
    <phoneticPr fontId="4"/>
  </si>
  <si>
    <t>久喜市</t>
    <rPh sb="0" eb="3">
      <t>クキシ</t>
    </rPh>
    <phoneticPr fontId="4"/>
  </si>
  <si>
    <t>秩父市</t>
    <rPh sb="0" eb="3">
      <t>チチブシ</t>
    </rPh>
    <phoneticPr fontId="4"/>
  </si>
  <si>
    <t>蕨市</t>
    <rPh sb="0" eb="1">
      <t>ワラビ</t>
    </rPh>
    <rPh sb="1" eb="2">
      <t>シ</t>
    </rPh>
    <phoneticPr fontId="4"/>
  </si>
  <si>
    <t>三郷市</t>
    <phoneticPr fontId="4"/>
  </si>
  <si>
    <t>杉戸町</t>
    <rPh sb="0" eb="2">
      <t>スギト</t>
    </rPh>
    <rPh sb="2" eb="3">
      <t>マチ</t>
    </rPh>
    <phoneticPr fontId="4"/>
  </si>
  <si>
    <t>川越市</t>
    <rPh sb="0" eb="2">
      <t>カワゴエ</t>
    </rPh>
    <rPh sb="2" eb="3">
      <t>シ</t>
    </rPh>
    <phoneticPr fontId="4"/>
  </si>
  <si>
    <t>入間市</t>
    <rPh sb="0" eb="3">
      <t>イルマシ</t>
    </rPh>
    <phoneticPr fontId="4"/>
  </si>
  <si>
    <t>社会教育委員会議が他組織と統合している場合の名称</t>
    <phoneticPr fontId="4"/>
  </si>
  <si>
    <t>障害者のみ</t>
    <rPh sb="0" eb="3">
      <t>ショウガイシャ</t>
    </rPh>
    <phoneticPr fontId="7"/>
  </si>
  <si>
    <t>障害者学級</t>
    <phoneticPr fontId="7"/>
  </si>
  <si>
    <t>○</t>
  </si>
  <si>
    <t>H26</t>
  </si>
  <si>
    <t>H7</t>
  </si>
  <si>
    <t>H9</t>
  </si>
  <si>
    <t>H28</t>
  </si>
  <si>
    <t>H6</t>
  </si>
  <si>
    <t>Ｈ14</t>
  </si>
  <si>
    <t>H3</t>
  </si>
  <si>
    <t>Ｈ13</t>
  </si>
  <si>
    <t>Ｈ23</t>
  </si>
  <si>
    <t>公民館運営審議会委員と兼務</t>
    <rPh sb="0" eb="3">
      <t>コウミンカン</t>
    </rPh>
    <rPh sb="3" eb="5">
      <t>ウンエイ</t>
    </rPh>
    <rPh sb="5" eb="8">
      <t>シンギカイ</t>
    </rPh>
    <rPh sb="8" eb="10">
      <t>イイン</t>
    </rPh>
    <rPh sb="11" eb="13">
      <t>ケンム</t>
    </rPh>
    <phoneticPr fontId="3"/>
  </si>
  <si>
    <t>S62</t>
  </si>
  <si>
    <t>公民館運営審議会</t>
  </si>
  <si>
    <t>H4</t>
  </si>
  <si>
    <t>公民館運営審議会</t>
    <rPh sb="0" eb="3">
      <t>コウミンカン</t>
    </rPh>
    <rPh sb="3" eb="5">
      <t>ウンエイ</t>
    </rPh>
    <rPh sb="5" eb="8">
      <t>シンギカイ</t>
    </rPh>
    <phoneticPr fontId="3"/>
  </si>
  <si>
    <t>S63</t>
  </si>
  <si>
    <t>H29</t>
  </si>
  <si>
    <t>生涯学習審議会</t>
    <rPh sb="0" eb="2">
      <t>ショウガイ</t>
    </rPh>
    <rPh sb="2" eb="4">
      <t>ガクシュウ</t>
    </rPh>
    <rPh sb="4" eb="7">
      <t>シンギカイ</t>
    </rPh>
    <phoneticPr fontId="3"/>
  </si>
  <si>
    <t>H10</t>
  </si>
  <si>
    <t>公民館運営審議会</t>
    <rPh sb="0" eb="2">
      <t>コウミン</t>
    </rPh>
    <rPh sb="2" eb="3">
      <t>カン</t>
    </rPh>
    <rPh sb="3" eb="5">
      <t>ウンエイ</t>
    </rPh>
    <rPh sb="5" eb="8">
      <t>シンギカイ</t>
    </rPh>
    <phoneticPr fontId="4"/>
  </si>
  <si>
    <t>生涯学習審議会</t>
  </si>
  <si>
    <t>学びあい　心ふれあう　いきいきにいざ</t>
  </si>
  <si>
    <t>新座市生涯学習都市宣言</t>
  </si>
  <si>
    <t>市民一人　１学習　１スポーツ　１奉仕</t>
    <rPh sb="0" eb="2">
      <t>シミン</t>
    </rPh>
    <rPh sb="2" eb="4">
      <t>ヒトリ</t>
    </rPh>
    <rPh sb="6" eb="8">
      <t>ガクシュウ</t>
    </rPh>
    <rPh sb="16" eb="18">
      <t>ホウシ</t>
    </rPh>
    <phoneticPr fontId="3"/>
  </si>
  <si>
    <t>輝いていますか　あなた色に</t>
  </si>
  <si>
    <t>まなびで　つながり　ひろがる　人と地域を育むまち　ふじみ野</t>
    <rPh sb="15" eb="16">
      <t>ヒト</t>
    </rPh>
    <rPh sb="17" eb="19">
      <t>チイキ</t>
    </rPh>
    <rPh sb="20" eb="21">
      <t>ハグク</t>
    </rPh>
    <rPh sb="28" eb="29">
      <t>ノ</t>
    </rPh>
    <phoneticPr fontId="3"/>
  </si>
  <si>
    <t>さわやかな　笑顔で学ぶ　生涯学習</t>
    <rPh sb="6" eb="8">
      <t>エガオ</t>
    </rPh>
    <rPh sb="9" eb="10">
      <t>マナ</t>
    </rPh>
    <rPh sb="12" eb="14">
      <t>ショウガイ</t>
    </rPh>
    <rPh sb="14" eb="16">
      <t>ガクシュウ</t>
    </rPh>
    <phoneticPr fontId="3"/>
  </si>
  <si>
    <t>生涯学習推進のまち宣言</t>
    <rPh sb="0" eb="2">
      <t>ショウガイ</t>
    </rPh>
    <rPh sb="2" eb="4">
      <t>ガクシュウ</t>
    </rPh>
    <rPh sb="4" eb="6">
      <t>スイシン</t>
    </rPh>
    <rPh sb="9" eb="11">
      <t>センゲン</t>
    </rPh>
    <phoneticPr fontId="3"/>
  </si>
  <si>
    <t>町民ひとり『　１学習　１スポーツ　１ボランティア　』</t>
    <rPh sb="0" eb="2">
      <t>チョウミン</t>
    </rPh>
    <rPh sb="8" eb="10">
      <t>ガクシュウ</t>
    </rPh>
    <phoneticPr fontId="3"/>
  </si>
  <si>
    <t>スポーツ振興の町宣言</t>
    <rPh sb="4" eb="6">
      <t>シンコウ</t>
    </rPh>
    <rPh sb="7" eb="8">
      <t>マチ</t>
    </rPh>
    <rPh sb="8" eb="10">
      <t>センゲン</t>
    </rPh>
    <phoneticPr fontId="3"/>
  </si>
  <si>
    <t>広げよう　心のゆとり　学びの輪</t>
    <rPh sb="0" eb="1">
      <t>ヒロ</t>
    </rPh>
    <rPh sb="5" eb="6">
      <t>ココロ</t>
    </rPh>
    <rPh sb="11" eb="12">
      <t>マナ</t>
    </rPh>
    <rPh sb="14" eb="15">
      <t>ワ</t>
    </rPh>
    <phoneticPr fontId="3"/>
  </si>
  <si>
    <t>スポーツ振興の町宣言
生涯学習推進のまち宣言
「学びとふれあいの町宣言」</t>
    <rPh sb="4" eb="6">
      <t>シンコウ</t>
    </rPh>
    <rPh sb="7" eb="8">
      <t>マチ</t>
    </rPh>
    <rPh sb="8" eb="10">
      <t>センゲン</t>
    </rPh>
    <rPh sb="11" eb="13">
      <t>ショウガイ</t>
    </rPh>
    <rPh sb="13" eb="15">
      <t>ガクシュウ</t>
    </rPh>
    <rPh sb="15" eb="17">
      <t>スイシン</t>
    </rPh>
    <rPh sb="20" eb="22">
      <t>センゲン</t>
    </rPh>
    <rPh sb="24" eb="25">
      <t>マナ</t>
    </rPh>
    <rPh sb="32" eb="33">
      <t>マチ</t>
    </rPh>
    <rPh sb="33" eb="35">
      <t>センゲン</t>
    </rPh>
    <phoneticPr fontId="3"/>
  </si>
  <si>
    <t>春日部市生涯学習都市宣言</t>
    <rPh sb="0" eb="4">
      <t>カスカベシ</t>
    </rPh>
    <rPh sb="4" eb="6">
      <t>ショウガイ</t>
    </rPh>
    <rPh sb="6" eb="8">
      <t>ガクシュウ</t>
    </rPh>
    <rPh sb="8" eb="10">
      <t>トシ</t>
    </rPh>
    <rPh sb="10" eb="12">
      <t>センゲン</t>
    </rPh>
    <phoneticPr fontId="3"/>
  </si>
  <si>
    <t>生涯学習都市宣言</t>
    <rPh sb="0" eb="2">
      <t>ショウガイ</t>
    </rPh>
    <rPh sb="2" eb="4">
      <t>ガクシュウ</t>
    </rPh>
    <rPh sb="4" eb="6">
      <t>トシ</t>
    </rPh>
    <rPh sb="6" eb="8">
      <t>センゲン</t>
    </rPh>
    <phoneticPr fontId="3"/>
  </si>
  <si>
    <t>生涯学習推進のまち宣言</t>
    <rPh sb="0" eb="2">
      <t>ショウガイ</t>
    </rPh>
    <rPh sb="2" eb="4">
      <t>ガクシュウ</t>
    </rPh>
    <rPh sb="4" eb="6">
      <t>スイシン</t>
    </rPh>
    <rPh sb="9" eb="11">
      <t>センゲン</t>
    </rPh>
    <phoneticPr fontId="4"/>
  </si>
  <si>
    <t>市長決裁</t>
  </si>
  <si>
    <t>議会宣言・大会宣言</t>
    <rPh sb="0" eb="2">
      <t>ギカイ</t>
    </rPh>
    <rPh sb="2" eb="4">
      <t>センゲン</t>
    </rPh>
    <rPh sb="5" eb="7">
      <t>タイカイ</t>
    </rPh>
    <rPh sb="7" eb="9">
      <t>センゲン</t>
    </rPh>
    <phoneticPr fontId="3"/>
  </si>
  <si>
    <t>議会宣言</t>
    <rPh sb="0" eb="2">
      <t>ギカイ</t>
    </rPh>
    <rPh sb="2" eb="4">
      <t>センゲン</t>
    </rPh>
    <phoneticPr fontId="3"/>
  </si>
  <si>
    <t>議会決議</t>
    <rPh sb="0" eb="2">
      <t>ギカイ</t>
    </rPh>
    <rPh sb="2" eb="4">
      <t>ケツギ</t>
    </rPh>
    <phoneticPr fontId="3"/>
  </si>
  <si>
    <t>H13
H18
H25</t>
  </si>
  <si>
    <t>議会宣言
議会決議
告示</t>
    <rPh sb="0" eb="2">
      <t>ギカイ</t>
    </rPh>
    <rPh sb="2" eb="4">
      <t>センゲン</t>
    </rPh>
    <rPh sb="5" eb="7">
      <t>ギカイ</t>
    </rPh>
    <rPh sb="7" eb="9">
      <t>ケツギ</t>
    </rPh>
    <rPh sb="10" eb="12">
      <t>コクジ</t>
    </rPh>
    <phoneticPr fontId="3"/>
  </si>
  <si>
    <t>議会宣言</t>
    <rPh sb="0" eb="2">
      <t>ギカイ</t>
    </rPh>
    <rPh sb="2" eb="4">
      <t>センゲン</t>
    </rPh>
    <phoneticPr fontId="4"/>
  </si>
  <si>
    <t>民間事業者との連携</t>
    <phoneticPr fontId="4"/>
  </si>
  <si>
    <t>さいたま市生涯学習情報システム</t>
    <rPh sb="4" eb="5">
      <t>シ</t>
    </rPh>
    <rPh sb="5" eb="7">
      <t>ショウガイ</t>
    </rPh>
    <rPh sb="7" eb="9">
      <t>ガクシュウ</t>
    </rPh>
    <rPh sb="9" eb="11">
      <t>ジョウホウ</t>
    </rPh>
    <phoneticPr fontId="3"/>
  </si>
  <si>
    <t>第4次上尾市生涯学習振興基本計画</t>
    <rPh sb="0" eb="1">
      <t>ダイ</t>
    </rPh>
    <rPh sb="2" eb="3">
      <t>ジ</t>
    </rPh>
    <rPh sb="3" eb="6">
      <t>アゲオシ</t>
    </rPh>
    <rPh sb="6" eb="8">
      <t>ショウガイ</t>
    </rPh>
    <rPh sb="8" eb="10">
      <t>ガクシュウ</t>
    </rPh>
    <rPh sb="10" eb="12">
      <t>シンコウ</t>
    </rPh>
    <rPh sb="12" eb="14">
      <t>キホン</t>
    </rPh>
    <rPh sb="14" eb="16">
      <t>ケイカク</t>
    </rPh>
    <phoneticPr fontId="3"/>
  </si>
  <si>
    <t>マイ・ステージ（草加市生涯学習情報提供サイト）</t>
    <rPh sb="8" eb="11">
      <t>ソウカシ</t>
    </rPh>
    <rPh sb="11" eb="13">
      <t>ショウガイ</t>
    </rPh>
    <rPh sb="13" eb="15">
      <t>ガクシュウ</t>
    </rPh>
    <rPh sb="15" eb="17">
      <t>ジョウホウ</t>
    </rPh>
    <rPh sb="17" eb="19">
      <t>テイキョウ</t>
    </rPh>
    <phoneticPr fontId="3"/>
  </si>
  <si>
    <t>生涯学習情報誌「あなたも生涯学習を！」</t>
  </si>
  <si>
    <t>桶川市生涯学習情報</t>
    <rPh sb="0" eb="3">
      <t>オケガワシ</t>
    </rPh>
    <rPh sb="3" eb="5">
      <t>ショウガイ</t>
    </rPh>
    <rPh sb="5" eb="7">
      <t>ガクシュウ</t>
    </rPh>
    <rPh sb="7" eb="9">
      <t>ジョウホウ</t>
    </rPh>
    <phoneticPr fontId="3"/>
  </si>
  <si>
    <t>飯能市ホームページ</t>
    <rPh sb="0" eb="3">
      <t>ハンノウシ</t>
    </rPh>
    <phoneticPr fontId="3"/>
  </si>
  <si>
    <t>生涯学習情報コーナー</t>
    <rPh sb="0" eb="2">
      <t>ショウガイ</t>
    </rPh>
    <rPh sb="2" eb="4">
      <t>ガクシュウ</t>
    </rPh>
    <rPh sb="4" eb="6">
      <t>ジョウホウ</t>
    </rPh>
    <phoneticPr fontId="3"/>
  </si>
  <si>
    <t>入間市ホームページ</t>
    <rPh sb="0" eb="3">
      <t>イルマシ</t>
    </rPh>
    <phoneticPr fontId="3"/>
  </si>
  <si>
    <t>生涯学習について</t>
    <rPh sb="0" eb="2">
      <t>ショウガイ</t>
    </rPh>
    <rPh sb="2" eb="4">
      <t>ガクシュウ</t>
    </rPh>
    <phoneticPr fontId="3"/>
  </si>
  <si>
    <t>生涯学習・歴史・スポーツ・文化</t>
  </si>
  <si>
    <t>吉見町民会館（フレサよしみ）</t>
    <rPh sb="0" eb="2">
      <t>ヨシミ</t>
    </rPh>
    <rPh sb="2" eb="4">
      <t>チョウミン</t>
    </rPh>
    <rPh sb="4" eb="6">
      <t>カイカン</t>
    </rPh>
    <phoneticPr fontId="3"/>
  </si>
  <si>
    <t>鳩山町ホームページ</t>
    <rPh sb="0" eb="2">
      <t>ハトヤマ</t>
    </rPh>
    <rPh sb="2" eb="3">
      <t>マチ</t>
    </rPh>
    <phoneticPr fontId="3"/>
  </si>
  <si>
    <t>ときがわ町ホームページ</t>
    <rPh sb="4" eb="5">
      <t>マチ</t>
    </rPh>
    <phoneticPr fontId="3"/>
  </si>
  <si>
    <t>行政情報メール</t>
    <rPh sb="0" eb="2">
      <t>ギョウセイ</t>
    </rPh>
    <rPh sb="2" eb="4">
      <t>ジョウホウ</t>
    </rPh>
    <phoneticPr fontId="3"/>
  </si>
  <si>
    <t>上里町ホームページ</t>
    <rPh sb="0" eb="3">
      <t>カミサトマチ</t>
    </rPh>
    <phoneticPr fontId="3"/>
  </si>
  <si>
    <t>皆野町教育委員会</t>
    <rPh sb="0" eb="2">
      <t>ミナノ</t>
    </rPh>
    <rPh sb="2" eb="3">
      <t>マチ</t>
    </rPh>
    <rPh sb="3" eb="5">
      <t>キョウイク</t>
    </rPh>
    <rPh sb="5" eb="8">
      <t>イインカイ</t>
    </rPh>
    <phoneticPr fontId="3"/>
  </si>
  <si>
    <t>生涯学習部グランドデザイン</t>
    <rPh sb="0" eb="2">
      <t>ショウガイ</t>
    </rPh>
    <rPh sb="2" eb="4">
      <t>ガクシュウ</t>
    </rPh>
    <rPh sb="4" eb="5">
      <t>ブ</t>
    </rPh>
    <phoneticPr fontId="3"/>
  </si>
  <si>
    <t>久喜市生涯学習推進計画</t>
    <rPh sb="0" eb="3">
      <t>クキシ</t>
    </rPh>
    <rPh sb="3" eb="5">
      <t>ショウガイ</t>
    </rPh>
    <rPh sb="5" eb="7">
      <t>ガクシュウ</t>
    </rPh>
    <rPh sb="7" eb="9">
      <t>スイシン</t>
    </rPh>
    <rPh sb="9" eb="11">
      <t>ケイカク</t>
    </rPh>
    <phoneticPr fontId="3"/>
  </si>
  <si>
    <t>八潮市ホームページ</t>
    <rPh sb="0" eb="2">
      <t>ヤシオ</t>
    </rPh>
    <rPh sb="2" eb="3">
      <t>シ</t>
    </rPh>
    <phoneticPr fontId="3"/>
  </si>
  <si>
    <t>蓮田市ホームページ</t>
    <rPh sb="0" eb="2">
      <t>ハスダ</t>
    </rPh>
    <rPh sb="2" eb="3">
      <t>シ</t>
    </rPh>
    <phoneticPr fontId="3"/>
  </si>
  <si>
    <t>幸手市ホームページ</t>
    <rPh sb="0" eb="3">
      <t>サッテシ</t>
    </rPh>
    <phoneticPr fontId="3"/>
  </si>
  <si>
    <t>吉川市ホームページ</t>
    <rPh sb="0" eb="2">
      <t>ヨシカワ</t>
    </rPh>
    <rPh sb="2" eb="3">
      <t>シ</t>
    </rPh>
    <phoneticPr fontId="3"/>
  </si>
  <si>
    <t>夏休み子ども博物館</t>
    <phoneticPr fontId="4"/>
  </si>
  <si>
    <t>子育て学習</t>
    <rPh sb="0" eb="2">
      <t>コソダ</t>
    </rPh>
    <rPh sb="3" eb="5">
      <t>ガクシュウ</t>
    </rPh>
    <phoneticPr fontId="3"/>
  </si>
  <si>
    <t>家庭教育学級</t>
    <rPh sb="0" eb="2">
      <t>カテイ</t>
    </rPh>
    <rPh sb="2" eb="4">
      <t>キョウイク</t>
    </rPh>
    <rPh sb="4" eb="6">
      <t>ガッキュウ</t>
    </rPh>
    <phoneticPr fontId="3"/>
  </si>
  <si>
    <t>たちばな学級</t>
    <rPh sb="4" eb="6">
      <t>ガッキュウ</t>
    </rPh>
    <phoneticPr fontId="3"/>
  </si>
  <si>
    <t>聖学院大学公開講座</t>
    <rPh sb="0" eb="3">
      <t>セイガクイン</t>
    </rPh>
    <rPh sb="3" eb="5">
      <t>ダイガク</t>
    </rPh>
    <rPh sb="5" eb="7">
      <t>コウカイ</t>
    </rPh>
    <rPh sb="7" eb="9">
      <t>コウザ</t>
    </rPh>
    <phoneticPr fontId="3"/>
  </si>
  <si>
    <t>公民館と日本薬科大学との連携講座</t>
    <rPh sb="0" eb="3">
      <t>コウミンカン</t>
    </rPh>
    <rPh sb="4" eb="6">
      <t>ニホン</t>
    </rPh>
    <rPh sb="6" eb="8">
      <t>ヤッカ</t>
    </rPh>
    <rPh sb="8" eb="10">
      <t>ダイガク</t>
    </rPh>
    <rPh sb="12" eb="14">
      <t>レンケイ</t>
    </rPh>
    <rPh sb="14" eb="16">
      <t>コウザ</t>
    </rPh>
    <phoneticPr fontId="3"/>
  </si>
  <si>
    <t>市民の高度な学習意欲に対応した成人教育事業として、聖学院大学・さいたま市と連携し講座を行った。</t>
    <rPh sb="0" eb="2">
      <t>シミン</t>
    </rPh>
    <rPh sb="3" eb="5">
      <t>コウド</t>
    </rPh>
    <rPh sb="6" eb="8">
      <t>ガクシュウ</t>
    </rPh>
    <rPh sb="8" eb="10">
      <t>イヨク</t>
    </rPh>
    <rPh sb="11" eb="13">
      <t>タイオウ</t>
    </rPh>
    <rPh sb="15" eb="17">
      <t>セイジン</t>
    </rPh>
    <rPh sb="17" eb="19">
      <t>キョウイク</t>
    </rPh>
    <rPh sb="19" eb="21">
      <t>ジギョウ</t>
    </rPh>
    <rPh sb="25" eb="28">
      <t>セイガクイン</t>
    </rPh>
    <rPh sb="28" eb="30">
      <t>ダイガク</t>
    </rPh>
    <rPh sb="35" eb="36">
      <t>シ</t>
    </rPh>
    <rPh sb="37" eb="39">
      <t>レンケイ</t>
    </rPh>
    <rPh sb="40" eb="42">
      <t>コウザ</t>
    </rPh>
    <rPh sb="43" eb="44">
      <t>オコナ</t>
    </rPh>
    <phoneticPr fontId="3"/>
  </si>
  <si>
    <t>深く知ることを目的とし、日本薬科大学と公民館が連携し専門的な講座を行った。</t>
    <rPh sb="0" eb="1">
      <t>フカ</t>
    </rPh>
    <rPh sb="2" eb="3">
      <t>シ</t>
    </rPh>
    <rPh sb="7" eb="9">
      <t>モクテキ</t>
    </rPh>
    <rPh sb="12" eb="14">
      <t>ニホン</t>
    </rPh>
    <rPh sb="14" eb="16">
      <t>ヤッカ</t>
    </rPh>
    <rPh sb="16" eb="18">
      <t>ダイガク</t>
    </rPh>
    <rPh sb="19" eb="22">
      <t>コウミンカン</t>
    </rPh>
    <rPh sb="23" eb="25">
      <t>レンケイ</t>
    </rPh>
    <rPh sb="26" eb="29">
      <t>センモンテキ</t>
    </rPh>
    <rPh sb="30" eb="32">
      <t>コウザ</t>
    </rPh>
    <rPh sb="33" eb="34">
      <t>オコナ</t>
    </rPh>
    <phoneticPr fontId="3"/>
  </si>
  <si>
    <t>あげおヒューマンライツミーティング21</t>
  </si>
  <si>
    <t>地域の大学や自治体が連携し、子どもの知的好奇心を刺激する様々な講義や体験を提供した。</t>
    <rPh sb="0" eb="2">
      <t>チイキ</t>
    </rPh>
    <rPh sb="3" eb="5">
      <t>ダイガク</t>
    </rPh>
    <rPh sb="6" eb="9">
      <t>ジチタイ</t>
    </rPh>
    <rPh sb="10" eb="12">
      <t>レンケイ</t>
    </rPh>
    <rPh sb="14" eb="15">
      <t>コ</t>
    </rPh>
    <rPh sb="18" eb="20">
      <t>チテキ</t>
    </rPh>
    <rPh sb="20" eb="23">
      <t>コウキシン</t>
    </rPh>
    <rPh sb="24" eb="26">
      <t>シゲキ</t>
    </rPh>
    <rPh sb="28" eb="30">
      <t>サマザマ</t>
    </rPh>
    <rPh sb="31" eb="33">
      <t>コウギ</t>
    </rPh>
    <rPh sb="34" eb="36">
      <t>タイケン</t>
    </rPh>
    <rPh sb="37" eb="39">
      <t>テイキョウ</t>
    </rPh>
    <phoneticPr fontId="3"/>
  </si>
  <si>
    <t>子ども大学あげお・いな・おけがわ</t>
    <rPh sb="0" eb="1">
      <t>コ</t>
    </rPh>
    <rPh sb="3" eb="5">
      <t>ダイガク</t>
    </rPh>
    <phoneticPr fontId="3"/>
  </si>
  <si>
    <t>人材バンク “魅学”</t>
  </si>
  <si>
    <t>上尾市まなびすと指導者バンク</t>
    <rPh sb="0" eb="3">
      <t>アゲオシ</t>
    </rPh>
    <rPh sb="8" eb="11">
      <t>シドウシャ</t>
    </rPh>
    <phoneticPr fontId="3"/>
  </si>
  <si>
    <t>朝霞市生涯学習ボランティアバンク</t>
  </si>
  <si>
    <t>生涯学習指導者紹介・登録制度</t>
  </si>
  <si>
    <t>新座市立図書館ボランティア</t>
  </si>
  <si>
    <t>桶川み・ら・い塾　人財バンク</t>
    <rPh sb="0" eb="2">
      <t>オケガワ</t>
    </rPh>
    <rPh sb="7" eb="8">
      <t>ジュク</t>
    </rPh>
    <rPh sb="9" eb="11">
      <t>ジンザイ</t>
    </rPh>
    <phoneticPr fontId="3"/>
  </si>
  <si>
    <t>職員出前講座</t>
    <rPh sb="0" eb="2">
      <t>ショクイン</t>
    </rPh>
    <rPh sb="2" eb="4">
      <t>デマエ</t>
    </rPh>
    <rPh sb="4" eb="6">
      <t>コウザ</t>
    </rPh>
    <phoneticPr fontId="3"/>
  </si>
  <si>
    <t>市民大学きたもと学苑</t>
    <rPh sb="0" eb="4">
      <t>シミンダイガク</t>
    </rPh>
    <rPh sb="8" eb="10">
      <t>ガクエン</t>
    </rPh>
    <phoneticPr fontId="3"/>
  </si>
  <si>
    <t>生涯学習ボランティア人材バンク制度</t>
    <rPh sb="15" eb="17">
      <t>セイド</t>
    </rPh>
    <phoneticPr fontId="3"/>
  </si>
  <si>
    <t>生涯学習ボランティア制度　　　　　　　　　　　　　　　　　　　　　　　　　</t>
    <rPh sb="0" eb="2">
      <t>ショウガイ</t>
    </rPh>
    <rPh sb="2" eb="4">
      <t>ガクシュウ</t>
    </rPh>
    <rPh sb="10" eb="12">
      <t>セイド</t>
    </rPh>
    <phoneticPr fontId="3"/>
  </si>
  <si>
    <t>博物館ボランティア制度（さやまナビーズ）</t>
  </si>
  <si>
    <t>図書館ボランティア</t>
  </si>
  <si>
    <t>青少年活動センター運営協力会</t>
    <rPh sb="0" eb="3">
      <t>セイショウネン</t>
    </rPh>
    <rPh sb="3" eb="5">
      <t>カツドウ</t>
    </rPh>
    <rPh sb="9" eb="11">
      <t>ウンエイ</t>
    </rPh>
    <rPh sb="11" eb="14">
      <t>キョウリョクカイ</t>
    </rPh>
    <phoneticPr fontId="3"/>
  </si>
  <si>
    <t>富士見市市民人材バンク</t>
    <rPh sb="0" eb="4">
      <t>フジミシ</t>
    </rPh>
    <rPh sb="4" eb="6">
      <t>シミン</t>
    </rPh>
    <rPh sb="6" eb="8">
      <t>ジンザイ</t>
    </rPh>
    <phoneticPr fontId="3"/>
  </si>
  <si>
    <t>生涯学習まちづくり出前講座</t>
  </si>
  <si>
    <t xml:space="preserve">ふじみ野市生きがい学習ボランティア                                                                                                                                                                                                                                                                                                                                                       </t>
    <rPh sb="3" eb="4">
      <t>ノ</t>
    </rPh>
    <rPh sb="4" eb="5">
      <t>シ</t>
    </rPh>
    <rPh sb="5" eb="6">
      <t>イ</t>
    </rPh>
    <rPh sb="9" eb="11">
      <t>ガクシュウ</t>
    </rPh>
    <phoneticPr fontId="3"/>
  </si>
  <si>
    <t>寄居生活学の達人</t>
    <rPh sb="0" eb="2">
      <t>ヨリイ</t>
    </rPh>
    <rPh sb="2" eb="4">
      <t>セイカツ</t>
    </rPh>
    <rPh sb="4" eb="5">
      <t>ガク</t>
    </rPh>
    <rPh sb="6" eb="8">
      <t>タツジン</t>
    </rPh>
    <phoneticPr fontId="3"/>
  </si>
  <si>
    <t>春日部市生涯学習人材情報登録制度</t>
  </si>
  <si>
    <t>生涯学習支援者人材バンク</t>
  </si>
  <si>
    <t>生涯学習人材バンク</t>
    <rPh sb="0" eb="2">
      <t>ショウガイ</t>
    </rPh>
    <rPh sb="2" eb="4">
      <t>ガクシュウ</t>
    </rPh>
    <rPh sb="4" eb="6">
      <t>ジンザイ</t>
    </rPh>
    <phoneticPr fontId="3"/>
  </si>
  <si>
    <t>ペアーズバンク</t>
  </si>
  <si>
    <t>まなびっちゃすぎと塾</t>
  </si>
  <si>
    <t>安心と豊かさのあるまちづくり出前講座</t>
    <rPh sb="0" eb="2">
      <t>アンシン</t>
    </rPh>
    <rPh sb="3" eb="4">
      <t>ユタ</t>
    </rPh>
    <rPh sb="14" eb="15">
      <t>デ</t>
    </rPh>
    <rPh sb="15" eb="16">
      <t>マエ</t>
    </rPh>
    <rPh sb="16" eb="18">
      <t>コウザ</t>
    </rPh>
    <phoneticPr fontId="3"/>
  </si>
  <si>
    <t>生涯学習まちづくり出前講座</t>
    <rPh sb="0" eb="2">
      <t>ショウガイ</t>
    </rPh>
    <rPh sb="2" eb="4">
      <t>ガクシュウ</t>
    </rPh>
    <rPh sb="9" eb="11">
      <t>デマエ</t>
    </rPh>
    <rPh sb="11" eb="13">
      <t>コウザ</t>
    </rPh>
    <phoneticPr fontId="3"/>
  </si>
  <si>
    <t>まちづくり出前講座</t>
    <rPh sb="5" eb="7">
      <t>デマエ</t>
    </rPh>
    <rPh sb="7" eb="9">
      <t>コウザ</t>
    </rPh>
    <phoneticPr fontId="3"/>
  </si>
  <si>
    <t>特別教室開放事業</t>
    <rPh sb="0" eb="2">
      <t>トクベツ</t>
    </rPh>
    <rPh sb="2" eb="4">
      <t>キョウシツ</t>
    </rPh>
    <rPh sb="4" eb="6">
      <t>カイホウ</t>
    </rPh>
    <rPh sb="6" eb="8">
      <t>ジギョウ</t>
    </rPh>
    <phoneticPr fontId="3"/>
  </si>
  <si>
    <t>サークル活動、市民講座の実施</t>
    <rPh sb="4" eb="6">
      <t>カツドウ</t>
    </rPh>
    <rPh sb="7" eb="9">
      <t>シミン</t>
    </rPh>
    <rPh sb="9" eb="11">
      <t>コウザ</t>
    </rPh>
    <rPh sb="12" eb="14">
      <t>ジッシ</t>
    </rPh>
    <phoneticPr fontId="3"/>
  </si>
  <si>
    <t>①居場所づくり、地域交流　②学習習慣の定着</t>
  </si>
  <si>
    <t>桶川市放課後子供教室</t>
    <rPh sb="0" eb="3">
      <t>オケガワシ</t>
    </rPh>
    <rPh sb="3" eb="6">
      <t>ホウカゴ</t>
    </rPh>
    <rPh sb="6" eb="8">
      <t>コドモ</t>
    </rPh>
    <rPh sb="8" eb="10">
      <t>キョウシツ</t>
    </rPh>
    <phoneticPr fontId="3"/>
  </si>
  <si>
    <t>地域活動室</t>
    <rPh sb="0" eb="2">
      <t>チイキ</t>
    </rPh>
    <rPh sb="2" eb="4">
      <t>カツドウ</t>
    </rPh>
    <rPh sb="4" eb="5">
      <t>シツ</t>
    </rPh>
    <phoneticPr fontId="3"/>
  </si>
  <si>
    <t>地域学習活動、放課後子ども教室　ほか</t>
    <rPh sb="0" eb="2">
      <t>チイキ</t>
    </rPh>
    <rPh sb="2" eb="4">
      <t>ガクシュウ</t>
    </rPh>
    <rPh sb="4" eb="6">
      <t>カツドウ</t>
    </rPh>
    <rPh sb="7" eb="10">
      <t>ホウカゴ</t>
    </rPh>
    <rPh sb="10" eb="11">
      <t>コ</t>
    </rPh>
    <rPh sb="13" eb="15">
      <t>キョウシツ</t>
    </rPh>
    <phoneticPr fontId="3"/>
  </si>
  <si>
    <t>放課後子どもげんき教室</t>
    <rPh sb="0" eb="3">
      <t>ホウカゴ</t>
    </rPh>
    <rPh sb="3" eb="4">
      <t>コ</t>
    </rPh>
    <rPh sb="9" eb="11">
      <t>キョウシツ</t>
    </rPh>
    <phoneticPr fontId="3"/>
  </si>
  <si>
    <t>放課後に、地域の方の参画を得て昔の遊びやスポーツを行う。</t>
    <rPh sb="0" eb="3">
      <t>ホウカゴ</t>
    </rPh>
    <rPh sb="5" eb="7">
      <t>チイキ</t>
    </rPh>
    <rPh sb="8" eb="9">
      <t>カタ</t>
    </rPh>
    <rPh sb="10" eb="12">
      <t>サンカク</t>
    </rPh>
    <rPh sb="13" eb="14">
      <t>エ</t>
    </rPh>
    <rPh sb="15" eb="16">
      <t>ムカシ</t>
    </rPh>
    <rPh sb="17" eb="18">
      <t>アソ</t>
    </rPh>
    <rPh sb="25" eb="26">
      <t>オコナ</t>
    </rPh>
    <phoneticPr fontId="3"/>
  </si>
  <si>
    <t>鳩ヶ丘のびのびプラザ</t>
    <rPh sb="0" eb="1">
      <t>ハト</t>
    </rPh>
    <rPh sb="2" eb="3">
      <t>オカ</t>
    </rPh>
    <phoneticPr fontId="3"/>
  </si>
  <si>
    <t>小学生学習支援事業「がんばル～ム」</t>
    <rPh sb="0" eb="3">
      <t>ショウガクセイ</t>
    </rPh>
    <rPh sb="3" eb="5">
      <t>ガクシュウ</t>
    </rPh>
    <rPh sb="5" eb="7">
      <t>シエン</t>
    </rPh>
    <rPh sb="7" eb="9">
      <t>ジギョウ</t>
    </rPh>
    <phoneticPr fontId="3"/>
  </si>
  <si>
    <t>学習支援</t>
    <rPh sb="0" eb="2">
      <t>ガクシュウ</t>
    </rPh>
    <rPh sb="2" eb="4">
      <t>シエン</t>
    </rPh>
    <phoneticPr fontId="3"/>
  </si>
  <si>
    <t>上里町放課後子供教室</t>
    <rPh sb="0" eb="2">
      <t>カミサト</t>
    </rPh>
    <rPh sb="2" eb="3">
      <t>マチ</t>
    </rPh>
    <rPh sb="3" eb="6">
      <t>ホウカゴ</t>
    </rPh>
    <rPh sb="6" eb="8">
      <t>コドモ</t>
    </rPh>
    <rPh sb="8" eb="10">
      <t>キョウシツ</t>
    </rPh>
    <phoneticPr fontId="3"/>
  </si>
  <si>
    <t>体験活動　地域交流等</t>
    <rPh sb="0" eb="2">
      <t>タイケン</t>
    </rPh>
    <rPh sb="2" eb="4">
      <t>カツドウ</t>
    </rPh>
    <rPh sb="5" eb="7">
      <t>チイキ</t>
    </rPh>
    <rPh sb="7" eb="9">
      <t>コウリュウ</t>
    </rPh>
    <rPh sb="9" eb="10">
      <t>ナド</t>
    </rPh>
    <phoneticPr fontId="3"/>
  </si>
  <si>
    <t>地域学習活動</t>
    <rPh sb="0" eb="2">
      <t>チイキ</t>
    </rPh>
    <rPh sb="2" eb="4">
      <t>ガクシュウ</t>
    </rPh>
    <rPh sb="4" eb="6">
      <t>カツドウ</t>
    </rPh>
    <phoneticPr fontId="3"/>
  </si>
  <si>
    <t>放課後子ども教室</t>
    <rPh sb="0" eb="3">
      <t>ホウカゴ</t>
    </rPh>
    <rPh sb="3" eb="4">
      <t>コ</t>
    </rPh>
    <rPh sb="6" eb="8">
      <t>キョウシツ</t>
    </rPh>
    <phoneticPr fontId="3"/>
  </si>
  <si>
    <t>地域の人々による、学習支援、運動、世代間交流等</t>
    <rPh sb="0" eb="2">
      <t>チイキ</t>
    </rPh>
    <rPh sb="3" eb="5">
      <t>ヒトビト</t>
    </rPh>
    <rPh sb="9" eb="11">
      <t>ガクシュウ</t>
    </rPh>
    <rPh sb="11" eb="13">
      <t>シエン</t>
    </rPh>
    <rPh sb="14" eb="16">
      <t>ウンドウ</t>
    </rPh>
    <rPh sb="17" eb="20">
      <t>セダイカン</t>
    </rPh>
    <rPh sb="20" eb="22">
      <t>コウリュウ</t>
    </rPh>
    <rPh sb="22" eb="23">
      <t>ナド</t>
    </rPh>
    <phoneticPr fontId="3"/>
  </si>
  <si>
    <t>放課後子供教室</t>
  </si>
  <si>
    <t>学習、スポーツ、レクリエーション</t>
  </si>
  <si>
    <t>小学校の就学時健康診断の際、保護者の待ち時間を利用し、子育てに関する講座を開催する。講師は埼玉県家庭教育アドバイザー。保護者が幼児の託児を希望した場合、ボランティア団体に依頼。</t>
    <rPh sb="0" eb="3">
      <t>ショウガッコウ</t>
    </rPh>
    <rPh sb="4" eb="6">
      <t>シュウガク</t>
    </rPh>
    <rPh sb="6" eb="7">
      <t>ジ</t>
    </rPh>
    <rPh sb="7" eb="9">
      <t>ケンコウ</t>
    </rPh>
    <rPh sb="9" eb="11">
      <t>シンダン</t>
    </rPh>
    <rPh sb="12" eb="13">
      <t>サイ</t>
    </rPh>
    <rPh sb="14" eb="17">
      <t>ホゴシャ</t>
    </rPh>
    <rPh sb="18" eb="19">
      <t>マ</t>
    </rPh>
    <rPh sb="20" eb="22">
      <t>ジカン</t>
    </rPh>
    <rPh sb="23" eb="25">
      <t>リヨウ</t>
    </rPh>
    <rPh sb="27" eb="29">
      <t>コソダ</t>
    </rPh>
    <rPh sb="31" eb="32">
      <t>カン</t>
    </rPh>
    <rPh sb="34" eb="36">
      <t>コウザ</t>
    </rPh>
    <rPh sb="37" eb="39">
      <t>カイサイ</t>
    </rPh>
    <rPh sb="42" eb="44">
      <t>コウシ</t>
    </rPh>
    <rPh sb="45" eb="48">
      <t>サイタマケン</t>
    </rPh>
    <rPh sb="48" eb="50">
      <t>カテイ</t>
    </rPh>
    <rPh sb="50" eb="52">
      <t>キョウイク</t>
    </rPh>
    <rPh sb="59" eb="62">
      <t>ホゴシャ</t>
    </rPh>
    <rPh sb="63" eb="65">
      <t>ヨウジ</t>
    </rPh>
    <rPh sb="66" eb="68">
      <t>タクジ</t>
    </rPh>
    <rPh sb="69" eb="71">
      <t>キボウ</t>
    </rPh>
    <rPh sb="73" eb="75">
      <t>バアイ</t>
    </rPh>
    <rPh sb="82" eb="84">
      <t>ダンタイ</t>
    </rPh>
    <rPh sb="85" eb="87">
      <t>イライ</t>
    </rPh>
    <phoneticPr fontId="3"/>
  </si>
  <si>
    <t>小学校3、中学校1校の単位ＰＴＡとＰＴＡ連合会に委託し、家庭教育学級を実施してもらう。(人権教育に関する学習や交流）</t>
    <rPh sb="0" eb="3">
      <t>ショウガッコウ</t>
    </rPh>
    <rPh sb="5" eb="8">
      <t>チュウガッコウ</t>
    </rPh>
    <rPh sb="9" eb="10">
      <t>コウ</t>
    </rPh>
    <rPh sb="11" eb="13">
      <t>タンイ</t>
    </rPh>
    <rPh sb="20" eb="23">
      <t>レンゴウカイ</t>
    </rPh>
    <rPh sb="24" eb="26">
      <t>イタク</t>
    </rPh>
    <rPh sb="28" eb="30">
      <t>カテイ</t>
    </rPh>
    <rPh sb="30" eb="32">
      <t>キョウイク</t>
    </rPh>
    <rPh sb="32" eb="34">
      <t>ガッキュウ</t>
    </rPh>
    <rPh sb="35" eb="37">
      <t>ジッシ</t>
    </rPh>
    <rPh sb="44" eb="46">
      <t>ジンケン</t>
    </rPh>
    <rPh sb="46" eb="48">
      <t>キョウイク</t>
    </rPh>
    <rPh sb="49" eb="50">
      <t>カン</t>
    </rPh>
    <rPh sb="52" eb="54">
      <t>ガクシュウ</t>
    </rPh>
    <rPh sb="55" eb="57">
      <t>コウリュウ</t>
    </rPh>
    <phoneticPr fontId="3"/>
  </si>
  <si>
    <t>地域の複数の大学や市町村、企業・団体が連携して、子どもの知的好奇心を満足させる学びの機会を提供する。</t>
  </si>
  <si>
    <t>いろはふれあい祭り</t>
  </si>
  <si>
    <t>わこうっこクラブ</t>
  </si>
  <si>
    <t>放課後に小学校の余裕教室等を活用し、安全・安心な子どもの活動拠点(居場所)を提供した。</t>
  </si>
  <si>
    <t>成人式</t>
    <rPh sb="0" eb="3">
      <t>セイジンシキ</t>
    </rPh>
    <phoneticPr fontId="3"/>
  </si>
  <si>
    <t>和光市</t>
    <rPh sb="0" eb="3">
      <t>ワコウシ</t>
    </rPh>
    <phoneticPr fontId="4"/>
  </si>
  <si>
    <t>ブックスタート事業</t>
  </si>
  <si>
    <t>学校開放講座</t>
    <rPh sb="0" eb="2">
      <t>ガッコウ</t>
    </rPh>
    <rPh sb="2" eb="4">
      <t>カイホウ</t>
    </rPh>
    <rPh sb="4" eb="6">
      <t>コウザ</t>
    </rPh>
    <phoneticPr fontId="3"/>
  </si>
  <si>
    <t>学校が有する教育機能を地域に開放し、学校と地域の連携を深め、地域から信頼される学校づくりを推進した。</t>
  </si>
  <si>
    <t>人権講演会</t>
    <rPh sb="0" eb="2">
      <t>ジンケン</t>
    </rPh>
    <rPh sb="2" eb="4">
      <t>コウエン</t>
    </rPh>
    <rPh sb="4" eb="5">
      <t>カイ</t>
    </rPh>
    <phoneticPr fontId="3"/>
  </si>
  <si>
    <t>人権教育の推進を図るため、広く人権問題に対する理解と認識を深めるため、講演会を開催した。</t>
  </si>
  <si>
    <t>新座っ子ぱわーあっぷくらぶ事業</t>
  </si>
  <si>
    <t>子どもたちの様々な体験活動と学習活動の充実を目指し、地域の教育力を活用したクラブ活動を実施。</t>
  </si>
  <si>
    <t>はじめてブック</t>
  </si>
  <si>
    <t>新座市子どもの放課後居場所づくり事業</t>
  </si>
  <si>
    <t>放課後等に学校施設を活用して、子どもたちの安全・安心な活動拠点（居場所）を提供し、子供たちが心穏やかで健やかに育まれる環境づくりを推進した。</t>
  </si>
  <si>
    <t>ボランティアバンク</t>
  </si>
  <si>
    <t>地域の大学、市町村、県が協力し、子供の知的好奇心を刺激する学びの機会を提供する事業である。</t>
    <rPh sb="0" eb="2">
      <t>チイキ</t>
    </rPh>
    <rPh sb="3" eb="5">
      <t>ダイガク</t>
    </rPh>
    <rPh sb="6" eb="9">
      <t>シチョウソン</t>
    </rPh>
    <rPh sb="10" eb="11">
      <t>ケン</t>
    </rPh>
    <rPh sb="12" eb="14">
      <t>キョウリョク</t>
    </rPh>
    <rPh sb="16" eb="18">
      <t>コドモ</t>
    </rPh>
    <rPh sb="19" eb="21">
      <t>チテキ</t>
    </rPh>
    <rPh sb="21" eb="24">
      <t>コウキシン</t>
    </rPh>
    <rPh sb="25" eb="27">
      <t>シゲキ</t>
    </rPh>
    <rPh sb="29" eb="30">
      <t>マナ</t>
    </rPh>
    <rPh sb="32" eb="34">
      <t>キカイ</t>
    </rPh>
    <rPh sb="35" eb="37">
      <t>テイキョウ</t>
    </rPh>
    <rPh sb="39" eb="41">
      <t>ジギョウ</t>
    </rPh>
    <phoneticPr fontId="3"/>
  </si>
  <si>
    <t>べに花まつり　</t>
    <rPh sb="2" eb="3">
      <t>ハナ</t>
    </rPh>
    <phoneticPr fontId="3"/>
  </si>
  <si>
    <t>市民団体などからの要請を受け、市職員を講師として派遣する事業である。</t>
    <rPh sb="0" eb="2">
      <t>シミン</t>
    </rPh>
    <rPh sb="2" eb="4">
      <t>ダンタイ</t>
    </rPh>
    <rPh sb="9" eb="11">
      <t>ヨウセイ</t>
    </rPh>
    <rPh sb="12" eb="13">
      <t>ウ</t>
    </rPh>
    <rPh sb="15" eb="18">
      <t>シショクイン</t>
    </rPh>
    <rPh sb="19" eb="21">
      <t>コウシ</t>
    </rPh>
    <rPh sb="24" eb="26">
      <t>ハケン</t>
    </rPh>
    <rPh sb="28" eb="30">
      <t>ジギョウ</t>
    </rPh>
    <phoneticPr fontId="3"/>
  </si>
  <si>
    <t>紅花関連資料の展示、紅花染め体験ができる事業である。</t>
    <rPh sb="0" eb="2">
      <t>ベニバナ</t>
    </rPh>
    <rPh sb="2" eb="4">
      <t>カンレン</t>
    </rPh>
    <rPh sb="4" eb="6">
      <t>シリョウ</t>
    </rPh>
    <rPh sb="7" eb="9">
      <t>テンジ</t>
    </rPh>
    <rPh sb="10" eb="12">
      <t>ベニバナ</t>
    </rPh>
    <rPh sb="12" eb="13">
      <t>ソ</t>
    </rPh>
    <rPh sb="14" eb="16">
      <t>タイケン</t>
    </rPh>
    <rPh sb="20" eb="22">
      <t>ジギョウ</t>
    </rPh>
    <phoneticPr fontId="3"/>
  </si>
  <si>
    <t>桶川市</t>
    <rPh sb="0" eb="3">
      <t>オケガワシ</t>
    </rPh>
    <phoneticPr fontId="4"/>
  </si>
  <si>
    <t>生涯学習人権講座研修会</t>
    <rPh sb="0" eb="2">
      <t>ショウガイ</t>
    </rPh>
    <rPh sb="2" eb="4">
      <t>ガクシュウ</t>
    </rPh>
    <rPh sb="4" eb="6">
      <t>ジンケン</t>
    </rPh>
    <rPh sb="6" eb="8">
      <t>コウザ</t>
    </rPh>
    <rPh sb="8" eb="11">
      <t>ケンシュウカイ</t>
    </rPh>
    <phoneticPr fontId="3"/>
  </si>
  <si>
    <t>地域や職場における人権教育推進者の養成を目的として実施。教職員の研修も兼ねる。</t>
    <rPh sb="0" eb="2">
      <t>チイキ</t>
    </rPh>
    <rPh sb="3" eb="5">
      <t>ショクバ</t>
    </rPh>
    <rPh sb="9" eb="11">
      <t>ジンケン</t>
    </rPh>
    <rPh sb="11" eb="13">
      <t>キョウイク</t>
    </rPh>
    <rPh sb="13" eb="15">
      <t>スイシン</t>
    </rPh>
    <rPh sb="15" eb="16">
      <t>シャ</t>
    </rPh>
    <rPh sb="17" eb="19">
      <t>ヨウセイ</t>
    </rPh>
    <rPh sb="20" eb="22">
      <t>モクテキ</t>
    </rPh>
    <rPh sb="25" eb="27">
      <t>ジッシ</t>
    </rPh>
    <rPh sb="28" eb="31">
      <t>キョウショクイン</t>
    </rPh>
    <rPh sb="32" eb="34">
      <t>ケンシュウ</t>
    </rPh>
    <rPh sb="35" eb="36">
      <t>カ</t>
    </rPh>
    <phoneticPr fontId="3"/>
  </si>
  <si>
    <t>人権を守る市民の集い</t>
    <rPh sb="0" eb="2">
      <t>ジンケン</t>
    </rPh>
    <rPh sb="3" eb="4">
      <t>マモ</t>
    </rPh>
    <rPh sb="5" eb="7">
      <t>シミン</t>
    </rPh>
    <rPh sb="8" eb="9">
      <t>ツド</t>
    </rPh>
    <phoneticPr fontId="3"/>
  </si>
  <si>
    <t>大学公開講座</t>
    <rPh sb="0" eb="2">
      <t>ダイガク</t>
    </rPh>
    <rPh sb="2" eb="4">
      <t>コウカイ</t>
    </rPh>
    <rPh sb="4" eb="6">
      <t>コウザ</t>
    </rPh>
    <phoneticPr fontId="3"/>
  </si>
  <si>
    <t>特技や技能を持つ市民が講師となって行う生涯学習講座を実施。</t>
    <rPh sb="0" eb="2">
      <t>トクギ</t>
    </rPh>
    <rPh sb="3" eb="5">
      <t>ギノウ</t>
    </rPh>
    <rPh sb="6" eb="7">
      <t>モ</t>
    </rPh>
    <rPh sb="8" eb="10">
      <t>シミン</t>
    </rPh>
    <rPh sb="11" eb="13">
      <t>コウシ</t>
    </rPh>
    <rPh sb="17" eb="18">
      <t>オコナ</t>
    </rPh>
    <rPh sb="19" eb="21">
      <t>ショウガイ</t>
    </rPh>
    <rPh sb="21" eb="23">
      <t>ガクシュウ</t>
    </rPh>
    <rPh sb="23" eb="25">
      <t>コウザ</t>
    </rPh>
    <rPh sb="26" eb="28">
      <t>ジッシ</t>
    </rPh>
    <phoneticPr fontId="3"/>
  </si>
  <si>
    <t>町内小中高等学校、専門学校及び大学と連携し、各種講座を開設。町民へ学習機会を提供。</t>
    <rPh sb="0" eb="2">
      <t>チョウナイ</t>
    </rPh>
    <rPh sb="2" eb="6">
      <t>ショウチュウコウナド</t>
    </rPh>
    <rPh sb="6" eb="8">
      <t>ガッコウ</t>
    </rPh>
    <rPh sb="9" eb="11">
      <t>センモン</t>
    </rPh>
    <rPh sb="11" eb="13">
      <t>ガッコウ</t>
    </rPh>
    <rPh sb="13" eb="14">
      <t>オヨ</t>
    </rPh>
    <rPh sb="15" eb="17">
      <t>ダイガク</t>
    </rPh>
    <rPh sb="18" eb="20">
      <t>レンケイ</t>
    </rPh>
    <rPh sb="22" eb="24">
      <t>カクシュ</t>
    </rPh>
    <rPh sb="24" eb="26">
      <t>コウザ</t>
    </rPh>
    <rPh sb="27" eb="29">
      <t>カイセツ</t>
    </rPh>
    <rPh sb="30" eb="32">
      <t>チョウミン</t>
    </rPh>
    <rPh sb="33" eb="35">
      <t>ガクシュウ</t>
    </rPh>
    <rPh sb="35" eb="37">
      <t>キカイ</t>
    </rPh>
    <rPh sb="38" eb="40">
      <t>テイキョウ</t>
    </rPh>
    <phoneticPr fontId="3"/>
  </si>
  <si>
    <t>人権講座</t>
    <rPh sb="0" eb="2">
      <t>ジンケン</t>
    </rPh>
    <rPh sb="2" eb="4">
      <t>コウザ</t>
    </rPh>
    <phoneticPr fontId="3"/>
  </si>
  <si>
    <t>町人権推進課と連携し、講座を開催。</t>
    <rPh sb="0" eb="1">
      <t>マチ</t>
    </rPh>
    <rPh sb="1" eb="3">
      <t>ジンケン</t>
    </rPh>
    <rPh sb="3" eb="5">
      <t>スイシン</t>
    </rPh>
    <rPh sb="5" eb="6">
      <t>カ</t>
    </rPh>
    <rPh sb="7" eb="9">
      <t>レンケイ</t>
    </rPh>
    <rPh sb="11" eb="13">
      <t>コウザ</t>
    </rPh>
    <rPh sb="14" eb="16">
      <t>カイサイ</t>
    </rPh>
    <phoneticPr fontId="3"/>
  </si>
  <si>
    <t>ブックスタート</t>
  </si>
  <si>
    <t>町子育て支援センターと共催で、絵本との関わり合いを始める機会を提供。</t>
    <rPh sb="0" eb="1">
      <t>マチ</t>
    </rPh>
    <rPh sb="1" eb="3">
      <t>コソダ</t>
    </rPh>
    <rPh sb="4" eb="6">
      <t>シエン</t>
    </rPh>
    <rPh sb="11" eb="13">
      <t>キョウサイ</t>
    </rPh>
    <rPh sb="15" eb="17">
      <t>エホン</t>
    </rPh>
    <rPh sb="19" eb="20">
      <t>カカ</t>
    </rPh>
    <rPh sb="22" eb="23">
      <t>ア</t>
    </rPh>
    <rPh sb="25" eb="26">
      <t>ハジ</t>
    </rPh>
    <rPh sb="28" eb="30">
      <t>キカイ</t>
    </rPh>
    <rPh sb="31" eb="33">
      <t>テイキョウ</t>
    </rPh>
    <phoneticPr fontId="3"/>
  </si>
  <si>
    <t>ふれあいクラブ</t>
  </si>
  <si>
    <t>学校開放講座の一部、他市町の参加可能。</t>
    <rPh sb="0" eb="2">
      <t>ガッコウ</t>
    </rPh>
    <rPh sb="2" eb="4">
      <t>カイホウ</t>
    </rPh>
    <rPh sb="4" eb="6">
      <t>コウザ</t>
    </rPh>
    <rPh sb="7" eb="9">
      <t>イチブ</t>
    </rPh>
    <rPh sb="10" eb="11">
      <t>ホカ</t>
    </rPh>
    <rPh sb="11" eb="12">
      <t>シ</t>
    </rPh>
    <rPh sb="12" eb="13">
      <t>マチ</t>
    </rPh>
    <rPh sb="14" eb="16">
      <t>サンカ</t>
    </rPh>
    <rPh sb="16" eb="18">
      <t>カノウ</t>
    </rPh>
    <phoneticPr fontId="3"/>
  </si>
  <si>
    <t>パソコン寺子屋</t>
    <rPh sb="4" eb="7">
      <t>テラコヤ</t>
    </rPh>
    <phoneticPr fontId="3"/>
  </si>
  <si>
    <t>川越市</t>
    <rPh sb="0" eb="3">
      <t>カワゴエシ</t>
    </rPh>
    <phoneticPr fontId="4"/>
  </si>
  <si>
    <t>４か月児健診の会場において絵本を通して親子の関わりを深める手立てを伝え、子育て支援の一端を担う。</t>
  </si>
  <si>
    <t>就学時健診等を活用した子育て講座</t>
    <rPh sb="0" eb="2">
      <t>シュウガク</t>
    </rPh>
    <rPh sb="2" eb="3">
      <t>ジ</t>
    </rPh>
    <rPh sb="3" eb="5">
      <t>ケンシン</t>
    </rPh>
    <rPh sb="5" eb="6">
      <t>トウ</t>
    </rPh>
    <rPh sb="7" eb="9">
      <t>カツヨウ</t>
    </rPh>
    <rPh sb="11" eb="13">
      <t>コソダ</t>
    </rPh>
    <rPh sb="14" eb="16">
      <t>コウザ</t>
    </rPh>
    <phoneticPr fontId="3"/>
  </si>
  <si>
    <t>所沢市</t>
    <rPh sb="0" eb="3">
      <t>トコロザワシ</t>
    </rPh>
    <phoneticPr fontId="4"/>
  </si>
  <si>
    <t>巡回ホッケー教室</t>
    <rPh sb="0" eb="2">
      <t>ジュンカイ</t>
    </rPh>
    <rPh sb="6" eb="8">
      <t>キョウシツ</t>
    </rPh>
    <phoneticPr fontId="3"/>
  </si>
  <si>
    <t>母子交流会人形劇</t>
    <rPh sb="0" eb="2">
      <t>ボシ</t>
    </rPh>
    <rPh sb="2" eb="5">
      <t>コウリュウカイ</t>
    </rPh>
    <rPh sb="5" eb="8">
      <t>ニンギョウゲキ</t>
    </rPh>
    <phoneticPr fontId="3"/>
  </si>
  <si>
    <t>陽だまり・ふれあいウオーク</t>
    <rPh sb="0" eb="1">
      <t>ヒ</t>
    </rPh>
    <phoneticPr fontId="3"/>
  </si>
  <si>
    <t>飯能市</t>
    <rPh sb="0" eb="3">
      <t>ハンノウシ</t>
    </rPh>
    <phoneticPr fontId="4"/>
  </si>
  <si>
    <t>高齢者学級</t>
    <rPh sb="0" eb="3">
      <t>コウレイシャ</t>
    </rPh>
    <rPh sb="3" eb="5">
      <t>ガッキュウ</t>
    </rPh>
    <phoneticPr fontId="3"/>
  </si>
  <si>
    <t>運動学習能力を高めることを目的に行うトレーニングである。</t>
    <rPh sb="0" eb="2">
      <t>ウンドウ</t>
    </rPh>
    <rPh sb="2" eb="4">
      <t>ガクシュウ</t>
    </rPh>
    <rPh sb="4" eb="6">
      <t>ノウリョク</t>
    </rPh>
    <rPh sb="7" eb="8">
      <t>タカ</t>
    </rPh>
    <rPh sb="13" eb="15">
      <t>モクテキ</t>
    </rPh>
    <rPh sb="16" eb="17">
      <t>オコナ</t>
    </rPh>
    <phoneticPr fontId="3"/>
  </si>
  <si>
    <t>こども図書館まつり</t>
    <rPh sb="3" eb="6">
      <t>トショカン</t>
    </rPh>
    <phoneticPr fontId="3"/>
  </si>
  <si>
    <t>童謡・唱歌を楽しく歌いましょう</t>
    <rPh sb="0" eb="2">
      <t>ドウヨウ</t>
    </rPh>
    <rPh sb="3" eb="5">
      <t>ショウカ</t>
    </rPh>
    <rPh sb="6" eb="7">
      <t>タノ</t>
    </rPh>
    <rPh sb="9" eb="10">
      <t>ウタ</t>
    </rPh>
    <phoneticPr fontId="3"/>
  </si>
  <si>
    <t>童謡などの歌の講座である。</t>
    <rPh sb="0" eb="2">
      <t>ドウヨウ</t>
    </rPh>
    <rPh sb="5" eb="6">
      <t>ウタ</t>
    </rPh>
    <rPh sb="7" eb="9">
      <t>コウザ</t>
    </rPh>
    <phoneticPr fontId="3"/>
  </si>
  <si>
    <t>あけぼの教室</t>
  </si>
  <si>
    <t>狭山市</t>
    <rPh sb="0" eb="2">
      <t>サヤマ</t>
    </rPh>
    <rPh sb="2" eb="3">
      <t>シ</t>
    </rPh>
    <phoneticPr fontId="4"/>
  </si>
  <si>
    <t>健康料理講座</t>
  </si>
  <si>
    <t>ちびぞうクラブ</t>
  </si>
  <si>
    <t>博物館学習（授業活用）</t>
    <rPh sb="0" eb="3">
      <t>ハクブツカン</t>
    </rPh>
    <rPh sb="3" eb="5">
      <t>ガクシュウ</t>
    </rPh>
    <rPh sb="6" eb="8">
      <t>ジュギョウ</t>
    </rPh>
    <rPh sb="8" eb="10">
      <t>カツヨウ</t>
    </rPh>
    <phoneticPr fontId="3"/>
  </si>
  <si>
    <t>むささび食堂</t>
    <rPh sb="4" eb="6">
      <t>ショクドウ</t>
    </rPh>
    <phoneticPr fontId="3"/>
  </si>
  <si>
    <t>いるま生涯学習フェスティバル</t>
  </si>
  <si>
    <t>子育て講座</t>
    <rPh sb="0" eb="2">
      <t>コソダ</t>
    </rPh>
    <rPh sb="3" eb="5">
      <t>コウザ</t>
    </rPh>
    <phoneticPr fontId="3"/>
  </si>
  <si>
    <t>アリットお茶大学</t>
    <rPh sb="5" eb="6">
      <t>チャ</t>
    </rPh>
    <rPh sb="6" eb="8">
      <t>ダイガク</t>
    </rPh>
    <phoneticPr fontId="3"/>
  </si>
  <si>
    <t>平和憲法啓発事業</t>
    <rPh sb="0" eb="2">
      <t>ヘイワ</t>
    </rPh>
    <rPh sb="2" eb="4">
      <t>ケンポウ</t>
    </rPh>
    <rPh sb="4" eb="6">
      <t>ケイハツ</t>
    </rPh>
    <rPh sb="6" eb="8">
      <t>ジギョウ</t>
    </rPh>
    <phoneticPr fontId="3"/>
  </si>
  <si>
    <t>戦争体験者から戦争体験を聞き、命を尊ぶ平和学習事業を実施。</t>
    <rPh sb="0" eb="2">
      <t>センソウ</t>
    </rPh>
    <rPh sb="2" eb="4">
      <t>タイケン</t>
    </rPh>
    <rPh sb="4" eb="5">
      <t>シャ</t>
    </rPh>
    <rPh sb="7" eb="9">
      <t>センソウ</t>
    </rPh>
    <rPh sb="9" eb="11">
      <t>タイケン</t>
    </rPh>
    <rPh sb="12" eb="13">
      <t>キ</t>
    </rPh>
    <rPh sb="15" eb="16">
      <t>イノチ</t>
    </rPh>
    <rPh sb="17" eb="18">
      <t>トウト</t>
    </rPh>
    <rPh sb="19" eb="21">
      <t>ヘイワ</t>
    </rPh>
    <rPh sb="21" eb="23">
      <t>ガクシュウ</t>
    </rPh>
    <rPh sb="23" eb="25">
      <t>ジギョウ</t>
    </rPh>
    <rPh sb="26" eb="28">
      <t>ジッシ</t>
    </rPh>
    <phoneticPr fontId="3"/>
  </si>
  <si>
    <t>-</t>
    <phoneticPr fontId="4"/>
  </si>
  <si>
    <t>ピースフェスティバル</t>
  </si>
  <si>
    <t>富士見市</t>
    <rPh sb="0" eb="4">
      <t>フジミシ</t>
    </rPh>
    <phoneticPr fontId="4"/>
  </si>
  <si>
    <t>豆の木学校</t>
    <rPh sb="0" eb="1">
      <t>マメ</t>
    </rPh>
    <rPh sb="2" eb="3">
      <t>キ</t>
    </rPh>
    <rPh sb="3" eb="5">
      <t>ガッコウ</t>
    </rPh>
    <phoneticPr fontId="3"/>
  </si>
  <si>
    <t>異年齢集団による夏休み生活体験を実施。</t>
    <rPh sb="0" eb="1">
      <t>イ</t>
    </rPh>
    <rPh sb="1" eb="3">
      <t>ネンレイ</t>
    </rPh>
    <rPh sb="3" eb="5">
      <t>シュウダン</t>
    </rPh>
    <rPh sb="8" eb="10">
      <t>ナツヤス</t>
    </rPh>
    <rPh sb="11" eb="13">
      <t>セイカツ</t>
    </rPh>
    <rPh sb="13" eb="15">
      <t>タイケン</t>
    </rPh>
    <rPh sb="16" eb="18">
      <t>ジッシ</t>
    </rPh>
    <phoneticPr fontId="3"/>
  </si>
  <si>
    <t>やなせ川いかだラリー</t>
    <rPh sb="3" eb="4">
      <t>ガワ</t>
    </rPh>
    <phoneticPr fontId="3"/>
  </si>
  <si>
    <t>川の探検隊</t>
    <rPh sb="0" eb="1">
      <t>カワ</t>
    </rPh>
    <rPh sb="2" eb="4">
      <t>タンケン</t>
    </rPh>
    <rPh sb="4" eb="5">
      <t>タイ</t>
    </rPh>
    <phoneticPr fontId="3"/>
  </si>
  <si>
    <t>学力のびのび塾</t>
    <rPh sb="0" eb="2">
      <t>ガクリョク</t>
    </rPh>
    <rPh sb="6" eb="7">
      <t>ジュク</t>
    </rPh>
    <phoneticPr fontId="3"/>
  </si>
  <si>
    <t>坂戸市職員出前講座</t>
    <rPh sb="0" eb="3">
      <t>サカドシ</t>
    </rPh>
    <rPh sb="3" eb="5">
      <t>ショクイン</t>
    </rPh>
    <rPh sb="5" eb="7">
      <t>デマエ</t>
    </rPh>
    <rPh sb="7" eb="9">
      <t>コウザ</t>
    </rPh>
    <phoneticPr fontId="3"/>
  </si>
  <si>
    <t>市民団体等が主催する勉強会に市職員を講師として派遣する事業。</t>
    <rPh sb="0" eb="2">
      <t>シミン</t>
    </rPh>
    <rPh sb="2" eb="4">
      <t>ダンタイ</t>
    </rPh>
    <rPh sb="4" eb="5">
      <t>トウ</t>
    </rPh>
    <rPh sb="6" eb="8">
      <t>シュサイ</t>
    </rPh>
    <rPh sb="10" eb="12">
      <t>ベンキョウ</t>
    </rPh>
    <rPh sb="12" eb="13">
      <t>カイ</t>
    </rPh>
    <rPh sb="14" eb="17">
      <t>シショクイン</t>
    </rPh>
    <rPh sb="18" eb="20">
      <t>コウシ</t>
    </rPh>
    <rPh sb="23" eb="25">
      <t>ハケン</t>
    </rPh>
    <rPh sb="27" eb="29">
      <t>ジギョウ</t>
    </rPh>
    <phoneticPr fontId="3"/>
  </si>
  <si>
    <t>ゆりかご教室</t>
  </si>
  <si>
    <t>妊婦に乳幼児への読書案内や図書館利用案内を行う。</t>
  </si>
  <si>
    <t>ひ・まわり探検隊事業</t>
    <rPh sb="5" eb="7">
      <t>タンケン</t>
    </rPh>
    <rPh sb="7" eb="8">
      <t>タイ</t>
    </rPh>
    <rPh sb="8" eb="10">
      <t>ジギョウ</t>
    </rPh>
    <phoneticPr fontId="3"/>
  </si>
  <si>
    <t>小学生を対象に夏休み中の体験学習を行う。</t>
    <rPh sb="0" eb="3">
      <t>ショウガクセイ</t>
    </rPh>
    <rPh sb="4" eb="6">
      <t>タイショウ</t>
    </rPh>
    <rPh sb="7" eb="9">
      <t>ナツヤス</t>
    </rPh>
    <rPh sb="10" eb="11">
      <t>チュウ</t>
    </rPh>
    <rPh sb="12" eb="14">
      <t>タイケン</t>
    </rPh>
    <rPh sb="14" eb="16">
      <t>ガクシュウ</t>
    </rPh>
    <rPh sb="17" eb="18">
      <t>オコナ</t>
    </rPh>
    <phoneticPr fontId="3"/>
  </si>
  <si>
    <t>各小中学校と連携し、保護者向け子育て講座を開催する。</t>
    <rPh sb="0" eb="1">
      <t>カク</t>
    </rPh>
    <rPh sb="1" eb="5">
      <t>ショウチュウガッコウ</t>
    </rPh>
    <rPh sb="6" eb="8">
      <t>レンケイ</t>
    </rPh>
    <rPh sb="10" eb="13">
      <t>ホゴシャ</t>
    </rPh>
    <rPh sb="13" eb="14">
      <t>ム</t>
    </rPh>
    <rPh sb="15" eb="17">
      <t>コソダ</t>
    </rPh>
    <rPh sb="18" eb="20">
      <t>コウザ</t>
    </rPh>
    <rPh sb="21" eb="23">
      <t>カイサイ</t>
    </rPh>
    <phoneticPr fontId="3"/>
  </si>
  <si>
    <t>日高市</t>
    <rPh sb="0" eb="3">
      <t>ヒダカシ</t>
    </rPh>
    <phoneticPr fontId="4"/>
  </si>
  <si>
    <t>日高ライブリーカレッジ開催事業</t>
  </si>
  <si>
    <t>受講生有志による企画運営委員が、講座の自主的な運営を実施し、大学の教授等を講師に招き講座を開設している。</t>
  </si>
  <si>
    <t>小学3年生公民館体験教室</t>
    <rPh sb="0" eb="2">
      <t>ショウガク</t>
    </rPh>
    <rPh sb="3" eb="5">
      <t>ネンセイ</t>
    </rPh>
    <rPh sb="5" eb="8">
      <t>コウミンカン</t>
    </rPh>
    <rPh sb="8" eb="10">
      <t>タイケン</t>
    </rPh>
    <rPh sb="10" eb="12">
      <t>キョウシツ</t>
    </rPh>
    <phoneticPr fontId="3"/>
  </si>
  <si>
    <t>管内小学校の3年生を対象に、公民館利用団体の協力による公民館活動の体験教室を実施した。</t>
    <rPh sb="0" eb="2">
      <t>カンナイ</t>
    </rPh>
    <rPh sb="2" eb="5">
      <t>ショウガッコウ</t>
    </rPh>
    <rPh sb="7" eb="9">
      <t>ネンセイ</t>
    </rPh>
    <rPh sb="10" eb="12">
      <t>タイショウ</t>
    </rPh>
    <rPh sb="14" eb="17">
      <t>コウミンカン</t>
    </rPh>
    <rPh sb="17" eb="19">
      <t>リヨウ</t>
    </rPh>
    <rPh sb="19" eb="21">
      <t>ダンタイ</t>
    </rPh>
    <rPh sb="22" eb="24">
      <t>キョウリョク</t>
    </rPh>
    <rPh sb="27" eb="30">
      <t>コウミンカン</t>
    </rPh>
    <rPh sb="30" eb="32">
      <t>カツドウ</t>
    </rPh>
    <rPh sb="33" eb="35">
      <t>タイケン</t>
    </rPh>
    <rPh sb="35" eb="37">
      <t>キョウシツ</t>
    </rPh>
    <rPh sb="38" eb="40">
      <t>ジッシ</t>
    </rPh>
    <phoneticPr fontId="3"/>
  </si>
  <si>
    <t>社会科の学習指導要領に基づき、資料館において地域の歴史などを学習・体験する。</t>
    <rPh sb="0" eb="3">
      <t>シャカイカ</t>
    </rPh>
    <rPh sb="4" eb="6">
      <t>ガクシュウ</t>
    </rPh>
    <rPh sb="6" eb="8">
      <t>シドウ</t>
    </rPh>
    <rPh sb="8" eb="10">
      <t>ヨウリョウ</t>
    </rPh>
    <rPh sb="11" eb="12">
      <t>モト</t>
    </rPh>
    <rPh sb="15" eb="17">
      <t>シリョウ</t>
    </rPh>
    <rPh sb="17" eb="18">
      <t>カン</t>
    </rPh>
    <rPh sb="22" eb="24">
      <t>チイキ</t>
    </rPh>
    <rPh sb="25" eb="27">
      <t>レキシ</t>
    </rPh>
    <rPh sb="30" eb="32">
      <t>ガクシュウ</t>
    </rPh>
    <rPh sb="33" eb="35">
      <t>タイケン</t>
    </rPh>
    <phoneticPr fontId="3"/>
  </si>
  <si>
    <t>ふじみ野市平和祈念フェスティバル</t>
    <rPh sb="3" eb="4">
      <t>ノ</t>
    </rPh>
    <rPh sb="4" eb="5">
      <t>シ</t>
    </rPh>
    <rPh sb="5" eb="7">
      <t>ヘイワ</t>
    </rPh>
    <rPh sb="7" eb="9">
      <t>キネン</t>
    </rPh>
    <phoneticPr fontId="3"/>
  </si>
  <si>
    <t>展示事業</t>
    <rPh sb="0" eb="1">
      <t>テン</t>
    </rPh>
    <rPh sb="1" eb="2">
      <t>ジ</t>
    </rPh>
    <rPh sb="2" eb="4">
      <t>ジギョウ</t>
    </rPh>
    <phoneticPr fontId="3"/>
  </si>
  <si>
    <t>テーマを決めて資料紹介をする特別展・企画展、季節に合わせた季節展示などを実施。</t>
    <rPh sb="4" eb="5">
      <t>キ</t>
    </rPh>
    <rPh sb="7" eb="9">
      <t>シリョウ</t>
    </rPh>
    <rPh sb="9" eb="11">
      <t>ショウカイ</t>
    </rPh>
    <rPh sb="14" eb="17">
      <t>トクベツテン</t>
    </rPh>
    <rPh sb="18" eb="20">
      <t>キカク</t>
    </rPh>
    <rPh sb="20" eb="21">
      <t>テン</t>
    </rPh>
    <rPh sb="22" eb="24">
      <t>キセツ</t>
    </rPh>
    <rPh sb="25" eb="26">
      <t>ア</t>
    </rPh>
    <rPh sb="29" eb="31">
      <t>キセツ</t>
    </rPh>
    <rPh sb="31" eb="32">
      <t>テン</t>
    </rPh>
    <rPh sb="32" eb="33">
      <t>ジ</t>
    </rPh>
    <rPh sb="36" eb="38">
      <t>ジッシ</t>
    </rPh>
    <phoneticPr fontId="3"/>
  </si>
  <si>
    <t>子ども大学</t>
  </si>
  <si>
    <t>町内の様々な学習素材を活用した子どもたちの学習活動を核とし、その支援に地域の大人たちが集い、マンパワー・学習素材を提供する。</t>
    <rPh sb="0" eb="2">
      <t>チョウナイ</t>
    </rPh>
    <rPh sb="3" eb="27">
      <t>サマザマナガクシュウソザイヲカツヨウシタコドモタチノガクシュウカツドウヲカク</t>
    </rPh>
    <rPh sb="32" eb="34">
      <t>シエン</t>
    </rPh>
    <rPh sb="35" eb="37">
      <t>チイキ</t>
    </rPh>
    <rPh sb="38" eb="40">
      <t>オトナ</t>
    </rPh>
    <rPh sb="43" eb="44">
      <t>ツド</t>
    </rPh>
    <rPh sb="52" eb="56">
      <t>ガクシュウソザイ</t>
    </rPh>
    <rPh sb="57" eb="59">
      <t>テイキョウ</t>
    </rPh>
    <phoneticPr fontId="3"/>
  </si>
  <si>
    <t>2歳後半から6歳ぐらいの幼児期に本を読み聞かせることで子どもの感性を育むとともに、親子で絵本を楽しむ喜びを感じてもらう。</t>
    <rPh sb="1" eb="4">
      <t>サイコウハン</t>
    </rPh>
    <rPh sb="7" eb="8">
      <t>サイ</t>
    </rPh>
    <rPh sb="12" eb="15">
      <t>ヨウジキ</t>
    </rPh>
    <rPh sb="16" eb="17">
      <t>ホン</t>
    </rPh>
    <rPh sb="18" eb="19">
      <t>ヨ</t>
    </rPh>
    <rPh sb="20" eb="21">
      <t>キ</t>
    </rPh>
    <rPh sb="27" eb="28">
      <t>コ</t>
    </rPh>
    <rPh sb="31" eb="33">
      <t>カンセイ</t>
    </rPh>
    <rPh sb="34" eb="35">
      <t>ハグク</t>
    </rPh>
    <rPh sb="41" eb="43">
      <t>オヤコ</t>
    </rPh>
    <rPh sb="44" eb="46">
      <t>エホン</t>
    </rPh>
    <rPh sb="47" eb="48">
      <t>タノ</t>
    </rPh>
    <rPh sb="50" eb="51">
      <t>ヨロコ</t>
    </rPh>
    <rPh sb="53" eb="54">
      <t>カン</t>
    </rPh>
    <phoneticPr fontId="3"/>
  </si>
  <si>
    <t>ブックスタートプラス</t>
  </si>
  <si>
    <t>生後4ヶ月から2歳半くらいの幼児期に本を読み聞かせることで子どもの感性を育むとともに、親子で絵本を楽しむ喜びを感じてもらう。</t>
    <rPh sb="0" eb="2">
      <t>セイゴ</t>
    </rPh>
    <rPh sb="4" eb="5">
      <t>ゲツ</t>
    </rPh>
    <rPh sb="8" eb="10">
      <t>サイハン</t>
    </rPh>
    <rPh sb="14" eb="17">
      <t>ヨウジキ</t>
    </rPh>
    <rPh sb="18" eb="19">
      <t>ホン</t>
    </rPh>
    <rPh sb="20" eb="21">
      <t>ヨ</t>
    </rPh>
    <rPh sb="22" eb="23">
      <t>キ</t>
    </rPh>
    <rPh sb="29" eb="30">
      <t>コ</t>
    </rPh>
    <rPh sb="33" eb="35">
      <t>カンセイ</t>
    </rPh>
    <rPh sb="36" eb="37">
      <t>ハグク</t>
    </rPh>
    <rPh sb="43" eb="45">
      <t>オヤコ</t>
    </rPh>
    <rPh sb="46" eb="48">
      <t>エホン</t>
    </rPh>
    <rPh sb="49" eb="50">
      <t>タノ</t>
    </rPh>
    <rPh sb="52" eb="53">
      <t>ヨロコ</t>
    </rPh>
    <rPh sb="55" eb="56">
      <t>カン</t>
    </rPh>
    <phoneticPr fontId="3"/>
  </si>
  <si>
    <t>学校体育施設開放事業</t>
    <rPh sb="2" eb="6">
      <t>タイイクシセツ</t>
    </rPh>
    <phoneticPr fontId="3"/>
  </si>
  <si>
    <t>住民スポーツ・レクリエーション活動の場を確保するために、学校体育施設を開放している。</t>
    <rPh sb="0" eb="2">
      <t>ジュウミン</t>
    </rPh>
    <rPh sb="15" eb="17">
      <t>カツドウ</t>
    </rPh>
    <rPh sb="18" eb="19">
      <t>バ</t>
    </rPh>
    <rPh sb="20" eb="22">
      <t>カクホ</t>
    </rPh>
    <rPh sb="28" eb="34">
      <t>ガッコウタイイクシセツ</t>
    </rPh>
    <rPh sb="35" eb="37">
      <t>カイホウ</t>
    </rPh>
    <phoneticPr fontId="3"/>
  </si>
  <si>
    <t>子どもフェスティバル</t>
  </si>
  <si>
    <t>教育・文化・スポーツ等の多面にわたる活動や体験を通して子ども自らの見識を広め、自主性・自発性を助長するとともに地域並びに団体相互の交流を図る。</t>
    <rPh sb="0" eb="2">
      <t>キョウイク</t>
    </rPh>
    <rPh sb="3" eb="5">
      <t>ブンカ</t>
    </rPh>
    <rPh sb="10" eb="11">
      <t>トウ</t>
    </rPh>
    <rPh sb="12" eb="14">
      <t>タメン</t>
    </rPh>
    <rPh sb="18" eb="20">
      <t>カツドウ</t>
    </rPh>
    <rPh sb="21" eb="23">
      <t>タイケン</t>
    </rPh>
    <rPh sb="24" eb="25">
      <t>トオ</t>
    </rPh>
    <rPh sb="27" eb="28">
      <t>コ</t>
    </rPh>
    <rPh sb="30" eb="31">
      <t>ミズカ</t>
    </rPh>
    <rPh sb="33" eb="35">
      <t>ケンシキ</t>
    </rPh>
    <rPh sb="36" eb="37">
      <t>ヒロ</t>
    </rPh>
    <rPh sb="39" eb="42">
      <t>ジシュセイ</t>
    </rPh>
    <rPh sb="43" eb="46">
      <t>ジハツセイ</t>
    </rPh>
    <rPh sb="47" eb="49">
      <t>ジョチョウ</t>
    </rPh>
    <rPh sb="55" eb="58">
      <t>チイキナラ</t>
    </rPh>
    <rPh sb="60" eb="64">
      <t>ダンタイソウゴ</t>
    </rPh>
    <rPh sb="65" eb="67">
      <t>コウリュウ</t>
    </rPh>
    <rPh sb="68" eb="69">
      <t>ハカ</t>
    </rPh>
    <phoneticPr fontId="3"/>
  </si>
  <si>
    <t>町民文化祭</t>
  </si>
  <si>
    <t>文化協会まつり</t>
  </si>
  <si>
    <t>伝統芸能鑑賞を提供することにより、多くの町民に伝統芸能の関心を深めることを目的として実施。</t>
    <rPh sb="0" eb="6">
      <t>デントウゲイノウカンショウ</t>
    </rPh>
    <rPh sb="7" eb="9">
      <t>テイキョウ</t>
    </rPh>
    <rPh sb="17" eb="18">
      <t>オオ</t>
    </rPh>
    <rPh sb="20" eb="22">
      <t>チョウミン</t>
    </rPh>
    <phoneticPr fontId="3"/>
  </si>
  <si>
    <t>三芳町ジュニアボランティアリーダー</t>
  </si>
  <si>
    <t>町の子供たちの活動を、中高生が支援する。活動の中で、相互の親睦、自主性や協調性を高めている。</t>
  </si>
  <si>
    <t>チャレンジアドベンチャー</t>
  </si>
  <si>
    <t>野外活動を通じて自然とのふれあいや集団活動のルールを学ぶとともに参加者の親睦・交流を深める。</t>
    <rPh sb="0" eb="4">
      <t>ヤガイカツドウ</t>
    </rPh>
    <rPh sb="5" eb="6">
      <t>ツウ</t>
    </rPh>
    <rPh sb="8" eb="10">
      <t>シゼン</t>
    </rPh>
    <rPh sb="17" eb="21">
      <t>シュウダンカツドウ</t>
    </rPh>
    <rPh sb="26" eb="27">
      <t>マナ</t>
    </rPh>
    <rPh sb="32" eb="35">
      <t>サンカシャ</t>
    </rPh>
    <rPh sb="36" eb="38">
      <t>シンボク</t>
    </rPh>
    <rPh sb="39" eb="41">
      <t>コウリュウ</t>
    </rPh>
    <rPh sb="42" eb="43">
      <t>フカ</t>
    </rPh>
    <phoneticPr fontId="3"/>
  </si>
  <si>
    <t>夏休み探検隊</t>
    <rPh sb="0" eb="2">
      <t>ナツヤス</t>
    </rPh>
    <rPh sb="3" eb="6">
      <t>タンケンタイ</t>
    </rPh>
    <phoneticPr fontId="3"/>
  </si>
  <si>
    <t>子どもたちの体験活動を推進し、地域の方々と子どもたちとの交流を図る。</t>
    <rPh sb="0" eb="1">
      <t>コ</t>
    </rPh>
    <rPh sb="6" eb="10">
      <t>タイケンカツドウ</t>
    </rPh>
    <rPh sb="11" eb="13">
      <t>スイシン</t>
    </rPh>
    <rPh sb="15" eb="17">
      <t>チイキ</t>
    </rPh>
    <rPh sb="18" eb="32">
      <t>カタガタトコドモタチトノコウリュウヲハカ</t>
    </rPh>
    <phoneticPr fontId="3"/>
  </si>
  <si>
    <t>毛呂山町小中学校社会科研究展</t>
  </si>
  <si>
    <t>人権問題講演会</t>
    <rPh sb="0" eb="2">
      <t>ジンケン</t>
    </rPh>
    <rPh sb="2" eb="4">
      <t>モンダイ</t>
    </rPh>
    <rPh sb="4" eb="7">
      <t>コウエンカイ</t>
    </rPh>
    <phoneticPr fontId="3"/>
  </si>
  <si>
    <t>子ども大学にしいるま</t>
    <rPh sb="0" eb="1">
      <t>コ</t>
    </rPh>
    <rPh sb="3" eb="5">
      <t>ダイガク</t>
    </rPh>
    <phoneticPr fontId="3"/>
  </si>
  <si>
    <t>チャレンジキッズ！なめがわ</t>
  </si>
  <si>
    <t>町内小学生を対象とした様々な体験活動を実施。</t>
    <rPh sb="0" eb="2">
      <t>チョウナイ</t>
    </rPh>
    <rPh sb="2" eb="5">
      <t>ショウガクセイ</t>
    </rPh>
    <rPh sb="6" eb="8">
      <t>タイショウ</t>
    </rPh>
    <rPh sb="11" eb="13">
      <t>サマザマ</t>
    </rPh>
    <rPh sb="14" eb="16">
      <t>タイケン</t>
    </rPh>
    <rPh sb="16" eb="18">
      <t>カツドウ</t>
    </rPh>
    <rPh sb="19" eb="21">
      <t>ジッシ</t>
    </rPh>
    <phoneticPr fontId="3"/>
  </si>
  <si>
    <t>就学児の子どもをもつ親を対象にした「親の学級」講話を実施。</t>
    <rPh sb="0" eb="2">
      <t>シュウガク</t>
    </rPh>
    <rPh sb="2" eb="3">
      <t>ジ</t>
    </rPh>
    <rPh sb="4" eb="5">
      <t>コ</t>
    </rPh>
    <rPh sb="10" eb="11">
      <t>オヤ</t>
    </rPh>
    <rPh sb="12" eb="14">
      <t>タイショウ</t>
    </rPh>
    <rPh sb="18" eb="19">
      <t>オヤ</t>
    </rPh>
    <rPh sb="20" eb="22">
      <t>ガッキュウ</t>
    </rPh>
    <rPh sb="23" eb="25">
      <t>コウワ</t>
    </rPh>
    <rPh sb="26" eb="28">
      <t>ジッシ</t>
    </rPh>
    <phoneticPr fontId="3"/>
  </si>
  <si>
    <t>平和啓発事業</t>
    <rPh sb="0" eb="2">
      <t>ヘイワ</t>
    </rPh>
    <rPh sb="2" eb="4">
      <t>ケイハツ</t>
    </rPh>
    <rPh sb="4" eb="6">
      <t>ジギョウ</t>
    </rPh>
    <phoneticPr fontId="3"/>
  </si>
  <si>
    <t>パパママ教室</t>
    <rPh sb="4" eb="6">
      <t>キョウシツ</t>
    </rPh>
    <phoneticPr fontId="3"/>
  </si>
  <si>
    <t>寿学級</t>
    <rPh sb="0" eb="1">
      <t>コトブキ</t>
    </rPh>
    <rPh sb="1" eb="3">
      <t>ガッキュウ</t>
    </rPh>
    <phoneticPr fontId="3"/>
  </si>
  <si>
    <t>町内高齢者を対象にして、生きがいと仲間つくりを目的に様々な学習形態で実施。</t>
    <rPh sb="0" eb="2">
      <t>チョウナイ</t>
    </rPh>
    <rPh sb="2" eb="5">
      <t>コウレイシャ</t>
    </rPh>
    <rPh sb="6" eb="8">
      <t>タイショウ</t>
    </rPh>
    <rPh sb="12" eb="13">
      <t>イ</t>
    </rPh>
    <rPh sb="17" eb="19">
      <t>ナカマ</t>
    </rPh>
    <rPh sb="23" eb="25">
      <t>モクテキ</t>
    </rPh>
    <rPh sb="26" eb="28">
      <t>サマザマ</t>
    </rPh>
    <rPh sb="29" eb="31">
      <t>ガクシュウ</t>
    </rPh>
    <rPh sb="31" eb="33">
      <t>ケイタイ</t>
    </rPh>
    <rPh sb="34" eb="36">
      <t>ジッシ</t>
    </rPh>
    <phoneticPr fontId="3"/>
  </si>
  <si>
    <t>嵐山町</t>
    <rPh sb="0" eb="2">
      <t>ランザン</t>
    </rPh>
    <rPh sb="2" eb="3">
      <t>マチ</t>
    </rPh>
    <phoneticPr fontId="4"/>
  </si>
  <si>
    <t>童ごこち（ブックスタート）</t>
    <rPh sb="0" eb="1">
      <t>ワラベ</t>
    </rPh>
    <phoneticPr fontId="3"/>
  </si>
  <si>
    <t>ふれあい教室</t>
    <rPh sb="4" eb="6">
      <t>キョウシツ</t>
    </rPh>
    <phoneticPr fontId="3"/>
  </si>
  <si>
    <t>小学校と公民館を会場に、地域の方を講師に招いた体験学習教室。小学生と祖父母の交流を図る。</t>
  </si>
  <si>
    <t>生涯学習出前講座</t>
  </si>
  <si>
    <t>町民のグループ・サークル等が主催する集会に町職員が伺い、行政等に関する助言を行う。</t>
  </si>
  <si>
    <t>町民・企業対象「人権・男女共同参画講演会」</t>
  </si>
  <si>
    <t>町民・企業対象「人権・男女共同参画講演会」（町と共催）の開催。</t>
  </si>
  <si>
    <t>親の学習</t>
    <rPh sb="0" eb="1">
      <t>オヤ</t>
    </rPh>
    <rPh sb="2" eb="4">
      <t>ガクシュウ</t>
    </rPh>
    <phoneticPr fontId="3"/>
  </si>
  <si>
    <t>人権・同和研修会</t>
    <rPh sb="0" eb="2">
      <t>ジンケン</t>
    </rPh>
    <rPh sb="3" eb="5">
      <t>ドウワ</t>
    </rPh>
    <rPh sb="5" eb="8">
      <t>ケンシュウカイ</t>
    </rPh>
    <phoneticPr fontId="3"/>
  </si>
  <si>
    <t>郷土芸能際万作サミットin川島</t>
    <rPh sb="0" eb="2">
      <t>キョウド</t>
    </rPh>
    <rPh sb="2" eb="4">
      <t>ゲイノウ</t>
    </rPh>
    <rPh sb="4" eb="5">
      <t>サイ</t>
    </rPh>
    <rPh sb="5" eb="7">
      <t>マンサク</t>
    </rPh>
    <rPh sb="13" eb="15">
      <t>カワジマ</t>
    </rPh>
    <phoneticPr fontId="3"/>
  </si>
  <si>
    <t>川島町に伝わる伝統芸能や、日本各地の民謡等の発表を行う。</t>
    <rPh sb="0" eb="3">
      <t>カワジママチ</t>
    </rPh>
    <rPh sb="4" eb="5">
      <t>ツタ</t>
    </rPh>
    <rPh sb="7" eb="9">
      <t>デントウ</t>
    </rPh>
    <rPh sb="9" eb="11">
      <t>ゲイノウ</t>
    </rPh>
    <rPh sb="13" eb="15">
      <t>ニホン</t>
    </rPh>
    <rPh sb="15" eb="17">
      <t>カクチ</t>
    </rPh>
    <rPh sb="18" eb="20">
      <t>ミンヨウ</t>
    </rPh>
    <rPh sb="20" eb="21">
      <t>トウ</t>
    </rPh>
    <rPh sb="22" eb="24">
      <t>ハッピョウ</t>
    </rPh>
    <rPh sb="25" eb="26">
      <t>オコナ</t>
    </rPh>
    <phoneticPr fontId="3"/>
  </si>
  <si>
    <t>川島町</t>
    <rPh sb="0" eb="2">
      <t>カワジマ</t>
    </rPh>
    <rPh sb="2" eb="3">
      <t>マチ</t>
    </rPh>
    <phoneticPr fontId="4"/>
  </si>
  <si>
    <t>生涯学習フェスティバル</t>
    <rPh sb="0" eb="2">
      <t>ショウガイ</t>
    </rPh>
    <rPh sb="2" eb="4">
      <t>ガクシュウ</t>
    </rPh>
    <phoneticPr fontId="3"/>
  </si>
  <si>
    <t>川島町中央文化展</t>
    <rPh sb="0" eb="3">
      <t>カワジママチ</t>
    </rPh>
    <rPh sb="3" eb="5">
      <t>チュウオウ</t>
    </rPh>
    <rPh sb="5" eb="7">
      <t>ブンカ</t>
    </rPh>
    <rPh sb="7" eb="8">
      <t>テン</t>
    </rPh>
    <phoneticPr fontId="3"/>
  </si>
  <si>
    <t>吉見町文化祭</t>
    <rPh sb="0" eb="3">
      <t>ヨシミマチ</t>
    </rPh>
    <rPh sb="3" eb="6">
      <t>ブンカサイ</t>
    </rPh>
    <phoneticPr fontId="3"/>
  </si>
  <si>
    <t>吉見町教育委員会として吉見町文化祭（作品展示、舞台発表）を実施。最終開催日の11月3日は町長部局と共催の「よしみまつり」の事業となっている。</t>
    <rPh sb="0" eb="3">
      <t>ヨシミマチ</t>
    </rPh>
    <rPh sb="3" eb="5">
      <t>キョウイク</t>
    </rPh>
    <rPh sb="5" eb="8">
      <t>イインカイ</t>
    </rPh>
    <rPh sb="11" eb="14">
      <t>ヨシミマチ</t>
    </rPh>
    <rPh sb="14" eb="17">
      <t>ブンカサイ</t>
    </rPh>
    <rPh sb="18" eb="20">
      <t>サクヒン</t>
    </rPh>
    <rPh sb="20" eb="22">
      <t>テンジ</t>
    </rPh>
    <rPh sb="23" eb="25">
      <t>ブタイ</t>
    </rPh>
    <rPh sb="25" eb="27">
      <t>ハッピョウ</t>
    </rPh>
    <rPh sb="29" eb="31">
      <t>ジッシ</t>
    </rPh>
    <rPh sb="32" eb="34">
      <t>サイシュウ</t>
    </rPh>
    <rPh sb="34" eb="36">
      <t>カイサイ</t>
    </rPh>
    <rPh sb="36" eb="37">
      <t>ビ</t>
    </rPh>
    <rPh sb="40" eb="41">
      <t>ガツ</t>
    </rPh>
    <rPh sb="42" eb="43">
      <t>ニチ</t>
    </rPh>
    <rPh sb="44" eb="46">
      <t>チョウチョウ</t>
    </rPh>
    <rPh sb="46" eb="48">
      <t>ブキョク</t>
    </rPh>
    <rPh sb="49" eb="51">
      <t>キョウサイ</t>
    </rPh>
    <rPh sb="61" eb="63">
      <t>ジギョウ</t>
    </rPh>
    <phoneticPr fontId="3"/>
  </si>
  <si>
    <t>健康料理教室</t>
    <rPh sb="0" eb="2">
      <t>ケンコウ</t>
    </rPh>
    <rPh sb="2" eb="4">
      <t>リョウリ</t>
    </rPh>
    <rPh sb="4" eb="6">
      <t>キョウシツ</t>
    </rPh>
    <phoneticPr fontId="3"/>
  </si>
  <si>
    <t>乳幼児と中学生のふれあい授業</t>
    <rPh sb="0" eb="3">
      <t>ニュウヨウジ</t>
    </rPh>
    <rPh sb="4" eb="6">
      <t>チュウガク</t>
    </rPh>
    <rPh sb="6" eb="7">
      <t>セイ</t>
    </rPh>
    <rPh sb="12" eb="14">
      <t>ジュギョウ</t>
    </rPh>
    <phoneticPr fontId="3"/>
  </si>
  <si>
    <t>鳩山中学生を対象に、乳幼児やその保護者と触れ合う機会を設け、赤ちゃんのかわいらしさや命の大切さ、親への感謝の気持ちを学ぶ。</t>
    <rPh sb="0" eb="2">
      <t>ハトヤマ</t>
    </rPh>
    <rPh sb="2" eb="5">
      <t>チュウガクセイ</t>
    </rPh>
    <rPh sb="6" eb="8">
      <t>タイショウ</t>
    </rPh>
    <rPh sb="10" eb="13">
      <t>ニュウヨウジ</t>
    </rPh>
    <rPh sb="16" eb="19">
      <t>ホゴシャ</t>
    </rPh>
    <rPh sb="20" eb="21">
      <t>フ</t>
    </rPh>
    <rPh sb="22" eb="23">
      <t>ア</t>
    </rPh>
    <rPh sb="24" eb="26">
      <t>キカイ</t>
    </rPh>
    <rPh sb="27" eb="28">
      <t>モウ</t>
    </rPh>
    <rPh sb="30" eb="31">
      <t>アカ</t>
    </rPh>
    <rPh sb="42" eb="43">
      <t>イノチ</t>
    </rPh>
    <rPh sb="44" eb="46">
      <t>タイセツ</t>
    </rPh>
    <rPh sb="48" eb="49">
      <t>オヤ</t>
    </rPh>
    <rPh sb="51" eb="53">
      <t>カンシャ</t>
    </rPh>
    <rPh sb="54" eb="56">
      <t>キモ</t>
    </rPh>
    <rPh sb="58" eb="59">
      <t>マナ</t>
    </rPh>
    <phoneticPr fontId="3"/>
  </si>
  <si>
    <t>就学時健康診断の際、保護者を対象に講演会を実施。</t>
    <rPh sb="0" eb="2">
      <t>シュウガク</t>
    </rPh>
    <rPh sb="2" eb="3">
      <t>ジ</t>
    </rPh>
    <rPh sb="3" eb="5">
      <t>ケンコウ</t>
    </rPh>
    <rPh sb="5" eb="7">
      <t>シンダン</t>
    </rPh>
    <rPh sb="8" eb="9">
      <t>サイ</t>
    </rPh>
    <rPh sb="10" eb="13">
      <t>ホゴシャ</t>
    </rPh>
    <rPh sb="14" eb="16">
      <t>タイショウ</t>
    </rPh>
    <rPh sb="17" eb="20">
      <t>コウエンカイ</t>
    </rPh>
    <rPh sb="21" eb="23">
      <t>ジッシ</t>
    </rPh>
    <phoneticPr fontId="3"/>
  </si>
  <si>
    <t>ときがわ町</t>
    <rPh sb="4" eb="5">
      <t>マチ</t>
    </rPh>
    <phoneticPr fontId="4"/>
  </si>
  <si>
    <t>ときめき塾</t>
    <rPh sb="4" eb="5">
      <t>ジュク</t>
    </rPh>
    <phoneticPr fontId="3"/>
  </si>
  <si>
    <t>子ども大学ほんじょう</t>
    <rPh sb="0" eb="1">
      <t>コ</t>
    </rPh>
    <rPh sb="3" eb="5">
      <t>ダイガク</t>
    </rPh>
    <phoneticPr fontId="3"/>
  </si>
  <si>
    <t>就学時健診時に小学生になる子どもを持つ保護者を対象に親としての学習を行う。</t>
    <rPh sb="0" eb="2">
      <t>シュウガク</t>
    </rPh>
    <rPh sb="2" eb="3">
      <t>ジ</t>
    </rPh>
    <rPh sb="3" eb="5">
      <t>ケンシン</t>
    </rPh>
    <rPh sb="4" eb="5">
      <t>シン</t>
    </rPh>
    <rPh sb="5" eb="6">
      <t>ジ</t>
    </rPh>
    <rPh sb="7" eb="10">
      <t>ショウガクセイ</t>
    </rPh>
    <rPh sb="13" eb="14">
      <t>コ</t>
    </rPh>
    <rPh sb="17" eb="18">
      <t>モ</t>
    </rPh>
    <rPh sb="19" eb="22">
      <t>ホゴシャ</t>
    </rPh>
    <rPh sb="23" eb="25">
      <t>タイショウ</t>
    </rPh>
    <rPh sb="26" eb="27">
      <t>オヤ</t>
    </rPh>
    <rPh sb="31" eb="33">
      <t>ガクシュウ</t>
    </rPh>
    <rPh sb="34" eb="35">
      <t>オコナ</t>
    </rPh>
    <phoneticPr fontId="3"/>
  </si>
  <si>
    <t>ふかや市民大学</t>
    <rPh sb="3" eb="5">
      <t>シミン</t>
    </rPh>
    <rPh sb="5" eb="7">
      <t>ダイガク</t>
    </rPh>
    <phoneticPr fontId="3"/>
  </si>
  <si>
    <t>市内在住又は在勤の16歳以上の方を対象に講座を行う。</t>
    <rPh sb="0" eb="2">
      <t>シナイ</t>
    </rPh>
    <rPh sb="2" eb="4">
      <t>ザイジュウ</t>
    </rPh>
    <rPh sb="4" eb="5">
      <t>マタ</t>
    </rPh>
    <rPh sb="6" eb="8">
      <t>ザイキン</t>
    </rPh>
    <rPh sb="11" eb="12">
      <t>サイ</t>
    </rPh>
    <rPh sb="12" eb="14">
      <t>イジョウ</t>
    </rPh>
    <rPh sb="15" eb="16">
      <t>カタ</t>
    </rPh>
    <rPh sb="17" eb="19">
      <t>タイショウ</t>
    </rPh>
    <rPh sb="20" eb="22">
      <t>コウザ</t>
    </rPh>
    <rPh sb="23" eb="24">
      <t>オコナ</t>
    </rPh>
    <phoneticPr fontId="3"/>
  </si>
  <si>
    <t>地域の大学や市町・企業・団体が連携して、子どもの知的好奇心を刺激する学びの機会を提供する事業である。</t>
    <rPh sb="0" eb="2">
      <t>チイキ</t>
    </rPh>
    <rPh sb="3" eb="5">
      <t>ダイガク</t>
    </rPh>
    <rPh sb="6" eb="8">
      <t>シチョウ</t>
    </rPh>
    <rPh sb="9" eb="11">
      <t>キギョウ</t>
    </rPh>
    <rPh sb="12" eb="14">
      <t>ダンタイ</t>
    </rPh>
    <rPh sb="15" eb="17">
      <t>レンケイ</t>
    </rPh>
    <rPh sb="20" eb="21">
      <t>コ</t>
    </rPh>
    <rPh sb="24" eb="26">
      <t>チテキ</t>
    </rPh>
    <rPh sb="26" eb="29">
      <t>コウキシン</t>
    </rPh>
    <rPh sb="30" eb="32">
      <t>シゲキ</t>
    </rPh>
    <rPh sb="34" eb="35">
      <t>マナ</t>
    </rPh>
    <rPh sb="37" eb="39">
      <t>キカイ</t>
    </rPh>
    <rPh sb="40" eb="42">
      <t>テイキョウ</t>
    </rPh>
    <rPh sb="44" eb="46">
      <t>ジギョウ</t>
    </rPh>
    <phoneticPr fontId="3"/>
  </si>
  <si>
    <t>人権の尊重が私たちの日常生活の中に「文化」として定着し、豊かで暮らしやすい社会の実現を目指す事を趣旨とした事業である。</t>
    <rPh sb="0" eb="2">
      <t>ジンケン</t>
    </rPh>
    <rPh sb="3" eb="5">
      <t>ソンチョウ</t>
    </rPh>
    <rPh sb="6" eb="7">
      <t>ワタシ</t>
    </rPh>
    <rPh sb="10" eb="12">
      <t>ニチジョウ</t>
    </rPh>
    <rPh sb="12" eb="14">
      <t>セイカツ</t>
    </rPh>
    <rPh sb="15" eb="16">
      <t>ナカ</t>
    </rPh>
    <rPh sb="18" eb="20">
      <t>ブンカ</t>
    </rPh>
    <rPh sb="24" eb="26">
      <t>テイチャク</t>
    </rPh>
    <rPh sb="28" eb="29">
      <t>ユタ</t>
    </rPh>
    <rPh sb="31" eb="32">
      <t>ク</t>
    </rPh>
    <rPh sb="37" eb="39">
      <t>シャカイ</t>
    </rPh>
    <rPh sb="40" eb="42">
      <t>ジツゲン</t>
    </rPh>
    <rPh sb="43" eb="45">
      <t>メザ</t>
    </rPh>
    <rPh sb="46" eb="47">
      <t>コト</t>
    </rPh>
    <rPh sb="48" eb="50">
      <t>シュシ</t>
    </rPh>
    <rPh sb="53" eb="55">
      <t>ジギョウ</t>
    </rPh>
    <phoneticPr fontId="3"/>
  </si>
  <si>
    <t>かみかわ駅伝</t>
    <rPh sb="4" eb="6">
      <t>エキデン</t>
    </rPh>
    <phoneticPr fontId="3"/>
  </si>
  <si>
    <t>上里町</t>
    <rPh sb="0" eb="2">
      <t>カミサト</t>
    </rPh>
    <rPh sb="2" eb="3">
      <t>マチ</t>
    </rPh>
    <phoneticPr fontId="4"/>
  </si>
  <si>
    <t>親となるための学習</t>
    <rPh sb="0" eb="1">
      <t>オヤ</t>
    </rPh>
    <rPh sb="7" eb="9">
      <t>ガクシュウ</t>
    </rPh>
    <phoneticPr fontId="3"/>
  </si>
  <si>
    <t>親子料理教室</t>
    <rPh sb="0" eb="2">
      <t>オヤコ</t>
    </rPh>
    <rPh sb="2" eb="4">
      <t>リョウリ</t>
    </rPh>
    <rPh sb="4" eb="6">
      <t>キョウシツ</t>
    </rPh>
    <phoneticPr fontId="3"/>
  </si>
  <si>
    <t>こむぎっち料理教室</t>
    <rPh sb="5" eb="7">
      <t>リョウリ</t>
    </rPh>
    <rPh sb="7" eb="9">
      <t>キョウシツ</t>
    </rPh>
    <phoneticPr fontId="3"/>
  </si>
  <si>
    <t>町の保健センターと連携し、食育推進と町の特産品である小麦粉へ関心を持ってもらうことを目的に料理教室を行っております。</t>
    <rPh sb="0" eb="1">
      <t>マチ</t>
    </rPh>
    <rPh sb="2" eb="4">
      <t>ホケン</t>
    </rPh>
    <rPh sb="9" eb="11">
      <t>レンケイ</t>
    </rPh>
    <rPh sb="13" eb="15">
      <t>ショクイク</t>
    </rPh>
    <rPh sb="15" eb="17">
      <t>スイシン</t>
    </rPh>
    <rPh sb="18" eb="19">
      <t>マチ</t>
    </rPh>
    <rPh sb="20" eb="22">
      <t>トクサン</t>
    </rPh>
    <rPh sb="22" eb="23">
      <t>ヒン</t>
    </rPh>
    <rPh sb="26" eb="29">
      <t>コムギコ</t>
    </rPh>
    <rPh sb="30" eb="32">
      <t>カンシン</t>
    </rPh>
    <rPh sb="33" eb="34">
      <t>モ</t>
    </rPh>
    <rPh sb="42" eb="44">
      <t>モクテキ</t>
    </rPh>
    <rPh sb="45" eb="47">
      <t>リョウリ</t>
    </rPh>
    <rPh sb="47" eb="49">
      <t>キョウシツ</t>
    </rPh>
    <rPh sb="50" eb="51">
      <t>オコナ</t>
    </rPh>
    <phoneticPr fontId="3"/>
  </si>
  <si>
    <t>上里町</t>
    <rPh sb="0" eb="3">
      <t>カミサトマチ</t>
    </rPh>
    <phoneticPr fontId="4"/>
  </si>
  <si>
    <t>明るい地域づくり推進委員会・研修会・講演会</t>
    <rPh sb="0" eb="1">
      <t>アカ</t>
    </rPh>
    <rPh sb="3" eb="5">
      <t>チイキ</t>
    </rPh>
    <rPh sb="8" eb="10">
      <t>スイシン</t>
    </rPh>
    <rPh sb="10" eb="13">
      <t>イインカイ</t>
    </rPh>
    <rPh sb="14" eb="17">
      <t>ケンシュウカイ</t>
    </rPh>
    <rPh sb="18" eb="21">
      <t>コウエンカイ</t>
    </rPh>
    <phoneticPr fontId="3"/>
  </si>
  <si>
    <t>人権問題を正しく理解し、差別のない明るい地域社会づくりを目的とし、研修会・講演会を行う。</t>
    <rPh sb="0" eb="2">
      <t>ジンケン</t>
    </rPh>
    <rPh sb="2" eb="4">
      <t>モンダイ</t>
    </rPh>
    <rPh sb="5" eb="6">
      <t>タダ</t>
    </rPh>
    <rPh sb="8" eb="10">
      <t>リカイ</t>
    </rPh>
    <rPh sb="12" eb="14">
      <t>サベツ</t>
    </rPh>
    <rPh sb="17" eb="18">
      <t>アカ</t>
    </rPh>
    <rPh sb="20" eb="22">
      <t>チイキ</t>
    </rPh>
    <rPh sb="22" eb="24">
      <t>シャカイ</t>
    </rPh>
    <rPh sb="28" eb="30">
      <t>モクテキ</t>
    </rPh>
    <rPh sb="33" eb="36">
      <t>ケンシュウカイ</t>
    </rPh>
    <rPh sb="37" eb="40">
      <t>コウエンカイ</t>
    </rPh>
    <rPh sb="41" eb="42">
      <t>オコナ</t>
    </rPh>
    <phoneticPr fontId="3"/>
  </si>
  <si>
    <t>すこやか子育て講座</t>
    <rPh sb="4" eb="6">
      <t>コソダ</t>
    </rPh>
    <rPh sb="7" eb="9">
      <t>コウザ</t>
    </rPh>
    <phoneticPr fontId="3"/>
  </si>
  <si>
    <t>寄居町</t>
    <rPh sb="0" eb="2">
      <t>ヨリイ</t>
    </rPh>
    <rPh sb="2" eb="3">
      <t>マチ</t>
    </rPh>
    <phoneticPr fontId="4"/>
  </si>
  <si>
    <t>寄居町駅伝競走大会</t>
    <rPh sb="0" eb="3">
      <t>ヨリイマチ</t>
    </rPh>
    <rPh sb="3" eb="5">
      <t>エキデン</t>
    </rPh>
    <rPh sb="5" eb="7">
      <t>キョウソウ</t>
    </rPh>
    <rPh sb="7" eb="9">
      <t>タイカイ</t>
    </rPh>
    <phoneticPr fontId="3"/>
  </si>
  <si>
    <t>人権問題研修会</t>
    <rPh sb="0" eb="2">
      <t>ジンケン</t>
    </rPh>
    <rPh sb="2" eb="4">
      <t>モンダイ</t>
    </rPh>
    <rPh sb="4" eb="7">
      <t>ケンシュウカイ</t>
    </rPh>
    <phoneticPr fontId="3"/>
  </si>
  <si>
    <t>町民ハイキング</t>
    <rPh sb="0" eb="2">
      <t>チョウミン</t>
    </rPh>
    <phoneticPr fontId="3"/>
  </si>
  <si>
    <t>町民体育祭</t>
    <rPh sb="0" eb="2">
      <t>チョウミン</t>
    </rPh>
    <rPh sb="2" eb="5">
      <t>タイイクサイ</t>
    </rPh>
    <phoneticPr fontId="3"/>
  </si>
  <si>
    <t>横瀬町</t>
    <rPh sb="0" eb="2">
      <t>ヨコゼ</t>
    </rPh>
    <rPh sb="2" eb="3">
      <t>マチ</t>
    </rPh>
    <phoneticPr fontId="4"/>
  </si>
  <si>
    <t>図書館見学・総合学習等の受入れ</t>
    <rPh sb="0" eb="3">
      <t>トショカン</t>
    </rPh>
    <rPh sb="3" eb="5">
      <t>ケンガク</t>
    </rPh>
    <rPh sb="6" eb="8">
      <t>ソウゴウ</t>
    </rPh>
    <rPh sb="8" eb="10">
      <t>ガクシュウ</t>
    </rPh>
    <rPh sb="10" eb="11">
      <t>トウ</t>
    </rPh>
    <rPh sb="12" eb="13">
      <t>ウ</t>
    </rPh>
    <rPh sb="13" eb="14">
      <t>イ</t>
    </rPh>
    <phoneticPr fontId="3"/>
  </si>
  <si>
    <t>セカンドブック事業</t>
    <rPh sb="7" eb="9">
      <t>ジギョウ</t>
    </rPh>
    <phoneticPr fontId="3"/>
  </si>
  <si>
    <t>おじいちゃんおばあちゃんのたまて箱</t>
    <rPh sb="16" eb="17">
      <t>バコ</t>
    </rPh>
    <phoneticPr fontId="3"/>
  </si>
  <si>
    <t>ブックスタート事業</t>
    <rPh sb="7" eb="9">
      <t>ジギョウ</t>
    </rPh>
    <phoneticPr fontId="3"/>
  </si>
  <si>
    <t>読み聞かせ養成講座　初級</t>
    <rPh sb="0" eb="1">
      <t>ヨ</t>
    </rPh>
    <rPh sb="2" eb="3">
      <t>キ</t>
    </rPh>
    <rPh sb="5" eb="7">
      <t>ヨウセイ</t>
    </rPh>
    <rPh sb="7" eb="9">
      <t>コウザ</t>
    </rPh>
    <rPh sb="10" eb="12">
      <t>ショキュウ</t>
    </rPh>
    <phoneticPr fontId="3"/>
  </si>
  <si>
    <t>ボランティア活動経験者を対象に、読み聞かせの講話や実技指導をすることで、ボランティア活動のレベルアップを図る。</t>
    <rPh sb="6" eb="8">
      <t>カツドウ</t>
    </rPh>
    <rPh sb="8" eb="11">
      <t>ケイケンシャ</t>
    </rPh>
    <rPh sb="12" eb="14">
      <t>タイショウ</t>
    </rPh>
    <rPh sb="16" eb="17">
      <t>ヨ</t>
    </rPh>
    <rPh sb="18" eb="19">
      <t>キ</t>
    </rPh>
    <rPh sb="22" eb="24">
      <t>コウワ</t>
    </rPh>
    <rPh sb="25" eb="27">
      <t>ジツギ</t>
    </rPh>
    <rPh sb="27" eb="29">
      <t>シドウ</t>
    </rPh>
    <rPh sb="42" eb="44">
      <t>カツドウ</t>
    </rPh>
    <rPh sb="52" eb="53">
      <t>ハカ</t>
    </rPh>
    <phoneticPr fontId="3"/>
  </si>
  <si>
    <t>うたってあそんでわくわく親子の絵本講座</t>
    <rPh sb="12" eb="14">
      <t>オヤコ</t>
    </rPh>
    <rPh sb="15" eb="17">
      <t>エホン</t>
    </rPh>
    <rPh sb="17" eb="19">
      <t>コウザ</t>
    </rPh>
    <phoneticPr fontId="3"/>
  </si>
  <si>
    <t>乳幼児とその保護者を対象に、手遊びや簡単な工作等を交えながら、本を通して親子のコミュニケーションを育む。</t>
    <rPh sb="0" eb="3">
      <t>ニュウヨウジ</t>
    </rPh>
    <rPh sb="6" eb="9">
      <t>ホゴシャ</t>
    </rPh>
    <rPh sb="10" eb="12">
      <t>タイショウ</t>
    </rPh>
    <rPh sb="14" eb="16">
      <t>テアソ</t>
    </rPh>
    <rPh sb="18" eb="20">
      <t>カンタン</t>
    </rPh>
    <rPh sb="21" eb="23">
      <t>コウサク</t>
    </rPh>
    <rPh sb="23" eb="24">
      <t>トウ</t>
    </rPh>
    <rPh sb="25" eb="26">
      <t>マジ</t>
    </rPh>
    <rPh sb="31" eb="32">
      <t>ホン</t>
    </rPh>
    <rPh sb="33" eb="34">
      <t>トオ</t>
    </rPh>
    <rPh sb="36" eb="38">
      <t>オヤコ</t>
    </rPh>
    <rPh sb="49" eb="50">
      <t>ハグク</t>
    </rPh>
    <phoneticPr fontId="3"/>
  </si>
  <si>
    <t>定例おはなし会</t>
    <rPh sb="0" eb="2">
      <t>テイレイ</t>
    </rPh>
    <rPh sb="6" eb="7">
      <t>カイ</t>
    </rPh>
    <phoneticPr fontId="3"/>
  </si>
  <si>
    <t>幼児や児童を対象にした、絵本の読み聞かせや紙芝居などを行っている。</t>
    <rPh sb="0" eb="2">
      <t>ヨウジ</t>
    </rPh>
    <rPh sb="3" eb="5">
      <t>ジドウ</t>
    </rPh>
    <rPh sb="6" eb="8">
      <t>タイショウ</t>
    </rPh>
    <rPh sb="12" eb="14">
      <t>エホン</t>
    </rPh>
    <rPh sb="15" eb="16">
      <t>ヨ</t>
    </rPh>
    <rPh sb="17" eb="18">
      <t>キ</t>
    </rPh>
    <rPh sb="21" eb="24">
      <t>カミシバイ</t>
    </rPh>
    <rPh sb="27" eb="28">
      <t>オコナ</t>
    </rPh>
    <phoneticPr fontId="3"/>
  </si>
  <si>
    <t>成年後見制度入門講座</t>
    <rPh sb="0" eb="2">
      <t>セイネン</t>
    </rPh>
    <rPh sb="2" eb="4">
      <t>コウケン</t>
    </rPh>
    <rPh sb="4" eb="6">
      <t>セイド</t>
    </rPh>
    <rPh sb="6" eb="8">
      <t>ニュウモン</t>
    </rPh>
    <rPh sb="8" eb="10">
      <t>コウザ</t>
    </rPh>
    <phoneticPr fontId="3"/>
  </si>
  <si>
    <t>加須市</t>
    <rPh sb="0" eb="3">
      <t>カゾシ</t>
    </rPh>
    <phoneticPr fontId="4"/>
  </si>
  <si>
    <t>かすかべし出前講座</t>
  </si>
  <si>
    <t>市職員・市民講師を市民の生涯学習の場に派遣し、講義・実技等を行う。</t>
  </si>
  <si>
    <t>障がい者の団体、個人による作品展示会、一週間開催する。</t>
    <rPh sb="0" eb="1">
      <t>ショウ</t>
    </rPh>
    <rPh sb="3" eb="4">
      <t>シャ</t>
    </rPh>
    <rPh sb="5" eb="7">
      <t>ダンタイ</t>
    </rPh>
    <rPh sb="8" eb="10">
      <t>コジン</t>
    </rPh>
    <rPh sb="13" eb="15">
      <t>サクヒン</t>
    </rPh>
    <rPh sb="15" eb="18">
      <t>テンジカイ</t>
    </rPh>
    <rPh sb="19" eb="22">
      <t>イッシュウカン</t>
    </rPh>
    <rPh sb="22" eb="24">
      <t>カイサイ</t>
    </rPh>
    <phoneticPr fontId="3"/>
  </si>
  <si>
    <t>子育てサロン（内牧プレイルーム）</t>
    <rPh sb="0" eb="2">
      <t>コソダ</t>
    </rPh>
    <rPh sb="7" eb="9">
      <t>ウチマキ</t>
    </rPh>
    <phoneticPr fontId="3"/>
  </si>
  <si>
    <t>春日部市ビデオフェスティバル</t>
    <rPh sb="0" eb="4">
      <t>カスカベシ</t>
    </rPh>
    <phoneticPr fontId="3"/>
  </si>
  <si>
    <t>春日部市</t>
    <rPh sb="0" eb="4">
      <t>カスカベシ</t>
    </rPh>
    <phoneticPr fontId="4"/>
  </si>
  <si>
    <t>生涯学習市民塾</t>
    <rPh sb="0" eb="2">
      <t>ショウガイ</t>
    </rPh>
    <rPh sb="2" eb="4">
      <t>ガクシュウ</t>
    </rPh>
    <rPh sb="4" eb="6">
      <t>シミン</t>
    </rPh>
    <rPh sb="6" eb="7">
      <t>ジュク</t>
    </rPh>
    <phoneticPr fontId="3"/>
  </si>
  <si>
    <t>市民パソコンセミナー</t>
    <rPh sb="0" eb="2">
      <t>シミン</t>
    </rPh>
    <phoneticPr fontId="3"/>
  </si>
  <si>
    <t>異学齢の児童が2泊3日間、公民館に宿泊して通学する。</t>
  </si>
  <si>
    <t>放課後に学校の施設を会場とした、学びや遊びなどの活動を通じた、子どもたちの居場所づくり。</t>
  </si>
  <si>
    <t>子ども大学はにゅう</t>
    <rPh sb="0" eb="1">
      <t>コ</t>
    </rPh>
    <rPh sb="3" eb="5">
      <t>ダイガク</t>
    </rPh>
    <phoneticPr fontId="3"/>
  </si>
  <si>
    <t>大学を会場とし、大学の講師が子どもたちに学校外の学びの場を提供する。</t>
  </si>
  <si>
    <t>羽生市生涯学習出前講座</t>
    <rPh sb="0" eb="3">
      <t>ハニュウシ</t>
    </rPh>
    <rPh sb="3" eb="5">
      <t>ショウガイ</t>
    </rPh>
    <rPh sb="5" eb="7">
      <t>ガクシュウ</t>
    </rPh>
    <rPh sb="7" eb="9">
      <t>デマエ</t>
    </rPh>
    <rPh sb="9" eb="11">
      <t>コウザ</t>
    </rPh>
    <phoneticPr fontId="3"/>
  </si>
  <si>
    <t>市職員が講師となって、市民の市政に関する知識を深める。</t>
    <rPh sb="0" eb="1">
      <t>シ</t>
    </rPh>
    <rPh sb="1" eb="3">
      <t>ショクイン</t>
    </rPh>
    <rPh sb="4" eb="6">
      <t>コウシ</t>
    </rPh>
    <rPh sb="11" eb="13">
      <t>シミン</t>
    </rPh>
    <rPh sb="14" eb="16">
      <t>シセイ</t>
    </rPh>
    <rPh sb="17" eb="18">
      <t>カン</t>
    </rPh>
    <rPh sb="20" eb="22">
      <t>チシキ</t>
    </rPh>
    <rPh sb="23" eb="24">
      <t>フカ</t>
    </rPh>
    <phoneticPr fontId="3"/>
  </si>
  <si>
    <t>羽生市人権教育指導者研修会</t>
    <rPh sb="0" eb="3">
      <t>ハニュウシ</t>
    </rPh>
    <rPh sb="3" eb="5">
      <t>ジンケン</t>
    </rPh>
    <rPh sb="5" eb="7">
      <t>キョウイク</t>
    </rPh>
    <rPh sb="7" eb="10">
      <t>シドウシャ</t>
    </rPh>
    <rPh sb="10" eb="13">
      <t>ケンシュウカイ</t>
    </rPh>
    <phoneticPr fontId="3"/>
  </si>
  <si>
    <t>市内団体等に向けて、人権問題に対する正しい認識と理解を深める。</t>
    <rPh sb="0" eb="2">
      <t>シナイ</t>
    </rPh>
    <rPh sb="2" eb="4">
      <t>ダンタイ</t>
    </rPh>
    <rPh sb="4" eb="5">
      <t>ナド</t>
    </rPh>
    <rPh sb="6" eb="7">
      <t>ム</t>
    </rPh>
    <phoneticPr fontId="3"/>
  </si>
  <si>
    <t>羽生市</t>
    <rPh sb="0" eb="3">
      <t>ハニュウシ</t>
    </rPh>
    <phoneticPr fontId="4"/>
  </si>
  <si>
    <t>家庭教育支援事業</t>
    <rPh sb="0" eb="2">
      <t>カテイ</t>
    </rPh>
    <rPh sb="2" eb="4">
      <t>キョウイク</t>
    </rPh>
    <rPh sb="4" eb="6">
      <t>シエン</t>
    </rPh>
    <rPh sb="6" eb="8">
      <t>ジギョウ</t>
    </rPh>
    <phoneticPr fontId="3"/>
  </si>
  <si>
    <t>家庭や保護者の教育力の向上を支援するため、家庭教育アドバイザーによる講座を開催。</t>
  </si>
  <si>
    <t>デートＤＶ防止に関する講座等の実施</t>
    <rPh sb="5" eb="7">
      <t>ボウシ</t>
    </rPh>
    <rPh sb="8" eb="9">
      <t>カン</t>
    </rPh>
    <rPh sb="11" eb="14">
      <t>コウザトウ</t>
    </rPh>
    <rPh sb="15" eb="17">
      <t>ジッシ</t>
    </rPh>
    <phoneticPr fontId="3"/>
  </si>
  <si>
    <t>高校に出向いてデートＤＶをテーマにした出前講座。</t>
    <rPh sb="0" eb="2">
      <t>コウコウ</t>
    </rPh>
    <rPh sb="3" eb="5">
      <t>デム</t>
    </rPh>
    <rPh sb="19" eb="20">
      <t>デ</t>
    </rPh>
    <rPh sb="20" eb="21">
      <t>マエ</t>
    </rPh>
    <rPh sb="21" eb="23">
      <t>コウザ</t>
    </rPh>
    <phoneticPr fontId="3"/>
  </si>
  <si>
    <t>子育て講座（小学校）</t>
    <rPh sb="0" eb="2">
      <t>コソダ</t>
    </rPh>
    <rPh sb="3" eb="5">
      <t>コウザ</t>
    </rPh>
    <rPh sb="6" eb="9">
      <t>ショウガッコウ</t>
    </rPh>
    <phoneticPr fontId="3"/>
  </si>
  <si>
    <t>子育て講座（中学校）</t>
    <rPh sb="0" eb="2">
      <t>コソダ</t>
    </rPh>
    <rPh sb="3" eb="5">
      <t>コウザ</t>
    </rPh>
    <rPh sb="6" eb="9">
      <t>チュウガッコウ</t>
    </rPh>
    <phoneticPr fontId="3"/>
  </si>
  <si>
    <t>地域の方と市内11会場で開催する成人式。式典の部、催し物の部の二部構成で実施。</t>
    <rPh sb="0" eb="2">
      <t>チイキ</t>
    </rPh>
    <rPh sb="3" eb="4">
      <t>カタ</t>
    </rPh>
    <rPh sb="5" eb="7">
      <t>シナイ</t>
    </rPh>
    <rPh sb="9" eb="11">
      <t>カイジョウ</t>
    </rPh>
    <rPh sb="12" eb="14">
      <t>カイサイ</t>
    </rPh>
    <rPh sb="16" eb="18">
      <t>セイジン</t>
    </rPh>
    <rPh sb="18" eb="19">
      <t>シキ</t>
    </rPh>
    <rPh sb="20" eb="22">
      <t>シキテン</t>
    </rPh>
    <rPh sb="23" eb="24">
      <t>ブ</t>
    </rPh>
    <rPh sb="25" eb="26">
      <t>モヨオ</t>
    </rPh>
    <rPh sb="27" eb="28">
      <t>モノ</t>
    </rPh>
    <rPh sb="29" eb="30">
      <t>ブ</t>
    </rPh>
    <rPh sb="31" eb="33">
      <t>２ブ</t>
    </rPh>
    <rPh sb="33" eb="35">
      <t>コウセイ</t>
    </rPh>
    <rPh sb="36" eb="38">
      <t>ジッシ</t>
    </rPh>
    <phoneticPr fontId="3"/>
  </si>
  <si>
    <t>生涯学習メニューＴＲＹの発行</t>
    <rPh sb="0" eb="2">
      <t>ショウガイ</t>
    </rPh>
    <rPh sb="2" eb="4">
      <t>ガクシュウ</t>
    </rPh>
    <rPh sb="12" eb="14">
      <t>ハッコウ</t>
    </rPh>
    <phoneticPr fontId="3"/>
  </si>
  <si>
    <t>生涯学習情報誌を史の広報季刊版の中に折り込み、年4回(夏号、秋号、冬号、春号)、市内全戸に配付。</t>
    <rPh sb="0" eb="2">
      <t>ショウガイ</t>
    </rPh>
    <rPh sb="2" eb="4">
      <t>ガクシュウ</t>
    </rPh>
    <rPh sb="4" eb="6">
      <t>ジョウホウ</t>
    </rPh>
    <rPh sb="6" eb="7">
      <t>シ</t>
    </rPh>
    <rPh sb="8" eb="9">
      <t>シ</t>
    </rPh>
    <rPh sb="10" eb="12">
      <t>コウホウ</t>
    </rPh>
    <rPh sb="12" eb="13">
      <t>キ</t>
    </rPh>
    <rPh sb="13" eb="14">
      <t>カン</t>
    </rPh>
    <rPh sb="14" eb="15">
      <t>バン</t>
    </rPh>
    <rPh sb="16" eb="17">
      <t>ナカ</t>
    </rPh>
    <rPh sb="18" eb="19">
      <t>オ</t>
    </rPh>
    <rPh sb="20" eb="21">
      <t>コ</t>
    </rPh>
    <rPh sb="23" eb="24">
      <t>ネン</t>
    </rPh>
    <rPh sb="25" eb="26">
      <t>カイ</t>
    </rPh>
    <rPh sb="27" eb="28">
      <t>ナツ</t>
    </rPh>
    <rPh sb="28" eb="29">
      <t>ゴウ</t>
    </rPh>
    <rPh sb="30" eb="31">
      <t>アキ</t>
    </rPh>
    <rPh sb="31" eb="32">
      <t>ゴウ</t>
    </rPh>
    <rPh sb="33" eb="34">
      <t>フユ</t>
    </rPh>
    <rPh sb="34" eb="35">
      <t>ゴウ</t>
    </rPh>
    <rPh sb="36" eb="37">
      <t>ハル</t>
    </rPh>
    <rPh sb="37" eb="38">
      <t>ゴウ</t>
    </rPh>
    <rPh sb="40" eb="42">
      <t>シナイ</t>
    </rPh>
    <rPh sb="42" eb="44">
      <t>ゼンコ</t>
    </rPh>
    <rPh sb="45" eb="47">
      <t>ハイフ</t>
    </rPh>
    <phoneticPr fontId="3"/>
  </si>
  <si>
    <t>性の多様性の理解促進に関する講座の開催</t>
  </si>
  <si>
    <t>埼葛人権を考えるつどい</t>
    <rPh sb="0" eb="2">
      <t>サイカツ</t>
    </rPh>
    <rPh sb="2" eb="3">
      <t>ジン</t>
    </rPh>
    <rPh sb="3" eb="4">
      <t>ケン</t>
    </rPh>
    <rPh sb="5" eb="6">
      <t>カンガ</t>
    </rPh>
    <phoneticPr fontId="3"/>
  </si>
  <si>
    <t>埼葛12市町主催による人権啓発事業。</t>
    <rPh sb="0" eb="2">
      <t>サイカツ</t>
    </rPh>
    <rPh sb="4" eb="6">
      <t>シチョウ</t>
    </rPh>
    <rPh sb="6" eb="8">
      <t>シュサイ</t>
    </rPh>
    <rPh sb="11" eb="13">
      <t>ジンケン</t>
    </rPh>
    <rPh sb="13" eb="15">
      <t>ケイハツ</t>
    </rPh>
    <rPh sb="15" eb="17">
      <t>ジギョウ</t>
    </rPh>
    <phoneticPr fontId="3"/>
  </si>
  <si>
    <t>子育て中の保護者を対象に家庭教育に関する学習機会を提供し、子育てに必要な知識やスキルを学ぶ機会を提供する。</t>
    <rPh sb="0" eb="2">
      <t>コソダ</t>
    </rPh>
    <rPh sb="3" eb="4">
      <t>チュウ</t>
    </rPh>
    <rPh sb="5" eb="8">
      <t>ホゴシャ</t>
    </rPh>
    <rPh sb="9" eb="11">
      <t>タイショウ</t>
    </rPh>
    <rPh sb="12" eb="14">
      <t>カテイ</t>
    </rPh>
    <rPh sb="14" eb="16">
      <t>キョウイク</t>
    </rPh>
    <rPh sb="17" eb="18">
      <t>カン</t>
    </rPh>
    <rPh sb="20" eb="24">
      <t>ガクシュウキカイ</t>
    </rPh>
    <rPh sb="25" eb="27">
      <t>テイキョウ</t>
    </rPh>
    <rPh sb="29" eb="31">
      <t>コソダ</t>
    </rPh>
    <rPh sb="33" eb="35">
      <t>ヒツヨウ</t>
    </rPh>
    <rPh sb="36" eb="38">
      <t>チシキ</t>
    </rPh>
    <rPh sb="43" eb="44">
      <t>マナ</t>
    </rPh>
    <rPh sb="45" eb="47">
      <t>キカイ</t>
    </rPh>
    <rPh sb="48" eb="50">
      <t>テイキョウ</t>
    </rPh>
    <phoneticPr fontId="3"/>
  </si>
  <si>
    <t>家庭教育フォーラム</t>
    <rPh sb="0" eb="2">
      <t>カテイ</t>
    </rPh>
    <rPh sb="2" eb="4">
      <t>キョウイク</t>
    </rPh>
    <phoneticPr fontId="3"/>
  </si>
  <si>
    <t>子育てへの思いや悩みを共有することで、子育てへの不安や悩み等を解消するため、学校・家庭・地域が一体となって子育てを応援する。</t>
    <rPh sb="0" eb="2">
      <t>コソダ</t>
    </rPh>
    <rPh sb="5" eb="6">
      <t>オモ</t>
    </rPh>
    <rPh sb="8" eb="9">
      <t>ナヤ</t>
    </rPh>
    <rPh sb="11" eb="13">
      <t>キョウユウ</t>
    </rPh>
    <rPh sb="19" eb="21">
      <t>コソダ</t>
    </rPh>
    <rPh sb="24" eb="26">
      <t>フアン</t>
    </rPh>
    <rPh sb="27" eb="28">
      <t>ナヤ</t>
    </rPh>
    <rPh sb="29" eb="30">
      <t>トウ</t>
    </rPh>
    <rPh sb="31" eb="33">
      <t>カイショウ</t>
    </rPh>
    <rPh sb="38" eb="40">
      <t>ガッコウ</t>
    </rPh>
    <rPh sb="41" eb="43">
      <t>カテイ</t>
    </rPh>
    <rPh sb="44" eb="46">
      <t>チイキ</t>
    </rPh>
    <rPh sb="47" eb="49">
      <t>イッタイ</t>
    </rPh>
    <rPh sb="53" eb="55">
      <t>コソダ</t>
    </rPh>
    <rPh sb="57" eb="59">
      <t>オウエン</t>
    </rPh>
    <phoneticPr fontId="3"/>
  </si>
  <si>
    <t>生涯学習研修大会「まなびすとフォーラム」</t>
    <rPh sb="0" eb="2">
      <t>ショウガイ</t>
    </rPh>
    <rPh sb="2" eb="4">
      <t>ガクシュウ</t>
    </rPh>
    <rPh sb="4" eb="6">
      <t>ケンシュウ</t>
    </rPh>
    <rPh sb="6" eb="8">
      <t>タイカイ</t>
    </rPh>
    <phoneticPr fontId="3"/>
  </si>
  <si>
    <t>高校生、学校教育・社会教育関係、児童生徒の保護者等が地域コミュニティづくりについて意見交換を行う。</t>
    <rPh sb="0" eb="3">
      <t>コウコウセイ</t>
    </rPh>
    <rPh sb="4" eb="6">
      <t>ガッコウ</t>
    </rPh>
    <rPh sb="6" eb="8">
      <t>キョウイク</t>
    </rPh>
    <rPh sb="9" eb="11">
      <t>シャカイ</t>
    </rPh>
    <rPh sb="11" eb="13">
      <t>キョウイク</t>
    </rPh>
    <rPh sb="13" eb="15">
      <t>カンケイ</t>
    </rPh>
    <rPh sb="16" eb="18">
      <t>ジドウ</t>
    </rPh>
    <rPh sb="18" eb="20">
      <t>セイト</t>
    </rPh>
    <rPh sb="21" eb="24">
      <t>ホゴシャ</t>
    </rPh>
    <rPh sb="24" eb="25">
      <t>トウ</t>
    </rPh>
    <rPh sb="26" eb="28">
      <t>チイキ</t>
    </rPh>
    <rPh sb="41" eb="43">
      <t>イケン</t>
    </rPh>
    <rPh sb="43" eb="45">
      <t>コウカン</t>
    </rPh>
    <rPh sb="46" eb="47">
      <t>オコナ</t>
    </rPh>
    <phoneticPr fontId="3"/>
  </si>
  <si>
    <t>生涯学習推進大会「まなびすと久喜」</t>
    <rPh sb="0" eb="2">
      <t>ショウガイ</t>
    </rPh>
    <rPh sb="2" eb="4">
      <t>ガクシュウ</t>
    </rPh>
    <rPh sb="4" eb="6">
      <t>スイシン</t>
    </rPh>
    <rPh sb="6" eb="8">
      <t>タイカイ</t>
    </rPh>
    <rPh sb="14" eb="16">
      <t>クキ</t>
    </rPh>
    <phoneticPr fontId="3"/>
  </si>
  <si>
    <t>毎年、策定するスローガンを基に生涯学習に関わる市民が学習成果の発表等を行う。また、まちづくりフォーラムや各種イベント等を実施する。</t>
    <rPh sb="0" eb="2">
      <t>マイトシ</t>
    </rPh>
    <rPh sb="3" eb="5">
      <t>サクテイ</t>
    </rPh>
    <rPh sb="13" eb="14">
      <t>モト</t>
    </rPh>
    <rPh sb="15" eb="17">
      <t>ショウガイ</t>
    </rPh>
    <rPh sb="17" eb="19">
      <t>ガクシュウ</t>
    </rPh>
    <rPh sb="20" eb="21">
      <t>カカ</t>
    </rPh>
    <rPh sb="23" eb="25">
      <t>シミン</t>
    </rPh>
    <rPh sb="26" eb="28">
      <t>ガクシュウ</t>
    </rPh>
    <rPh sb="28" eb="30">
      <t>セイカ</t>
    </rPh>
    <rPh sb="31" eb="33">
      <t>ハッピョウ</t>
    </rPh>
    <rPh sb="33" eb="34">
      <t>トウ</t>
    </rPh>
    <rPh sb="35" eb="36">
      <t>オコナ</t>
    </rPh>
    <rPh sb="52" eb="54">
      <t>カクシュ</t>
    </rPh>
    <rPh sb="58" eb="59">
      <t>トウ</t>
    </rPh>
    <rPh sb="60" eb="62">
      <t>ジッシ</t>
    </rPh>
    <phoneticPr fontId="3"/>
  </si>
  <si>
    <t>「親の学習（親になるための学習）」講座</t>
    <rPh sb="1" eb="2">
      <t>オヤ</t>
    </rPh>
    <rPh sb="3" eb="5">
      <t>ガクシュウ</t>
    </rPh>
    <rPh sb="6" eb="7">
      <t>オヤ</t>
    </rPh>
    <rPh sb="13" eb="15">
      <t>ガクシュウ</t>
    </rPh>
    <rPh sb="17" eb="19">
      <t>コウザ</t>
    </rPh>
    <phoneticPr fontId="3"/>
  </si>
  <si>
    <t>家庭教育に関する講座を実施。</t>
    <rPh sb="0" eb="2">
      <t>カテイ</t>
    </rPh>
    <rPh sb="2" eb="4">
      <t>キョウイク</t>
    </rPh>
    <rPh sb="5" eb="6">
      <t>カン</t>
    </rPh>
    <rPh sb="8" eb="10">
      <t>コウザ</t>
    </rPh>
    <rPh sb="11" eb="13">
      <t>ジッシ</t>
    </rPh>
    <phoneticPr fontId="3"/>
  </si>
  <si>
    <t>子育て支援０歳児ファーストブック事業</t>
    <rPh sb="0" eb="2">
      <t>コソダ</t>
    </rPh>
    <rPh sb="3" eb="5">
      <t>シエン</t>
    </rPh>
    <rPh sb="6" eb="8">
      <t>サイジ</t>
    </rPh>
    <rPh sb="16" eb="18">
      <t>ジギョウ</t>
    </rPh>
    <phoneticPr fontId="3"/>
  </si>
  <si>
    <t>保健センターにおいて、絵本の読み聞かせを通して、親子のふれあいを深める。</t>
    <rPh sb="0" eb="2">
      <t>ホケン</t>
    </rPh>
    <rPh sb="11" eb="13">
      <t>エホン</t>
    </rPh>
    <rPh sb="14" eb="15">
      <t>ヨ</t>
    </rPh>
    <rPh sb="16" eb="17">
      <t>キ</t>
    </rPh>
    <rPh sb="20" eb="21">
      <t>トオ</t>
    </rPh>
    <rPh sb="24" eb="26">
      <t>オヤコ</t>
    </rPh>
    <rPh sb="32" eb="33">
      <t>フカ</t>
    </rPh>
    <phoneticPr fontId="3"/>
  </si>
  <si>
    <t>生涯学習学校開放講座</t>
    <rPh sb="0" eb="2">
      <t>ショウガイ</t>
    </rPh>
    <rPh sb="2" eb="4">
      <t>ガクシュウ</t>
    </rPh>
    <rPh sb="4" eb="6">
      <t>ガッコウ</t>
    </rPh>
    <rPh sb="6" eb="8">
      <t>カイホウ</t>
    </rPh>
    <rPh sb="8" eb="10">
      <t>コウザ</t>
    </rPh>
    <phoneticPr fontId="3"/>
  </si>
  <si>
    <t>学校が講師を手配し、学校の施設を利用して、文化、芸術、趣味等の講座を実施。</t>
    <rPh sb="0" eb="2">
      <t>ガッコウ</t>
    </rPh>
    <rPh sb="3" eb="5">
      <t>コウシ</t>
    </rPh>
    <rPh sb="6" eb="8">
      <t>テハイ</t>
    </rPh>
    <rPh sb="10" eb="12">
      <t>ガッコウ</t>
    </rPh>
    <rPh sb="13" eb="15">
      <t>シセツ</t>
    </rPh>
    <rPh sb="16" eb="18">
      <t>リヨウ</t>
    </rPh>
    <rPh sb="21" eb="23">
      <t>ブンカ</t>
    </rPh>
    <rPh sb="24" eb="26">
      <t>ゲイジュツ</t>
    </rPh>
    <rPh sb="27" eb="29">
      <t>シュミ</t>
    </rPh>
    <rPh sb="29" eb="30">
      <t>トウ</t>
    </rPh>
    <rPh sb="31" eb="33">
      <t>コウザ</t>
    </rPh>
    <rPh sb="34" eb="36">
      <t>ジッシ</t>
    </rPh>
    <phoneticPr fontId="3"/>
  </si>
  <si>
    <t>生涯学習まちづくり出前講座　行政編　おはなし会</t>
    <rPh sb="0" eb="2">
      <t>ショウガイ</t>
    </rPh>
    <rPh sb="2" eb="4">
      <t>ガクシュウ</t>
    </rPh>
    <rPh sb="9" eb="10">
      <t>デ</t>
    </rPh>
    <rPh sb="10" eb="11">
      <t>マエ</t>
    </rPh>
    <rPh sb="11" eb="13">
      <t>コウザ</t>
    </rPh>
    <rPh sb="14" eb="16">
      <t>ギョウセイ</t>
    </rPh>
    <rPh sb="16" eb="17">
      <t>ヘン</t>
    </rPh>
    <rPh sb="22" eb="23">
      <t>カイ</t>
    </rPh>
    <phoneticPr fontId="3"/>
  </si>
  <si>
    <t>子どもたちに本に親しみをもってもらい、読書の喜びを伝える。</t>
    <rPh sb="0" eb="1">
      <t>コ</t>
    </rPh>
    <rPh sb="6" eb="7">
      <t>ホン</t>
    </rPh>
    <rPh sb="8" eb="9">
      <t>シタ</t>
    </rPh>
    <rPh sb="19" eb="21">
      <t>ドクショ</t>
    </rPh>
    <rPh sb="22" eb="23">
      <t>ヨロコ</t>
    </rPh>
    <rPh sb="25" eb="26">
      <t>ツタ</t>
    </rPh>
    <phoneticPr fontId="3"/>
  </si>
  <si>
    <t>生涯学習まちづくり出前講座　行政編　読み聞かせ講座</t>
    <rPh sb="18" eb="19">
      <t>ヨ</t>
    </rPh>
    <rPh sb="20" eb="21">
      <t>キ</t>
    </rPh>
    <rPh sb="23" eb="25">
      <t>コウザ</t>
    </rPh>
    <phoneticPr fontId="3"/>
  </si>
  <si>
    <t>絵本や紙芝居等の読み聞かせのコツを伝えることにより読み聞かせを推進する。</t>
    <rPh sb="0" eb="2">
      <t>エホン</t>
    </rPh>
    <rPh sb="3" eb="6">
      <t>カミシバイ</t>
    </rPh>
    <rPh sb="6" eb="7">
      <t>ナド</t>
    </rPh>
    <rPh sb="8" eb="9">
      <t>ヨ</t>
    </rPh>
    <rPh sb="10" eb="11">
      <t>キ</t>
    </rPh>
    <rPh sb="17" eb="18">
      <t>ツタ</t>
    </rPh>
    <rPh sb="25" eb="26">
      <t>ヨ</t>
    </rPh>
    <rPh sb="27" eb="28">
      <t>キ</t>
    </rPh>
    <rPh sb="31" eb="33">
      <t>スイシン</t>
    </rPh>
    <phoneticPr fontId="3"/>
  </si>
  <si>
    <t>やしおコラボフェスタ</t>
  </si>
  <si>
    <t>市内で活動しているボランティア団体や市民活動団体が発表を通して交流を行うイベントを市と実行委員会との協働により開催した。</t>
    <rPh sb="0" eb="2">
      <t>シナイ</t>
    </rPh>
    <rPh sb="3" eb="5">
      <t>カツドウ</t>
    </rPh>
    <rPh sb="15" eb="17">
      <t>ダンタイ</t>
    </rPh>
    <rPh sb="18" eb="20">
      <t>シミン</t>
    </rPh>
    <rPh sb="20" eb="22">
      <t>カツドウ</t>
    </rPh>
    <rPh sb="22" eb="23">
      <t>ダン</t>
    </rPh>
    <rPh sb="23" eb="24">
      <t>タイ</t>
    </rPh>
    <rPh sb="25" eb="27">
      <t>ハッピョウ</t>
    </rPh>
    <rPh sb="28" eb="29">
      <t>トオ</t>
    </rPh>
    <rPh sb="31" eb="33">
      <t>コウリュウ</t>
    </rPh>
    <rPh sb="34" eb="35">
      <t>オコナ</t>
    </rPh>
    <rPh sb="41" eb="42">
      <t>シ</t>
    </rPh>
    <rPh sb="43" eb="45">
      <t>ジッコウ</t>
    </rPh>
    <rPh sb="45" eb="48">
      <t>イインカイ</t>
    </rPh>
    <rPh sb="50" eb="52">
      <t>キョウドウ</t>
    </rPh>
    <rPh sb="55" eb="57">
      <t>カイサイ</t>
    </rPh>
    <phoneticPr fontId="3"/>
  </si>
  <si>
    <t>人財バンク登録講師企画講座</t>
    <rPh sb="0" eb="1">
      <t>ヒト</t>
    </rPh>
    <rPh sb="1" eb="2">
      <t>ザイ</t>
    </rPh>
    <rPh sb="5" eb="7">
      <t>トウロク</t>
    </rPh>
    <rPh sb="7" eb="9">
      <t>コウシ</t>
    </rPh>
    <rPh sb="9" eb="11">
      <t>キカク</t>
    </rPh>
    <rPh sb="11" eb="13">
      <t>コウザ</t>
    </rPh>
    <phoneticPr fontId="3"/>
  </si>
  <si>
    <t>市民版人財バンク「やしお楽習館」をはじめとする市の人財バンクに登録しているボランティア講師が企画した講座を開催した。</t>
    <rPh sb="0" eb="2">
      <t>シミン</t>
    </rPh>
    <rPh sb="2" eb="3">
      <t>バン</t>
    </rPh>
    <rPh sb="3" eb="4">
      <t>ジン</t>
    </rPh>
    <rPh sb="4" eb="5">
      <t>ザイ</t>
    </rPh>
    <rPh sb="12" eb="14">
      <t>ラクシュウ</t>
    </rPh>
    <rPh sb="14" eb="15">
      <t>カン</t>
    </rPh>
    <rPh sb="23" eb="24">
      <t>シ</t>
    </rPh>
    <rPh sb="25" eb="26">
      <t>ヒト</t>
    </rPh>
    <rPh sb="26" eb="27">
      <t>ザイ</t>
    </rPh>
    <rPh sb="31" eb="33">
      <t>トウロク</t>
    </rPh>
    <rPh sb="43" eb="45">
      <t>コウシ</t>
    </rPh>
    <rPh sb="46" eb="48">
      <t>キカク</t>
    </rPh>
    <rPh sb="50" eb="52">
      <t>コウザ</t>
    </rPh>
    <rPh sb="53" eb="55">
      <t>カイサイ</t>
    </rPh>
    <phoneticPr fontId="3"/>
  </si>
  <si>
    <t>子ども司書養成講座</t>
    <rPh sb="0" eb="1">
      <t>コ</t>
    </rPh>
    <rPh sb="3" eb="5">
      <t>シショ</t>
    </rPh>
    <rPh sb="5" eb="7">
      <t>ヨウセイ</t>
    </rPh>
    <rPh sb="7" eb="9">
      <t>コウザ</t>
    </rPh>
    <phoneticPr fontId="3"/>
  </si>
  <si>
    <t>子どもたちの読書活動のリーダーを育成するため、小学６年生の応募者に学校や公共図書館で司書の仕事を学んでもらう。</t>
    <rPh sb="0" eb="1">
      <t>コ</t>
    </rPh>
    <rPh sb="6" eb="8">
      <t>ドクショ</t>
    </rPh>
    <rPh sb="8" eb="10">
      <t>カツドウ</t>
    </rPh>
    <rPh sb="16" eb="18">
      <t>イクセイ</t>
    </rPh>
    <rPh sb="23" eb="25">
      <t>ショウガク</t>
    </rPh>
    <rPh sb="26" eb="28">
      <t>ネンセイ</t>
    </rPh>
    <rPh sb="29" eb="32">
      <t>オウボシャ</t>
    </rPh>
    <rPh sb="33" eb="35">
      <t>ガッコウ</t>
    </rPh>
    <rPh sb="36" eb="38">
      <t>コウキョウ</t>
    </rPh>
    <rPh sb="38" eb="41">
      <t>トショカン</t>
    </rPh>
    <rPh sb="42" eb="44">
      <t>シショ</t>
    </rPh>
    <rPh sb="45" eb="47">
      <t>シゴト</t>
    </rPh>
    <rPh sb="48" eb="49">
      <t>マナ</t>
    </rPh>
    <phoneticPr fontId="3"/>
  </si>
  <si>
    <t>小学１年生に読み聞かせと本のプレゼントを行い、読書意欲を高め、公共図書館の利用法用を案内し、資料利用券を配布する。</t>
    <rPh sb="0" eb="2">
      <t>ショウガク</t>
    </rPh>
    <rPh sb="3" eb="5">
      <t>ネンセイ</t>
    </rPh>
    <rPh sb="6" eb="7">
      <t>ヨ</t>
    </rPh>
    <rPh sb="8" eb="9">
      <t>キ</t>
    </rPh>
    <rPh sb="12" eb="13">
      <t>ホン</t>
    </rPh>
    <rPh sb="20" eb="21">
      <t>オコナ</t>
    </rPh>
    <rPh sb="23" eb="25">
      <t>ドクショ</t>
    </rPh>
    <rPh sb="25" eb="27">
      <t>イヨク</t>
    </rPh>
    <rPh sb="28" eb="29">
      <t>タカ</t>
    </rPh>
    <rPh sb="31" eb="33">
      <t>コウキョウ</t>
    </rPh>
    <rPh sb="33" eb="36">
      <t>トショカン</t>
    </rPh>
    <rPh sb="37" eb="40">
      <t>リヨウホウ</t>
    </rPh>
    <rPh sb="40" eb="41">
      <t>ヨウ</t>
    </rPh>
    <rPh sb="42" eb="44">
      <t>アンナイ</t>
    </rPh>
    <rPh sb="46" eb="48">
      <t>シリョウ</t>
    </rPh>
    <rPh sb="48" eb="50">
      <t>リヨウ</t>
    </rPh>
    <rPh sb="50" eb="51">
      <t>ケン</t>
    </rPh>
    <rPh sb="52" eb="54">
      <t>ハイフ</t>
    </rPh>
    <phoneticPr fontId="3"/>
  </si>
  <si>
    <t>保護者と赤ちゃんに絵本をプレゼントし、家庭で楽しい時間を共有することの大切さを伝える。</t>
    <rPh sb="0" eb="3">
      <t>ホゴシャ</t>
    </rPh>
    <rPh sb="4" eb="5">
      <t>アカ</t>
    </rPh>
    <rPh sb="9" eb="11">
      <t>エホン</t>
    </rPh>
    <rPh sb="19" eb="21">
      <t>カテイ</t>
    </rPh>
    <rPh sb="22" eb="23">
      <t>タノ</t>
    </rPh>
    <rPh sb="25" eb="27">
      <t>ジカン</t>
    </rPh>
    <rPh sb="28" eb="30">
      <t>キョウユウ</t>
    </rPh>
    <rPh sb="35" eb="37">
      <t>タイセツ</t>
    </rPh>
    <rPh sb="39" eb="40">
      <t>ツタ</t>
    </rPh>
    <phoneticPr fontId="3"/>
  </si>
  <si>
    <t>埼葛人権を考えるつどい</t>
    <rPh sb="0" eb="2">
      <t>サイカツ</t>
    </rPh>
    <rPh sb="2" eb="4">
      <t>ジンケン</t>
    </rPh>
    <rPh sb="5" eb="6">
      <t>カンガ</t>
    </rPh>
    <phoneticPr fontId="3"/>
  </si>
  <si>
    <t>パソコン講座</t>
    <rPh sb="4" eb="6">
      <t>コウザ</t>
    </rPh>
    <phoneticPr fontId="3"/>
  </si>
  <si>
    <t>NPOの方が講師となって、初心者向けからやや上級者向けまで多岐にわたるパソコン講座を開催する。</t>
    <rPh sb="4" eb="5">
      <t>カタ</t>
    </rPh>
    <rPh sb="6" eb="8">
      <t>コウシ</t>
    </rPh>
    <rPh sb="13" eb="16">
      <t>ショシンシャ</t>
    </rPh>
    <rPh sb="16" eb="17">
      <t>ム</t>
    </rPh>
    <rPh sb="22" eb="25">
      <t>ジョウキュウシャ</t>
    </rPh>
    <rPh sb="25" eb="26">
      <t>ム</t>
    </rPh>
    <rPh sb="29" eb="31">
      <t>タキ</t>
    </rPh>
    <rPh sb="39" eb="41">
      <t>コウザ</t>
    </rPh>
    <rPh sb="42" eb="44">
      <t>カイサイ</t>
    </rPh>
    <phoneticPr fontId="3"/>
  </si>
  <si>
    <t>三郷市</t>
    <rPh sb="0" eb="3">
      <t>ミサトシ</t>
    </rPh>
    <phoneticPr fontId="4"/>
  </si>
  <si>
    <t>市内の県立高校で専門的知識を持つ教員が講師となって、講座を開催する。</t>
    <rPh sb="0" eb="2">
      <t>シナイ</t>
    </rPh>
    <rPh sb="3" eb="5">
      <t>ケンリツ</t>
    </rPh>
    <rPh sb="5" eb="7">
      <t>コウコウ</t>
    </rPh>
    <rPh sb="8" eb="11">
      <t>センモンテキ</t>
    </rPh>
    <rPh sb="11" eb="13">
      <t>チシキ</t>
    </rPh>
    <rPh sb="14" eb="15">
      <t>モ</t>
    </rPh>
    <rPh sb="16" eb="18">
      <t>キョウイン</t>
    </rPh>
    <rPh sb="19" eb="21">
      <t>コウシ</t>
    </rPh>
    <rPh sb="26" eb="28">
      <t>コウザ</t>
    </rPh>
    <rPh sb="29" eb="31">
      <t>カイサイ</t>
    </rPh>
    <phoneticPr fontId="3"/>
  </si>
  <si>
    <t>元気な蓮田を創生する子ども読書支援事業</t>
    <rPh sb="0" eb="2">
      <t>ゲンキ</t>
    </rPh>
    <rPh sb="3" eb="5">
      <t>ハスダ</t>
    </rPh>
    <rPh sb="6" eb="8">
      <t>ソウセイ</t>
    </rPh>
    <rPh sb="10" eb="11">
      <t>コ</t>
    </rPh>
    <rPh sb="13" eb="15">
      <t>ドクショ</t>
    </rPh>
    <rPh sb="15" eb="17">
      <t>シエン</t>
    </rPh>
    <rPh sb="17" eb="19">
      <t>ジギョウ</t>
    </rPh>
    <phoneticPr fontId="3"/>
  </si>
  <si>
    <t>市民ボランティア学芸員養成講座（蓮田市歴史講座）</t>
    <rPh sb="0" eb="2">
      <t>シミン</t>
    </rPh>
    <phoneticPr fontId="3"/>
  </si>
  <si>
    <t>吉川市</t>
    <rPh sb="0" eb="2">
      <t>ヨシカワ</t>
    </rPh>
    <rPh sb="2" eb="3">
      <t>シ</t>
    </rPh>
    <phoneticPr fontId="4"/>
  </si>
  <si>
    <t>吉川市</t>
    <rPh sb="0" eb="3">
      <t>ヨシカワシ</t>
    </rPh>
    <phoneticPr fontId="4"/>
  </si>
  <si>
    <t>埼葛人権を考えるつどい</t>
  </si>
  <si>
    <t>子ども大学よしかわ</t>
    <rPh sb="0" eb="1">
      <t>コ</t>
    </rPh>
    <rPh sb="3" eb="5">
      <t>ダイガク</t>
    </rPh>
    <phoneticPr fontId="3"/>
  </si>
  <si>
    <t>冬の雑木林の大掃除等の活動を共催した。</t>
  </si>
  <si>
    <t>白岡新春マラソン大会</t>
    <rPh sb="0" eb="2">
      <t>シラオカ</t>
    </rPh>
    <rPh sb="2" eb="4">
      <t>シンシュン</t>
    </rPh>
    <rPh sb="8" eb="10">
      <t>タイカイ</t>
    </rPh>
    <phoneticPr fontId="3"/>
  </si>
  <si>
    <t>ちいさい子のおはなし会（乳幼児対象）</t>
    <rPh sb="4" eb="5">
      <t>コ</t>
    </rPh>
    <rPh sb="10" eb="11">
      <t>カイ</t>
    </rPh>
    <rPh sb="12" eb="15">
      <t>ニュウヨウジ</t>
    </rPh>
    <rPh sb="15" eb="17">
      <t>タイショウ</t>
    </rPh>
    <phoneticPr fontId="3"/>
  </si>
  <si>
    <t>図書館まつり</t>
    <rPh sb="0" eb="3">
      <t>トショカン</t>
    </rPh>
    <phoneticPr fontId="3"/>
  </si>
  <si>
    <t>みやしろ大学</t>
    <rPh sb="4" eb="6">
      <t>ダイガク</t>
    </rPh>
    <phoneticPr fontId="4"/>
  </si>
  <si>
    <t>受講生の中から運営委員を選出し、自主的に規格運営を行い、シニア世代の生涯学習の機会を設けた。</t>
    <rPh sb="0" eb="3">
      <t>ジュコウセイ</t>
    </rPh>
    <rPh sb="4" eb="5">
      <t>ナカ</t>
    </rPh>
    <rPh sb="7" eb="9">
      <t>ウンエイ</t>
    </rPh>
    <rPh sb="9" eb="11">
      <t>イイン</t>
    </rPh>
    <rPh sb="12" eb="14">
      <t>センシュツ</t>
    </rPh>
    <rPh sb="16" eb="19">
      <t>ジシュテキ</t>
    </rPh>
    <rPh sb="20" eb="22">
      <t>キカク</t>
    </rPh>
    <rPh sb="22" eb="24">
      <t>ウンエイ</t>
    </rPh>
    <rPh sb="25" eb="26">
      <t>オコナ</t>
    </rPh>
    <rPh sb="31" eb="33">
      <t>セダイ</t>
    </rPh>
    <rPh sb="34" eb="36">
      <t>ショウガイ</t>
    </rPh>
    <rPh sb="36" eb="38">
      <t>ガクシュウ</t>
    </rPh>
    <rPh sb="39" eb="41">
      <t>キカイ</t>
    </rPh>
    <rPh sb="42" eb="43">
      <t>モウ</t>
    </rPh>
    <phoneticPr fontId="4"/>
  </si>
  <si>
    <t>子ども大学みやしろ</t>
    <rPh sb="0" eb="1">
      <t>コ</t>
    </rPh>
    <rPh sb="3" eb="5">
      <t>ダイガク</t>
    </rPh>
    <phoneticPr fontId="4"/>
  </si>
  <si>
    <t>日本工業大学と連携し、大学の先生や専門家による特色ある授業により、子供の好奇心を刺激する学びの機会を提供した。</t>
    <rPh sb="0" eb="2">
      <t>ニホン</t>
    </rPh>
    <rPh sb="2" eb="4">
      <t>コウギョウ</t>
    </rPh>
    <rPh sb="4" eb="6">
      <t>ダイガク</t>
    </rPh>
    <rPh sb="7" eb="9">
      <t>レンケイ</t>
    </rPh>
    <rPh sb="11" eb="13">
      <t>ダイガク</t>
    </rPh>
    <rPh sb="14" eb="16">
      <t>センセイ</t>
    </rPh>
    <rPh sb="17" eb="20">
      <t>センモンカ</t>
    </rPh>
    <rPh sb="23" eb="25">
      <t>トクショク</t>
    </rPh>
    <rPh sb="27" eb="29">
      <t>ジュギョウ</t>
    </rPh>
    <rPh sb="33" eb="35">
      <t>コドモ</t>
    </rPh>
    <rPh sb="36" eb="39">
      <t>コウキシン</t>
    </rPh>
    <rPh sb="40" eb="42">
      <t>シゲキ</t>
    </rPh>
    <rPh sb="44" eb="45">
      <t>マナ</t>
    </rPh>
    <rPh sb="47" eb="49">
      <t>キカイ</t>
    </rPh>
    <rPh sb="50" eb="52">
      <t>テイキョウ</t>
    </rPh>
    <phoneticPr fontId="4"/>
  </si>
  <si>
    <t>宮代町</t>
    <rPh sb="0" eb="2">
      <t>ミヤシロ</t>
    </rPh>
    <rPh sb="2" eb="3">
      <t>マチ</t>
    </rPh>
    <phoneticPr fontId="4"/>
  </si>
  <si>
    <t>町民文化祭</t>
    <rPh sb="0" eb="2">
      <t>チョウミン</t>
    </rPh>
    <rPh sb="2" eb="5">
      <t>ブンカサイ</t>
    </rPh>
    <phoneticPr fontId="4"/>
  </si>
  <si>
    <t>製作者や発表者の励みとなるよう、日頃の成果を発表する場として実施した。</t>
    <rPh sb="0" eb="3">
      <t>セイサクシャ</t>
    </rPh>
    <rPh sb="4" eb="7">
      <t>ハッピョウシャ</t>
    </rPh>
    <rPh sb="8" eb="9">
      <t>ハゲ</t>
    </rPh>
    <rPh sb="16" eb="18">
      <t>ヒゴロ</t>
    </rPh>
    <rPh sb="19" eb="21">
      <t>セイカ</t>
    </rPh>
    <rPh sb="22" eb="24">
      <t>ハッピョウ</t>
    </rPh>
    <rPh sb="26" eb="27">
      <t>バ</t>
    </rPh>
    <rPh sb="30" eb="32">
      <t>ジッシ</t>
    </rPh>
    <phoneticPr fontId="4"/>
  </si>
  <si>
    <t>郷土みやしろの歴史、名所、文化などを感じ、郷土愛を養う機会を提供することにより、子供たちの健全育成に寄与した。</t>
    <rPh sb="0" eb="2">
      <t>キョウド</t>
    </rPh>
    <rPh sb="7" eb="9">
      <t>レキシ</t>
    </rPh>
    <rPh sb="10" eb="12">
      <t>メイショ</t>
    </rPh>
    <rPh sb="13" eb="15">
      <t>ブンカ</t>
    </rPh>
    <rPh sb="18" eb="19">
      <t>カン</t>
    </rPh>
    <rPh sb="21" eb="23">
      <t>キョウド</t>
    </rPh>
    <rPh sb="23" eb="24">
      <t>アイ</t>
    </rPh>
    <rPh sb="25" eb="26">
      <t>ヤシナ</t>
    </rPh>
    <rPh sb="27" eb="29">
      <t>キカイ</t>
    </rPh>
    <rPh sb="30" eb="32">
      <t>テイキョウ</t>
    </rPh>
    <rPh sb="40" eb="42">
      <t>コドモ</t>
    </rPh>
    <rPh sb="45" eb="47">
      <t>ケンゼン</t>
    </rPh>
    <rPh sb="47" eb="49">
      <t>イクセイ</t>
    </rPh>
    <rPh sb="50" eb="52">
      <t>キヨ</t>
    </rPh>
    <phoneticPr fontId="4"/>
  </si>
  <si>
    <t>小中学生を対象に、昔の暮らしや技術などを学ぶため、体験教室を実施した。</t>
    <rPh sb="0" eb="4">
      <t>ショウチュウガクセイ</t>
    </rPh>
    <rPh sb="5" eb="7">
      <t>タイショウ</t>
    </rPh>
    <rPh sb="30" eb="32">
      <t>ジッシ</t>
    </rPh>
    <phoneticPr fontId="4"/>
  </si>
  <si>
    <t>放課後の子どもたちの安全・安心な居場所を設け、地域社会の中で、異年齢の子ども・大人との交流並びに子どもたちの体験活動を通じ、心豊かで健やかに育まれる環境づくりを推進する。</t>
  </si>
  <si>
    <t>杉戸町</t>
    <rPh sb="0" eb="2">
      <t>スギト</t>
    </rPh>
    <rPh sb="2" eb="3">
      <t>マチ</t>
    </rPh>
    <phoneticPr fontId="4"/>
  </si>
  <si>
    <t>まなびっちゃ杉戸塾～まちづくり出前講座～</t>
    <rPh sb="6" eb="8">
      <t>スギト</t>
    </rPh>
    <rPh sb="8" eb="9">
      <t>ジュク</t>
    </rPh>
    <rPh sb="15" eb="17">
      <t>デマエ</t>
    </rPh>
    <rPh sb="17" eb="19">
      <t>コウザ</t>
    </rPh>
    <phoneticPr fontId="3"/>
  </si>
  <si>
    <t>講座一覧の中から、住民からの申込により、町職員や町民講師が住民の所へ伺って講義や学習・体験の支援を行う。</t>
    <rPh sb="0" eb="2">
      <t>コウザ</t>
    </rPh>
    <rPh sb="2" eb="4">
      <t>イチラン</t>
    </rPh>
    <rPh sb="5" eb="6">
      <t>ナカ</t>
    </rPh>
    <rPh sb="9" eb="11">
      <t>ジュウミン</t>
    </rPh>
    <rPh sb="14" eb="16">
      <t>モウシコミ</t>
    </rPh>
    <rPh sb="20" eb="21">
      <t>マチ</t>
    </rPh>
    <rPh sb="29" eb="31">
      <t>ジュウミン</t>
    </rPh>
    <rPh sb="37" eb="39">
      <t>コウギ</t>
    </rPh>
    <rPh sb="43" eb="45">
      <t>タイケン</t>
    </rPh>
    <rPh sb="46" eb="48">
      <t>シエン</t>
    </rPh>
    <rPh sb="49" eb="50">
      <t>オコナ</t>
    </rPh>
    <phoneticPr fontId="3"/>
  </si>
  <si>
    <t>町民パソコン講座</t>
  </si>
  <si>
    <t>パソコンの基本操作や、オフィスアプリケーション等の基本操作を習得する。</t>
  </si>
  <si>
    <t>子ども大学すぎと</t>
    <rPh sb="0" eb="1">
      <t>コ</t>
    </rPh>
    <rPh sb="3" eb="5">
      <t>ダイガク</t>
    </rPh>
    <phoneticPr fontId="3"/>
  </si>
  <si>
    <t>大学、企業等との連携により、子どもの知的好奇心を培い、学ぶ力・生きる力の向上を図る。</t>
    <rPh sb="0" eb="2">
      <t>ダイガク</t>
    </rPh>
    <rPh sb="3" eb="5">
      <t>キギョウ</t>
    </rPh>
    <rPh sb="5" eb="6">
      <t>ナド</t>
    </rPh>
    <phoneticPr fontId="3"/>
  </si>
  <si>
    <t>様々な学習プログラムの提供や学生による自主活動を通じ、町民の学習意欲に応えるとともに、町発展のための人材やまちづくり、地域づくりのリーダーとなる人材を育成する。</t>
  </si>
  <si>
    <t>町民文化祭</t>
    <rPh sb="0" eb="2">
      <t>チョウミン</t>
    </rPh>
    <rPh sb="2" eb="5">
      <t>ブンカサイ</t>
    </rPh>
    <phoneticPr fontId="3"/>
  </si>
  <si>
    <t>町内の文化団体等における日頃の成果を発表する場として実施。</t>
    <rPh sb="0" eb="2">
      <t>チョウナイ</t>
    </rPh>
    <rPh sb="3" eb="5">
      <t>ブンカ</t>
    </rPh>
    <rPh sb="5" eb="7">
      <t>ダンタイ</t>
    </rPh>
    <rPh sb="7" eb="8">
      <t>トウ</t>
    </rPh>
    <rPh sb="12" eb="14">
      <t>ヒゴロ</t>
    </rPh>
    <rPh sb="15" eb="17">
      <t>セイカ</t>
    </rPh>
    <rPh sb="18" eb="20">
      <t>ハッピョウ</t>
    </rPh>
    <rPh sb="22" eb="23">
      <t>バ</t>
    </rPh>
    <rPh sb="26" eb="28">
      <t>ジッシ</t>
    </rPh>
    <phoneticPr fontId="3"/>
  </si>
  <si>
    <t>松伏町</t>
    <rPh sb="0" eb="2">
      <t>マツブシ</t>
    </rPh>
    <rPh sb="2" eb="3">
      <t>マチ</t>
    </rPh>
    <phoneticPr fontId="4"/>
  </si>
  <si>
    <t>こども大学こしがや・まつぶし</t>
    <rPh sb="3" eb="5">
      <t>ダイガク</t>
    </rPh>
    <phoneticPr fontId="3"/>
  </si>
  <si>
    <t>○</t>
    <phoneticPr fontId="4"/>
  </si>
  <si>
    <t>H17</t>
    <phoneticPr fontId="4"/>
  </si>
  <si>
    <t>H15</t>
    <phoneticPr fontId="4"/>
  </si>
  <si>
    <t>H23</t>
    <phoneticPr fontId="4"/>
  </si>
  <si>
    <t>蕨市役所ホームページ</t>
    <rPh sb="0" eb="1">
      <t>ワラビ</t>
    </rPh>
    <rPh sb="1" eb="4">
      <t>シヤクショ</t>
    </rPh>
    <phoneticPr fontId="4"/>
  </si>
  <si>
    <t>所沢市ホームページ</t>
    <rPh sb="0" eb="3">
      <t>トコロザワシ</t>
    </rPh>
    <phoneticPr fontId="3"/>
  </si>
  <si>
    <t>富士見市市民人材バンク</t>
    <phoneticPr fontId="4"/>
  </si>
  <si>
    <t>第5次川島町生涯学習推進総合計画</t>
    <rPh sb="0" eb="1">
      <t>ダイ</t>
    </rPh>
    <rPh sb="2" eb="3">
      <t>ジ</t>
    </rPh>
    <rPh sb="3" eb="6">
      <t>カワジママチ</t>
    </rPh>
    <rPh sb="6" eb="8">
      <t>ショウガイ</t>
    </rPh>
    <rPh sb="8" eb="10">
      <t>ガクシュウ</t>
    </rPh>
    <rPh sb="10" eb="12">
      <t>スイシン</t>
    </rPh>
    <rPh sb="12" eb="14">
      <t>ソウゴウ</t>
    </rPh>
    <rPh sb="14" eb="16">
      <t>ケイカク</t>
    </rPh>
    <phoneticPr fontId="3"/>
  </si>
  <si>
    <t>http://www.town.yoshimi.saitama.jp/fresayoshimi/</t>
    <phoneticPr fontId="4"/>
  </si>
  <si>
    <t>http://www.town.tokigawa.lg.jp/</t>
    <phoneticPr fontId="4"/>
  </si>
  <si>
    <t>http://www.town.saitama-misato.lg.jp/admini/mail.html</t>
    <phoneticPr fontId="4"/>
  </si>
  <si>
    <t>http://ｗｗｗ.city.kazo.lg.jp</t>
    <phoneticPr fontId="4"/>
  </si>
  <si>
    <t>春日部市ホームページ（生涯学習）</t>
    <rPh sb="11" eb="13">
      <t>ショウガイ</t>
    </rPh>
    <rPh sb="13" eb="15">
      <t>ガクシュウ</t>
    </rPh>
    <phoneticPr fontId="4"/>
  </si>
  <si>
    <t>越谷市ホームページ</t>
    <rPh sb="0" eb="3">
      <t>コシガヤシ</t>
    </rPh>
    <phoneticPr fontId="3"/>
  </si>
  <si>
    <t>地域の大学や市町、企業等が連携して子どもの知的好奇心を刺激する学びの機会を提供する。</t>
    <rPh sb="0" eb="2">
      <t>チイキ</t>
    </rPh>
    <rPh sb="3" eb="5">
      <t>ダイガク</t>
    </rPh>
    <rPh sb="6" eb="7">
      <t>シ</t>
    </rPh>
    <rPh sb="7" eb="8">
      <t>マチ</t>
    </rPh>
    <rPh sb="9" eb="11">
      <t>キギョウ</t>
    </rPh>
    <rPh sb="11" eb="12">
      <t>トウ</t>
    </rPh>
    <rPh sb="13" eb="15">
      <t>レンケイ</t>
    </rPh>
    <rPh sb="17" eb="18">
      <t>コ</t>
    </rPh>
    <rPh sb="21" eb="23">
      <t>チテキ</t>
    </rPh>
    <rPh sb="23" eb="26">
      <t>コウキシン</t>
    </rPh>
    <rPh sb="27" eb="29">
      <t>シゲキ</t>
    </rPh>
    <rPh sb="31" eb="32">
      <t>マナ</t>
    </rPh>
    <rPh sb="34" eb="36">
      <t>キカイ</t>
    </rPh>
    <rPh sb="37" eb="39">
      <t>テイキョウ</t>
    </rPh>
    <phoneticPr fontId="3"/>
  </si>
  <si>
    <t>高齢者がいきいきとした快適な暮らしに役立てる講座の一部で、小学校を訪問し子供たちと交流を行った。</t>
    <rPh sb="0" eb="3">
      <t>コウレイシャ</t>
    </rPh>
    <rPh sb="11" eb="13">
      <t>カイテキ</t>
    </rPh>
    <rPh sb="14" eb="15">
      <t>ク</t>
    </rPh>
    <rPh sb="18" eb="20">
      <t>ヤクダ</t>
    </rPh>
    <rPh sb="22" eb="24">
      <t>コウザ</t>
    </rPh>
    <rPh sb="25" eb="27">
      <t>イチブ</t>
    </rPh>
    <rPh sb="29" eb="32">
      <t>ショウガッコウ</t>
    </rPh>
    <rPh sb="33" eb="35">
      <t>ホウモン</t>
    </rPh>
    <rPh sb="36" eb="38">
      <t>コドモ</t>
    </rPh>
    <rPh sb="41" eb="43">
      <t>コウリュウ</t>
    </rPh>
    <rPh sb="44" eb="45">
      <t>オコナ</t>
    </rPh>
    <phoneticPr fontId="3"/>
  </si>
  <si>
    <t>小学校3年生対象社会科体験学習</t>
    <rPh sb="0" eb="3">
      <t>ショウガッコウ</t>
    </rPh>
    <rPh sb="4" eb="6">
      <t>ネンセイ</t>
    </rPh>
    <rPh sb="6" eb="8">
      <t>タイショウ</t>
    </rPh>
    <rPh sb="8" eb="11">
      <t>シャカイカ</t>
    </rPh>
    <rPh sb="11" eb="13">
      <t>タイケン</t>
    </rPh>
    <rPh sb="13" eb="15">
      <t>ガクシュウ</t>
    </rPh>
    <phoneticPr fontId="3"/>
  </si>
  <si>
    <t>就学時の子どもの保護者に対し、就学時健診や入学説明の機会などで子育て講座を実施する。</t>
    <rPh sb="0" eb="2">
      <t>シュウガク</t>
    </rPh>
    <rPh sb="2" eb="3">
      <t>ジ</t>
    </rPh>
    <rPh sb="4" eb="5">
      <t>コ</t>
    </rPh>
    <rPh sb="8" eb="11">
      <t>ホゴシャ</t>
    </rPh>
    <rPh sb="12" eb="13">
      <t>タイ</t>
    </rPh>
    <rPh sb="15" eb="17">
      <t>シュウガク</t>
    </rPh>
    <rPh sb="17" eb="18">
      <t>ジ</t>
    </rPh>
    <rPh sb="18" eb="20">
      <t>ケンシン</t>
    </rPh>
    <rPh sb="21" eb="23">
      <t>ニュウガク</t>
    </rPh>
    <rPh sb="23" eb="25">
      <t>セツメイ</t>
    </rPh>
    <rPh sb="26" eb="28">
      <t>キカイ</t>
    </rPh>
    <rPh sb="31" eb="33">
      <t>コソダ</t>
    </rPh>
    <rPh sb="34" eb="36">
      <t>コウザ</t>
    </rPh>
    <rPh sb="37" eb="39">
      <t>ジッシ</t>
    </rPh>
    <phoneticPr fontId="3"/>
  </si>
  <si>
    <t>市内小学校3年生、6年生、中学校1年生各1回ずつ、博物館主催で博物館授業を実施。他市町村の小学生も博物館授業を実施。</t>
    <rPh sb="0" eb="2">
      <t>シナイ</t>
    </rPh>
    <rPh sb="2" eb="5">
      <t>ショウガッコウ</t>
    </rPh>
    <rPh sb="6" eb="8">
      <t>ネンセイ</t>
    </rPh>
    <rPh sb="10" eb="12">
      <t>ネンセイ</t>
    </rPh>
    <rPh sb="13" eb="16">
      <t>チュウガッコウ</t>
    </rPh>
    <rPh sb="17" eb="19">
      <t>ネンセイ</t>
    </rPh>
    <rPh sb="19" eb="20">
      <t>カク</t>
    </rPh>
    <rPh sb="21" eb="22">
      <t>カイ</t>
    </rPh>
    <rPh sb="25" eb="28">
      <t>ハクブツカン</t>
    </rPh>
    <rPh sb="28" eb="30">
      <t>シュサイ</t>
    </rPh>
    <rPh sb="31" eb="34">
      <t>ハクブツカン</t>
    </rPh>
    <rPh sb="34" eb="36">
      <t>ジュギョウ</t>
    </rPh>
    <rPh sb="37" eb="39">
      <t>ジッシ</t>
    </rPh>
    <rPh sb="40" eb="41">
      <t>タ</t>
    </rPh>
    <rPh sb="41" eb="44">
      <t>シチョウソン</t>
    </rPh>
    <rPh sb="45" eb="48">
      <t>ショウガクセイ</t>
    </rPh>
    <rPh sb="49" eb="52">
      <t>ハクブツカン</t>
    </rPh>
    <rPh sb="52" eb="54">
      <t>ジュギョウ</t>
    </rPh>
    <rPh sb="55" eb="57">
      <t>ジッシ</t>
    </rPh>
    <phoneticPr fontId="3"/>
  </si>
  <si>
    <t>地域の戦争体験者から戦争体験を聞くことにより命の尊さを学ぶ。</t>
    <rPh sb="0" eb="2">
      <t>チイキ</t>
    </rPh>
    <rPh sb="3" eb="5">
      <t>センソウ</t>
    </rPh>
    <rPh sb="5" eb="8">
      <t>タイケンシャ</t>
    </rPh>
    <rPh sb="10" eb="12">
      <t>センソウ</t>
    </rPh>
    <rPh sb="12" eb="14">
      <t>タイケン</t>
    </rPh>
    <rPh sb="15" eb="16">
      <t>キ</t>
    </rPh>
    <rPh sb="22" eb="23">
      <t>イノチ</t>
    </rPh>
    <rPh sb="24" eb="25">
      <t>トウト</t>
    </rPh>
    <rPh sb="27" eb="28">
      <t>マナ</t>
    </rPh>
    <phoneticPr fontId="3"/>
  </si>
  <si>
    <t>小学生就学時検診に合わせて保護者を対象に講演会を実施するものである。</t>
    <rPh sb="0" eb="3">
      <t>ショウガクセイ</t>
    </rPh>
    <rPh sb="3" eb="6">
      <t>シュウガクジ</t>
    </rPh>
    <rPh sb="6" eb="8">
      <t>ケンシン</t>
    </rPh>
    <rPh sb="9" eb="10">
      <t>ア</t>
    </rPh>
    <rPh sb="13" eb="16">
      <t>ホゴシャ</t>
    </rPh>
    <rPh sb="17" eb="19">
      <t>タイショウ</t>
    </rPh>
    <rPh sb="20" eb="23">
      <t>コウエンカイ</t>
    </rPh>
    <rPh sb="24" eb="26">
      <t>ジッシ</t>
    </rPh>
    <phoneticPr fontId="3"/>
  </si>
  <si>
    <t>幼児の保護者を対象に親子のふれあいや家庭の教育に関する講座を実施。</t>
    <rPh sb="0" eb="2">
      <t>ヨウジ</t>
    </rPh>
    <rPh sb="3" eb="6">
      <t>ホゴシャ</t>
    </rPh>
    <rPh sb="7" eb="9">
      <t>タイショウ</t>
    </rPh>
    <rPh sb="10" eb="12">
      <t>オヤコ</t>
    </rPh>
    <rPh sb="18" eb="20">
      <t>カテイ</t>
    </rPh>
    <rPh sb="21" eb="23">
      <t>キョウイク</t>
    </rPh>
    <rPh sb="24" eb="25">
      <t>カン</t>
    </rPh>
    <rPh sb="27" eb="29">
      <t>コウザ</t>
    </rPh>
    <rPh sb="30" eb="32">
      <t>ジッシ</t>
    </rPh>
    <phoneticPr fontId="3"/>
  </si>
  <si>
    <t>幼稚園・保育園に通う子供を持つ親を対象に、町内在住の家庭教育アドバイザーが指導者となり学習会を行う。</t>
    <rPh sb="0" eb="3">
      <t>ヨウチエン</t>
    </rPh>
    <rPh sb="4" eb="7">
      <t>ホイクエン</t>
    </rPh>
    <rPh sb="8" eb="9">
      <t>カヨ</t>
    </rPh>
    <rPh sb="10" eb="12">
      <t>コドモ</t>
    </rPh>
    <rPh sb="13" eb="14">
      <t>モ</t>
    </rPh>
    <rPh sb="15" eb="16">
      <t>オヤ</t>
    </rPh>
    <rPh sb="17" eb="19">
      <t>タイショウ</t>
    </rPh>
    <rPh sb="21" eb="23">
      <t>チョウナイ</t>
    </rPh>
    <rPh sb="23" eb="25">
      <t>ザイジュウ</t>
    </rPh>
    <rPh sb="26" eb="28">
      <t>カテイ</t>
    </rPh>
    <rPh sb="28" eb="30">
      <t>キョウイク</t>
    </rPh>
    <rPh sb="37" eb="40">
      <t>シドウシャ</t>
    </rPh>
    <rPh sb="43" eb="45">
      <t>ガクシュウ</t>
    </rPh>
    <rPh sb="45" eb="46">
      <t>カイ</t>
    </rPh>
    <rPh sb="47" eb="48">
      <t>オコナ</t>
    </rPh>
    <phoneticPr fontId="3"/>
  </si>
  <si>
    <t>近い将来親となる中学生を対象に中学生が子供と触れ合うことで親の役割を考える学習機会の提供を実施。</t>
    <rPh sb="0" eb="1">
      <t>チカ</t>
    </rPh>
    <rPh sb="2" eb="4">
      <t>ショウライ</t>
    </rPh>
    <rPh sb="4" eb="5">
      <t>オヤ</t>
    </rPh>
    <rPh sb="8" eb="11">
      <t>チュウガクセイ</t>
    </rPh>
    <rPh sb="12" eb="14">
      <t>タイショウ</t>
    </rPh>
    <rPh sb="15" eb="18">
      <t>チュウガクセイ</t>
    </rPh>
    <rPh sb="19" eb="21">
      <t>コドモ</t>
    </rPh>
    <rPh sb="22" eb="23">
      <t>フ</t>
    </rPh>
    <rPh sb="24" eb="25">
      <t>ア</t>
    </rPh>
    <rPh sb="29" eb="30">
      <t>オヤ</t>
    </rPh>
    <rPh sb="31" eb="33">
      <t>ヤクワリ</t>
    </rPh>
    <rPh sb="34" eb="35">
      <t>カンガ</t>
    </rPh>
    <rPh sb="37" eb="39">
      <t>ガクシュウ</t>
    </rPh>
    <rPh sb="39" eb="41">
      <t>キカイ</t>
    </rPh>
    <rPh sb="42" eb="44">
      <t>テイキョウ</t>
    </rPh>
    <rPh sb="45" eb="47">
      <t>ジッシ</t>
    </rPh>
    <phoneticPr fontId="3"/>
  </si>
  <si>
    <t>小学校の授業の一環として受入れ。</t>
    <rPh sb="0" eb="3">
      <t>ショウガッコウ</t>
    </rPh>
    <rPh sb="4" eb="6">
      <t>ジュギョウ</t>
    </rPh>
    <rPh sb="7" eb="9">
      <t>イッカン</t>
    </rPh>
    <rPh sb="12" eb="13">
      <t>ウ</t>
    </rPh>
    <rPh sb="13" eb="14">
      <t>イ</t>
    </rPh>
    <phoneticPr fontId="3"/>
  </si>
  <si>
    <t>人権問題・人権教育について講演会及び啓発映画の鑑賞を実施するものである。</t>
    <rPh sb="0" eb="2">
      <t>ジンケン</t>
    </rPh>
    <rPh sb="2" eb="4">
      <t>モンダイ</t>
    </rPh>
    <rPh sb="5" eb="7">
      <t>ジンケン</t>
    </rPh>
    <rPh sb="7" eb="9">
      <t>キョウイク</t>
    </rPh>
    <rPh sb="13" eb="16">
      <t>コウエンカイ</t>
    </rPh>
    <rPh sb="16" eb="17">
      <t>オヨ</t>
    </rPh>
    <rPh sb="18" eb="20">
      <t>ケイハツ</t>
    </rPh>
    <rPh sb="20" eb="22">
      <t>エイガ</t>
    </rPh>
    <rPh sb="23" eb="25">
      <t>カンショウ</t>
    </rPh>
    <rPh sb="26" eb="28">
      <t>ジッシ</t>
    </rPh>
    <phoneticPr fontId="3"/>
  </si>
  <si>
    <t>同和問題をはじめとする様々な人権問題に対する理解を深めるための研修会を実施。</t>
    <rPh sb="0" eb="2">
      <t>ドウワ</t>
    </rPh>
    <rPh sb="2" eb="4">
      <t>モンダイ</t>
    </rPh>
    <rPh sb="11" eb="13">
      <t>サマザマ</t>
    </rPh>
    <rPh sb="14" eb="16">
      <t>ジンケン</t>
    </rPh>
    <rPh sb="16" eb="18">
      <t>モンダイ</t>
    </rPh>
    <rPh sb="19" eb="20">
      <t>タイ</t>
    </rPh>
    <rPh sb="22" eb="24">
      <t>リカイ</t>
    </rPh>
    <rPh sb="25" eb="26">
      <t>フカ</t>
    </rPh>
    <rPh sb="31" eb="34">
      <t>ケンシュウカイ</t>
    </rPh>
    <rPh sb="35" eb="37">
      <t>ジッシ</t>
    </rPh>
    <phoneticPr fontId="3"/>
  </si>
  <si>
    <t>市の寺子屋事業の一環。図書を通じての世代交流事業。</t>
    <rPh sb="0" eb="1">
      <t>シ</t>
    </rPh>
    <rPh sb="2" eb="3">
      <t>テラ</t>
    </rPh>
    <rPh sb="3" eb="4">
      <t>コ</t>
    </rPh>
    <rPh sb="4" eb="5">
      <t>ヤ</t>
    </rPh>
    <rPh sb="5" eb="7">
      <t>ジギョウ</t>
    </rPh>
    <rPh sb="8" eb="10">
      <t>イッカン</t>
    </rPh>
    <rPh sb="11" eb="13">
      <t>トショ</t>
    </rPh>
    <rPh sb="14" eb="15">
      <t>ツウ</t>
    </rPh>
    <rPh sb="18" eb="20">
      <t>セダイ</t>
    </rPh>
    <rPh sb="20" eb="22">
      <t>コウリュウ</t>
    </rPh>
    <rPh sb="22" eb="24">
      <t>ジギョウ</t>
    </rPh>
    <phoneticPr fontId="3"/>
  </si>
  <si>
    <t>乳幼児を抱える親子が、気軽に遊べるスペースとして、原則毎月第1木曜日に全室を開放し、保護者同士のコミュニケーションの場とする。</t>
    <rPh sb="0" eb="3">
      <t>ニュウヨウジ</t>
    </rPh>
    <rPh sb="4" eb="5">
      <t>カカ</t>
    </rPh>
    <rPh sb="7" eb="9">
      <t>オヤコ</t>
    </rPh>
    <rPh sb="11" eb="13">
      <t>キガル</t>
    </rPh>
    <rPh sb="14" eb="15">
      <t>アソ</t>
    </rPh>
    <rPh sb="25" eb="27">
      <t>ゲンソク</t>
    </rPh>
    <rPh sb="27" eb="29">
      <t>マイツキ</t>
    </rPh>
    <rPh sb="29" eb="30">
      <t>ダイ</t>
    </rPh>
    <rPh sb="31" eb="34">
      <t>モクヨウビ</t>
    </rPh>
    <rPh sb="35" eb="37">
      <t>ゼンシツ</t>
    </rPh>
    <rPh sb="38" eb="40">
      <t>カイホウ</t>
    </rPh>
    <rPh sb="42" eb="45">
      <t>ホゴシャ</t>
    </rPh>
    <rPh sb="45" eb="47">
      <t>ドウシ</t>
    </rPh>
    <rPh sb="58" eb="59">
      <t>バ</t>
    </rPh>
    <phoneticPr fontId="3"/>
  </si>
  <si>
    <t>近い将来パパママになる妊婦（夫婦）を対象にした「親の学級」講話を実施。</t>
    <rPh sb="0" eb="1">
      <t>チカ</t>
    </rPh>
    <rPh sb="2" eb="4">
      <t>ショウライ</t>
    </rPh>
    <rPh sb="11" eb="13">
      <t>ニンプ</t>
    </rPh>
    <rPh sb="14" eb="16">
      <t>フウフ</t>
    </rPh>
    <rPh sb="18" eb="20">
      <t>タイショウ</t>
    </rPh>
    <rPh sb="24" eb="25">
      <t>オヤ</t>
    </rPh>
    <rPh sb="26" eb="28">
      <t>ガッキュウ</t>
    </rPh>
    <rPh sb="29" eb="31">
      <t>コウワ</t>
    </rPh>
    <rPh sb="32" eb="34">
      <t>ジッシ</t>
    </rPh>
    <phoneticPr fontId="3"/>
  </si>
  <si>
    <t>図書館職員とボランティアが4・10か月乳児健診時に図書館の利用案内と読み聞かせを行う。</t>
    <rPh sb="0" eb="3">
      <t>トショカン</t>
    </rPh>
    <rPh sb="3" eb="5">
      <t>ショクイン</t>
    </rPh>
    <rPh sb="18" eb="19">
      <t>ゲツ</t>
    </rPh>
    <rPh sb="19" eb="21">
      <t>ニュウジ</t>
    </rPh>
    <rPh sb="21" eb="23">
      <t>ケンシン</t>
    </rPh>
    <rPh sb="23" eb="24">
      <t>トキ</t>
    </rPh>
    <rPh sb="25" eb="28">
      <t>トショカン</t>
    </rPh>
    <rPh sb="29" eb="31">
      <t>リヨウ</t>
    </rPh>
    <rPh sb="31" eb="33">
      <t>アンナイ</t>
    </rPh>
    <rPh sb="34" eb="35">
      <t>ヨ</t>
    </rPh>
    <rPh sb="36" eb="37">
      <t>キ</t>
    </rPh>
    <rPh sb="40" eb="41">
      <t>オコナ</t>
    </rPh>
    <phoneticPr fontId="3"/>
  </si>
  <si>
    <t>町の保健センターと連携し、料理教室を通して、親子のコミュニケーション向上を目的に料理教室を行っている。</t>
    <rPh sb="0" eb="1">
      <t>マチ</t>
    </rPh>
    <rPh sb="2" eb="4">
      <t>ホケン</t>
    </rPh>
    <rPh sb="9" eb="11">
      <t>レンケイ</t>
    </rPh>
    <rPh sb="13" eb="15">
      <t>リョウリ</t>
    </rPh>
    <rPh sb="15" eb="17">
      <t>キョウシツ</t>
    </rPh>
    <rPh sb="18" eb="19">
      <t>トオ</t>
    </rPh>
    <rPh sb="22" eb="24">
      <t>オヤコ</t>
    </rPh>
    <rPh sb="34" eb="36">
      <t>コウジョウ</t>
    </rPh>
    <rPh sb="37" eb="39">
      <t>モクテキ</t>
    </rPh>
    <rPh sb="40" eb="42">
      <t>リョウリ</t>
    </rPh>
    <rPh sb="42" eb="44">
      <t>キョウシツ</t>
    </rPh>
    <rPh sb="45" eb="46">
      <t>オコナ</t>
    </rPh>
    <phoneticPr fontId="3"/>
  </si>
  <si>
    <t>10ケ月児検診時、赤ちゃんと保護者との触れ合いのきっかけづくりとして絵本等を配布。</t>
    <rPh sb="3" eb="4">
      <t>ツキ</t>
    </rPh>
    <rPh sb="4" eb="5">
      <t>ジ</t>
    </rPh>
    <rPh sb="5" eb="7">
      <t>ケンシン</t>
    </rPh>
    <rPh sb="7" eb="8">
      <t>ジ</t>
    </rPh>
    <rPh sb="9" eb="10">
      <t>アカ</t>
    </rPh>
    <rPh sb="14" eb="17">
      <t>ホゴシャ</t>
    </rPh>
    <rPh sb="19" eb="20">
      <t>フ</t>
    </rPh>
    <rPh sb="21" eb="22">
      <t>ア</t>
    </rPh>
    <rPh sb="34" eb="36">
      <t>エホン</t>
    </rPh>
    <rPh sb="36" eb="37">
      <t>トウ</t>
    </rPh>
    <rPh sb="38" eb="40">
      <t>ハイフ</t>
    </rPh>
    <phoneticPr fontId="3"/>
  </si>
  <si>
    <t>7ヵ月児健康相談会場にコーナーを設け、読み聞かせを通じた心のふれあいの大切さを伝える。</t>
    <rPh sb="2" eb="3">
      <t>ゲツ</t>
    </rPh>
    <rPh sb="3" eb="4">
      <t>ジ</t>
    </rPh>
    <rPh sb="4" eb="6">
      <t>ケンコウ</t>
    </rPh>
    <rPh sb="6" eb="8">
      <t>ソウダン</t>
    </rPh>
    <rPh sb="8" eb="10">
      <t>カイジョウ</t>
    </rPh>
    <rPh sb="16" eb="17">
      <t>モウ</t>
    </rPh>
    <rPh sb="19" eb="20">
      <t>ヨ</t>
    </rPh>
    <rPh sb="21" eb="22">
      <t>キ</t>
    </rPh>
    <rPh sb="25" eb="26">
      <t>ツウ</t>
    </rPh>
    <rPh sb="28" eb="29">
      <t>ココロ</t>
    </rPh>
    <rPh sb="35" eb="37">
      <t>タイセツ</t>
    </rPh>
    <rPh sb="39" eb="40">
      <t>ツタ</t>
    </rPh>
    <phoneticPr fontId="3"/>
  </si>
  <si>
    <t>年6回（奇数月）、保健センターの4ヶ月健診に合わせて実施。</t>
    <rPh sb="0" eb="1">
      <t>ネン</t>
    </rPh>
    <rPh sb="2" eb="3">
      <t>カイ</t>
    </rPh>
    <rPh sb="4" eb="6">
      <t>キスウ</t>
    </rPh>
    <rPh sb="6" eb="7">
      <t>ツキ</t>
    </rPh>
    <rPh sb="9" eb="11">
      <t>ホケン</t>
    </rPh>
    <rPh sb="18" eb="19">
      <t>ゲツ</t>
    </rPh>
    <rPh sb="19" eb="21">
      <t>ケンシン</t>
    </rPh>
    <rPh sb="22" eb="23">
      <t>ア</t>
    </rPh>
    <rPh sb="26" eb="28">
      <t>ジッシ</t>
    </rPh>
    <phoneticPr fontId="3"/>
  </si>
  <si>
    <t>学校開放講座（上記２（１）再掲）</t>
    <rPh sb="0" eb="2">
      <t>ガッコウ</t>
    </rPh>
    <rPh sb="2" eb="4">
      <t>カイホウ</t>
    </rPh>
    <rPh sb="4" eb="6">
      <t>コウザ</t>
    </rPh>
    <rPh sb="7" eb="9">
      <t>ジョウキ</t>
    </rPh>
    <rPh sb="13" eb="15">
      <t>サイケイ</t>
    </rPh>
    <phoneticPr fontId="3"/>
  </si>
  <si>
    <t>坂戸市、毛呂山町と合同で、城西大学、明海大学を利用して実施するものである。</t>
    <rPh sb="0" eb="3">
      <t>サカドシ</t>
    </rPh>
    <rPh sb="4" eb="8">
      <t>モロヤママチ</t>
    </rPh>
    <rPh sb="9" eb="11">
      <t>ゴウドウ</t>
    </rPh>
    <rPh sb="13" eb="15">
      <t>ジョウサイ</t>
    </rPh>
    <rPh sb="15" eb="17">
      <t>ダイガク</t>
    </rPh>
    <rPh sb="18" eb="20">
      <t>メイカイ</t>
    </rPh>
    <rPh sb="20" eb="22">
      <t>ダイガク</t>
    </rPh>
    <rPh sb="23" eb="25">
      <t>リヨウ</t>
    </rPh>
    <rPh sb="27" eb="29">
      <t>ジッシ</t>
    </rPh>
    <phoneticPr fontId="3"/>
  </si>
  <si>
    <t>地域の大学・企業・市町が連携して実施。</t>
    <rPh sb="0" eb="2">
      <t>チイキ</t>
    </rPh>
    <rPh sb="3" eb="5">
      <t>ダイガク</t>
    </rPh>
    <rPh sb="6" eb="8">
      <t>キギョウ</t>
    </rPh>
    <rPh sb="9" eb="10">
      <t>シ</t>
    </rPh>
    <rPh sb="10" eb="11">
      <t>マチ</t>
    </rPh>
    <rPh sb="12" eb="14">
      <t>レンケイ</t>
    </rPh>
    <rPh sb="16" eb="18">
      <t>ジッシ</t>
    </rPh>
    <phoneticPr fontId="3"/>
  </si>
  <si>
    <t>町民主体の文化の祭典。</t>
    <rPh sb="0" eb="2">
      <t>チョウミン</t>
    </rPh>
    <rPh sb="2" eb="4">
      <t>シュタイ</t>
    </rPh>
    <rPh sb="5" eb="7">
      <t>ブンカ</t>
    </rPh>
    <rPh sb="8" eb="10">
      <t>サイテン</t>
    </rPh>
    <phoneticPr fontId="3"/>
  </si>
  <si>
    <t>全国公募のアマチュア映像作家による自主映像作品のコンテスト。</t>
    <rPh sb="0" eb="2">
      <t>ゼンコク</t>
    </rPh>
    <rPh sb="2" eb="4">
      <t>コウボ</t>
    </rPh>
    <rPh sb="10" eb="12">
      <t>エイゾウ</t>
    </rPh>
    <rPh sb="12" eb="14">
      <t>サッカ</t>
    </rPh>
    <rPh sb="17" eb="19">
      <t>ジシュ</t>
    </rPh>
    <rPh sb="19" eb="21">
      <t>エイゾウ</t>
    </rPh>
    <rPh sb="21" eb="23">
      <t>サクヒン</t>
    </rPh>
    <phoneticPr fontId="3"/>
  </si>
  <si>
    <t>1.2㎞から10㎞まで、29種目で行うマラソン大会を実施した。</t>
    <rPh sb="14" eb="16">
      <t>シュモク</t>
    </rPh>
    <rPh sb="17" eb="18">
      <t>オコナ</t>
    </rPh>
    <rPh sb="23" eb="25">
      <t>タイカイ</t>
    </rPh>
    <rPh sb="26" eb="28">
      <t>ジッシ</t>
    </rPh>
    <phoneticPr fontId="3"/>
  </si>
  <si>
    <t>市内専門学校の協力の下、子どもの知的好奇心を刺激する学びの機会を提供する。</t>
    <rPh sb="2" eb="4">
      <t>センモン</t>
    </rPh>
    <rPh sb="4" eb="6">
      <t>ガッコウ</t>
    </rPh>
    <phoneticPr fontId="3"/>
  </si>
  <si>
    <t>社会教育団体や、文化協会等がステージ発表や教室を開講し、日頃の成果を発表。</t>
    <rPh sb="0" eb="2">
      <t>シャカイ</t>
    </rPh>
    <rPh sb="2" eb="4">
      <t>キョウイク</t>
    </rPh>
    <rPh sb="4" eb="6">
      <t>ダンタイ</t>
    </rPh>
    <rPh sb="8" eb="10">
      <t>ブンカ</t>
    </rPh>
    <rPh sb="10" eb="12">
      <t>キョウカイ</t>
    </rPh>
    <rPh sb="12" eb="13">
      <t>トウ</t>
    </rPh>
    <rPh sb="18" eb="20">
      <t>ハッピョウ</t>
    </rPh>
    <rPh sb="21" eb="23">
      <t>キョウシツ</t>
    </rPh>
    <rPh sb="24" eb="26">
      <t>カイコウ</t>
    </rPh>
    <rPh sb="28" eb="30">
      <t>ヒゴロ</t>
    </rPh>
    <rPh sb="31" eb="33">
      <t>セイカ</t>
    </rPh>
    <rPh sb="34" eb="36">
      <t>ハッピョウ</t>
    </rPh>
    <phoneticPr fontId="3"/>
  </si>
  <si>
    <t>学生や一般団体の、絵画、書道、俳句、川柳、写真、陶芸、手芸等の作品展示会。</t>
    <rPh sb="0" eb="2">
      <t>ガクセイ</t>
    </rPh>
    <rPh sb="3" eb="5">
      <t>イッパン</t>
    </rPh>
    <rPh sb="5" eb="7">
      <t>ダンタイ</t>
    </rPh>
    <rPh sb="9" eb="11">
      <t>カイガ</t>
    </rPh>
    <rPh sb="12" eb="14">
      <t>ショドウ</t>
    </rPh>
    <rPh sb="15" eb="17">
      <t>ハイク</t>
    </rPh>
    <rPh sb="18" eb="20">
      <t>センリュウ</t>
    </rPh>
    <rPh sb="21" eb="23">
      <t>シャシン</t>
    </rPh>
    <rPh sb="24" eb="26">
      <t>トウゲイ</t>
    </rPh>
    <rPh sb="27" eb="29">
      <t>シュゲイ</t>
    </rPh>
    <rPh sb="29" eb="30">
      <t>トウ</t>
    </rPh>
    <rPh sb="31" eb="33">
      <t>サクヒン</t>
    </rPh>
    <rPh sb="33" eb="36">
      <t>テンジカイ</t>
    </rPh>
    <phoneticPr fontId="3"/>
  </si>
  <si>
    <t>新成人の記念式典・記念撮影の実施。新成人の企画による二次会の実施。</t>
    <rPh sb="0" eb="3">
      <t>シンセイジン</t>
    </rPh>
    <rPh sb="4" eb="6">
      <t>キネン</t>
    </rPh>
    <rPh sb="6" eb="8">
      <t>シキテン</t>
    </rPh>
    <rPh sb="9" eb="11">
      <t>キネン</t>
    </rPh>
    <rPh sb="11" eb="13">
      <t>サツエイ</t>
    </rPh>
    <rPh sb="14" eb="16">
      <t>ジッシ</t>
    </rPh>
    <rPh sb="17" eb="20">
      <t>シンセイジン</t>
    </rPh>
    <rPh sb="21" eb="23">
      <t>キカク</t>
    </rPh>
    <rPh sb="26" eb="29">
      <t>ニジカイ</t>
    </rPh>
    <rPh sb="30" eb="32">
      <t>ジッシ</t>
    </rPh>
    <phoneticPr fontId="3"/>
  </si>
  <si>
    <t>本町所在の短期大学に協力いただき、料理教室を実施。</t>
    <rPh sb="0" eb="2">
      <t>ホンチョウ</t>
    </rPh>
    <rPh sb="2" eb="4">
      <t>ショザイ</t>
    </rPh>
    <rPh sb="5" eb="7">
      <t>タンキ</t>
    </rPh>
    <rPh sb="7" eb="9">
      <t>ダイガク</t>
    </rPh>
    <rPh sb="10" eb="12">
      <t>キョウリョク</t>
    </rPh>
    <rPh sb="17" eb="19">
      <t>リョウリ</t>
    </rPh>
    <rPh sb="19" eb="21">
      <t>キョウシツ</t>
    </rPh>
    <rPh sb="22" eb="24">
      <t>ジッシ</t>
    </rPh>
    <phoneticPr fontId="3"/>
  </si>
  <si>
    <t>公民館利用者の会に所属するサークルの舞台発表並びに展示。</t>
    <rPh sb="0" eb="3">
      <t>コウミンカン</t>
    </rPh>
    <rPh sb="3" eb="6">
      <t>リヨウシャ</t>
    </rPh>
    <rPh sb="7" eb="8">
      <t>カイ</t>
    </rPh>
    <rPh sb="9" eb="11">
      <t>ショゾク</t>
    </rPh>
    <rPh sb="18" eb="20">
      <t>ブタイ</t>
    </rPh>
    <rPh sb="20" eb="22">
      <t>ハッピョウ</t>
    </rPh>
    <rPh sb="22" eb="23">
      <t>ナラ</t>
    </rPh>
    <rPh sb="25" eb="27">
      <t>テンジ</t>
    </rPh>
    <phoneticPr fontId="3"/>
  </si>
  <si>
    <t>町内小学校5年生から中学校2年生までの代表児童生徒が将来の夢や環境問題、人権問題、日頃の考え等を町民の前で発表する大会を実施。</t>
    <rPh sb="0" eb="2">
      <t>チョウナイ</t>
    </rPh>
    <rPh sb="2" eb="3">
      <t>ショウ</t>
    </rPh>
    <rPh sb="3" eb="5">
      <t>ガッコウ</t>
    </rPh>
    <rPh sb="6" eb="8">
      <t>ネンセイ</t>
    </rPh>
    <rPh sb="10" eb="13">
      <t>チュウガッコウ</t>
    </rPh>
    <rPh sb="14" eb="16">
      <t>ネンセイ</t>
    </rPh>
    <rPh sb="19" eb="21">
      <t>ダイヒョウ</t>
    </rPh>
    <rPh sb="21" eb="23">
      <t>ジドウ</t>
    </rPh>
    <rPh sb="23" eb="25">
      <t>セイト</t>
    </rPh>
    <rPh sb="26" eb="28">
      <t>ショウライ</t>
    </rPh>
    <rPh sb="29" eb="30">
      <t>ユメ</t>
    </rPh>
    <rPh sb="31" eb="33">
      <t>カンキョウ</t>
    </rPh>
    <rPh sb="33" eb="35">
      <t>モンダイ</t>
    </rPh>
    <rPh sb="36" eb="38">
      <t>ジンケン</t>
    </rPh>
    <rPh sb="38" eb="40">
      <t>モンダイ</t>
    </rPh>
    <rPh sb="41" eb="43">
      <t>ヒゴロ</t>
    </rPh>
    <rPh sb="44" eb="45">
      <t>カンガ</t>
    </rPh>
    <rPh sb="46" eb="47">
      <t>トウ</t>
    </rPh>
    <rPh sb="48" eb="50">
      <t>チョウミン</t>
    </rPh>
    <rPh sb="51" eb="52">
      <t>マエ</t>
    </rPh>
    <rPh sb="53" eb="55">
      <t>ハッピョウ</t>
    </rPh>
    <rPh sb="57" eb="59">
      <t>タイカイ</t>
    </rPh>
    <rPh sb="60" eb="62">
      <t>ジッシ</t>
    </rPh>
    <phoneticPr fontId="3"/>
  </si>
  <si>
    <t>小川町ホームページ（生涯学習・文化・スポーツ）</t>
    <rPh sb="0" eb="2">
      <t>オガワ</t>
    </rPh>
    <rPh sb="2" eb="3">
      <t>マチ</t>
    </rPh>
    <phoneticPr fontId="4"/>
  </si>
  <si>
    <t>行田市ホームページ（社会教育・生涯学習）</t>
    <rPh sb="0" eb="3">
      <t>ギョウダシ</t>
    </rPh>
    <rPh sb="10" eb="12">
      <t>シャカイ</t>
    </rPh>
    <rPh sb="12" eb="14">
      <t>キョウイク</t>
    </rPh>
    <rPh sb="15" eb="17">
      <t>ショウガイ</t>
    </rPh>
    <rPh sb="17" eb="19">
      <t>ガクシュウ</t>
    </rPh>
    <phoneticPr fontId="4"/>
  </si>
  <si>
    <t>主としてこれから親になろうとする者を対象として開設された家庭教育学級</t>
    <rPh sb="0" eb="1">
      <t>シュ</t>
    </rPh>
    <rPh sb="8" eb="9">
      <t>オヤ</t>
    </rPh>
    <rPh sb="16" eb="17">
      <t>モノ</t>
    </rPh>
    <rPh sb="18" eb="20">
      <t>タイショウ</t>
    </rPh>
    <rPh sb="23" eb="25">
      <t>カイセツ</t>
    </rPh>
    <rPh sb="28" eb="30">
      <t>カテイ</t>
    </rPh>
    <rPh sb="30" eb="32">
      <t>キョウイク</t>
    </rPh>
    <rPh sb="32" eb="34">
      <t>ガッキュウ</t>
    </rPh>
    <phoneticPr fontId="5"/>
  </si>
  <si>
    <t>「事業の概要」文字数</t>
    <rPh sb="1" eb="3">
      <t>ジギョウ</t>
    </rPh>
    <rPh sb="4" eb="6">
      <t>ガイヨウ</t>
    </rPh>
    <rPh sb="7" eb="10">
      <t>モジスウ</t>
    </rPh>
    <phoneticPr fontId="4"/>
  </si>
  <si>
    <t>推進計画の
最新策定策定</t>
    <rPh sb="0" eb="2">
      <t>スイシン</t>
    </rPh>
    <rPh sb="6" eb="8">
      <t>サイシン</t>
    </rPh>
    <rPh sb="8" eb="10">
      <t>サクテイ</t>
    </rPh>
    <phoneticPr fontId="4"/>
  </si>
  <si>
    <t>H25</t>
    <phoneticPr fontId="4"/>
  </si>
  <si>
    <t>学習投影</t>
    <rPh sb="0" eb="2">
      <t>ガクシュウ</t>
    </rPh>
    <rPh sb="2" eb="4">
      <t>トウエイ</t>
    </rPh>
    <phoneticPr fontId="4"/>
  </si>
  <si>
    <t>スクール・サポート・サイエンス事業</t>
    <rPh sb="15" eb="17">
      <t>ジギョウ</t>
    </rPh>
    <phoneticPr fontId="4"/>
  </si>
  <si>
    <t>中高生科学館ボランティア</t>
    <rPh sb="0" eb="3">
      <t>チュウコウセイ</t>
    </rPh>
    <rPh sb="3" eb="5">
      <t>カガク</t>
    </rPh>
    <rPh sb="5" eb="6">
      <t>カン</t>
    </rPh>
    <phoneticPr fontId="4"/>
  </si>
  <si>
    <t>川口市</t>
    <rPh sb="0" eb="2">
      <t>カワグチ</t>
    </rPh>
    <rPh sb="2" eb="3">
      <t>シ</t>
    </rPh>
    <phoneticPr fontId="4"/>
  </si>
  <si>
    <t>草加市指導者バンク登録制度</t>
    <rPh sb="0" eb="3">
      <t>ソウカシ</t>
    </rPh>
    <rPh sb="3" eb="6">
      <t>シドウシャ</t>
    </rPh>
    <rPh sb="9" eb="11">
      <t>トウロク</t>
    </rPh>
    <rPh sb="11" eb="13">
      <t>セイド</t>
    </rPh>
    <phoneticPr fontId="4"/>
  </si>
  <si>
    <t>生涯学習体験講座</t>
    <rPh sb="0" eb="2">
      <t>ショウガイ</t>
    </rPh>
    <rPh sb="2" eb="4">
      <t>ガクシュウ</t>
    </rPh>
    <rPh sb="4" eb="6">
      <t>タイケン</t>
    </rPh>
    <rPh sb="6" eb="8">
      <t>コウザ</t>
    </rPh>
    <phoneticPr fontId="4"/>
  </si>
  <si>
    <t>小学校茶道教室</t>
    <rPh sb="0" eb="3">
      <t>ショウガッコウ</t>
    </rPh>
    <rPh sb="3" eb="5">
      <t>サドウ</t>
    </rPh>
    <rPh sb="5" eb="7">
      <t>キョウシツ</t>
    </rPh>
    <phoneticPr fontId="4"/>
  </si>
  <si>
    <t>社会科で千利休や茶道を学習した小学校6年生全員に対して、実体験することで学習の理解を深めるために、茶道を体験する教室を開催した。</t>
    <rPh sb="0" eb="3">
      <t>シャカイカ</t>
    </rPh>
    <rPh sb="4" eb="5">
      <t>セン</t>
    </rPh>
    <rPh sb="5" eb="7">
      <t>リキュウ</t>
    </rPh>
    <rPh sb="8" eb="10">
      <t>サドウ</t>
    </rPh>
    <rPh sb="11" eb="13">
      <t>ガクシュウ</t>
    </rPh>
    <rPh sb="15" eb="18">
      <t>ショウガッコウ</t>
    </rPh>
    <rPh sb="19" eb="20">
      <t>ネン</t>
    </rPh>
    <rPh sb="20" eb="21">
      <t>セイ</t>
    </rPh>
    <rPh sb="21" eb="23">
      <t>ゼンイン</t>
    </rPh>
    <rPh sb="24" eb="25">
      <t>タイ</t>
    </rPh>
    <rPh sb="28" eb="31">
      <t>ジッタイケン</t>
    </rPh>
    <rPh sb="36" eb="38">
      <t>ガクシュウ</t>
    </rPh>
    <rPh sb="39" eb="41">
      <t>リカイ</t>
    </rPh>
    <rPh sb="42" eb="43">
      <t>フカ</t>
    </rPh>
    <rPh sb="49" eb="51">
      <t>サドウ</t>
    </rPh>
    <rPh sb="52" eb="54">
      <t>タイケン</t>
    </rPh>
    <rPh sb="56" eb="58">
      <t>キョウシツ</t>
    </rPh>
    <rPh sb="59" eb="61">
      <t>カイサイ</t>
    </rPh>
    <phoneticPr fontId="4"/>
  </si>
  <si>
    <t>保健センターと共催で、高年者の健康の増進と参加者同士の交流を深めるとともに、ストレッチを中心に、楽しみながら高年者の筋力をアップする。</t>
    <rPh sb="0" eb="2">
      <t>ホケン</t>
    </rPh>
    <rPh sb="7" eb="9">
      <t>キョウサイ</t>
    </rPh>
    <rPh sb="11" eb="14">
      <t>コウネンシャ</t>
    </rPh>
    <phoneticPr fontId="4"/>
  </si>
  <si>
    <t>児童生徒の基礎学力定着の為、全小学校及び公立施設4か所で希望者を対象に主に国語・算数・数学の学習支援を行う。</t>
    <rPh sb="20" eb="22">
      <t>コウリツ</t>
    </rPh>
    <phoneticPr fontId="4"/>
  </si>
  <si>
    <t>そうか市民大学</t>
    <rPh sb="3" eb="5">
      <t>シミン</t>
    </rPh>
    <rPh sb="5" eb="7">
      <t>ダイガク</t>
    </rPh>
    <phoneticPr fontId="4"/>
  </si>
  <si>
    <t>市民が求める高度な学習・講座を提供するため、専門家を講師に招き、魅力ある講座を開催している</t>
    <rPh sb="0" eb="2">
      <t>シミン</t>
    </rPh>
    <rPh sb="3" eb="4">
      <t>モト</t>
    </rPh>
    <rPh sb="6" eb="8">
      <t>コウド</t>
    </rPh>
    <rPh sb="9" eb="11">
      <t>ガクシュウ</t>
    </rPh>
    <rPh sb="12" eb="14">
      <t>コウザ</t>
    </rPh>
    <rPh sb="15" eb="17">
      <t>テイキョウ</t>
    </rPh>
    <rPh sb="22" eb="25">
      <t>センモンカ</t>
    </rPh>
    <rPh sb="26" eb="28">
      <t>コウシ</t>
    </rPh>
    <rPh sb="29" eb="30">
      <t>マネ</t>
    </rPh>
    <rPh sb="32" eb="34">
      <t>ミリョク</t>
    </rPh>
    <rPh sb="36" eb="38">
      <t>コウザ</t>
    </rPh>
    <rPh sb="39" eb="41">
      <t>カイサイ</t>
    </rPh>
    <phoneticPr fontId="4"/>
  </si>
  <si>
    <t>大学公開講座</t>
    <rPh sb="0" eb="2">
      <t>ダイガク</t>
    </rPh>
    <rPh sb="2" eb="4">
      <t>コウカイ</t>
    </rPh>
    <rPh sb="4" eb="6">
      <t>コウザ</t>
    </rPh>
    <phoneticPr fontId="4"/>
  </si>
  <si>
    <t>獨協大学オープカレッジ及び上野学園大学短期大学部による公開講座。</t>
    <rPh sb="0" eb="2">
      <t>ドッキョウ</t>
    </rPh>
    <rPh sb="2" eb="4">
      <t>ダイガク</t>
    </rPh>
    <rPh sb="11" eb="12">
      <t>オヨ</t>
    </rPh>
    <rPh sb="13" eb="15">
      <t>ウエノ</t>
    </rPh>
    <rPh sb="15" eb="17">
      <t>ガクエン</t>
    </rPh>
    <rPh sb="17" eb="19">
      <t>ダイガク</t>
    </rPh>
    <rPh sb="19" eb="21">
      <t>タンキ</t>
    </rPh>
    <rPh sb="21" eb="23">
      <t>ダイガク</t>
    </rPh>
    <rPh sb="23" eb="24">
      <t>ブ</t>
    </rPh>
    <rPh sb="27" eb="29">
      <t>コウカイ</t>
    </rPh>
    <rPh sb="29" eb="31">
      <t>コウザ</t>
    </rPh>
    <phoneticPr fontId="4"/>
  </si>
  <si>
    <t>http://www.city.warabi.saitama.jp</t>
    <phoneticPr fontId="4"/>
  </si>
  <si>
    <t>①放課後子ども教室　②わらび学校土曜塾</t>
    <phoneticPr fontId="4"/>
  </si>
  <si>
    <t>西小学校３年生一泊キャンプ</t>
    <rPh sb="0" eb="1">
      <t>ニシ</t>
    </rPh>
    <rPh sb="1" eb="4">
      <t>ショウガッコウ</t>
    </rPh>
    <rPh sb="5" eb="7">
      <t>ネンセイ</t>
    </rPh>
    <rPh sb="7" eb="9">
      <t>イッパク</t>
    </rPh>
    <phoneticPr fontId="6"/>
  </si>
  <si>
    <t>戦争体験を語る会</t>
    <rPh sb="0" eb="2">
      <t>センソウ</t>
    </rPh>
    <rPh sb="2" eb="4">
      <t>タイケン</t>
    </rPh>
    <rPh sb="5" eb="6">
      <t>カタ</t>
    </rPh>
    <rPh sb="7" eb="8">
      <t>カイ</t>
    </rPh>
    <phoneticPr fontId="6"/>
  </si>
  <si>
    <t>子育て講座「うさちゃん学級」</t>
    <rPh sb="0" eb="2">
      <t>コソダ</t>
    </rPh>
    <rPh sb="3" eb="5">
      <t>コウザ</t>
    </rPh>
    <rPh sb="11" eb="13">
      <t>ガッキュウ</t>
    </rPh>
    <phoneticPr fontId="6"/>
  </si>
  <si>
    <t>http://www.city.toda.saitama.jp/soshiki/375/kyo-syogaigaku-guide.html</t>
    <phoneticPr fontId="4"/>
  </si>
  <si>
    <t>彩湖自然学習センターサイエンスサポートプログラム</t>
    <rPh sb="0" eb="10">
      <t>サ</t>
    </rPh>
    <phoneticPr fontId="4"/>
  </si>
  <si>
    <t>小・中学校の理科、総合的な学習の時間、小学校生活科の教育振興のために植物・動物を中心にした学習・自然体験活動の支援を行った。</t>
    <rPh sb="0" eb="1">
      <t>ショウ</t>
    </rPh>
    <rPh sb="2" eb="5">
      <t>チュウガッコウ</t>
    </rPh>
    <rPh sb="6" eb="8">
      <t>リカ</t>
    </rPh>
    <rPh sb="9" eb="12">
      <t>ソウゴウテキ</t>
    </rPh>
    <rPh sb="13" eb="15">
      <t>ガクシュウ</t>
    </rPh>
    <rPh sb="16" eb="18">
      <t>ジカン</t>
    </rPh>
    <rPh sb="19" eb="22">
      <t>ショウガッコウ</t>
    </rPh>
    <rPh sb="22" eb="25">
      <t>セイカツカ</t>
    </rPh>
    <rPh sb="26" eb="28">
      <t>キョウイク</t>
    </rPh>
    <rPh sb="28" eb="30">
      <t>シンコウ</t>
    </rPh>
    <rPh sb="34" eb="36">
      <t>ショクブツ</t>
    </rPh>
    <rPh sb="37" eb="39">
      <t>ドウブツ</t>
    </rPh>
    <rPh sb="40" eb="42">
      <t>チュウシン</t>
    </rPh>
    <rPh sb="45" eb="47">
      <t>ガクシュウ</t>
    </rPh>
    <rPh sb="48" eb="50">
      <t>シゼン</t>
    </rPh>
    <rPh sb="50" eb="52">
      <t>タイケン</t>
    </rPh>
    <rPh sb="52" eb="54">
      <t>カツドウ</t>
    </rPh>
    <rPh sb="55" eb="57">
      <t>シエン</t>
    </rPh>
    <rPh sb="58" eb="59">
      <t>オコナ</t>
    </rPh>
    <phoneticPr fontId="4"/>
  </si>
  <si>
    <t>彩湖自然学習センター３年生授業</t>
    <rPh sb="0" eb="10">
      <t>サ</t>
    </rPh>
    <rPh sb="11" eb="13">
      <t>ネンセイ</t>
    </rPh>
    <rPh sb="13" eb="15">
      <t>ジュギョウ</t>
    </rPh>
    <phoneticPr fontId="4"/>
  </si>
  <si>
    <t>生活科・理科・総合的な学習の時間に、自然体験と自然科学体験を教材に、一人一人の興味・関心にそった教育プログラムを提供した。</t>
    <rPh sb="0" eb="3">
      <t>セイカツカ</t>
    </rPh>
    <rPh sb="4" eb="6">
      <t>リカ</t>
    </rPh>
    <rPh sb="7" eb="10">
      <t>ソウゴウテキ</t>
    </rPh>
    <rPh sb="11" eb="13">
      <t>ガクシュウ</t>
    </rPh>
    <rPh sb="14" eb="16">
      <t>ジカン</t>
    </rPh>
    <rPh sb="18" eb="20">
      <t>シゼン</t>
    </rPh>
    <rPh sb="20" eb="22">
      <t>タイケン</t>
    </rPh>
    <rPh sb="23" eb="25">
      <t>シゼン</t>
    </rPh>
    <rPh sb="25" eb="27">
      <t>カガク</t>
    </rPh>
    <rPh sb="27" eb="29">
      <t>タイケン</t>
    </rPh>
    <rPh sb="30" eb="32">
      <t>キョウザイ</t>
    </rPh>
    <rPh sb="34" eb="36">
      <t>ヒトリ</t>
    </rPh>
    <rPh sb="36" eb="38">
      <t>ヒトリ</t>
    </rPh>
    <rPh sb="39" eb="41">
      <t>キョウミ</t>
    </rPh>
    <rPh sb="42" eb="44">
      <t>カンシン</t>
    </rPh>
    <rPh sb="48" eb="50">
      <t>キョウイク</t>
    </rPh>
    <rPh sb="56" eb="58">
      <t>テイキョウ</t>
    </rPh>
    <phoneticPr fontId="4"/>
  </si>
  <si>
    <t>戸田市</t>
    <rPh sb="0" eb="3">
      <t>トダシ</t>
    </rPh>
    <phoneticPr fontId="4"/>
  </si>
  <si>
    <t>戸田市民大学「経済教育入門講座」</t>
    <rPh sb="0" eb="2">
      <t>トダ</t>
    </rPh>
    <rPh sb="2" eb="4">
      <t>シミン</t>
    </rPh>
    <rPh sb="4" eb="6">
      <t>ダイガク</t>
    </rPh>
    <rPh sb="7" eb="9">
      <t>ケイザイ</t>
    </rPh>
    <rPh sb="9" eb="11">
      <t>キョウイク</t>
    </rPh>
    <rPh sb="11" eb="13">
      <t>ニュウモン</t>
    </rPh>
    <rPh sb="13" eb="15">
      <t>コウザ</t>
    </rPh>
    <phoneticPr fontId="4"/>
  </si>
  <si>
    <t>市民大学の一講座として、経済教育に関する入門講座を開催した。</t>
    <rPh sb="0" eb="2">
      <t>シミン</t>
    </rPh>
    <rPh sb="2" eb="4">
      <t>ダイガク</t>
    </rPh>
    <rPh sb="5" eb="6">
      <t>イチ</t>
    </rPh>
    <rPh sb="6" eb="8">
      <t>コウザ</t>
    </rPh>
    <rPh sb="17" eb="18">
      <t>カン</t>
    </rPh>
    <rPh sb="25" eb="27">
      <t>カイサイ</t>
    </rPh>
    <phoneticPr fontId="4"/>
  </si>
  <si>
    <t>http://www.city.wako.lg.jp/home/kyoiku/gakusyu.html</t>
  </si>
  <si>
    <t>放課後に小学校の余裕教室等を活用し、安全・安心な子供の活動拠点(居場所)を設け、地域の方々の参画を得て、子供たちに勉強やスポーツ・文化芸術活動、地域住民との交流活動等の機会を提供した。</t>
  </si>
  <si>
    <t>新座市ホームページ（生涯学習スポーツ課）</t>
    <rPh sb="0" eb="3">
      <t>ニイザシ</t>
    </rPh>
    <rPh sb="10" eb="12">
      <t>ショウガイ</t>
    </rPh>
    <rPh sb="12" eb="14">
      <t>ガクシュウ</t>
    </rPh>
    <rPh sb="18" eb="19">
      <t>カ</t>
    </rPh>
    <phoneticPr fontId="18"/>
  </si>
  <si>
    <t>http://www.city.niiza.lg.jp/soshiki/44/</t>
  </si>
  <si>
    <t>生涯学習ボランティアバンク</t>
    <rPh sb="0" eb="2">
      <t>ショウガイ</t>
    </rPh>
    <rPh sb="2" eb="4">
      <t>ガクシュウ</t>
    </rPh>
    <phoneticPr fontId="18"/>
  </si>
  <si>
    <t>新座市</t>
    <rPh sb="0" eb="3">
      <t>ニイザシ</t>
    </rPh>
    <phoneticPr fontId="4"/>
  </si>
  <si>
    <t>https://www.city.okegawa.lg.jp/shiminkatsudo/shogaigakushu/syougaigakusyu/4018.html</t>
    <phoneticPr fontId="4"/>
  </si>
  <si>
    <t>憲法・人権市民のつどい</t>
    <rPh sb="0" eb="2">
      <t>ケンポウ</t>
    </rPh>
    <rPh sb="3" eb="5">
      <t>ジンケン</t>
    </rPh>
    <rPh sb="5" eb="7">
      <t>シミン</t>
    </rPh>
    <phoneticPr fontId="4"/>
  </si>
  <si>
    <t>市人権男女協働参画課と市自治文化課と連携し、開催した。</t>
    <rPh sb="0" eb="1">
      <t>シ</t>
    </rPh>
    <rPh sb="1" eb="3">
      <t>ジンケン</t>
    </rPh>
    <rPh sb="3" eb="5">
      <t>ダンジョ</t>
    </rPh>
    <rPh sb="5" eb="7">
      <t>キョウドウ</t>
    </rPh>
    <rPh sb="7" eb="9">
      <t>サンカク</t>
    </rPh>
    <rPh sb="9" eb="10">
      <t>カ</t>
    </rPh>
    <rPh sb="11" eb="12">
      <t>シ</t>
    </rPh>
    <rPh sb="12" eb="14">
      <t>ジチ</t>
    </rPh>
    <rPh sb="14" eb="16">
      <t>ブンカ</t>
    </rPh>
    <rPh sb="16" eb="17">
      <t>カ</t>
    </rPh>
    <rPh sb="18" eb="20">
      <t>レンケイ</t>
    </rPh>
    <rPh sb="22" eb="24">
      <t>カイサイ</t>
    </rPh>
    <phoneticPr fontId="4"/>
  </si>
  <si>
    <t>親の学習</t>
    <rPh sb="0" eb="1">
      <t>オヤ</t>
    </rPh>
    <rPh sb="2" eb="4">
      <t>ガクシュウ</t>
    </rPh>
    <phoneticPr fontId="4"/>
  </si>
  <si>
    <t>パソコン講座</t>
    <rPh sb="4" eb="6">
      <t>コウザ</t>
    </rPh>
    <phoneticPr fontId="4"/>
  </si>
  <si>
    <t>北本市ホームページ</t>
    <rPh sb="0" eb="3">
      <t>キタモトシ</t>
    </rPh>
    <phoneticPr fontId="4"/>
  </si>
  <si>
    <t>職員出前講座</t>
    <rPh sb="0" eb="2">
      <t>ショクイン</t>
    </rPh>
    <rPh sb="2" eb="4">
      <t>デマエ</t>
    </rPh>
    <rPh sb="4" eb="6">
      <t>コウザ</t>
    </rPh>
    <phoneticPr fontId="4"/>
  </si>
  <si>
    <t>放課後子供教室</t>
    <phoneticPr fontId="4"/>
  </si>
  <si>
    <t>人権教育推進事業</t>
    <rPh sb="0" eb="2">
      <t>ジンケン</t>
    </rPh>
    <rPh sb="2" eb="4">
      <t>キョウイク</t>
    </rPh>
    <rPh sb="4" eb="6">
      <t>スイシン</t>
    </rPh>
    <rPh sb="6" eb="8">
      <t>ジギョウ</t>
    </rPh>
    <phoneticPr fontId="4"/>
  </si>
  <si>
    <t>人権課題の解決のために、各種研修会及び指導者養成講座を実施する。</t>
    <rPh sb="0" eb="2">
      <t>ジンケン</t>
    </rPh>
    <rPh sb="2" eb="4">
      <t>カダイ</t>
    </rPh>
    <rPh sb="5" eb="7">
      <t>カイケツ</t>
    </rPh>
    <rPh sb="12" eb="14">
      <t>カクシュ</t>
    </rPh>
    <rPh sb="14" eb="17">
      <t>ケンシュウカイ</t>
    </rPh>
    <rPh sb="17" eb="18">
      <t>オヨ</t>
    </rPh>
    <rPh sb="19" eb="22">
      <t>シドウシャ</t>
    </rPh>
    <rPh sb="22" eb="24">
      <t>ヨウセイ</t>
    </rPh>
    <rPh sb="24" eb="26">
      <t>コウザ</t>
    </rPh>
    <rPh sb="27" eb="29">
      <t>ジッシ</t>
    </rPh>
    <phoneticPr fontId="3"/>
  </si>
  <si>
    <t>子ども写生大会</t>
    <rPh sb="0" eb="1">
      <t>コ</t>
    </rPh>
    <rPh sb="3" eb="5">
      <t>シャセイ</t>
    </rPh>
    <rPh sb="5" eb="7">
      <t>タイカイ</t>
    </rPh>
    <phoneticPr fontId="4"/>
  </si>
  <si>
    <t>子ども大学はんのう</t>
    <rPh sb="0" eb="1">
      <t>コ</t>
    </rPh>
    <rPh sb="3" eb="5">
      <t>ダイガク</t>
    </rPh>
    <phoneticPr fontId="3"/>
  </si>
  <si>
    <t>地域の大学、商工会議所、信用金庫と連携し、子どもの好奇心を刺激する「はてな学」「ふるさと学」「生き方学」の講義や体験を提供した。</t>
    <rPh sb="6" eb="8">
      <t>ショウコウ</t>
    </rPh>
    <rPh sb="8" eb="11">
      <t>カイギショ</t>
    </rPh>
    <rPh sb="12" eb="14">
      <t>シンヨウ</t>
    </rPh>
    <rPh sb="14" eb="16">
      <t>キンコ</t>
    </rPh>
    <rPh sb="17" eb="19">
      <t>レンケイ</t>
    </rPh>
    <rPh sb="21" eb="22">
      <t>コ</t>
    </rPh>
    <rPh sb="25" eb="28">
      <t>コウキシン</t>
    </rPh>
    <rPh sb="29" eb="31">
      <t>シゲキ</t>
    </rPh>
    <rPh sb="37" eb="38">
      <t>ガク</t>
    </rPh>
    <rPh sb="44" eb="45">
      <t>ガク</t>
    </rPh>
    <rPh sb="47" eb="48">
      <t>イ</t>
    </rPh>
    <rPh sb="49" eb="50">
      <t>カタ</t>
    </rPh>
    <rPh sb="50" eb="51">
      <t>ガク</t>
    </rPh>
    <rPh sb="53" eb="55">
      <t>コウギ</t>
    </rPh>
    <rPh sb="56" eb="58">
      <t>タイケン</t>
    </rPh>
    <rPh sb="59" eb="61">
      <t>テイキョウ</t>
    </rPh>
    <phoneticPr fontId="3"/>
  </si>
  <si>
    <t>学習支援「みんなの自習室」</t>
    <rPh sb="0" eb="2">
      <t>ガクシュウ</t>
    </rPh>
    <rPh sb="2" eb="4">
      <t>シエン</t>
    </rPh>
    <rPh sb="9" eb="12">
      <t>ジシュウシツ</t>
    </rPh>
    <phoneticPr fontId="3"/>
  </si>
  <si>
    <t>教員OB等が講師となり、宿題や教科書などわからないところを指導することで、つまづき解消、学力向上を目的に実施した。</t>
    <rPh sb="0" eb="2">
      <t>キョウイン</t>
    </rPh>
    <rPh sb="4" eb="5">
      <t>トウ</t>
    </rPh>
    <rPh sb="6" eb="8">
      <t>コウシ</t>
    </rPh>
    <rPh sb="12" eb="14">
      <t>シュクダイ</t>
    </rPh>
    <rPh sb="15" eb="18">
      <t>キョウカショ</t>
    </rPh>
    <rPh sb="29" eb="31">
      <t>シドウ</t>
    </rPh>
    <rPh sb="41" eb="43">
      <t>カイショウ</t>
    </rPh>
    <rPh sb="44" eb="46">
      <t>ガクリョク</t>
    </rPh>
    <rPh sb="46" eb="48">
      <t>コウジョウ</t>
    </rPh>
    <rPh sb="49" eb="51">
      <t>モクテキ</t>
    </rPh>
    <rPh sb="52" eb="54">
      <t>ジッシ</t>
    </rPh>
    <phoneticPr fontId="3"/>
  </si>
  <si>
    <t>ことばと音のコンサート</t>
    <rPh sb="4" eb="5">
      <t>オト</t>
    </rPh>
    <phoneticPr fontId="3"/>
  </si>
  <si>
    <t>市民の大学</t>
    <rPh sb="0" eb="2">
      <t>シミン</t>
    </rPh>
    <rPh sb="3" eb="5">
      <t>ダイガク</t>
    </rPh>
    <phoneticPr fontId="4"/>
  </si>
  <si>
    <t>地域の大学と共催し、大学公開講座を実施した。</t>
    <rPh sb="0" eb="2">
      <t>チイキ</t>
    </rPh>
    <rPh sb="3" eb="5">
      <t>ダイガク</t>
    </rPh>
    <rPh sb="6" eb="8">
      <t>キョウサイ</t>
    </rPh>
    <rPh sb="10" eb="12">
      <t>ダイガク</t>
    </rPh>
    <rPh sb="12" eb="14">
      <t>コウカイ</t>
    </rPh>
    <rPh sb="14" eb="16">
      <t>コウザ</t>
    </rPh>
    <rPh sb="17" eb="19">
      <t>ジッシ</t>
    </rPh>
    <phoneticPr fontId="4"/>
  </si>
  <si>
    <t>彩・ふるさと喜樂学</t>
    <rPh sb="0" eb="1">
      <t>イロドリ</t>
    </rPh>
    <rPh sb="6" eb="7">
      <t>キ</t>
    </rPh>
    <rPh sb="7" eb="8">
      <t>ラク</t>
    </rPh>
    <rPh sb="8" eb="9">
      <t>ガク</t>
    </rPh>
    <phoneticPr fontId="4"/>
  </si>
  <si>
    <t>地域の大学と共催し、地域性あふれる講座を実施した。</t>
    <rPh sb="0" eb="2">
      <t>チイキ</t>
    </rPh>
    <rPh sb="3" eb="5">
      <t>ダイガク</t>
    </rPh>
    <rPh sb="6" eb="8">
      <t>キョウサイ</t>
    </rPh>
    <rPh sb="10" eb="13">
      <t>チイキセイ</t>
    </rPh>
    <rPh sb="17" eb="19">
      <t>コウザ</t>
    </rPh>
    <rPh sb="20" eb="22">
      <t>ジッシ</t>
    </rPh>
    <phoneticPr fontId="4"/>
  </si>
  <si>
    <t>文化財講座</t>
    <rPh sb="0" eb="3">
      <t>ブンカザイ</t>
    </rPh>
    <rPh sb="3" eb="5">
      <t>コウザ</t>
    </rPh>
    <phoneticPr fontId="4"/>
  </si>
  <si>
    <t>なんばた学級（高齢者学級）</t>
    <rPh sb="4" eb="6">
      <t>ガッキュウ</t>
    </rPh>
    <rPh sb="7" eb="10">
      <t>コウレイシャ</t>
    </rPh>
    <rPh sb="10" eb="12">
      <t>ガッキュウ</t>
    </rPh>
    <phoneticPr fontId="4"/>
  </si>
  <si>
    <t>南畑公民館だより発行事業</t>
    <rPh sb="0" eb="1">
      <t>ミナミ</t>
    </rPh>
    <rPh sb="1" eb="2">
      <t>ハタケ</t>
    </rPh>
    <rPh sb="2" eb="5">
      <t>コウミンカン</t>
    </rPh>
    <rPh sb="8" eb="10">
      <t>ハッコウ</t>
    </rPh>
    <rPh sb="10" eb="12">
      <t>ジギョウ</t>
    </rPh>
    <phoneticPr fontId="4"/>
  </si>
  <si>
    <t>健康スマイル講座</t>
    <rPh sb="0" eb="2">
      <t>ケンコウ</t>
    </rPh>
    <rPh sb="6" eb="8">
      <t>コウザ</t>
    </rPh>
    <phoneticPr fontId="4"/>
  </si>
  <si>
    <t>小学4年生及び5年生を対象に、地域の方の協力を得て、公民館等で学習支援を行う。</t>
    <rPh sb="0" eb="2">
      <t>ショウガク</t>
    </rPh>
    <rPh sb="3" eb="5">
      <t>ネンセイ</t>
    </rPh>
    <rPh sb="5" eb="6">
      <t>オヨ</t>
    </rPh>
    <rPh sb="8" eb="10">
      <t>ネンセイ</t>
    </rPh>
    <rPh sb="11" eb="13">
      <t>タイショウ</t>
    </rPh>
    <rPh sb="15" eb="17">
      <t>チイキ</t>
    </rPh>
    <rPh sb="18" eb="19">
      <t>カタ</t>
    </rPh>
    <rPh sb="20" eb="22">
      <t>キョウリョク</t>
    </rPh>
    <rPh sb="23" eb="24">
      <t>エ</t>
    </rPh>
    <rPh sb="26" eb="29">
      <t>コウミンカン</t>
    </rPh>
    <rPh sb="29" eb="30">
      <t>トウ</t>
    </rPh>
    <rPh sb="31" eb="33">
      <t>ガクシュウ</t>
    </rPh>
    <rPh sb="33" eb="35">
      <t>シエン</t>
    </rPh>
    <rPh sb="36" eb="37">
      <t>オコナ</t>
    </rPh>
    <phoneticPr fontId="3"/>
  </si>
  <si>
    <t>4か月児健診時に読書案内や読み聞かせを行い、絵本を配布する。</t>
    <phoneticPr fontId="4"/>
  </si>
  <si>
    <t xml:space="preserve">http://www.city.fujimino.saitama.jp/doc/2015080300122/ </t>
    <phoneticPr fontId="4"/>
  </si>
  <si>
    <t>図書館ボランティア</t>
    <phoneticPr fontId="4"/>
  </si>
  <si>
    <t>人権親子映画会</t>
    <rPh sb="2" eb="4">
      <t>オヤコ</t>
    </rPh>
    <rPh sb="4" eb="7">
      <t>エイガカイ</t>
    </rPh>
    <phoneticPr fontId="4"/>
  </si>
  <si>
    <t>子ども和紙大学おがわ・ひがしちちぶ</t>
    <rPh sb="0" eb="1">
      <t>コ</t>
    </rPh>
    <rPh sb="3" eb="5">
      <t>ワシ</t>
    </rPh>
    <rPh sb="5" eb="7">
      <t>ダイガク</t>
    </rPh>
    <phoneticPr fontId="4"/>
  </si>
  <si>
    <t>小川町、東秩父村にて実行委員会を組織して実施。和紙についての学習。</t>
    <rPh sb="0" eb="3">
      <t>オガワマチ</t>
    </rPh>
    <rPh sb="4" eb="8">
      <t>ヒガシチチブムラ</t>
    </rPh>
    <rPh sb="10" eb="12">
      <t>ジッコウ</t>
    </rPh>
    <rPh sb="12" eb="15">
      <t>イインカイ</t>
    </rPh>
    <rPh sb="16" eb="18">
      <t>ソシキ</t>
    </rPh>
    <rPh sb="20" eb="22">
      <t>ジッシ</t>
    </rPh>
    <rPh sb="23" eb="25">
      <t>ワシ</t>
    </rPh>
    <rPh sb="30" eb="32">
      <t>ガクシュウ</t>
    </rPh>
    <phoneticPr fontId="4"/>
  </si>
  <si>
    <t>1人ひとりの輝きでつなげる未来のまちづくり</t>
    <rPh sb="0" eb="2">
      <t>ヒトリ</t>
    </rPh>
    <rPh sb="6" eb="7">
      <t>カガヤ</t>
    </rPh>
    <rPh sb="13" eb="15">
      <t>ミライ</t>
    </rPh>
    <phoneticPr fontId="4"/>
  </si>
  <si>
    <t>フレサよしみサポーター委員会</t>
    <rPh sb="11" eb="14">
      <t>イインカイ</t>
    </rPh>
    <phoneticPr fontId="4"/>
  </si>
  <si>
    <t>松山城跡保存会</t>
    <rPh sb="0" eb="3">
      <t>マツヤマジョウ</t>
    </rPh>
    <rPh sb="3" eb="4">
      <t>アト</t>
    </rPh>
    <rPh sb="4" eb="7">
      <t>ホゾンカイ</t>
    </rPh>
    <phoneticPr fontId="4"/>
  </si>
  <si>
    <t>鳩山町</t>
    <rPh sb="0" eb="2">
      <t>ハトヤマ</t>
    </rPh>
    <rPh sb="2" eb="3">
      <t>マチ</t>
    </rPh>
    <phoneticPr fontId="4"/>
  </si>
  <si>
    <t>鳩山町</t>
    <rPh sb="0" eb="3">
      <t>ハトヤママチ</t>
    </rPh>
    <phoneticPr fontId="4"/>
  </si>
  <si>
    <t>子ども大学はとやま</t>
    <rPh sb="0" eb="1">
      <t>コ</t>
    </rPh>
    <rPh sb="3" eb="5">
      <t>ダイガク</t>
    </rPh>
    <phoneticPr fontId="4"/>
  </si>
  <si>
    <t>子どもの学ぶ力や生きる力を育み、地域の教育力を向上させるため、大学や町内企業、NPO等が連携して子ども大学を開設している。</t>
    <rPh sb="4" eb="5">
      <t>マナ</t>
    </rPh>
    <rPh sb="6" eb="7">
      <t>チカラ</t>
    </rPh>
    <rPh sb="8" eb="9">
      <t>イ</t>
    </rPh>
    <rPh sb="11" eb="12">
      <t>チカラ</t>
    </rPh>
    <rPh sb="13" eb="14">
      <t>ハグク</t>
    </rPh>
    <rPh sb="16" eb="18">
      <t>チイキ</t>
    </rPh>
    <rPh sb="19" eb="22">
      <t>キョウイクリョク</t>
    </rPh>
    <rPh sb="23" eb="25">
      <t>コウジョウ</t>
    </rPh>
    <rPh sb="31" eb="33">
      <t>ダイガク</t>
    </rPh>
    <rPh sb="34" eb="36">
      <t>チョウナイ</t>
    </rPh>
    <rPh sb="36" eb="38">
      <t>キギョウ</t>
    </rPh>
    <rPh sb="42" eb="43">
      <t>トウ</t>
    </rPh>
    <rPh sb="44" eb="46">
      <t>レンケイ</t>
    </rPh>
    <rPh sb="48" eb="49">
      <t>コ</t>
    </rPh>
    <rPh sb="51" eb="53">
      <t>ダイガク</t>
    </rPh>
    <rPh sb="54" eb="56">
      <t>カイセツ</t>
    </rPh>
    <phoneticPr fontId="4"/>
  </si>
  <si>
    <t>熊谷市</t>
    <rPh sb="0" eb="2">
      <t>クマガヤ</t>
    </rPh>
    <rPh sb="2" eb="3">
      <t>シ</t>
    </rPh>
    <phoneticPr fontId="17"/>
  </si>
  <si>
    <t>ハートフルセミナー</t>
  </si>
  <si>
    <t>人権問題・人権教育についての講演会</t>
    <rPh sb="0" eb="2">
      <t>ジンケン</t>
    </rPh>
    <rPh sb="2" eb="4">
      <t>モンダイ</t>
    </rPh>
    <rPh sb="5" eb="7">
      <t>ジンケン</t>
    </rPh>
    <rPh sb="7" eb="9">
      <t>キョウイク</t>
    </rPh>
    <rPh sb="14" eb="17">
      <t>コウエンカイ</t>
    </rPh>
    <phoneticPr fontId="17"/>
  </si>
  <si>
    <t>あなたも古代人</t>
  </si>
  <si>
    <t>勾玉・土器作り等を通して、文化財を身近に感じる場の提供。</t>
  </si>
  <si>
    <t>小中学生による人権作文・標語・ポスターの代表作品発表と表彰及び人権講演会。</t>
    <rPh sb="0" eb="1">
      <t>ショウ</t>
    </rPh>
    <rPh sb="1" eb="4">
      <t>チュウガクセイ</t>
    </rPh>
    <rPh sb="7" eb="9">
      <t>ジンケン</t>
    </rPh>
    <rPh sb="9" eb="11">
      <t>サクブン</t>
    </rPh>
    <rPh sb="12" eb="14">
      <t>ヒョウゴ</t>
    </rPh>
    <rPh sb="20" eb="22">
      <t>ダイヒョウ</t>
    </rPh>
    <rPh sb="22" eb="24">
      <t>サクヒン</t>
    </rPh>
    <rPh sb="24" eb="26">
      <t>ハッピョウ</t>
    </rPh>
    <rPh sb="27" eb="29">
      <t>ヒョウショウ</t>
    </rPh>
    <rPh sb="29" eb="30">
      <t>オヨ</t>
    </rPh>
    <rPh sb="31" eb="33">
      <t>ジンケン</t>
    </rPh>
    <rPh sb="33" eb="35">
      <t>コウエン</t>
    </rPh>
    <rPh sb="35" eb="36">
      <t>カイ</t>
    </rPh>
    <phoneticPr fontId="3"/>
  </si>
  <si>
    <t>神川町ホームページ</t>
    <rPh sb="0" eb="3">
      <t>カミカワマチ</t>
    </rPh>
    <phoneticPr fontId="4"/>
  </si>
  <si>
    <t>http://www.town.kamikawa.saitama.jp/</t>
    <phoneticPr fontId="4"/>
  </si>
  <si>
    <t>第5次上里町総合振興計画</t>
    <rPh sb="0" eb="1">
      <t>ダイ</t>
    </rPh>
    <rPh sb="2" eb="3">
      <t>ツギ</t>
    </rPh>
    <rPh sb="3" eb="6">
      <t>カミサトマチ</t>
    </rPh>
    <rPh sb="6" eb="8">
      <t>ソウゴウ</t>
    </rPh>
    <rPh sb="8" eb="10">
      <t>シンコウ</t>
    </rPh>
    <rPh sb="10" eb="12">
      <t>ケイカク</t>
    </rPh>
    <phoneticPr fontId="4"/>
  </si>
  <si>
    <t>寄居町ホームページ</t>
    <rPh sb="0" eb="3">
      <t>ヨリイマチ</t>
    </rPh>
    <phoneticPr fontId="4"/>
  </si>
  <si>
    <t>寄居町</t>
    <rPh sb="0" eb="3">
      <t>ヨリイマチ</t>
    </rPh>
    <phoneticPr fontId="4"/>
  </si>
  <si>
    <t>安心と豊かさのあるまちづくり出前講座</t>
    <rPh sb="0" eb="2">
      <t>アンシン</t>
    </rPh>
    <rPh sb="3" eb="4">
      <t>ユタ</t>
    </rPh>
    <rPh sb="14" eb="15">
      <t>デ</t>
    </rPh>
    <rPh sb="15" eb="16">
      <t>マエ</t>
    </rPh>
    <rPh sb="16" eb="18">
      <t>コウザ</t>
    </rPh>
    <phoneticPr fontId="4"/>
  </si>
  <si>
    <t>子ども大学よりい</t>
    <rPh sb="0" eb="1">
      <t>コ</t>
    </rPh>
    <rPh sb="3" eb="5">
      <t>ダイガク</t>
    </rPh>
    <phoneticPr fontId="4"/>
  </si>
  <si>
    <t>秩父市</t>
    <rPh sb="0" eb="3">
      <t>チチブシ</t>
    </rPh>
    <phoneticPr fontId="17"/>
  </si>
  <si>
    <t>横瀬町ホームページ</t>
    <rPh sb="0" eb="3">
      <t>ヨコゼマチ</t>
    </rPh>
    <phoneticPr fontId="4"/>
  </si>
  <si>
    <t>http://www.town.minano.saitama.jp/section/kyoiku/</t>
    <phoneticPr fontId="4"/>
  </si>
  <si>
    <t>H29</t>
    <phoneticPr fontId="4"/>
  </si>
  <si>
    <t>指導者紹介、かすかべし出前講座、生涯学習市民塾、遊学１日体験教室</t>
    <rPh sb="0" eb="3">
      <t>シドウシャ</t>
    </rPh>
    <rPh sb="3" eb="5">
      <t>ショウカイ</t>
    </rPh>
    <rPh sb="11" eb="13">
      <t>デマエ</t>
    </rPh>
    <rPh sb="13" eb="15">
      <t>コウザ</t>
    </rPh>
    <rPh sb="16" eb="18">
      <t>ショウガイ</t>
    </rPh>
    <rPh sb="18" eb="20">
      <t>ガクシュウ</t>
    </rPh>
    <rPh sb="20" eb="22">
      <t>シミン</t>
    </rPh>
    <rPh sb="22" eb="23">
      <t>ジュク</t>
    </rPh>
    <rPh sb="24" eb="26">
      <t>ユウガク</t>
    </rPh>
    <rPh sb="27" eb="28">
      <t>ヒ</t>
    </rPh>
    <rPh sb="28" eb="30">
      <t>タイケン</t>
    </rPh>
    <rPh sb="30" eb="32">
      <t>キョウシツ</t>
    </rPh>
    <phoneticPr fontId="4"/>
  </si>
  <si>
    <t>小学校地域学習展</t>
    <rPh sb="0" eb="3">
      <t>ショウガッコウ</t>
    </rPh>
    <rPh sb="3" eb="5">
      <t>チイキ</t>
    </rPh>
    <rPh sb="5" eb="7">
      <t>ガクシュウ</t>
    </rPh>
    <rPh sb="7" eb="8">
      <t>テン</t>
    </rPh>
    <phoneticPr fontId="4"/>
  </si>
  <si>
    <t>小学校第3学年の社会科地域学習に即して、民具等を展示するとともに、体験コーナーを設置した。</t>
    <rPh sb="3" eb="4">
      <t>ダイ</t>
    </rPh>
    <rPh sb="5" eb="7">
      <t>ガクネン</t>
    </rPh>
    <rPh sb="8" eb="11">
      <t>シャカイカ</t>
    </rPh>
    <rPh sb="11" eb="13">
      <t>チイキ</t>
    </rPh>
    <rPh sb="13" eb="15">
      <t>ガクシュウ</t>
    </rPh>
    <rPh sb="16" eb="17">
      <t>ソク</t>
    </rPh>
    <rPh sb="20" eb="22">
      <t>ミング</t>
    </rPh>
    <rPh sb="22" eb="23">
      <t>トウ</t>
    </rPh>
    <rPh sb="24" eb="26">
      <t>テンジ</t>
    </rPh>
    <rPh sb="33" eb="35">
      <t>タイケン</t>
    </rPh>
    <rPh sb="40" eb="42">
      <t>セッチ</t>
    </rPh>
    <phoneticPr fontId="4"/>
  </si>
  <si>
    <t>生涯学習人材情報登録者を指導者として、講座を実施。</t>
    <rPh sb="19" eb="21">
      <t>コウザ</t>
    </rPh>
    <rPh sb="22" eb="24">
      <t>ジッシ</t>
    </rPh>
    <phoneticPr fontId="3"/>
  </si>
  <si>
    <t>パソコンの基本操作、インターネット活用など。</t>
    <rPh sb="5" eb="7">
      <t>キホン</t>
    </rPh>
    <rPh sb="7" eb="9">
      <t>ソウサ</t>
    </rPh>
    <rPh sb="17" eb="19">
      <t>カツヨウ</t>
    </rPh>
    <phoneticPr fontId="3"/>
  </si>
  <si>
    <t>専門家を招いての羽生を理解する講義</t>
    <rPh sb="0" eb="3">
      <t>センモンカ</t>
    </rPh>
    <rPh sb="4" eb="5">
      <t>マネ</t>
    </rPh>
    <rPh sb="8" eb="10">
      <t>ハニュウ</t>
    </rPh>
    <rPh sb="11" eb="13">
      <t>リカイ</t>
    </rPh>
    <rPh sb="15" eb="17">
      <t>コウギ</t>
    </rPh>
    <phoneticPr fontId="3"/>
  </si>
  <si>
    <t>文化に親しむ市民の成果発表の場として、出演部門（ステージ発表のもの）と出品部門（展示発表のもの）を設け開催。</t>
    <rPh sb="0" eb="2">
      <t>ブンカ</t>
    </rPh>
    <rPh sb="3" eb="4">
      <t>シタ</t>
    </rPh>
    <rPh sb="6" eb="8">
      <t>シミン</t>
    </rPh>
    <rPh sb="9" eb="11">
      <t>セイカ</t>
    </rPh>
    <rPh sb="11" eb="13">
      <t>ハッピョウ</t>
    </rPh>
    <rPh sb="14" eb="15">
      <t>バ</t>
    </rPh>
    <rPh sb="19" eb="21">
      <t>シュツエン</t>
    </rPh>
    <rPh sb="21" eb="23">
      <t>ブモン</t>
    </rPh>
    <rPh sb="28" eb="30">
      <t>ハッピョウ</t>
    </rPh>
    <rPh sb="35" eb="37">
      <t>シュッピン</t>
    </rPh>
    <rPh sb="37" eb="39">
      <t>ブモン</t>
    </rPh>
    <rPh sb="40" eb="42">
      <t>テンジ</t>
    </rPh>
    <rPh sb="42" eb="44">
      <t>ハッピョウ</t>
    </rPh>
    <rPh sb="49" eb="50">
      <t>モウ</t>
    </rPh>
    <rPh sb="51" eb="53">
      <t>カイサイ</t>
    </rPh>
    <phoneticPr fontId="4"/>
  </si>
  <si>
    <t>-</t>
  </si>
  <si>
    <t>親になるための学習として、外部講師を招き、中学3年生及び小学校6年生を対象に講座を実施した。</t>
    <rPh sb="0" eb="1">
      <t>オヤ</t>
    </rPh>
    <rPh sb="7" eb="9">
      <t>ガクシュウ</t>
    </rPh>
    <rPh sb="13" eb="15">
      <t>ガイブ</t>
    </rPh>
    <rPh sb="15" eb="17">
      <t>コウシ</t>
    </rPh>
    <rPh sb="18" eb="19">
      <t>マネ</t>
    </rPh>
    <rPh sb="21" eb="23">
      <t>チュウガク</t>
    </rPh>
    <rPh sb="24" eb="26">
      <t>ネンセイ</t>
    </rPh>
    <rPh sb="26" eb="27">
      <t>オヨ</t>
    </rPh>
    <rPh sb="28" eb="31">
      <t>ショウガッコウ</t>
    </rPh>
    <rPh sb="32" eb="34">
      <t>ネンセイ</t>
    </rPh>
    <rPh sb="35" eb="37">
      <t>タイショウ</t>
    </rPh>
    <rPh sb="38" eb="40">
      <t>コウザ</t>
    </rPh>
    <rPh sb="41" eb="43">
      <t>ジッシ</t>
    </rPh>
    <phoneticPr fontId="3"/>
  </si>
  <si>
    <t>小学３年生に親しみやすい多角的な法右方で本の紹介を行い、各学級に1か月間団体貸出を行う。</t>
    <rPh sb="0" eb="2">
      <t>ショウガク</t>
    </rPh>
    <rPh sb="3" eb="5">
      <t>ネンセイ</t>
    </rPh>
    <rPh sb="6" eb="7">
      <t>シタ</t>
    </rPh>
    <rPh sb="12" eb="15">
      <t>タカクテキ</t>
    </rPh>
    <rPh sb="16" eb="17">
      <t>ホウ</t>
    </rPh>
    <rPh sb="17" eb="19">
      <t>ウホウ</t>
    </rPh>
    <rPh sb="20" eb="21">
      <t>ホン</t>
    </rPh>
    <rPh sb="22" eb="24">
      <t>ショウカイ</t>
    </rPh>
    <rPh sb="25" eb="26">
      <t>オコナ</t>
    </rPh>
    <rPh sb="28" eb="31">
      <t>カクガッキュウ</t>
    </rPh>
    <rPh sb="34" eb="36">
      <t>ゲツカン</t>
    </rPh>
    <rPh sb="36" eb="38">
      <t>ダンタイ</t>
    </rPh>
    <rPh sb="38" eb="40">
      <t>カシダシ</t>
    </rPh>
    <rPh sb="41" eb="42">
      <t>オコナ</t>
    </rPh>
    <phoneticPr fontId="3"/>
  </si>
  <si>
    <t>学校巡回（市内小学校8校への支援図書の貸出）</t>
    <rPh sb="0" eb="2">
      <t>ガッコウ</t>
    </rPh>
    <rPh sb="2" eb="4">
      <t>ジュンカイ</t>
    </rPh>
    <rPh sb="5" eb="7">
      <t>シナイ</t>
    </rPh>
    <rPh sb="7" eb="10">
      <t>ショウガッコウ</t>
    </rPh>
    <rPh sb="11" eb="12">
      <t>コウ</t>
    </rPh>
    <rPh sb="14" eb="16">
      <t>シエン</t>
    </rPh>
    <rPh sb="16" eb="18">
      <t>トショ</t>
    </rPh>
    <rPh sb="19" eb="21">
      <t>カシダシ</t>
    </rPh>
    <phoneticPr fontId="3"/>
  </si>
  <si>
    <t>多くの親の集まる機会を活用して、家庭教育支援のための学習機会を提供する。</t>
    <rPh sb="0" eb="1">
      <t>オオ</t>
    </rPh>
    <rPh sb="3" eb="4">
      <t>オヤ</t>
    </rPh>
    <rPh sb="5" eb="6">
      <t>アツ</t>
    </rPh>
    <rPh sb="8" eb="10">
      <t>キカイ</t>
    </rPh>
    <rPh sb="11" eb="13">
      <t>カツヨウ</t>
    </rPh>
    <rPh sb="16" eb="18">
      <t>カテイ</t>
    </rPh>
    <rPh sb="18" eb="20">
      <t>キョウイク</t>
    </rPh>
    <rPh sb="20" eb="22">
      <t>シエン</t>
    </rPh>
    <rPh sb="26" eb="28">
      <t>ガクシュウ</t>
    </rPh>
    <rPh sb="28" eb="30">
      <t>キカイ</t>
    </rPh>
    <rPh sb="31" eb="33">
      <t>テイキョウ</t>
    </rPh>
    <phoneticPr fontId="3"/>
  </si>
  <si>
    <t>幸手市民生きがい教授</t>
    <rPh sb="0" eb="2">
      <t>サッテ</t>
    </rPh>
    <rPh sb="2" eb="4">
      <t>シミン</t>
    </rPh>
    <rPh sb="4" eb="5">
      <t>イ</t>
    </rPh>
    <rPh sb="8" eb="10">
      <t>キョウジュ</t>
    </rPh>
    <phoneticPr fontId="4"/>
  </si>
  <si>
    <t>幸手市</t>
    <rPh sb="0" eb="3">
      <t>サッテシ</t>
    </rPh>
    <phoneticPr fontId="4"/>
  </si>
  <si>
    <t>成人式</t>
    <rPh sb="0" eb="3">
      <t>セイジンシキ</t>
    </rPh>
    <phoneticPr fontId="4"/>
  </si>
  <si>
    <t>新成人の門出を祝福するとともに、市発展のために貢献する人づくりを目的として式典を開催。</t>
    <rPh sb="0" eb="3">
      <t>シンセイジン</t>
    </rPh>
    <rPh sb="4" eb="6">
      <t>カドデ</t>
    </rPh>
    <rPh sb="7" eb="9">
      <t>シュクフク</t>
    </rPh>
    <rPh sb="16" eb="17">
      <t>シ</t>
    </rPh>
    <rPh sb="17" eb="19">
      <t>ハッテン</t>
    </rPh>
    <rPh sb="23" eb="25">
      <t>コウケン</t>
    </rPh>
    <rPh sb="27" eb="28">
      <t>ヒト</t>
    </rPh>
    <rPh sb="32" eb="34">
      <t>モクテキ</t>
    </rPh>
    <rPh sb="37" eb="39">
      <t>シキテン</t>
    </rPh>
    <rPh sb="40" eb="42">
      <t>カイサイ</t>
    </rPh>
    <phoneticPr fontId="4"/>
  </si>
  <si>
    <t>還暦式</t>
    <rPh sb="0" eb="2">
      <t>カンレキ</t>
    </rPh>
    <rPh sb="2" eb="3">
      <t>シキ</t>
    </rPh>
    <phoneticPr fontId="4"/>
  </si>
  <si>
    <t>前年度に満６０歳を迎えた方々に還暦にお祝いをするとともに、積極的に地域貢献活動等に関わるアクティブシニアに向けての働きかけを行い、生涯学習の進展や地域の活性化等を推進するための情報提供の場として還暦式を開催。</t>
    <rPh sb="0" eb="3">
      <t>ゼンネンド</t>
    </rPh>
    <rPh sb="4" eb="5">
      <t>マン</t>
    </rPh>
    <rPh sb="7" eb="8">
      <t>サイ</t>
    </rPh>
    <rPh sb="9" eb="10">
      <t>ムカ</t>
    </rPh>
    <rPh sb="12" eb="14">
      <t>カタガタ</t>
    </rPh>
    <rPh sb="15" eb="17">
      <t>カンレキ</t>
    </rPh>
    <rPh sb="19" eb="20">
      <t>イワ</t>
    </rPh>
    <rPh sb="29" eb="32">
      <t>セッキョクテキ</t>
    </rPh>
    <rPh sb="33" eb="35">
      <t>チイキ</t>
    </rPh>
    <rPh sb="35" eb="37">
      <t>コウケン</t>
    </rPh>
    <rPh sb="37" eb="39">
      <t>カツドウ</t>
    </rPh>
    <rPh sb="39" eb="40">
      <t>トウ</t>
    </rPh>
    <rPh sb="41" eb="42">
      <t>カカ</t>
    </rPh>
    <rPh sb="53" eb="54">
      <t>ム</t>
    </rPh>
    <rPh sb="57" eb="58">
      <t>ハタラ</t>
    </rPh>
    <rPh sb="62" eb="63">
      <t>オコナ</t>
    </rPh>
    <rPh sb="65" eb="67">
      <t>ショウガイ</t>
    </rPh>
    <rPh sb="67" eb="69">
      <t>ガクシュウ</t>
    </rPh>
    <rPh sb="70" eb="72">
      <t>シンテン</t>
    </rPh>
    <rPh sb="73" eb="75">
      <t>チイキ</t>
    </rPh>
    <rPh sb="76" eb="79">
      <t>カッセイカ</t>
    </rPh>
    <rPh sb="79" eb="80">
      <t>トウ</t>
    </rPh>
    <rPh sb="81" eb="83">
      <t>スイシン</t>
    </rPh>
    <rPh sb="88" eb="90">
      <t>ジョウホウ</t>
    </rPh>
    <rPh sb="90" eb="92">
      <t>テイキョウ</t>
    </rPh>
    <rPh sb="93" eb="94">
      <t>バ</t>
    </rPh>
    <rPh sb="97" eb="99">
      <t>カンレキ</t>
    </rPh>
    <rPh sb="99" eb="100">
      <t>シキ</t>
    </rPh>
    <rPh sb="101" eb="103">
      <t>カイサイ</t>
    </rPh>
    <phoneticPr fontId="4"/>
  </si>
  <si>
    <t>ブックスタート</t>
    <phoneticPr fontId="4"/>
  </si>
  <si>
    <t>子ども大学さって</t>
    <rPh sb="0" eb="1">
      <t>コ</t>
    </rPh>
    <rPh sb="3" eb="5">
      <t>ダイガク</t>
    </rPh>
    <phoneticPr fontId="4"/>
  </si>
  <si>
    <t>市内の団体等との連携により、子どもの知的好奇心を刺激する講座や体験活動を実施。</t>
    <rPh sb="0" eb="2">
      <t>シナイ</t>
    </rPh>
    <rPh sb="3" eb="5">
      <t>ダンタイ</t>
    </rPh>
    <rPh sb="5" eb="6">
      <t>トウ</t>
    </rPh>
    <rPh sb="8" eb="10">
      <t>レンケイ</t>
    </rPh>
    <rPh sb="14" eb="15">
      <t>コ</t>
    </rPh>
    <rPh sb="18" eb="20">
      <t>チテキ</t>
    </rPh>
    <rPh sb="20" eb="23">
      <t>コウキシン</t>
    </rPh>
    <rPh sb="24" eb="26">
      <t>シゲキ</t>
    </rPh>
    <rPh sb="28" eb="30">
      <t>コウザ</t>
    </rPh>
    <rPh sb="31" eb="33">
      <t>タイケン</t>
    </rPh>
    <rPh sb="33" eb="35">
      <t>カツドウ</t>
    </rPh>
    <rPh sb="36" eb="38">
      <t>ジッシ</t>
    </rPh>
    <phoneticPr fontId="4"/>
  </si>
  <si>
    <t>宮代町ホームページ</t>
    <rPh sb="0" eb="2">
      <t>ミヤシロ</t>
    </rPh>
    <rPh sb="2" eb="3">
      <t>マチ</t>
    </rPh>
    <phoneticPr fontId="4"/>
  </si>
  <si>
    <t>http://www.town.miyashiro.lg.jp/</t>
  </si>
  <si>
    <t>新みやしろ郷土かるた大会</t>
    <rPh sb="0" eb="1">
      <t>シン</t>
    </rPh>
    <rPh sb="5" eb="7">
      <t>キョウド</t>
    </rPh>
    <rPh sb="10" eb="12">
      <t>タイカイ</t>
    </rPh>
    <phoneticPr fontId="4"/>
  </si>
  <si>
    <t>夏休みとっておき体験「郷土資料館へ行こう」</t>
    <rPh sb="0" eb="2">
      <t>ナツヤス</t>
    </rPh>
    <rPh sb="8" eb="9">
      <t>タイ</t>
    </rPh>
    <rPh sb="9" eb="10">
      <t>ケン</t>
    </rPh>
    <rPh sb="11" eb="13">
      <t>キョウド</t>
    </rPh>
    <rPh sb="13" eb="16">
      <t>シリョウカン</t>
    </rPh>
    <rPh sb="17" eb="18">
      <t>イ</t>
    </rPh>
    <phoneticPr fontId="4"/>
  </si>
  <si>
    <t>保護者と赤ちゃんに絵本をプレゼントし、家庭で楽しい時間を共有することの大切さを伝える。毎月１回、保健センターの3～4ヶ月児健診に併せて実施</t>
    <phoneticPr fontId="3"/>
  </si>
  <si>
    <t>温泉＆宿泊図書館</t>
    <rPh sb="0" eb="2">
      <t>オンセン</t>
    </rPh>
    <rPh sb="3" eb="5">
      <t>シュクハク</t>
    </rPh>
    <rPh sb="5" eb="8">
      <t>トショカン</t>
    </rPh>
    <phoneticPr fontId="3"/>
  </si>
  <si>
    <t>読書週間に図書館に宿泊し、読書と地元の温泉を利用しながら秋の夜長を楽しく過ごす。</t>
    <phoneticPr fontId="3"/>
  </si>
  <si>
    <t>各団体発表、作品展示、図書リサイクル、おはなし会、図書館クイズ等</t>
    <rPh sb="0" eb="1">
      <t>カク</t>
    </rPh>
    <rPh sb="1" eb="3">
      <t>ダンタイ</t>
    </rPh>
    <rPh sb="3" eb="5">
      <t>ハッピョウ</t>
    </rPh>
    <rPh sb="6" eb="8">
      <t>サクヒン</t>
    </rPh>
    <rPh sb="8" eb="10">
      <t>テンジ</t>
    </rPh>
    <rPh sb="11" eb="13">
      <t>トショ</t>
    </rPh>
    <rPh sb="23" eb="24">
      <t>カイ</t>
    </rPh>
    <rPh sb="25" eb="28">
      <t>トショカン</t>
    </rPh>
    <rPh sb="31" eb="32">
      <t>ナド</t>
    </rPh>
    <phoneticPr fontId="4"/>
  </si>
  <si>
    <t>すぎと町民大学</t>
    <rPh sb="3" eb="5">
      <t>チョウミン</t>
    </rPh>
    <rPh sb="5" eb="7">
      <t>ダイガク</t>
    </rPh>
    <phoneticPr fontId="3"/>
  </si>
  <si>
    <t>伊奈町ホームページ</t>
    <rPh sb="0" eb="3">
      <t>イナマチ</t>
    </rPh>
    <phoneticPr fontId="4"/>
  </si>
  <si>
    <t>http://www.town.saitamq-ina.lg.jp</t>
    <phoneticPr fontId="4"/>
  </si>
  <si>
    <t>伊奈町生涯学習人材バンク</t>
    <rPh sb="0" eb="3">
      <t>イナマチ</t>
    </rPh>
    <rPh sb="3" eb="5">
      <t>ショウガイ</t>
    </rPh>
    <rPh sb="5" eb="7">
      <t>ガクシュウ</t>
    </rPh>
    <rPh sb="7" eb="9">
      <t>ジンザイ</t>
    </rPh>
    <phoneticPr fontId="4"/>
  </si>
  <si>
    <t>放課後における子どもの居場所づくり</t>
    <rPh sb="0" eb="3">
      <t>ホウカゴ</t>
    </rPh>
    <rPh sb="7" eb="8">
      <t>コ</t>
    </rPh>
    <rPh sb="11" eb="14">
      <t>イバショ</t>
    </rPh>
    <phoneticPr fontId="4"/>
  </si>
  <si>
    <t>人材バンク登録講師によるパソコン関連講座を開催。</t>
    <rPh sb="0" eb="2">
      <t>ジンザイ</t>
    </rPh>
    <rPh sb="5" eb="7">
      <t>トウロク</t>
    </rPh>
    <rPh sb="7" eb="9">
      <t>コウシ</t>
    </rPh>
    <rPh sb="16" eb="18">
      <t>カンレン</t>
    </rPh>
    <rPh sb="18" eb="20">
      <t>コウザ</t>
    </rPh>
    <rPh sb="21" eb="23">
      <t>カイサイ</t>
    </rPh>
    <phoneticPr fontId="3"/>
  </si>
  <si>
    <t>一人一人が心豊かに　ともに学び　生きるまち　あさか</t>
    <rPh sb="0" eb="2">
      <t>ヒトリ</t>
    </rPh>
    <rPh sb="2" eb="4">
      <t>ヒトリ</t>
    </rPh>
    <rPh sb="5" eb="6">
      <t>ココロ</t>
    </rPh>
    <rPh sb="6" eb="7">
      <t>ユタ</t>
    </rPh>
    <rPh sb="13" eb="14">
      <t>マナ</t>
    </rPh>
    <rPh sb="16" eb="17">
      <t>イ</t>
    </rPh>
    <phoneticPr fontId="15"/>
  </si>
  <si>
    <t>朝霞市公式ホームページ（教育委員会）</t>
    <rPh sb="0" eb="3">
      <t>アサカシ</t>
    </rPh>
    <rPh sb="3" eb="5">
      <t>コウシキ</t>
    </rPh>
    <rPh sb="12" eb="14">
      <t>キョウイク</t>
    </rPh>
    <rPh sb="14" eb="17">
      <t>イインカイ</t>
    </rPh>
    <phoneticPr fontId="15"/>
  </si>
  <si>
    <t>http://www.city.asaka.lg.jp/site/kyoiku/</t>
  </si>
  <si>
    <t>朝霞市生涯学習ボランティアバンク</t>
    <rPh sb="0" eb="3">
      <t>アサカシ</t>
    </rPh>
    <rPh sb="3" eb="7">
      <t>ショウガイガクシュウ</t>
    </rPh>
    <phoneticPr fontId="15"/>
  </si>
  <si>
    <t>小学校6年生博物館利用授業</t>
    <rPh sb="0" eb="3">
      <t>ショウガッコウ</t>
    </rPh>
    <rPh sb="4" eb="5">
      <t>ネン</t>
    </rPh>
    <rPh sb="5" eb="6">
      <t>セイ</t>
    </rPh>
    <rPh sb="6" eb="9">
      <t>ハクブツカン</t>
    </rPh>
    <rPh sb="9" eb="11">
      <t>リヨウ</t>
    </rPh>
    <rPh sb="11" eb="13">
      <t>ジュギョウ</t>
    </rPh>
    <phoneticPr fontId="15"/>
  </si>
  <si>
    <t>歴史学習を始める小学校6年生を対象に、授業による博物館利用を促進する。学習に当たっては各小学校・博物館利用検討委員会・教育指導課とともに検討し実施した。</t>
    <rPh sb="0" eb="2">
      <t>レキシ</t>
    </rPh>
    <rPh sb="2" eb="4">
      <t>ガクシュウ</t>
    </rPh>
    <rPh sb="5" eb="6">
      <t>ハジ</t>
    </rPh>
    <rPh sb="8" eb="11">
      <t>ショウガッコウ</t>
    </rPh>
    <rPh sb="12" eb="13">
      <t>ネン</t>
    </rPh>
    <rPh sb="13" eb="14">
      <t>セイ</t>
    </rPh>
    <rPh sb="15" eb="17">
      <t>タイショウ</t>
    </rPh>
    <rPh sb="19" eb="21">
      <t>ジュギョウ</t>
    </rPh>
    <rPh sb="24" eb="27">
      <t>ハクブツカン</t>
    </rPh>
    <rPh sb="27" eb="29">
      <t>リヨウ</t>
    </rPh>
    <rPh sb="30" eb="32">
      <t>ソクシン</t>
    </rPh>
    <rPh sb="35" eb="37">
      <t>ガクシュウ</t>
    </rPh>
    <rPh sb="38" eb="39">
      <t>ア</t>
    </rPh>
    <rPh sb="43" eb="47">
      <t>カクショウガッコウ</t>
    </rPh>
    <rPh sb="48" eb="51">
      <t>ハクブツカン</t>
    </rPh>
    <rPh sb="51" eb="53">
      <t>リヨウ</t>
    </rPh>
    <rPh sb="53" eb="55">
      <t>ケントウ</t>
    </rPh>
    <rPh sb="55" eb="58">
      <t>イインカイ</t>
    </rPh>
    <rPh sb="59" eb="61">
      <t>キョウイク</t>
    </rPh>
    <rPh sb="61" eb="63">
      <t>シドウ</t>
    </rPh>
    <rPh sb="63" eb="64">
      <t>カ</t>
    </rPh>
    <rPh sb="68" eb="70">
      <t>ケントウ</t>
    </rPh>
    <rPh sb="71" eb="73">
      <t>ジッシ</t>
    </rPh>
    <phoneticPr fontId="15"/>
  </si>
  <si>
    <t>小学校3年生博物館利用授業</t>
    <rPh sb="0" eb="3">
      <t>ショウガッコウ</t>
    </rPh>
    <rPh sb="4" eb="5">
      <t>ネン</t>
    </rPh>
    <rPh sb="5" eb="6">
      <t>セイ</t>
    </rPh>
    <rPh sb="6" eb="9">
      <t>ハクブツカン</t>
    </rPh>
    <rPh sb="9" eb="11">
      <t>リヨウ</t>
    </rPh>
    <rPh sb="11" eb="13">
      <t>ジュギョウ</t>
    </rPh>
    <phoneticPr fontId="15"/>
  </si>
  <si>
    <t>郷土学習を始める小学校3年生を対象に、授業による博物館利用を促進する。学習に当たっては各小学校・博物館利用検討委員会・教育指導課とともに検討し実施した。</t>
    <rPh sb="0" eb="2">
      <t>キョウド</t>
    </rPh>
    <rPh sb="2" eb="4">
      <t>ガクシュウ</t>
    </rPh>
    <rPh sb="5" eb="6">
      <t>ハジ</t>
    </rPh>
    <rPh sb="8" eb="11">
      <t>ショウガッコウ</t>
    </rPh>
    <rPh sb="12" eb="13">
      <t>ネン</t>
    </rPh>
    <rPh sb="13" eb="14">
      <t>セイ</t>
    </rPh>
    <rPh sb="15" eb="17">
      <t>タイショウ</t>
    </rPh>
    <rPh sb="19" eb="21">
      <t>ジュギョウ</t>
    </rPh>
    <rPh sb="24" eb="27">
      <t>ハクブツカン</t>
    </rPh>
    <rPh sb="27" eb="29">
      <t>リヨウ</t>
    </rPh>
    <rPh sb="30" eb="32">
      <t>ソクシン</t>
    </rPh>
    <rPh sb="35" eb="37">
      <t>ガクシュウ</t>
    </rPh>
    <rPh sb="38" eb="39">
      <t>ア</t>
    </rPh>
    <rPh sb="43" eb="47">
      <t>カクショウガッコウ</t>
    </rPh>
    <rPh sb="48" eb="51">
      <t>ハクブツカン</t>
    </rPh>
    <rPh sb="51" eb="53">
      <t>リヨウ</t>
    </rPh>
    <rPh sb="53" eb="55">
      <t>ケントウ</t>
    </rPh>
    <rPh sb="55" eb="58">
      <t>イインカイ</t>
    </rPh>
    <rPh sb="59" eb="61">
      <t>キョウイク</t>
    </rPh>
    <rPh sb="61" eb="63">
      <t>シドウ</t>
    </rPh>
    <rPh sb="63" eb="64">
      <t>カ</t>
    </rPh>
    <rPh sb="68" eb="70">
      <t>ケントウ</t>
    </rPh>
    <rPh sb="71" eb="73">
      <t>ジッシ</t>
    </rPh>
    <phoneticPr fontId="15"/>
  </si>
  <si>
    <t>小学校1年生博物館利用授業</t>
    <rPh sb="0" eb="3">
      <t>ショウガッコウ</t>
    </rPh>
    <rPh sb="4" eb="5">
      <t>ネン</t>
    </rPh>
    <rPh sb="5" eb="6">
      <t>セイ</t>
    </rPh>
    <rPh sb="6" eb="9">
      <t>ハクブツカン</t>
    </rPh>
    <rPh sb="9" eb="11">
      <t>リヨウ</t>
    </rPh>
    <rPh sb="11" eb="13">
      <t>ジュギョウ</t>
    </rPh>
    <phoneticPr fontId="15"/>
  </si>
  <si>
    <t>国語科「たぬきの糸車」における糸車を学習する小学1年生を対象に、授業による博物館利用を促進する。学習に当たっては各小学校・博物館利用検討委員会・教育指導課とともに検討し実施した。</t>
    <rPh sb="0" eb="2">
      <t>コクゴ</t>
    </rPh>
    <rPh sb="2" eb="3">
      <t>カ</t>
    </rPh>
    <rPh sb="8" eb="10">
      <t>イトグルマ</t>
    </rPh>
    <rPh sb="15" eb="17">
      <t>イトグルマ</t>
    </rPh>
    <rPh sb="18" eb="20">
      <t>ガクシュウ</t>
    </rPh>
    <rPh sb="22" eb="24">
      <t>ショウガク</t>
    </rPh>
    <rPh sb="25" eb="27">
      <t>ネンセイ</t>
    </rPh>
    <rPh sb="28" eb="30">
      <t>タイショウ</t>
    </rPh>
    <rPh sb="32" eb="34">
      <t>ジュギョウ</t>
    </rPh>
    <rPh sb="37" eb="40">
      <t>ハクブツカン</t>
    </rPh>
    <rPh sb="40" eb="42">
      <t>リヨウ</t>
    </rPh>
    <rPh sb="43" eb="45">
      <t>ソクシン</t>
    </rPh>
    <rPh sb="48" eb="50">
      <t>ガクシュウ</t>
    </rPh>
    <rPh sb="51" eb="52">
      <t>ア</t>
    </rPh>
    <rPh sb="56" eb="57">
      <t>カク</t>
    </rPh>
    <rPh sb="57" eb="60">
      <t>ショウガッコウ</t>
    </rPh>
    <rPh sb="61" eb="64">
      <t>ハクブツカン</t>
    </rPh>
    <rPh sb="64" eb="66">
      <t>リヨウ</t>
    </rPh>
    <rPh sb="66" eb="68">
      <t>ケントウ</t>
    </rPh>
    <rPh sb="68" eb="71">
      <t>イインカイ</t>
    </rPh>
    <rPh sb="72" eb="74">
      <t>キョウイク</t>
    </rPh>
    <rPh sb="74" eb="76">
      <t>シドウ</t>
    </rPh>
    <rPh sb="76" eb="77">
      <t>カ</t>
    </rPh>
    <rPh sb="81" eb="83">
      <t>ケントウ</t>
    </rPh>
    <rPh sb="84" eb="86">
      <t>ジッシ</t>
    </rPh>
    <phoneticPr fontId="15"/>
  </si>
  <si>
    <t>あさか学習おとどけ講座</t>
    <rPh sb="3" eb="5">
      <t>ガクシュウ</t>
    </rPh>
    <rPh sb="9" eb="11">
      <t>コウザ</t>
    </rPh>
    <phoneticPr fontId="15"/>
  </si>
  <si>
    <t>市の情報や身近な情報などを市民の学習の場で講座として実施することにより、市民の主体的な学習機会の拡充と市政への理解を深める。</t>
    <rPh sb="0" eb="1">
      <t>シ</t>
    </rPh>
    <rPh sb="2" eb="4">
      <t>ジョウホウ</t>
    </rPh>
    <rPh sb="5" eb="7">
      <t>ミジカ</t>
    </rPh>
    <rPh sb="8" eb="10">
      <t>ジョウホウ</t>
    </rPh>
    <rPh sb="13" eb="15">
      <t>シミン</t>
    </rPh>
    <rPh sb="16" eb="18">
      <t>ガクシュウ</t>
    </rPh>
    <rPh sb="19" eb="20">
      <t>バ</t>
    </rPh>
    <rPh sb="21" eb="23">
      <t>コウザ</t>
    </rPh>
    <rPh sb="26" eb="28">
      <t>ジッシ</t>
    </rPh>
    <rPh sb="36" eb="38">
      <t>シミン</t>
    </rPh>
    <rPh sb="39" eb="42">
      <t>シュタイテキ</t>
    </rPh>
    <rPh sb="43" eb="45">
      <t>ガクシュウ</t>
    </rPh>
    <rPh sb="45" eb="47">
      <t>キカイ</t>
    </rPh>
    <rPh sb="48" eb="50">
      <t>カクジュウ</t>
    </rPh>
    <rPh sb="51" eb="53">
      <t>シセイ</t>
    </rPh>
    <rPh sb="55" eb="57">
      <t>リカイ</t>
    </rPh>
    <rPh sb="58" eb="59">
      <t>フカ</t>
    </rPh>
    <phoneticPr fontId="15"/>
  </si>
  <si>
    <t>朝霞市子育て講座</t>
    <rPh sb="0" eb="3">
      <t>アサカシ</t>
    </rPh>
    <rPh sb="3" eb="5">
      <t>コソダ</t>
    </rPh>
    <rPh sb="6" eb="8">
      <t>コウザ</t>
    </rPh>
    <phoneticPr fontId="15"/>
  </si>
  <si>
    <t>主に40歳以上の高齢初産婦・妊娠の子育ての悩みや不安を解消し、家庭教育の在り方等を学習すると共に補助金の概要などについても説明する。</t>
    <rPh sb="0" eb="1">
      <t>オモ</t>
    </rPh>
    <rPh sb="4" eb="7">
      <t>サイイジョウ</t>
    </rPh>
    <rPh sb="8" eb="10">
      <t>コウレイ</t>
    </rPh>
    <rPh sb="10" eb="13">
      <t>ショサンプ</t>
    </rPh>
    <rPh sb="14" eb="16">
      <t>ニンシン</t>
    </rPh>
    <rPh sb="17" eb="19">
      <t>コソダ</t>
    </rPh>
    <rPh sb="21" eb="22">
      <t>ナヤ</t>
    </rPh>
    <rPh sb="24" eb="26">
      <t>フアン</t>
    </rPh>
    <rPh sb="27" eb="29">
      <t>カイショウ</t>
    </rPh>
    <rPh sb="31" eb="33">
      <t>カテイ</t>
    </rPh>
    <rPh sb="33" eb="35">
      <t>キョウイク</t>
    </rPh>
    <rPh sb="36" eb="37">
      <t>ア</t>
    </rPh>
    <rPh sb="38" eb="39">
      <t>カタ</t>
    </rPh>
    <rPh sb="39" eb="40">
      <t>トウ</t>
    </rPh>
    <rPh sb="41" eb="43">
      <t>ガクシュウ</t>
    </rPh>
    <rPh sb="46" eb="47">
      <t>トモ</t>
    </rPh>
    <rPh sb="48" eb="51">
      <t>ホジョキン</t>
    </rPh>
    <rPh sb="52" eb="54">
      <t>ガイヨウ</t>
    </rPh>
    <rPh sb="61" eb="63">
      <t>セツメイ</t>
    </rPh>
    <phoneticPr fontId="15"/>
  </si>
  <si>
    <t>朝霞市</t>
    <rPh sb="0" eb="3">
      <t>アサカシ</t>
    </rPh>
    <phoneticPr fontId="17"/>
  </si>
  <si>
    <t>子ども大学あさか</t>
    <rPh sb="0" eb="1">
      <t>コ</t>
    </rPh>
    <rPh sb="3" eb="5">
      <t>ダイガク</t>
    </rPh>
    <phoneticPr fontId="15"/>
  </si>
  <si>
    <t>夏休み親子陶芸教室</t>
    <rPh sb="0" eb="2">
      <t>ナツヤス</t>
    </rPh>
    <rPh sb="3" eb="5">
      <t>オヤコ</t>
    </rPh>
    <rPh sb="5" eb="7">
      <t>トウゲイ</t>
    </rPh>
    <rPh sb="7" eb="9">
      <t>キョウシツ</t>
    </rPh>
    <phoneticPr fontId="15"/>
  </si>
  <si>
    <t>親子が共に作陶することで絆を深め、子どもの自由な発想を促すとともに、丸沼芸術の森の所蔵する美術作品を鑑賞し、本物の芸術に触れる。</t>
    <rPh sb="0" eb="2">
      <t>オヤコ</t>
    </rPh>
    <rPh sb="3" eb="4">
      <t>トモ</t>
    </rPh>
    <rPh sb="12" eb="13">
      <t>キズナ</t>
    </rPh>
    <rPh sb="14" eb="15">
      <t>フカ</t>
    </rPh>
    <rPh sb="17" eb="18">
      <t>コ</t>
    </rPh>
    <rPh sb="27" eb="28">
      <t>ウナガ</t>
    </rPh>
    <rPh sb="41" eb="43">
      <t>ショゾウ</t>
    </rPh>
    <phoneticPr fontId="15"/>
  </si>
  <si>
    <t>放課後における子どもたちの安全・安心な居場所づくり</t>
    <rPh sb="0" eb="3">
      <t>ホウカゴ</t>
    </rPh>
    <rPh sb="7" eb="8">
      <t>コ</t>
    </rPh>
    <rPh sb="13" eb="15">
      <t>アンゼン</t>
    </rPh>
    <rPh sb="16" eb="18">
      <t>アンシン</t>
    </rPh>
    <rPh sb="19" eb="22">
      <t>イバショ</t>
    </rPh>
    <phoneticPr fontId="4"/>
  </si>
  <si>
    <t>ブックスタートの次のステップとして、小学校1年生に本を1冊送る事業。</t>
    <rPh sb="8" eb="9">
      <t>ツギ</t>
    </rPh>
    <rPh sb="18" eb="21">
      <t>ショウガッコウ</t>
    </rPh>
    <rPh sb="22" eb="24">
      <t>ネンセイ</t>
    </rPh>
    <rPh sb="25" eb="26">
      <t>ホン</t>
    </rPh>
    <rPh sb="28" eb="29">
      <t>サツ</t>
    </rPh>
    <rPh sb="29" eb="30">
      <t>オク</t>
    </rPh>
    <rPh sb="31" eb="33">
      <t>ジギョウ</t>
    </rPh>
    <phoneticPr fontId="3"/>
  </si>
  <si>
    <t>博物館学校団体見学の受け入れ</t>
    <rPh sb="0" eb="3">
      <t>ハクブツカン</t>
    </rPh>
    <rPh sb="3" eb="5">
      <t>ガッコウ</t>
    </rPh>
    <rPh sb="5" eb="7">
      <t>ダンタイ</t>
    </rPh>
    <rPh sb="7" eb="9">
      <t>ケンガク</t>
    </rPh>
    <rPh sb="10" eb="11">
      <t>ウ</t>
    </rPh>
    <rPh sb="12" eb="13">
      <t>イ</t>
    </rPh>
    <phoneticPr fontId="4"/>
  </si>
  <si>
    <t>小・中学校の授業における博物館見学の受け入れ</t>
    <rPh sb="0" eb="1">
      <t>ショウ</t>
    </rPh>
    <rPh sb="2" eb="5">
      <t>チュウガッコウ</t>
    </rPh>
    <rPh sb="6" eb="8">
      <t>ジュギョウ</t>
    </rPh>
    <rPh sb="12" eb="15">
      <t>ハクブツカン</t>
    </rPh>
    <rPh sb="15" eb="17">
      <t>ケンガク</t>
    </rPh>
    <rPh sb="18" eb="19">
      <t>ウ</t>
    </rPh>
    <rPh sb="20" eb="21">
      <t>イ</t>
    </rPh>
    <phoneticPr fontId="4"/>
  </si>
  <si>
    <t>放課後子供教室</t>
    <rPh sb="0" eb="3">
      <t>ホウカゴ</t>
    </rPh>
    <rPh sb="3" eb="5">
      <t>コドモ</t>
    </rPh>
    <rPh sb="5" eb="7">
      <t>キョウシツ</t>
    </rPh>
    <phoneticPr fontId="4"/>
  </si>
  <si>
    <t>学習支援</t>
    <rPh sb="0" eb="2">
      <t>ガクシュウ</t>
    </rPh>
    <rPh sb="2" eb="4">
      <t>シエン</t>
    </rPh>
    <phoneticPr fontId="4"/>
  </si>
  <si>
    <t>H9</t>
    <phoneticPr fontId="4"/>
  </si>
  <si>
    <t>だれもが自由にいきいきと学び次代につながっていくまちおけがわ</t>
    <rPh sb="4" eb="6">
      <t>ジユウ</t>
    </rPh>
    <rPh sb="12" eb="13">
      <t>マナ</t>
    </rPh>
    <rPh sb="14" eb="16">
      <t>ジダイ</t>
    </rPh>
    <phoneticPr fontId="4"/>
  </si>
  <si>
    <t>ペアーズアカデミー、自然観察会、ウィークエンドいきいき体験教室</t>
    <rPh sb="10" eb="12">
      <t>シゼン</t>
    </rPh>
    <rPh sb="12" eb="14">
      <t>カンサツ</t>
    </rPh>
    <rPh sb="14" eb="15">
      <t>カイ</t>
    </rPh>
    <rPh sb="27" eb="31">
      <t>タイケンキョウシツ</t>
    </rPh>
    <phoneticPr fontId="4"/>
  </si>
  <si>
    <t>ひこべえの森冬のつどい</t>
    <rPh sb="5" eb="6">
      <t>モリ</t>
    </rPh>
    <rPh sb="6" eb="7">
      <t>フユ</t>
    </rPh>
    <phoneticPr fontId="3"/>
  </si>
  <si>
    <t>放課後子ども教室推進事業</t>
    <rPh sb="0" eb="3">
      <t>ホウカゴ</t>
    </rPh>
    <rPh sb="3" eb="4">
      <t>コ</t>
    </rPh>
    <rPh sb="6" eb="8">
      <t>キョウシツ</t>
    </rPh>
    <rPh sb="8" eb="10">
      <t>スイシン</t>
    </rPh>
    <rPh sb="10" eb="12">
      <t>ジギョウ</t>
    </rPh>
    <phoneticPr fontId="4"/>
  </si>
  <si>
    <t>小学校の施設等を活用し、地域の方々の参画を得て様々な体験・交流活動を行い、子どもたちの心豊かな育みと地域の教育力の向上を図るため実施。</t>
    <rPh sb="0" eb="3">
      <t>ショウガッコウ</t>
    </rPh>
    <rPh sb="4" eb="6">
      <t>シセツ</t>
    </rPh>
    <rPh sb="6" eb="7">
      <t>トウ</t>
    </rPh>
    <rPh sb="8" eb="10">
      <t>カツヨウ</t>
    </rPh>
    <rPh sb="12" eb="14">
      <t>チイキ</t>
    </rPh>
    <rPh sb="15" eb="17">
      <t>カタガタ</t>
    </rPh>
    <rPh sb="18" eb="20">
      <t>サンカク</t>
    </rPh>
    <rPh sb="21" eb="22">
      <t>エ</t>
    </rPh>
    <rPh sb="23" eb="25">
      <t>サマザマ</t>
    </rPh>
    <rPh sb="26" eb="28">
      <t>タイケン</t>
    </rPh>
    <rPh sb="29" eb="31">
      <t>コウリュウ</t>
    </rPh>
    <rPh sb="31" eb="33">
      <t>カツドウ</t>
    </rPh>
    <rPh sb="34" eb="35">
      <t>オコナ</t>
    </rPh>
    <rPh sb="37" eb="38">
      <t>コ</t>
    </rPh>
    <rPh sb="43" eb="44">
      <t>ココロ</t>
    </rPh>
    <rPh sb="44" eb="45">
      <t>ユタ</t>
    </rPh>
    <rPh sb="47" eb="48">
      <t>ハグク</t>
    </rPh>
    <rPh sb="50" eb="52">
      <t>チイキ</t>
    </rPh>
    <rPh sb="53" eb="56">
      <t>キョウイクリョク</t>
    </rPh>
    <rPh sb="57" eb="59">
      <t>コウジョウ</t>
    </rPh>
    <rPh sb="60" eb="61">
      <t>ハカ</t>
    </rPh>
    <rPh sb="64" eb="66">
      <t>ジッシ</t>
    </rPh>
    <phoneticPr fontId="4"/>
  </si>
  <si>
    <t>松伏町</t>
    <rPh sb="0" eb="3">
      <t>マツブシマチ</t>
    </rPh>
    <phoneticPr fontId="4"/>
  </si>
  <si>
    <t>H30</t>
    <phoneticPr fontId="4"/>
  </si>
  <si>
    <t>まなぶ、いかす、つなぐ、ささえあう生涯学習</t>
    <rPh sb="17" eb="19">
      <t>ショウガイ</t>
    </rPh>
    <rPh sb="19" eb="21">
      <t>ガクシュウ</t>
    </rPh>
    <phoneticPr fontId="4"/>
  </si>
  <si>
    <t>生涯学習人材バンク</t>
    <rPh sb="0" eb="2">
      <t>ガクシュウ</t>
    </rPh>
    <rPh sb="2" eb="4">
      <t>ジンザイ</t>
    </rPh>
    <phoneticPr fontId="4"/>
  </si>
  <si>
    <t>生涯学習出前講座</t>
    <rPh sb="0" eb="2">
      <t>ショウガイ</t>
    </rPh>
    <rPh sb="2" eb="4">
      <t>ガクシュウ</t>
    </rPh>
    <rPh sb="4" eb="6">
      <t>デマエ</t>
    </rPh>
    <rPh sb="6" eb="8">
      <t>コウザ</t>
    </rPh>
    <phoneticPr fontId="4"/>
  </si>
  <si>
    <t>放課後子ども教室、いきいきデイサービス等</t>
    <rPh sb="0" eb="3">
      <t>ホウカゴ</t>
    </rPh>
    <rPh sb="3" eb="4">
      <t>コ</t>
    </rPh>
    <rPh sb="6" eb="8">
      <t>キョウシツ</t>
    </rPh>
    <rPh sb="19" eb="20">
      <t>ナド</t>
    </rPh>
    <phoneticPr fontId="4"/>
  </si>
  <si>
    <t>子どもたちの自主的な学習やスポーツ・文化活動・地域住民との交流活動等を行う「放課後子ども教室」や、会場に通いながら健康体操や趣味活動を行うことで、孤独感の解消や心身機能の維持向上を図り、要介護状態への進行を予防する「いきいきデイサービス」等を実施している。</t>
    <rPh sb="35" eb="36">
      <t>オコナ</t>
    </rPh>
    <rPh sb="38" eb="41">
      <t>ホウカゴ</t>
    </rPh>
    <rPh sb="41" eb="42">
      <t>コ</t>
    </rPh>
    <rPh sb="44" eb="46">
      <t>キョウシツ</t>
    </rPh>
    <rPh sb="49" eb="51">
      <t>カイジョウ</t>
    </rPh>
    <rPh sb="52" eb="53">
      <t>カヨ</t>
    </rPh>
    <rPh sb="57" eb="59">
      <t>ケンコウ</t>
    </rPh>
    <rPh sb="59" eb="61">
      <t>タイソウ</t>
    </rPh>
    <rPh sb="62" eb="64">
      <t>シュミ</t>
    </rPh>
    <rPh sb="64" eb="66">
      <t>カツドウ</t>
    </rPh>
    <rPh sb="67" eb="68">
      <t>オコナ</t>
    </rPh>
    <rPh sb="73" eb="76">
      <t>コドクカン</t>
    </rPh>
    <rPh sb="77" eb="79">
      <t>カイショウ</t>
    </rPh>
    <rPh sb="80" eb="82">
      <t>シンシン</t>
    </rPh>
    <rPh sb="82" eb="84">
      <t>キノウ</t>
    </rPh>
    <rPh sb="85" eb="87">
      <t>イジ</t>
    </rPh>
    <rPh sb="87" eb="89">
      <t>コウジョウ</t>
    </rPh>
    <rPh sb="90" eb="91">
      <t>ハカ</t>
    </rPh>
    <rPh sb="93" eb="94">
      <t>ヨウ</t>
    </rPh>
    <rPh sb="94" eb="96">
      <t>カイゴ</t>
    </rPh>
    <rPh sb="96" eb="98">
      <t>ジョウタイ</t>
    </rPh>
    <rPh sb="100" eb="102">
      <t>シンコウ</t>
    </rPh>
    <rPh sb="103" eb="105">
      <t>ヨボウ</t>
    </rPh>
    <rPh sb="119" eb="120">
      <t>ナド</t>
    </rPh>
    <rPh sb="121" eb="123">
      <t>ジッシ</t>
    </rPh>
    <phoneticPr fontId="4"/>
  </si>
  <si>
    <t>子ども大学くき</t>
    <rPh sb="0" eb="1">
      <t>コ</t>
    </rPh>
    <rPh sb="3" eb="5">
      <t>ダイガク</t>
    </rPh>
    <phoneticPr fontId="4"/>
  </si>
  <si>
    <t>久喜市</t>
    <phoneticPr fontId="4"/>
  </si>
  <si>
    <t>平成塾、土曜寺子屋</t>
    <rPh sb="0" eb="2">
      <t>ヘイセイ</t>
    </rPh>
    <rPh sb="2" eb="3">
      <t>ジュク</t>
    </rPh>
    <rPh sb="4" eb="6">
      <t>ドヨウ</t>
    </rPh>
    <rPh sb="6" eb="9">
      <t>テラコヤ</t>
    </rPh>
    <phoneticPr fontId="3"/>
  </si>
  <si>
    <t>世代間交流、サークル活動、学習活動</t>
    <rPh sb="0" eb="3">
      <t>セダイカン</t>
    </rPh>
    <rPh sb="3" eb="5">
      <t>コウリュウ</t>
    </rPh>
    <rPh sb="10" eb="12">
      <t>カツドウ</t>
    </rPh>
    <rPh sb="13" eb="15">
      <t>ガクシュウ</t>
    </rPh>
    <rPh sb="15" eb="17">
      <t>カツドウ</t>
    </rPh>
    <phoneticPr fontId="3"/>
  </si>
  <si>
    <t>新座市子どもの放課後居場所づくり事業</t>
    <rPh sb="16" eb="18">
      <t>ジギョウ</t>
    </rPh>
    <phoneticPr fontId="17"/>
  </si>
  <si>
    <t>放課後子供教室</t>
    <rPh sb="0" eb="3">
      <t>ホウカゴ</t>
    </rPh>
    <rPh sb="3" eb="5">
      <t>コドモ</t>
    </rPh>
    <rPh sb="5" eb="7">
      <t>キョウシツ</t>
    </rPh>
    <phoneticPr fontId="3"/>
  </si>
  <si>
    <t>朝霞市</t>
    <phoneticPr fontId="4"/>
  </si>
  <si>
    <t>H26</t>
    <phoneticPr fontId="4"/>
  </si>
  <si>
    <t>H16</t>
  </si>
  <si>
    <t>H11</t>
  </si>
  <si>
    <t>H28</t>
    <phoneticPr fontId="4"/>
  </si>
  <si>
    <t>障害者</t>
    <rPh sb="0" eb="3">
      <t>ショウガイシャ</t>
    </rPh>
    <phoneticPr fontId="4"/>
  </si>
  <si>
    <t>高齢者</t>
    <rPh sb="0" eb="3">
      <t>コウレイシャ</t>
    </rPh>
    <phoneticPr fontId="7"/>
  </si>
  <si>
    <t>女性</t>
    <rPh sb="0" eb="2">
      <t>ジョセイ</t>
    </rPh>
    <phoneticPr fontId="7"/>
  </si>
  <si>
    <t>青少年</t>
    <rPh sb="0" eb="1">
      <t>アオ</t>
    </rPh>
    <rPh sb="1" eb="3">
      <t>ショウネン</t>
    </rPh>
    <phoneticPr fontId="7"/>
  </si>
  <si>
    <t>(人)</t>
    <rPh sb="1" eb="2">
      <t>ニン</t>
    </rPh>
    <phoneticPr fontId="7"/>
  </si>
  <si>
    <t>○　学級生数及び受講者数の延べ人数</t>
    <rPh sb="2" eb="4">
      <t>ガッキュウ</t>
    </rPh>
    <rPh sb="4" eb="5">
      <t>セイ</t>
    </rPh>
    <rPh sb="5" eb="6">
      <t>カズ</t>
    </rPh>
    <rPh sb="6" eb="7">
      <t>オヨ</t>
    </rPh>
    <rPh sb="8" eb="10">
      <t>ジュコウ</t>
    </rPh>
    <rPh sb="10" eb="11">
      <t>シャ</t>
    </rPh>
    <rPh sb="11" eb="12">
      <t>スウ</t>
    </rPh>
    <rPh sb="13" eb="14">
      <t>ノ</t>
    </rPh>
    <rPh sb="15" eb="17">
      <t>ニンズウ</t>
    </rPh>
    <phoneticPr fontId="7"/>
  </si>
  <si>
    <t>（講座）</t>
    <phoneticPr fontId="4"/>
  </si>
  <si>
    <t>○　実施件数</t>
    <rPh sb="2" eb="4">
      <t>ジッシ</t>
    </rPh>
    <rPh sb="4" eb="6">
      <t>ケンスウ</t>
    </rPh>
    <phoneticPr fontId="7"/>
  </si>
  <si>
    <t>［対象別］</t>
    <rPh sb="1" eb="4">
      <t>タイショウベツ</t>
    </rPh>
    <phoneticPr fontId="7"/>
  </si>
  <si>
    <t>おおむね６０歳以上</t>
    <rPh sb="6" eb="7">
      <t>サイ</t>
    </rPh>
    <rPh sb="7" eb="9">
      <t>イジョウ</t>
    </rPh>
    <phoneticPr fontId="5"/>
  </si>
  <si>
    <t>※ H22調査は、開設当初の学級生数及び受講者数（文部科学省「平成23年度社会教育調査」より）</t>
  </si>
  <si>
    <t>開催回数や日数に関わりなく、単一の事業として計画し、実施したものを１件（同内容を異なる時期に実施した場合はそれぞれ１件）</t>
    <phoneticPr fontId="4"/>
  </si>
  <si>
    <t>緑にあふれた　学びとふれあいのまち　伊奈
ー学んで　広がる　夢空間ー</t>
    <rPh sb="0" eb="1">
      <t>ミドリ</t>
    </rPh>
    <rPh sb="7" eb="8">
      <t>マナ</t>
    </rPh>
    <rPh sb="18" eb="20">
      <t>イナ</t>
    </rPh>
    <rPh sb="22" eb="23">
      <t>マナ</t>
    </rPh>
    <rPh sb="26" eb="27">
      <t>ヒロ</t>
    </rPh>
    <rPh sb="30" eb="31">
      <t>ユメ</t>
    </rPh>
    <rPh sb="31" eb="33">
      <t>クウカン</t>
    </rPh>
    <phoneticPr fontId="3"/>
  </si>
  <si>
    <t>　５　講座等開設状況の推移</t>
    <phoneticPr fontId="3"/>
  </si>
  <si>
    <t>（１）生涯学習の推進体制</t>
    <phoneticPr fontId="4"/>
  </si>
  <si>
    <t>（２）生涯学習に関する普及・啓発事業</t>
    <phoneticPr fontId="4"/>
  </si>
  <si>
    <t>ホ-ムペ-ジ</t>
    <phoneticPr fontId="4"/>
  </si>
  <si>
    <t>学習
相談員</t>
    <rPh sb="0" eb="2">
      <t>ガクシュウ</t>
    </rPh>
    <rPh sb="3" eb="5">
      <t>ソウダン</t>
    </rPh>
    <rPh sb="5" eb="6">
      <t>イン</t>
    </rPh>
    <phoneticPr fontId="7"/>
  </si>
  <si>
    <t>（４）民間学習事業者との連携・協力、家庭教育</t>
    <phoneticPr fontId="4"/>
  </si>
  <si>
    <t>子どもたちが野外で絵を描くことによって、自然の美しさや物の形のおもしろさに親しみ、美しいと感じる心や表現力を育て、また多くの子どもたちに親や友人とのふれあいを深めることができる場を提供することを目的として開催する。</t>
    <phoneticPr fontId="4"/>
  </si>
  <si>
    <t>小学校の余裕教室等を活用して、子供たちの安全・安心な活動拠点（居場所）を設け、地域の方々の参画を得て、子供たちとともに勉強やスポーツ・文化活動、地域住民との交流活動等の取組を実施する。</t>
    <phoneticPr fontId="4"/>
  </si>
  <si>
    <t>ふじみ野市</t>
    <phoneticPr fontId="4"/>
  </si>
  <si>
    <t>　７　生涯学習に関する学習機会の提供</t>
    <phoneticPr fontId="3"/>
  </si>
  <si>
    <t>　６　生涯学習推進体制</t>
    <phoneticPr fontId="3"/>
  </si>
  <si>
    <t>南部教育事務所管内</t>
    <rPh sb="0" eb="2">
      <t>ナンブ</t>
    </rPh>
    <rPh sb="2" eb="4">
      <t>キョウイク</t>
    </rPh>
    <rPh sb="4" eb="6">
      <t>ジム</t>
    </rPh>
    <rPh sb="6" eb="7">
      <t>ショ</t>
    </rPh>
    <rPh sb="7" eb="9">
      <t>カンナイ</t>
    </rPh>
    <phoneticPr fontId="7"/>
  </si>
  <si>
    <t>南部教育事務所管内</t>
    <rPh sb="0" eb="2">
      <t>ナンブ</t>
    </rPh>
    <phoneticPr fontId="4"/>
  </si>
  <si>
    <t>西部教育事務所管内</t>
    <rPh sb="0" eb="2">
      <t>セイブ</t>
    </rPh>
    <phoneticPr fontId="4"/>
  </si>
  <si>
    <t>北部教育事務所管内</t>
    <rPh sb="0" eb="1">
      <t>キタ</t>
    </rPh>
    <phoneticPr fontId="4"/>
  </si>
  <si>
    <t>東部教育事務所管内</t>
    <phoneticPr fontId="4"/>
  </si>
  <si>
    <t>南部教育事務所管内</t>
    <rPh sb="0" eb="2">
      <t>ナンブ</t>
    </rPh>
    <phoneticPr fontId="4"/>
  </si>
  <si>
    <t>北部教育事務所管内</t>
    <rPh sb="0" eb="2">
      <t>ホクブ</t>
    </rPh>
    <phoneticPr fontId="4"/>
  </si>
  <si>
    <t>東部教育事務所管内</t>
    <rPh sb="0" eb="1">
      <t>ヒガシ</t>
    </rPh>
    <rPh sb="1" eb="2">
      <t>ブ</t>
    </rPh>
    <phoneticPr fontId="4"/>
  </si>
  <si>
    <t>東部教育事務所管内</t>
    <rPh sb="0" eb="2">
      <t>トウブ</t>
    </rPh>
    <phoneticPr fontId="4"/>
  </si>
  <si>
    <t>南部教育事務所管内</t>
    <rPh sb="0" eb="1">
      <t>ミナミ</t>
    </rPh>
    <phoneticPr fontId="4"/>
  </si>
  <si>
    <t>西部教育事務所管内</t>
    <rPh sb="0" eb="1">
      <t>ニシ</t>
    </rPh>
    <phoneticPr fontId="4"/>
  </si>
  <si>
    <t>実施件数</t>
    <rPh sb="0" eb="2">
      <t>ジッシ</t>
    </rPh>
    <rPh sb="2" eb="4">
      <t>ケンスウ</t>
    </rPh>
    <phoneticPr fontId="4"/>
  </si>
  <si>
    <t>本庄市</t>
    <phoneticPr fontId="4"/>
  </si>
  <si>
    <t>ふじみ野市生きがい学習ボランティア派遣事業</t>
    <rPh sb="3" eb="4">
      <t>ノ</t>
    </rPh>
    <rPh sb="4" eb="5">
      <t>シ</t>
    </rPh>
    <rPh sb="5" eb="6">
      <t>イ</t>
    </rPh>
    <rPh sb="9" eb="11">
      <t>ガクシュウ</t>
    </rPh>
    <rPh sb="17" eb="19">
      <t>ハケン</t>
    </rPh>
    <rPh sb="19" eb="21">
      <t>ジギョウ</t>
    </rPh>
    <phoneticPr fontId="3"/>
  </si>
  <si>
    <t>高齢者のための施設開放（閉じこもり防止）</t>
    <rPh sb="0" eb="3">
      <t>コウレイシャ</t>
    </rPh>
    <rPh sb="7" eb="9">
      <t>シセツ</t>
    </rPh>
    <rPh sb="9" eb="10">
      <t>ヒラ</t>
    </rPh>
    <rPh sb="10" eb="11">
      <t>ホウ</t>
    </rPh>
    <rPh sb="12" eb="13">
      <t>ト</t>
    </rPh>
    <rPh sb="17" eb="19">
      <t>ボウシ</t>
    </rPh>
    <phoneticPr fontId="3"/>
  </si>
  <si>
    <t xml:space="preserve">人材バンク </t>
  </si>
  <si>
    <t>ボランティアシティさいたまWEB</t>
  </si>
  <si>
    <t>内野公民館託児ボランティア「ひまわり」</t>
    <phoneticPr fontId="4"/>
  </si>
  <si>
    <t>なかよし文庫</t>
    <phoneticPr fontId="4"/>
  </si>
  <si>
    <t>東浦和公民館ボランティア</t>
    <phoneticPr fontId="4"/>
  </si>
  <si>
    <t>チャレンジスクール</t>
  </si>
  <si>
    <t>土曜や放課後等に学校の教室等を活用して、子どもたちの自主的な学習やスポーツ、文化活動、地域住民との交流活動等の取組を実施</t>
  </si>
  <si>
    <t>学校巡回展</t>
  </si>
  <si>
    <t>「縄文時代のさいたま市」など5つのテーマから小学校の希望に合わせ、写真・解説パネル・実物資料などを約1週間巡回展示した。</t>
    <phoneticPr fontId="4"/>
  </si>
  <si>
    <t>出張授業</t>
  </si>
  <si>
    <t>館の職員が学校へ出向き、鑑賞授業の補助をする。</t>
    <phoneticPr fontId="4"/>
  </si>
  <si>
    <t>中高校生が科学館の事業にボランティアとして関わる。</t>
    <rPh sb="0" eb="1">
      <t>チュウ</t>
    </rPh>
    <rPh sb="1" eb="4">
      <t>コウコウセイ</t>
    </rPh>
    <rPh sb="5" eb="8">
      <t>カガクカン</t>
    </rPh>
    <rPh sb="9" eb="11">
      <t>ジギョウ</t>
    </rPh>
    <rPh sb="21" eb="22">
      <t>カカ</t>
    </rPh>
    <phoneticPr fontId="4"/>
  </si>
  <si>
    <t>鑑賞キットの貸出</t>
    <phoneticPr fontId="4"/>
  </si>
  <si>
    <t>鑑賞の学習のため、県内美術館の収蔵作品を図版化した鑑賞キットを貸し出す。</t>
    <phoneticPr fontId="4"/>
  </si>
  <si>
    <t>学校訪問・招待</t>
    <rPh sb="0" eb="2">
      <t>ガッコウ</t>
    </rPh>
    <rPh sb="2" eb="4">
      <t>ホウモン</t>
    </rPh>
    <rPh sb="5" eb="7">
      <t>ショウタイ</t>
    </rPh>
    <phoneticPr fontId="4"/>
  </si>
  <si>
    <t>子どもまつり</t>
    <phoneticPr fontId="4"/>
  </si>
  <si>
    <t>地域の子どもたちのために、公民館のサークルや地域団体が学習・交流の場を提供した。</t>
    <phoneticPr fontId="4"/>
  </si>
  <si>
    <t>三世代交流事業</t>
    <phoneticPr fontId="4"/>
  </si>
  <si>
    <t>ホタルと音楽の夕べ</t>
  </si>
  <si>
    <t>保育園訪問・招待</t>
    <phoneticPr fontId="4"/>
  </si>
  <si>
    <t>すばなし、本の読み聞かせ、本の紹介、図書館見学 等</t>
    <phoneticPr fontId="4"/>
  </si>
  <si>
    <t>子育てサロン「のびのびサロン」</t>
    <phoneticPr fontId="4"/>
  </si>
  <si>
    <t>子育て中のママさんに育児の不安解消・仲間づくりのための場を提供する事業である。</t>
    <phoneticPr fontId="4"/>
  </si>
  <si>
    <t>お囃子体験教室</t>
    <phoneticPr fontId="4"/>
  </si>
  <si>
    <t>染谷八雲神社夏祭りでの実演を目指し、お囃子の体験をした。</t>
    <phoneticPr fontId="4"/>
  </si>
  <si>
    <t>「宇宙の日」作文絵画コンテスト</t>
  </si>
  <si>
    <t>宇宙に関するテーマで作文を書いたり、絵画を描いたりすることによって、宇宙に対する興味・関心を高める。</t>
    <phoneticPr fontId="4"/>
  </si>
  <si>
    <t>サイエンスショー</t>
  </si>
  <si>
    <t>科学のテーマに沿ったサイエンスショーを公開する。</t>
    <phoneticPr fontId="4"/>
  </si>
  <si>
    <t>おはなし会</t>
  </si>
  <si>
    <t>さいたま市民大学</t>
  </si>
  <si>
    <t>高度で専門的多様な学習要求に応える、大学教授や専門家による講座である。</t>
    <phoneticPr fontId="4"/>
  </si>
  <si>
    <t>夏休みの自由研究等の学習に役立つ、郷土の歴史や文化を「さいたま市リーディングエッジ企業」の協力のもと、5つのテーマで展示。</t>
    <phoneticPr fontId="4"/>
  </si>
  <si>
    <t>聴覚障害者のための社会教養講座</t>
  </si>
  <si>
    <t>聴覚障害者を対象として、社会生活に必要な知識の習得や情報交換をすることを目的として、社会教養講座を実施。</t>
  </si>
  <si>
    <t>大学公開講座</t>
    <phoneticPr fontId="4"/>
  </si>
  <si>
    <t>さいたま・ライブラリー・サポーターズ</t>
    <phoneticPr fontId="4"/>
  </si>
  <si>
    <t>図書館業務のボランティア体験</t>
    <phoneticPr fontId="4"/>
  </si>
  <si>
    <t>一日図書館員体験</t>
    <phoneticPr fontId="4"/>
  </si>
  <si>
    <t>図書館業務の体験</t>
    <phoneticPr fontId="4"/>
  </si>
  <si>
    <t>図書館の裏側潜入ツアー</t>
    <phoneticPr fontId="4"/>
  </si>
  <si>
    <t>図書館の裏側の見学</t>
    <phoneticPr fontId="4"/>
  </si>
  <si>
    <t>子ども大学かわぐち</t>
  </si>
  <si>
    <t>http://www.city.ageo.lg.jp/site/iinkai/064116033101.html</t>
  </si>
  <si>
    <t>全校一斉おはなし会</t>
    <rPh sb="0" eb="2">
      <t>ゼンコウ</t>
    </rPh>
    <rPh sb="2" eb="4">
      <t>イッセイ</t>
    </rPh>
    <rPh sb="8" eb="9">
      <t>カイ</t>
    </rPh>
    <phoneticPr fontId="4"/>
  </si>
  <si>
    <t>図書館と子どもの読書活動支援センターが実施。子ども読書の日関連事業として、体育館で全校児童に向け、絵本を大きく投影しておはなし会を行った。</t>
    <rPh sb="0" eb="3">
      <t>トショカン</t>
    </rPh>
    <rPh sb="4" eb="5">
      <t>コ</t>
    </rPh>
    <rPh sb="8" eb="10">
      <t>ドクショ</t>
    </rPh>
    <rPh sb="10" eb="12">
      <t>カツドウ</t>
    </rPh>
    <rPh sb="12" eb="14">
      <t>シエン</t>
    </rPh>
    <rPh sb="19" eb="21">
      <t>ジッシ</t>
    </rPh>
    <rPh sb="22" eb="23">
      <t>コ</t>
    </rPh>
    <rPh sb="25" eb="27">
      <t>ドクショ</t>
    </rPh>
    <rPh sb="28" eb="29">
      <t>ヒ</t>
    </rPh>
    <rPh sb="29" eb="31">
      <t>カンレン</t>
    </rPh>
    <rPh sb="31" eb="33">
      <t>ジギョウ</t>
    </rPh>
    <rPh sb="37" eb="40">
      <t>タイイクカン</t>
    </rPh>
    <rPh sb="41" eb="43">
      <t>ゼンコウ</t>
    </rPh>
    <rPh sb="43" eb="45">
      <t>ジドウ</t>
    </rPh>
    <rPh sb="46" eb="47">
      <t>ム</t>
    </rPh>
    <rPh sb="49" eb="51">
      <t>エホン</t>
    </rPh>
    <rPh sb="52" eb="53">
      <t>オオ</t>
    </rPh>
    <rPh sb="55" eb="57">
      <t>トウエイ</t>
    </rPh>
    <rPh sb="63" eb="64">
      <t>カイ</t>
    </rPh>
    <rPh sb="65" eb="66">
      <t>オコナ</t>
    </rPh>
    <phoneticPr fontId="4"/>
  </si>
  <si>
    <t>セカンドブックスタート事業</t>
    <rPh sb="11" eb="13">
      <t>ジギョウ</t>
    </rPh>
    <phoneticPr fontId="3"/>
  </si>
  <si>
    <t>市内の全小学校1年生を対象に、おはなし会を行い、読書パスポートを配布した。</t>
    <rPh sb="0" eb="2">
      <t>シナイ</t>
    </rPh>
    <rPh sb="3" eb="4">
      <t>ゼン</t>
    </rPh>
    <rPh sb="4" eb="7">
      <t>ショウガッコウ</t>
    </rPh>
    <rPh sb="8" eb="10">
      <t>ネンセイ</t>
    </rPh>
    <rPh sb="11" eb="13">
      <t>タイショウ</t>
    </rPh>
    <rPh sb="19" eb="20">
      <t>カイ</t>
    </rPh>
    <rPh sb="21" eb="22">
      <t>オコナ</t>
    </rPh>
    <rPh sb="24" eb="26">
      <t>ドクショ</t>
    </rPh>
    <rPh sb="32" eb="34">
      <t>ハイフ</t>
    </rPh>
    <phoneticPr fontId="4"/>
  </si>
  <si>
    <t>人権教育啓発のため、人権標語・人権作文の表彰やミニ講演会、ワークショップを実施した。</t>
  </si>
  <si>
    <t>上尾市</t>
    <rPh sb="0" eb="3">
      <t>アゲオシ</t>
    </rPh>
    <phoneticPr fontId="4"/>
  </si>
  <si>
    <t>4か月検診時に、赤ちゃんと保護者に絵本の読み聞かせを行い、絵本を配布した。</t>
    <rPh sb="2" eb="3">
      <t>ゲツ</t>
    </rPh>
    <rPh sb="3" eb="5">
      <t>ケンシン</t>
    </rPh>
    <rPh sb="5" eb="6">
      <t>ジ</t>
    </rPh>
    <rPh sb="8" eb="9">
      <t>アカ</t>
    </rPh>
    <rPh sb="13" eb="16">
      <t>ホゴシャ</t>
    </rPh>
    <rPh sb="17" eb="19">
      <t>エホン</t>
    </rPh>
    <rPh sb="20" eb="21">
      <t>ヨ</t>
    </rPh>
    <rPh sb="22" eb="23">
      <t>キ</t>
    </rPh>
    <rPh sb="26" eb="27">
      <t>オコナ</t>
    </rPh>
    <rPh sb="29" eb="31">
      <t>エホン</t>
    </rPh>
    <rPh sb="32" eb="34">
      <t>ハイフ</t>
    </rPh>
    <phoneticPr fontId="4"/>
  </si>
  <si>
    <t>まなびすと市民講座</t>
  </si>
  <si>
    <t>市内3小学校の特別教室を会場に、多くの市民に多様な学びの場を提供した。</t>
  </si>
  <si>
    <t>UDトラックスとの連携事業</t>
  </si>
  <si>
    <t>UDトラックス株式会社と連携して高齢者向けインターネット体験教室を実施した。</t>
  </si>
  <si>
    <t>http://soka.mypl.net/soka_life_learn/</t>
  </si>
  <si>
    <t>中学生との世代間交流</t>
    <phoneticPr fontId="4"/>
  </si>
  <si>
    <t>利用団体の協力により、中学校特別支援学級の生徒と大人で施設の花壇作りを通じて交流する。</t>
    <rPh sb="13" eb="14">
      <t>コウ</t>
    </rPh>
    <rPh sb="14" eb="16">
      <t>トクベツ</t>
    </rPh>
    <rPh sb="16" eb="18">
      <t>シエン</t>
    </rPh>
    <rPh sb="18" eb="20">
      <t>ガッキュウ</t>
    </rPh>
    <phoneticPr fontId="4"/>
  </si>
  <si>
    <t>自然観察教室</t>
    <phoneticPr fontId="4"/>
  </si>
  <si>
    <t>マッサージ・ストレッチ体操教室</t>
  </si>
  <si>
    <t>草加寺子屋（土曜学習）</t>
  </si>
  <si>
    <t>小学生の職場訪問</t>
    <phoneticPr fontId="4"/>
  </si>
  <si>
    <t>夏休みを活用して各種職場訪問を行い、そこで働く人に接し、職業に対する興味・理解を深める。</t>
    <rPh sb="0" eb="2">
      <t>ナツヤス</t>
    </rPh>
    <rPh sb="4" eb="6">
      <t>カツヨウ</t>
    </rPh>
    <rPh sb="8" eb="10">
      <t>カクシュ</t>
    </rPh>
    <rPh sb="10" eb="12">
      <t>ショクバ</t>
    </rPh>
    <rPh sb="12" eb="14">
      <t>ホウモン</t>
    </rPh>
    <rPh sb="15" eb="16">
      <t>オコナ</t>
    </rPh>
    <rPh sb="21" eb="22">
      <t>ハタラ</t>
    </rPh>
    <rPh sb="23" eb="24">
      <t>ヒト</t>
    </rPh>
    <rPh sb="25" eb="26">
      <t>セッ</t>
    </rPh>
    <rPh sb="28" eb="30">
      <t>ショクギョウ</t>
    </rPh>
    <rPh sb="31" eb="32">
      <t>タイ</t>
    </rPh>
    <rPh sb="34" eb="36">
      <t>キョウミ</t>
    </rPh>
    <rPh sb="37" eb="39">
      <t>リカイ</t>
    </rPh>
    <rPh sb="40" eb="41">
      <t>フカ</t>
    </rPh>
    <phoneticPr fontId="4"/>
  </si>
  <si>
    <t>成人文化講座「クリスマス直前！手作りケーキ会」</t>
    <rPh sb="0" eb="2">
      <t>セイジン</t>
    </rPh>
    <rPh sb="2" eb="4">
      <t>ブンカ</t>
    </rPh>
    <rPh sb="4" eb="6">
      <t>コウザ</t>
    </rPh>
    <phoneticPr fontId="4"/>
  </si>
  <si>
    <t>日清製粉グループから講師を招き、受講者同士と手作りの楽しさを味わう。</t>
    <rPh sb="0" eb="2">
      <t>ニッシン</t>
    </rPh>
    <rPh sb="2" eb="4">
      <t>セイフン</t>
    </rPh>
    <rPh sb="10" eb="12">
      <t>コウシ</t>
    </rPh>
    <rPh sb="13" eb="14">
      <t>マネ</t>
    </rPh>
    <phoneticPr fontId="4"/>
  </si>
  <si>
    <t>生涯学習体験講座</t>
  </si>
  <si>
    <t>指導者バンク制度の周知・活用と市民の学びのきっかけ作りため、指導者自らが講座を企画し、講座を開催した。</t>
  </si>
  <si>
    <t>西小学校3年生が対象。校庭にテントを張り、飯盒炊飯やキャンプファイヤーを1泊2日で行う</t>
    <phoneticPr fontId="4"/>
  </si>
  <si>
    <t>西小学校6年生社会科の授業で、太平洋戦争を学んでいる時期に地域の高齢者が、疎開体験や当時の食事･服装・遊びなどを話をする。</t>
    <phoneticPr fontId="4"/>
  </si>
  <si>
    <t>いつでも　どこでも　だれでも　学べるまち　学びがひらく明日の扉</t>
    <rPh sb="15" eb="16">
      <t>マナ</t>
    </rPh>
    <rPh sb="21" eb="22">
      <t>マナ</t>
    </rPh>
    <rPh sb="27" eb="29">
      <t>アス</t>
    </rPh>
    <rPh sb="30" eb="31">
      <t>トビラ</t>
    </rPh>
    <phoneticPr fontId="20"/>
  </si>
  <si>
    <t>志木市ホームページ（生涯学習課）</t>
    <rPh sb="0" eb="3">
      <t>シキシ</t>
    </rPh>
    <rPh sb="10" eb="15">
      <t>ショウガイガクシュウカ</t>
    </rPh>
    <phoneticPr fontId="20"/>
  </si>
  <si>
    <t>http://www.city.shiki.lg.jp/</t>
  </si>
  <si>
    <t>まちづくり推進バンク</t>
    <rPh sb="5" eb="7">
      <t>スイシンミンリョク</t>
    </rPh>
    <phoneticPr fontId="20"/>
  </si>
  <si>
    <t>いろは楽学塾</t>
    <rPh sb="3" eb="4">
      <t>ラク</t>
    </rPh>
    <rPh sb="4" eb="5">
      <t>ガク</t>
    </rPh>
    <rPh sb="5" eb="6">
      <t>ジュク</t>
    </rPh>
    <phoneticPr fontId="20"/>
  </si>
  <si>
    <t>ふれあい館「もくせい」</t>
    <rPh sb="4" eb="5">
      <t>カン</t>
    </rPh>
    <phoneticPr fontId="20"/>
  </si>
  <si>
    <t>学童保育クラブ、放課後子ども教室、地域活動スペース、多世代交流スペースを活用し、子どもから高齢者まで、様々な世代が集い、触れ合える施設として開放している。</t>
    <rPh sb="0" eb="2">
      <t>ガクドウ</t>
    </rPh>
    <rPh sb="2" eb="4">
      <t>ホイク</t>
    </rPh>
    <rPh sb="8" eb="11">
      <t>ホウカゴ</t>
    </rPh>
    <rPh sb="11" eb="12">
      <t>コ</t>
    </rPh>
    <rPh sb="14" eb="16">
      <t>キョウシツ</t>
    </rPh>
    <rPh sb="17" eb="19">
      <t>チイキ</t>
    </rPh>
    <rPh sb="19" eb="21">
      <t>カツドウ</t>
    </rPh>
    <rPh sb="26" eb="27">
      <t>タ</t>
    </rPh>
    <rPh sb="27" eb="29">
      <t>セダイ</t>
    </rPh>
    <rPh sb="29" eb="31">
      <t>コウリュウ</t>
    </rPh>
    <rPh sb="36" eb="38">
      <t>カツヨウ</t>
    </rPh>
    <rPh sb="40" eb="41">
      <t>コ</t>
    </rPh>
    <rPh sb="45" eb="48">
      <t>コウレイシャ</t>
    </rPh>
    <rPh sb="51" eb="53">
      <t>サマザマ</t>
    </rPh>
    <rPh sb="54" eb="56">
      <t>セダイ</t>
    </rPh>
    <rPh sb="57" eb="58">
      <t>ツド</t>
    </rPh>
    <rPh sb="60" eb="61">
      <t>フ</t>
    </rPh>
    <rPh sb="62" eb="63">
      <t>ア</t>
    </rPh>
    <rPh sb="65" eb="67">
      <t>シセツ</t>
    </rPh>
    <rPh sb="70" eb="72">
      <t>カイホウ</t>
    </rPh>
    <phoneticPr fontId="20"/>
  </si>
  <si>
    <t>志木小学校・いろは遊学館・いろは遊学図書館が連携し、学習成果の発表や地域コミュニティづくりの場として実施。</t>
    <rPh sb="0" eb="2">
      <t>シキ</t>
    </rPh>
    <rPh sb="2" eb="5">
      <t>ショウガッコウ</t>
    </rPh>
    <rPh sb="16" eb="18">
      <t>ユウガク</t>
    </rPh>
    <rPh sb="18" eb="21">
      <t>トショカン</t>
    </rPh>
    <rPh sb="22" eb="24">
      <t>レンケイ</t>
    </rPh>
    <rPh sb="26" eb="28">
      <t>ガクシュウ</t>
    </rPh>
    <rPh sb="28" eb="30">
      <t>セイカ</t>
    </rPh>
    <rPh sb="31" eb="33">
      <t>ハッピョウ</t>
    </rPh>
    <phoneticPr fontId="20"/>
  </si>
  <si>
    <t>いのちを学ぶ人権講座</t>
    <rPh sb="4" eb="5">
      <t>マナ</t>
    </rPh>
    <rPh sb="6" eb="8">
      <t>ジンケン</t>
    </rPh>
    <rPh sb="8" eb="10">
      <t>コウザ</t>
    </rPh>
    <phoneticPr fontId="20"/>
  </si>
  <si>
    <t>志木小学校児童・教諭を対象に「いのちを学ぶ」をテーマとした人権講座を実施。</t>
    <rPh sb="0" eb="2">
      <t>シキ</t>
    </rPh>
    <rPh sb="2" eb="5">
      <t>ショウガッコウ</t>
    </rPh>
    <rPh sb="5" eb="7">
      <t>ジドウ</t>
    </rPh>
    <rPh sb="8" eb="10">
      <t>キョウユ</t>
    </rPh>
    <rPh sb="11" eb="13">
      <t>タイショウ</t>
    </rPh>
    <rPh sb="19" eb="20">
      <t>マナ</t>
    </rPh>
    <rPh sb="29" eb="31">
      <t>ジンケン</t>
    </rPh>
    <rPh sb="31" eb="33">
      <t>コウザ</t>
    </rPh>
    <rPh sb="34" eb="36">
      <t>ジッシ</t>
    </rPh>
    <phoneticPr fontId="20"/>
  </si>
  <si>
    <t>子ども大学しき</t>
    <rPh sb="0" eb="1">
      <t>コ</t>
    </rPh>
    <rPh sb="3" eb="5">
      <t>ダイガク</t>
    </rPh>
    <phoneticPr fontId="20"/>
  </si>
  <si>
    <t>地域の大学・青年会議所・県と連携して、子どもの知的好奇心を刺激する学びの機会を提供。</t>
    <rPh sb="0" eb="2">
      <t>チイキ</t>
    </rPh>
    <rPh sb="3" eb="5">
      <t>ダイガク</t>
    </rPh>
    <rPh sb="6" eb="8">
      <t>セイネン</t>
    </rPh>
    <rPh sb="8" eb="11">
      <t>カイギショ</t>
    </rPh>
    <rPh sb="12" eb="13">
      <t>ケン</t>
    </rPh>
    <rPh sb="14" eb="16">
      <t>レンケイ</t>
    </rPh>
    <rPh sb="19" eb="20">
      <t>コ</t>
    </rPh>
    <rPh sb="23" eb="25">
      <t>チテキ</t>
    </rPh>
    <rPh sb="25" eb="28">
      <t>コウキシン</t>
    </rPh>
    <rPh sb="29" eb="31">
      <t>シゲキ</t>
    </rPh>
    <rPh sb="33" eb="34">
      <t>マナ</t>
    </rPh>
    <rPh sb="36" eb="38">
      <t>キカイ</t>
    </rPh>
    <rPh sb="39" eb="41">
      <t>テイキョウ</t>
    </rPh>
    <phoneticPr fontId="20"/>
  </si>
  <si>
    <t>志木市</t>
    <rPh sb="0" eb="3">
      <t>しきし</t>
    </rPh>
    <phoneticPr fontId="21" type="Hiragana"/>
  </si>
  <si>
    <t>文化体験道場</t>
    <rPh sb="0" eb="2">
      <t>ブンカ</t>
    </rPh>
    <rPh sb="2" eb="4">
      <t>タイケン</t>
    </rPh>
    <rPh sb="4" eb="6">
      <t>ドウジョウ</t>
    </rPh>
    <phoneticPr fontId="20"/>
  </si>
  <si>
    <t>小中学生に伝統文化や芸能にふれる機会を提供し、後世への伝承を目的とする。</t>
    <rPh sb="0" eb="4">
      <t>ショウチュウガクセイ</t>
    </rPh>
    <rPh sb="5" eb="7">
      <t>デントウ</t>
    </rPh>
    <rPh sb="7" eb="9">
      <t>ブンカ</t>
    </rPh>
    <rPh sb="10" eb="12">
      <t>ゲイノウ</t>
    </rPh>
    <rPh sb="16" eb="18">
      <t>キカイ</t>
    </rPh>
    <rPh sb="19" eb="21">
      <t>テイキョウ</t>
    </rPh>
    <rPh sb="23" eb="25">
      <t>コウセイ</t>
    </rPh>
    <rPh sb="27" eb="29">
      <t>デンショウ</t>
    </rPh>
    <rPh sb="30" eb="32">
      <t>モクテキ</t>
    </rPh>
    <phoneticPr fontId="20"/>
  </si>
  <si>
    <t>学び育てる豊かな心　人が育てる豊かなまち　人間都市　和光</t>
    <rPh sb="0" eb="1">
      <t>マナ</t>
    </rPh>
    <rPh sb="2" eb="3">
      <t>ソダ</t>
    </rPh>
    <rPh sb="5" eb="6">
      <t>ユタ</t>
    </rPh>
    <rPh sb="8" eb="9">
      <t>ココロ</t>
    </rPh>
    <rPh sb="10" eb="11">
      <t>ヒト</t>
    </rPh>
    <rPh sb="12" eb="13">
      <t>ソダ</t>
    </rPh>
    <rPh sb="15" eb="16">
      <t>ユタ</t>
    </rPh>
    <rPh sb="21" eb="23">
      <t>ニンゲン</t>
    </rPh>
    <rPh sb="23" eb="25">
      <t>トシ</t>
    </rPh>
    <rPh sb="26" eb="28">
      <t>ワコウ</t>
    </rPh>
    <phoneticPr fontId="3"/>
  </si>
  <si>
    <t>和光市ホームページ（生涯学習）</t>
    <rPh sb="0" eb="3">
      <t>ワコウシ</t>
    </rPh>
    <rPh sb="10" eb="12">
      <t>ショウガイ</t>
    </rPh>
    <rPh sb="12" eb="14">
      <t>ガクシュウ</t>
    </rPh>
    <phoneticPr fontId="3"/>
  </si>
  <si>
    <t>生涯学習指導者紹介・登録制度</t>
    <rPh sb="0" eb="2">
      <t>ショウガイ</t>
    </rPh>
    <rPh sb="2" eb="4">
      <t>ガクシュウ</t>
    </rPh>
    <rPh sb="4" eb="6">
      <t>シドウ</t>
    </rPh>
    <rPh sb="6" eb="7">
      <t>シャ</t>
    </rPh>
    <rPh sb="7" eb="9">
      <t>ショウカイ</t>
    </rPh>
    <rPh sb="10" eb="12">
      <t>トウロク</t>
    </rPh>
    <rPh sb="12" eb="14">
      <t>セイド</t>
    </rPh>
    <phoneticPr fontId="3"/>
  </si>
  <si>
    <t>放課後における子どもの居場所づくり、学習活動</t>
    <rPh sb="18" eb="20">
      <t>ガクシュウ</t>
    </rPh>
    <rPh sb="20" eb="22">
      <t>カツドウ</t>
    </rPh>
    <phoneticPr fontId="3"/>
  </si>
  <si>
    <t>子ども教室</t>
    <rPh sb="0" eb="1">
      <t>コ</t>
    </rPh>
    <rPh sb="3" eb="5">
      <t>キョウシツ</t>
    </rPh>
    <phoneticPr fontId="3"/>
  </si>
  <si>
    <t>和光市民まつり（舞台発表・美術作品展）</t>
    <rPh sb="0" eb="2">
      <t>ワコウ</t>
    </rPh>
    <rPh sb="2" eb="4">
      <t>シミン</t>
    </rPh>
    <rPh sb="8" eb="10">
      <t>ブタイ</t>
    </rPh>
    <rPh sb="10" eb="12">
      <t>ハッピョウ</t>
    </rPh>
    <rPh sb="13" eb="15">
      <t>ビジュツ</t>
    </rPh>
    <rPh sb="15" eb="18">
      <t>サクヒンテン</t>
    </rPh>
    <phoneticPr fontId="3"/>
  </si>
  <si>
    <t>文化の振興と日ごろの活動の成果として、市民まつり開催期間にサンアゼリアにて発表を行った。</t>
    <rPh sb="0" eb="2">
      <t>ブンカ</t>
    </rPh>
    <rPh sb="3" eb="5">
      <t>シンコウ</t>
    </rPh>
    <rPh sb="6" eb="7">
      <t>ヒ</t>
    </rPh>
    <rPh sb="10" eb="12">
      <t>カツドウ</t>
    </rPh>
    <rPh sb="13" eb="15">
      <t>セイカ</t>
    </rPh>
    <rPh sb="19" eb="21">
      <t>シミン</t>
    </rPh>
    <rPh sb="24" eb="26">
      <t>カイサイ</t>
    </rPh>
    <rPh sb="26" eb="28">
      <t>キカン</t>
    </rPh>
    <rPh sb="37" eb="39">
      <t>ハッピョウ</t>
    </rPh>
    <rPh sb="40" eb="41">
      <t>オコナ</t>
    </rPh>
    <phoneticPr fontId="3"/>
  </si>
  <si>
    <t>和光市菊花展</t>
    <rPh sb="0" eb="3">
      <t>ワコウシ</t>
    </rPh>
    <rPh sb="3" eb="5">
      <t>キッカ</t>
    </rPh>
    <rPh sb="5" eb="6">
      <t>テン</t>
    </rPh>
    <phoneticPr fontId="3"/>
  </si>
  <si>
    <t>和光市菊花会による菊苗配布に伴う菊作り講習会を経て、育て上げた菊の展示を行い情操教育を促進した。</t>
    <rPh sb="0" eb="3">
      <t>ワコウシ</t>
    </rPh>
    <rPh sb="3" eb="5">
      <t>キッカ</t>
    </rPh>
    <rPh sb="5" eb="6">
      <t>カイ</t>
    </rPh>
    <rPh sb="9" eb="10">
      <t>キク</t>
    </rPh>
    <rPh sb="10" eb="11">
      <t>ナエ</t>
    </rPh>
    <rPh sb="11" eb="13">
      <t>ハイフ</t>
    </rPh>
    <rPh sb="14" eb="15">
      <t>トモナ</t>
    </rPh>
    <rPh sb="16" eb="17">
      <t>キク</t>
    </rPh>
    <rPh sb="17" eb="18">
      <t>ヅク</t>
    </rPh>
    <rPh sb="19" eb="22">
      <t>コウシュウカイ</t>
    </rPh>
    <rPh sb="23" eb="24">
      <t>ヘ</t>
    </rPh>
    <rPh sb="26" eb="27">
      <t>ソダ</t>
    </rPh>
    <rPh sb="28" eb="29">
      <t>ア</t>
    </rPh>
    <rPh sb="31" eb="32">
      <t>キク</t>
    </rPh>
    <rPh sb="33" eb="35">
      <t>テンジ</t>
    </rPh>
    <rPh sb="36" eb="37">
      <t>オコナ</t>
    </rPh>
    <rPh sb="38" eb="40">
      <t>ジョウソウ</t>
    </rPh>
    <rPh sb="40" eb="42">
      <t>キョウイク</t>
    </rPh>
    <rPh sb="43" eb="45">
      <t>ソクシン</t>
    </rPh>
    <phoneticPr fontId="3"/>
  </si>
  <si>
    <t>4か月健診の対象者に案内を送り、図書館を会場に赤ちゃんへの語りかけの大切さを伝え、絵本を配布した。</t>
    <rPh sb="2" eb="3">
      <t>ツキ</t>
    </rPh>
    <rPh sb="3" eb="5">
      <t>ケンシン</t>
    </rPh>
    <rPh sb="6" eb="9">
      <t>タイショウシャ</t>
    </rPh>
    <rPh sb="10" eb="12">
      <t>アンナイ</t>
    </rPh>
    <rPh sb="13" eb="14">
      <t>オク</t>
    </rPh>
    <rPh sb="16" eb="19">
      <t>トショカン</t>
    </rPh>
    <rPh sb="20" eb="22">
      <t>カイジョウ</t>
    </rPh>
    <rPh sb="23" eb="24">
      <t>アカ</t>
    </rPh>
    <rPh sb="29" eb="30">
      <t>カタ</t>
    </rPh>
    <rPh sb="34" eb="36">
      <t>タイセツ</t>
    </rPh>
    <rPh sb="38" eb="39">
      <t>ツタ</t>
    </rPh>
    <rPh sb="41" eb="43">
      <t>エホン</t>
    </rPh>
    <rPh sb="44" eb="46">
      <t>ハイフ</t>
    </rPh>
    <phoneticPr fontId="3"/>
  </si>
  <si>
    <t>子ども大学わこう</t>
    <rPh sb="0" eb="1">
      <t>コ</t>
    </rPh>
    <rPh sb="3" eb="5">
      <t>ダイガク</t>
    </rPh>
    <phoneticPr fontId="3"/>
  </si>
  <si>
    <t>地域の大学、病院、国の機関から講師を招き、「はてな学」「ふるさと学」「生き方学」の講義や体験を提供した。</t>
    <rPh sb="6" eb="8">
      <t>ビョウイン</t>
    </rPh>
    <rPh sb="9" eb="10">
      <t>クニ</t>
    </rPh>
    <rPh sb="11" eb="13">
      <t>キカン</t>
    </rPh>
    <rPh sb="15" eb="17">
      <t>コウシ</t>
    </rPh>
    <rPh sb="18" eb="19">
      <t>マネ</t>
    </rPh>
    <rPh sb="25" eb="26">
      <t>ガク</t>
    </rPh>
    <rPh sb="32" eb="33">
      <t>ガク</t>
    </rPh>
    <rPh sb="35" eb="36">
      <t>イ</t>
    </rPh>
    <rPh sb="37" eb="38">
      <t>カタ</t>
    </rPh>
    <rPh sb="38" eb="39">
      <t>ガク</t>
    </rPh>
    <rPh sb="41" eb="43">
      <t>コウギ</t>
    </rPh>
    <rPh sb="44" eb="46">
      <t>タイケン</t>
    </rPh>
    <rPh sb="47" eb="49">
      <t>テイキョウ</t>
    </rPh>
    <phoneticPr fontId="3"/>
  </si>
  <si>
    <t>理化学研究所子ども科学教室</t>
    <rPh sb="0" eb="3">
      <t>リカガク</t>
    </rPh>
    <rPh sb="3" eb="6">
      <t>ケンキュウジョ</t>
    </rPh>
    <rPh sb="6" eb="7">
      <t>コ</t>
    </rPh>
    <rPh sb="9" eb="11">
      <t>カガク</t>
    </rPh>
    <rPh sb="11" eb="13">
      <t>キョウシツ</t>
    </rPh>
    <phoneticPr fontId="3"/>
  </si>
  <si>
    <t>理化学研究所が保有する最先端の科学技術や施設に触れる機会を提供し、科学に対する興味や関心を深めた。</t>
    <rPh sb="0" eb="3">
      <t>リカガク</t>
    </rPh>
    <rPh sb="3" eb="6">
      <t>ケンキュウジョ</t>
    </rPh>
    <rPh sb="7" eb="9">
      <t>ホユウ</t>
    </rPh>
    <rPh sb="11" eb="14">
      <t>サイセンタン</t>
    </rPh>
    <rPh sb="15" eb="17">
      <t>カガク</t>
    </rPh>
    <rPh sb="17" eb="19">
      <t>ギジュツ</t>
    </rPh>
    <rPh sb="20" eb="22">
      <t>シセツ</t>
    </rPh>
    <rPh sb="23" eb="24">
      <t>フ</t>
    </rPh>
    <rPh sb="26" eb="28">
      <t>キカイ</t>
    </rPh>
    <rPh sb="33" eb="35">
      <t>カガク</t>
    </rPh>
    <rPh sb="36" eb="37">
      <t>タイ</t>
    </rPh>
    <rPh sb="39" eb="41">
      <t>キョウミ</t>
    </rPh>
    <rPh sb="42" eb="44">
      <t>カンシン</t>
    </rPh>
    <rPh sb="45" eb="46">
      <t>フカ</t>
    </rPh>
    <phoneticPr fontId="3"/>
  </si>
  <si>
    <t>生涯学習指導者プロデュース講座</t>
    <rPh sb="0" eb="2">
      <t>ショウガイ</t>
    </rPh>
    <rPh sb="2" eb="4">
      <t>ガクシュウ</t>
    </rPh>
    <rPh sb="4" eb="6">
      <t>シドウ</t>
    </rPh>
    <rPh sb="6" eb="7">
      <t>シャ</t>
    </rPh>
    <rPh sb="13" eb="15">
      <t>コウザ</t>
    </rPh>
    <phoneticPr fontId="3"/>
  </si>
  <si>
    <t>生涯学習指導者登録・紹介制度の活用を図るため、指導者自らが講座を企画し、開催できるよう指導機会を提供した。市民に対しては学習機会を提供した。</t>
    <rPh sb="53" eb="55">
      <t>シミン</t>
    </rPh>
    <rPh sb="56" eb="57">
      <t>タイ</t>
    </rPh>
    <rPh sb="60" eb="62">
      <t>ガクシュウ</t>
    </rPh>
    <rPh sb="62" eb="64">
      <t>キカイ</t>
    </rPh>
    <rPh sb="65" eb="67">
      <t>テイキョウ</t>
    </rPh>
    <phoneticPr fontId="3"/>
  </si>
  <si>
    <t>わこう市政おとどけ講座</t>
    <rPh sb="3" eb="5">
      <t>シセイ</t>
    </rPh>
    <rPh sb="9" eb="11">
      <t>コウザ</t>
    </rPh>
    <phoneticPr fontId="3"/>
  </si>
  <si>
    <t>市民の学習意欲にこたえ、市政への理解を深めてもらうために、市職員等が講師として出向き、講座を実施する。</t>
    <rPh sb="0" eb="2">
      <t>シミン</t>
    </rPh>
    <rPh sb="3" eb="5">
      <t>ガクシュウ</t>
    </rPh>
    <rPh sb="5" eb="7">
      <t>イヨク</t>
    </rPh>
    <rPh sb="12" eb="14">
      <t>シセイ</t>
    </rPh>
    <rPh sb="16" eb="18">
      <t>リカイ</t>
    </rPh>
    <rPh sb="19" eb="20">
      <t>フカ</t>
    </rPh>
    <rPh sb="29" eb="32">
      <t>シショクイン</t>
    </rPh>
    <rPh sb="32" eb="33">
      <t>トウ</t>
    </rPh>
    <rPh sb="34" eb="36">
      <t>コウシ</t>
    </rPh>
    <rPh sb="39" eb="41">
      <t>デム</t>
    </rPh>
    <rPh sb="43" eb="45">
      <t>コウザ</t>
    </rPh>
    <rPh sb="46" eb="48">
      <t>ジッシ</t>
    </rPh>
    <phoneticPr fontId="3"/>
  </si>
  <si>
    <t>和光市民大学</t>
    <rPh sb="0" eb="2">
      <t>ワコウ</t>
    </rPh>
    <rPh sb="2" eb="4">
      <t>シミン</t>
    </rPh>
    <rPh sb="4" eb="6">
      <t>ダイガク</t>
    </rPh>
    <phoneticPr fontId="3"/>
  </si>
  <si>
    <t>和光市にある研究機関等から講師を招き、司法・税・保健・科学・医学などをテーマに講座を開講した。</t>
    <rPh sb="0" eb="3">
      <t>ワコウシ</t>
    </rPh>
    <rPh sb="6" eb="8">
      <t>ケンキュウ</t>
    </rPh>
    <rPh sb="8" eb="11">
      <t>キカンナド</t>
    </rPh>
    <rPh sb="13" eb="15">
      <t>コウシ</t>
    </rPh>
    <rPh sb="16" eb="17">
      <t>マネ</t>
    </rPh>
    <rPh sb="19" eb="21">
      <t>シホウ</t>
    </rPh>
    <rPh sb="22" eb="23">
      <t>ゼイ</t>
    </rPh>
    <rPh sb="24" eb="26">
      <t>ホケン</t>
    </rPh>
    <rPh sb="27" eb="29">
      <t>カガク</t>
    </rPh>
    <rPh sb="30" eb="32">
      <t>イガク</t>
    </rPh>
    <rPh sb="39" eb="41">
      <t>コウザ</t>
    </rPh>
    <rPh sb="42" eb="44">
      <t>カイコウ</t>
    </rPh>
    <phoneticPr fontId="3"/>
  </si>
  <si>
    <t>学級訪問</t>
    <rPh sb="0" eb="2">
      <t>ガッキュウ</t>
    </rPh>
    <rPh sb="2" eb="4">
      <t>ホウモン</t>
    </rPh>
    <phoneticPr fontId="22"/>
  </si>
  <si>
    <t>小学校を訪問し、児童に合わせた図書館利用指導やブックトークを行う。</t>
    <rPh sb="0" eb="3">
      <t>ショウガッコウ</t>
    </rPh>
    <rPh sb="4" eb="6">
      <t>ホウモン</t>
    </rPh>
    <rPh sb="8" eb="10">
      <t>ジドウ</t>
    </rPh>
    <rPh sb="11" eb="12">
      <t>ア</t>
    </rPh>
    <rPh sb="15" eb="18">
      <t>トショカン</t>
    </rPh>
    <rPh sb="18" eb="20">
      <t>リヨウ</t>
    </rPh>
    <rPh sb="20" eb="22">
      <t>シドウ</t>
    </rPh>
    <rPh sb="30" eb="31">
      <t>オコナ</t>
    </rPh>
    <phoneticPr fontId="22"/>
  </si>
  <si>
    <t>市民の生涯学習意欲に応えるとともに、市政への理解を深めてもらうため、市職員等により、行政の仕事の説明や職員が持つ専門知識を提供するための講座を開設。</t>
  </si>
  <si>
    <t>市内３大学の協力の下、市民の生活や地域の課題などに対応した高度で専門的な学習機会を提供するもの。</t>
  </si>
  <si>
    <t>保健センターで行う3～4か月児健康診査の際に、保護者に対して絵本の効用を説明し、絵本を配布するブックスタート事業。</t>
    <rPh sb="0" eb="2">
      <t>ホケン</t>
    </rPh>
    <rPh sb="7" eb="8">
      <t>オコナ</t>
    </rPh>
    <rPh sb="13" eb="14">
      <t>ゲツ</t>
    </rPh>
    <rPh sb="14" eb="15">
      <t>ジ</t>
    </rPh>
    <rPh sb="15" eb="17">
      <t>ケンコウ</t>
    </rPh>
    <rPh sb="17" eb="19">
      <t>シンサ</t>
    </rPh>
    <rPh sb="20" eb="21">
      <t>サイ</t>
    </rPh>
    <rPh sb="23" eb="26">
      <t>ホゴシャ</t>
    </rPh>
    <rPh sb="27" eb="28">
      <t>タイ</t>
    </rPh>
    <rPh sb="30" eb="32">
      <t>エホン</t>
    </rPh>
    <rPh sb="33" eb="35">
      <t>コウヨウ</t>
    </rPh>
    <rPh sb="36" eb="38">
      <t>セツメイ</t>
    </rPh>
    <rPh sb="40" eb="42">
      <t>エホン</t>
    </rPh>
    <rPh sb="43" eb="45">
      <t>ハイフ</t>
    </rPh>
    <rPh sb="54" eb="56">
      <t>ジギョウ</t>
    </rPh>
    <phoneticPr fontId="24"/>
  </si>
  <si>
    <t>子育て応援講座（ひよこ学級）</t>
    <rPh sb="0" eb="2">
      <t>コソダ</t>
    </rPh>
    <rPh sb="3" eb="5">
      <t>オウエン</t>
    </rPh>
    <rPh sb="5" eb="7">
      <t>コウザ</t>
    </rPh>
    <rPh sb="11" eb="13">
      <t>ガッキュウ</t>
    </rPh>
    <phoneticPr fontId="5"/>
  </si>
  <si>
    <t>幼児を持つ保護者を対象に親と子の関わり方等を学ぶ。</t>
    <rPh sb="0" eb="2">
      <t>ヨウジ</t>
    </rPh>
    <rPh sb="3" eb="4">
      <t>モ</t>
    </rPh>
    <rPh sb="5" eb="8">
      <t>ホゴシャ</t>
    </rPh>
    <rPh sb="9" eb="11">
      <t>タイショウ</t>
    </rPh>
    <rPh sb="12" eb="13">
      <t>オヤ</t>
    </rPh>
    <rPh sb="14" eb="15">
      <t>コ</t>
    </rPh>
    <rPh sb="16" eb="17">
      <t>カカ</t>
    </rPh>
    <rPh sb="19" eb="20">
      <t>カタ</t>
    </rPh>
    <rPh sb="20" eb="21">
      <t>トウ</t>
    </rPh>
    <rPh sb="22" eb="23">
      <t>マナ</t>
    </rPh>
    <phoneticPr fontId="5"/>
  </si>
  <si>
    <t>子育て応援講座（めだか学級）</t>
    <rPh sb="0" eb="2">
      <t>コソダ</t>
    </rPh>
    <rPh sb="3" eb="5">
      <t>オウエン</t>
    </rPh>
    <rPh sb="5" eb="7">
      <t>コウザ</t>
    </rPh>
    <rPh sb="11" eb="13">
      <t>ガッキュウ</t>
    </rPh>
    <phoneticPr fontId="5"/>
  </si>
  <si>
    <t>子育てについていろいろ学ぶなかで、仲間づくりのきっかけとする。</t>
    <rPh sb="0" eb="2">
      <t>コソダ</t>
    </rPh>
    <rPh sb="11" eb="12">
      <t>マナ</t>
    </rPh>
    <rPh sb="17" eb="19">
      <t>ナカマ</t>
    </rPh>
    <phoneticPr fontId="5"/>
  </si>
  <si>
    <t>新座市</t>
    <rPh sb="0" eb="2">
      <t>ニイザ</t>
    </rPh>
    <rPh sb="2" eb="3">
      <t>シ</t>
    </rPh>
    <phoneticPr fontId="4"/>
  </si>
  <si>
    <t>学習ニーズの多様化やボランティア意欲に対応するため、自身の持つ様々な知識等を地域にいかしたいという方をボランティアとして登録。</t>
  </si>
  <si>
    <t>http://www.city.kitamoto.saitama.jp/</t>
  </si>
  <si>
    <t>北本市</t>
    <rPh sb="0" eb="3">
      <t>キタモトシ</t>
    </rPh>
    <phoneticPr fontId="4"/>
  </si>
  <si>
    <t>子ども大学きたもと</t>
    <rPh sb="0" eb="1">
      <t>コ</t>
    </rPh>
    <rPh sb="3" eb="5">
      <t>ダイガク</t>
    </rPh>
    <phoneticPr fontId="4"/>
  </si>
  <si>
    <t>地域の大学や企業との連携により、子どもの知的好奇心を刺激する学びの機会を提供した。</t>
    <rPh sb="0" eb="2">
      <t>チイキ</t>
    </rPh>
    <rPh sb="3" eb="5">
      <t>ダイガク</t>
    </rPh>
    <rPh sb="6" eb="8">
      <t>キギョウ</t>
    </rPh>
    <rPh sb="10" eb="12">
      <t>レンケイ</t>
    </rPh>
    <rPh sb="16" eb="17">
      <t>コ</t>
    </rPh>
    <rPh sb="20" eb="22">
      <t>チテキ</t>
    </rPh>
    <rPh sb="22" eb="25">
      <t>コウキシン</t>
    </rPh>
    <rPh sb="26" eb="28">
      <t>シゲキ</t>
    </rPh>
    <rPh sb="30" eb="31">
      <t>マナ</t>
    </rPh>
    <rPh sb="33" eb="35">
      <t>キカイ</t>
    </rPh>
    <rPh sb="36" eb="38">
      <t>テイキョウ</t>
    </rPh>
    <phoneticPr fontId="4"/>
  </si>
  <si>
    <t>西部教育事務所管内</t>
    <rPh sb="0" eb="1">
      <t>ニシ</t>
    </rPh>
    <rPh sb="2" eb="4">
      <t>キョウイク</t>
    </rPh>
    <rPh sb="4" eb="6">
      <t>ジム</t>
    </rPh>
    <rPh sb="6" eb="7">
      <t>ショ</t>
    </rPh>
    <rPh sb="7" eb="9">
      <t>カンナイ</t>
    </rPh>
    <phoneticPr fontId="4"/>
  </si>
  <si>
    <t>学びを通じて人々がつながる社会の仕組みをいかにつくるか</t>
    <phoneticPr fontId="4"/>
  </si>
  <si>
    <t>町内小中学生を対象に各種教室を開催。指導者に教職員・社会人等地域の教育力を活用。</t>
    <phoneticPr fontId="4"/>
  </si>
  <si>
    <t>http://www.city.kawagoe.saitama.jp/kurashi/bunkakyoyo/shogaigakushu/index.html</t>
  </si>
  <si>
    <t>「川越市と市内大学との連携に関する基本協定」に基づき、市内4大学と連携し、各大学の特徴を活かした講座を開催することにより市民のリカレント教育拡充の場を提供する。</t>
  </si>
  <si>
    <t>ウェスタ川越市民活動・生涯学習施設提案事業講座</t>
  </si>
  <si>
    <t>指定管理者が市の承認を受け、企画・運営を行う講座（年間400時間程度開催）。市は事業の費用を指定管理料として一部負担している。</t>
  </si>
  <si>
    <t>博物館歴史講座</t>
    <rPh sb="0" eb="3">
      <t>ハクブツカン</t>
    </rPh>
    <rPh sb="3" eb="5">
      <t>レキシ</t>
    </rPh>
    <rPh sb="5" eb="7">
      <t>コウザ</t>
    </rPh>
    <phoneticPr fontId="4"/>
  </si>
  <si>
    <t>古文書講座</t>
    <rPh sb="0" eb="3">
      <t>コモンジョ</t>
    </rPh>
    <rPh sb="3" eb="5">
      <t>コウザ</t>
    </rPh>
    <phoneticPr fontId="4"/>
  </si>
  <si>
    <t>http://www.city.tokorozawa.saitama.jp/</t>
  </si>
  <si>
    <t>子育て広場</t>
    <rPh sb="3" eb="5">
      <t>ヒロバ</t>
    </rPh>
    <phoneticPr fontId="4"/>
  </si>
  <si>
    <t>母子愛育班との共催　乳幼児を持つ母親の交流の場として開催</t>
    <rPh sb="0" eb="2">
      <t>ボシ</t>
    </rPh>
    <rPh sb="2" eb="4">
      <t>アイイク</t>
    </rPh>
    <rPh sb="4" eb="5">
      <t>ハン</t>
    </rPh>
    <rPh sb="7" eb="9">
      <t>キョウサイ</t>
    </rPh>
    <rPh sb="10" eb="13">
      <t>ニュウヨウジ</t>
    </rPh>
    <rPh sb="14" eb="15">
      <t>モ</t>
    </rPh>
    <rPh sb="16" eb="18">
      <t>ハハオヤ</t>
    </rPh>
    <rPh sb="19" eb="21">
      <t>コウリュウ</t>
    </rPh>
    <rPh sb="22" eb="23">
      <t>バ</t>
    </rPh>
    <rPh sb="26" eb="28">
      <t>カイサイ</t>
    </rPh>
    <phoneticPr fontId="4"/>
  </si>
  <si>
    <t>障害者学級くれよん</t>
    <rPh sb="0" eb="3">
      <t>ショウガイシャ</t>
    </rPh>
    <rPh sb="3" eb="5">
      <t>ガッキュウ</t>
    </rPh>
    <phoneticPr fontId="27"/>
  </si>
  <si>
    <t>障害者と健常者が交流し社会性をのばす</t>
    <rPh sb="0" eb="3">
      <t>ショウガイシャ</t>
    </rPh>
    <rPh sb="4" eb="7">
      <t>ケンジョウシャ</t>
    </rPh>
    <rPh sb="8" eb="10">
      <t>コウリュウ</t>
    </rPh>
    <rPh sb="11" eb="14">
      <t>シャカイセイ</t>
    </rPh>
    <phoneticPr fontId="27"/>
  </si>
  <si>
    <t>https://www.city.hanno.lg.jp</t>
  </si>
  <si>
    <t>各小・中学校の授業やクラブ活動にホッケーを取り入れるため指導者を派遣し、ホッケーの普及を図る。</t>
    <rPh sb="0" eb="1">
      <t>カク</t>
    </rPh>
    <rPh sb="1" eb="2">
      <t>ショウ</t>
    </rPh>
    <rPh sb="3" eb="6">
      <t>チュウガッコウ</t>
    </rPh>
    <rPh sb="7" eb="9">
      <t>ジュギョウ</t>
    </rPh>
    <rPh sb="13" eb="15">
      <t>カツドウ</t>
    </rPh>
    <rPh sb="21" eb="22">
      <t>ト</t>
    </rPh>
    <rPh sb="23" eb="24">
      <t>イ</t>
    </rPh>
    <rPh sb="28" eb="31">
      <t>シドウシャ</t>
    </rPh>
    <rPh sb="32" eb="34">
      <t>ハケン</t>
    </rPh>
    <rPh sb="41" eb="43">
      <t>フキュウ</t>
    </rPh>
    <rPh sb="44" eb="45">
      <t>ハカ</t>
    </rPh>
    <phoneticPr fontId="3"/>
  </si>
  <si>
    <t>母子愛育会との共催事業で、地域の母子相互の交流を図る。</t>
    <rPh sb="0" eb="2">
      <t>ボシ</t>
    </rPh>
    <rPh sb="2" eb="4">
      <t>アイイク</t>
    </rPh>
    <rPh sb="4" eb="5">
      <t>カイ</t>
    </rPh>
    <rPh sb="7" eb="9">
      <t>キョウサイ</t>
    </rPh>
    <rPh sb="9" eb="11">
      <t>ジギョウ</t>
    </rPh>
    <rPh sb="13" eb="15">
      <t>チイキ</t>
    </rPh>
    <rPh sb="16" eb="18">
      <t>ボシ</t>
    </rPh>
    <rPh sb="18" eb="20">
      <t>ソウゴ</t>
    </rPh>
    <rPh sb="21" eb="23">
      <t>コウリュウ</t>
    </rPh>
    <rPh sb="24" eb="25">
      <t>ハカ</t>
    </rPh>
    <phoneticPr fontId="3"/>
  </si>
  <si>
    <t>西部教育事務所管内</t>
    <rPh sb="0" eb="2">
      <t>セイブ</t>
    </rPh>
    <rPh sb="2" eb="4">
      <t>キョウイク</t>
    </rPh>
    <rPh sb="4" eb="6">
      <t>ジム</t>
    </rPh>
    <rPh sb="6" eb="7">
      <t>ショ</t>
    </rPh>
    <rPh sb="7" eb="9">
      <t>カンナイ</t>
    </rPh>
    <phoneticPr fontId="4"/>
  </si>
  <si>
    <t>きらめき出前講座</t>
  </si>
  <si>
    <t>夏休みの読書</t>
    <rPh sb="0" eb="2">
      <t>ナツヤス</t>
    </rPh>
    <rPh sb="4" eb="6">
      <t>ドクショ</t>
    </rPh>
    <phoneticPr fontId="4"/>
  </si>
  <si>
    <t>学校への団体貸出</t>
    <rPh sb="0" eb="2">
      <t>ガッコウ</t>
    </rPh>
    <rPh sb="4" eb="6">
      <t>ダンタイ</t>
    </rPh>
    <rPh sb="6" eb="7">
      <t>カ</t>
    </rPh>
    <rPh sb="7" eb="8">
      <t>ダ</t>
    </rPh>
    <phoneticPr fontId="4"/>
  </si>
  <si>
    <t>事業テーマに合わせた図書を選定し学年単位に団体貸出を実施</t>
    <rPh sb="6" eb="7">
      <t>ア</t>
    </rPh>
    <rPh sb="10" eb="12">
      <t>トショ</t>
    </rPh>
    <rPh sb="13" eb="15">
      <t>センテイ</t>
    </rPh>
    <rPh sb="16" eb="18">
      <t>ガクネン</t>
    </rPh>
    <rPh sb="18" eb="20">
      <t>タンイ</t>
    </rPh>
    <rPh sb="21" eb="23">
      <t>ダンタイ</t>
    </rPh>
    <rPh sb="23" eb="25">
      <t>カシダシ</t>
    </rPh>
    <rPh sb="26" eb="28">
      <t>ジッシ</t>
    </rPh>
    <phoneticPr fontId="4"/>
  </si>
  <si>
    <t>女性リーダー養成のためのステップアップセミナー</t>
    <rPh sb="0" eb="2">
      <t>ジョセイ</t>
    </rPh>
    <rPh sb="6" eb="8">
      <t>ヨウセイ</t>
    </rPh>
    <phoneticPr fontId="4"/>
  </si>
  <si>
    <t>パパとチャレンジクッキング～食育に挑戦～</t>
    <rPh sb="14" eb="16">
      <t>ショクイク</t>
    </rPh>
    <rPh sb="17" eb="19">
      <t>チョウセン</t>
    </rPh>
    <phoneticPr fontId="4"/>
  </si>
  <si>
    <t>男性の生活者としての自立促進や父と子の触れ合いの場を提供した。保健センターと共催</t>
    <rPh sb="0" eb="2">
      <t>ダンセイ</t>
    </rPh>
    <rPh sb="3" eb="6">
      <t>セイカツシャ</t>
    </rPh>
    <rPh sb="10" eb="12">
      <t>ジリツ</t>
    </rPh>
    <rPh sb="12" eb="14">
      <t>ソクシン</t>
    </rPh>
    <rPh sb="15" eb="16">
      <t>チチ</t>
    </rPh>
    <rPh sb="17" eb="18">
      <t>コ</t>
    </rPh>
    <rPh sb="19" eb="20">
      <t>フ</t>
    </rPh>
    <rPh sb="21" eb="22">
      <t>ア</t>
    </rPh>
    <rPh sb="24" eb="25">
      <t>バ</t>
    </rPh>
    <rPh sb="26" eb="28">
      <t>テイキョウ</t>
    </rPh>
    <phoneticPr fontId="4"/>
  </si>
  <si>
    <t>狭山市中学生学習支援事業</t>
    <rPh sb="0" eb="3">
      <t>サヤマシ</t>
    </rPh>
    <rPh sb="3" eb="6">
      <t>チュウガクセイ</t>
    </rPh>
    <rPh sb="6" eb="8">
      <t>ガクシュウ</t>
    </rPh>
    <rPh sb="8" eb="10">
      <t>シエン</t>
    </rPh>
    <rPh sb="10" eb="12">
      <t>ジギョウ</t>
    </rPh>
    <phoneticPr fontId="4"/>
  </si>
  <si>
    <t>子ども大学さやま・いるま</t>
    <rPh sb="0" eb="1">
      <t>コ</t>
    </rPh>
    <rPh sb="3" eb="5">
      <t>ダイガク</t>
    </rPh>
    <phoneticPr fontId="4"/>
  </si>
  <si>
    <t>狭山市、入間市、東京家政大学が連携して、子どもの知的好奇心を刺激する学びの機会を提供した。</t>
    <rPh sb="0" eb="3">
      <t>サヤマシ</t>
    </rPh>
    <rPh sb="4" eb="7">
      <t>イルマシ</t>
    </rPh>
    <rPh sb="8" eb="14">
      <t>トウキョウカセイダイガク</t>
    </rPh>
    <rPh sb="15" eb="17">
      <t>レンケイ</t>
    </rPh>
    <rPh sb="20" eb="21">
      <t>コ</t>
    </rPh>
    <rPh sb="24" eb="26">
      <t>チテキ</t>
    </rPh>
    <rPh sb="26" eb="29">
      <t>コウキシン</t>
    </rPh>
    <rPh sb="30" eb="32">
      <t>シゲキ</t>
    </rPh>
    <rPh sb="34" eb="35">
      <t>マナ</t>
    </rPh>
    <rPh sb="37" eb="39">
      <t>キカイ</t>
    </rPh>
    <rPh sb="40" eb="42">
      <t>テイキョウ</t>
    </rPh>
    <phoneticPr fontId="3"/>
  </si>
  <si>
    <t>男女共同参画映画上映会</t>
    <rPh sb="0" eb="2">
      <t>ダンジョ</t>
    </rPh>
    <rPh sb="2" eb="4">
      <t>キョウドウ</t>
    </rPh>
    <rPh sb="4" eb="6">
      <t>サンカク</t>
    </rPh>
    <rPh sb="6" eb="8">
      <t>エイガ</t>
    </rPh>
    <rPh sb="8" eb="11">
      <t>ジョウエイカイ</t>
    </rPh>
    <phoneticPr fontId="4"/>
  </si>
  <si>
    <t>http://www.city.iruma.saitama.jp/</t>
  </si>
  <si>
    <t>放課後子ども教室</t>
    <rPh sb="0" eb="3">
      <t>ホウカゴ</t>
    </rPh>
    <rPh sb="3" eb="4">
      <t>コ</t>
    </rPh>
    <rPh sb="6" eb="8">
      <t>キョウシツ</t>
    </rPh>
    <phoneticPr fontId="4"/>
  </si>
  <si>
    <t>放課後における子どもの居場所づくり</t>
    <phoneticPr fontId="4"/>
  </si>
  <si>
    <t>富士見市</t>
    <phoneticPr fontId="4"/>
  </si>
  <si>
    <t>放課後のびのび算数教室</t>
    <rPh sb="0" eb="3">
      <t>ホウカゴ</t>
    </rPh>
    <rPh sb="7" eb="9">
      <t>サンスウ</t>
    </rPh>
    <rPh sb="9" eb="11">
      <t>キョウシツ</t>
    </rPh>
    <phoneticPr fontId="3"/>
  </si>
  <si>
    <t>放課後に特別教室を活用して、算数の基礎学習を行う。</t>
    <rPh sb="0" eb="3">
      <t>ホウカゴ</t>
    </rPh>
    <rPh sb="4" eb="6">
      <t>トクベツ</t>
    </rPh>
    <rPh sb="6" eb="8">
      <t>キョウシツ</t>
    </rPh>
    <rPh sb="9" eb="11">
      <t>カツヨウ</t>
    </rPh>
    <rPh sb="14" eb="16">
      <t>サンスウ</t>
    </rPh>
    <rPh sb="17" eb="19">
      <t>キソ</t>
    </rPh>
    <rPh sb="19" eb="21">
      <t>ガクシュウ</t>
    </rPh>
    <rPh sb="22" eb="23">
      <t>オコナ</t>
    </rPh>
    <phoneticPr fontId="4"/>
  </si>
  <si>
    <t>西部教育事務所管内</t>
    <rPh sb="0" eb="9">
      <t>セイブキョウイクジムショカンナイ</t>
    </rPh>
    <phoneticPr fontId="4"/>
  </si>
  <si>
    <t>パパと一緒にチャレンジクッキング</t>
  </si>
  <si>
    <t>父親（祖父）が子どもと料理をすることで、余暇、子育て、家庭生活を楽しむきっかけとする講座</t>
    <rPh sb="3" eb="5">
      <t>ソフ</t>
    </rPh>
    <phoneticPr fontId="4"/>
  </si>
  <si>
    <t>http://www.city.hidaka.lg.jp/soshiki/kyoiku/shogaigakushu/index.html</t>
  </si>
  <si>
    <t>H30</t>
  </si>
  <si>
    <t>ふじみ野市生きがい学習ガイドブック</t>
    <rPh sb="3" eb="4">
      <t>ノ</t>
    </rPh>
    <rPh sb="4" eb="5">
      <t>シ</t>
    </rPh>
    <rPh sb="5" eb="6">
      <t>イ</t>
    </rPh>
    <rPh sb="9" eb="11">
      <t>ガクシュウ</t>
    </rPh>
    <phoneticPr fontId="3"/>
  </si>
  <si>
    <t>放課後子ども教室</t>
  </si>
  <si>
    <t>放課後の子供達の安全・安心な活動拠点（居場所）をつくることを目的として実施。</t>
    <rPh sb="0" eb="3">
      <t>ホウカゴ</t>
    </rPh>
    <rPh sb="6" eb="7">
      <t>タチ</t>
    </rPh>
    <phoneticPr fontId="4"/>
  </si>
  <si>
    <t>http://www.town.ogawa.saitama.jp/category/1-8-1-0-0.html</t>
  </si>
  <si>
    <t>放課後子供教室</t>
    <rPh sb="0" eb="3">
      <t>ホウカゴ</t>
    </rPh>
    <rPh sb="3" eb="4">
      <t>コ</t>
    </rPh>
    <rPh sb="4" eb="5">
      <t>トモ</t>
    </rPh>
    <rPh sb="5" eb="7">
      <t>キョウシツ</t>
    </rPh>
    <phoneticPr fontId="4"/>
  </si>
  <si>
    <t>放課後における子供の居場所づくり、学習活動（町内3校で実施）</t>
    <rPh sb="0" eb="3">
      <t>ホウカゴ</t>
    </rPh>
    <rPh sb="7" eb="9">
      <t>コドモ</t>
    </rPh>
    <rPh sb="10" eb="13">
      <t>イバショ</t>
    </rPh>
    <rPh sb="17" eb="19">
      <t>ガクシュウ</t>
    </rPh>
    <rPh sb="19" eb="21">
      <t>カツドウ</t>
    </rPh>
    <rPh sb="22" eb="24">
      <t>チョウナイ</t>
    </rPh>
    <rPh sb="25" eb="26">
      <t>コウ</t>
    </rPh>
    <rPh sb="27" eb="29">
      <t>ジッシ</t>
    </rPh>
    <phoneticPr fontId="4"/>
  </si>
  <si>
    <t>H5</t>
  </si>
  <si>
    <t>http://www.town.kawajima.saitama.jp/secure/2850/5th_syougai_sougou_plan.pdf</t>
  </si>
  <si>
    <t>生涯学習教室の開催</t>
    <rPh sb="0" eb="2">
      <t>ショウガイ</t>
    </rPh>
    <rPh sb="2" eb="4">
      <t>ガクシュウ</t>
    </rPh>
    <rPh sb="4" eb="6">
      <t>キョウシツ</t>
    </rPh>
    <rPh sb="7" eb="9">
      <t>カイサイ</t>
    </rPh>
    <phoneticPr fontId="4"/>
  </si>
  <si>
    <t>廃校の空き教室を利用した講座・教室の開催</t>
    <rPh sb="0" eb="2">
      <t>ハイコウ</t>
    </rPh>
    <rPh sb="3" eb="4">
      <t>ア</t>
    </rPh>
    <rPh sb="5" eb="7">
      <t>キョウシツ</t>
    </rPh>
    <rPh sb="8" eb="10">
      <t>リヨウ</t>
    </rPh>
    <rPh sb="12" eb="14">
      <t>コウザ</t>
    </rPh>
    <rPh sb="15" eb="17">
      <t>キョウシツ</t>
    </rPh>
    <rPh sb="18" eb="20">
      <t>カイサイ</t>
    </rPh>
    <phoneticPr fontId="4"/>
  </si>
  <si>
    <t>川島町</t>
    <rPh sb="0" eb="3">
      <t>カワジママチ</t>
    </rPh>
    <phoneticPr fontId="4"/>
  </si>
  <si>
    <t>鳩山町で古代の陶芸体験</t>
    <rPh sb="0" eb="2">
      <t>ハトヤマ</t>
    </rPh>
    <rPh sb="2" eb="3">
      <t>マチ</t>
    </rPh>
    <rPh sb="4" eb="6">
      <t>コダイ</t>
    </rPh>
    <rPh sb="7" eb="9">
      <t>トウゲイ</t>
    </rPh>
    <rPh sb="9" eb="11">
      <t>タイケン</t>
    </rPh>
    <phoneticPr fontId="4"/>
  </si>
  <si>
    <t>親子向けの教室として、鳩山町多世代交流センターにおいて、須恵器の陶芸体験を実施。</t>
    <rPh sb="0" eb="2">
      <t>オヤコ</t>
    </rPh>
    <rPh sb="2" eb="3">
      <t>ム</t>
    </rPh>
    <rPh sb="5" eb="7">
      <t>キョウシツ</t>
    </rPh>
    <rPh sb="11" eb="13">
      <t>ハトヤマ</t>
    </rPh>
    <rPh sb="13" eb="14">
      <t>マチ</t>
    </rPh>
    <rPh sb="14" eb="15">
      <t>タ</t>
    </rPh>
    <rPh sb="15" eb="17">
      <t>セダイ</t>
    </rPh>
    <rPh sb="17" eb="19">
      <t>コウリュウ</t>
    </rPh>
    <rPh sb="28" eb="31">
      <t>スエキ</t>
    </rPh>
    <rPh sb="32" eb="34">
      <t>トウゲイ</t>
    </rPh>
    <rPh sb="34" eb="36">
      <t>タイケン</t>
    </rPh>
    <rPh sb="37" eb="39">
      <t>ジッシ</t>
    </rPh>
    <phoneticPr fontId="4"/>
  </si>
  <si>
    <t>YOSHIMIブックスタート</t>
    <phoneticPr fontId="4"/>
  </si>
  <si>
    <t>http://www.town.hatoyama.saitama.jp</t>
  </si>
  <si>
    <t>焼き物づくり体験</t>
    <rPh sb="0" eb="1">
      <t>ヤ</t>
    </rPh>
    <rPh sb="2" eb="3">
      <t>モノ</t>
    </rPh>
    <rPh sb="6" eb="8">
      <t>タイケン</t>
    </rPh>
    <phoneticPr fontId="4"/>
  </si>
  <si>
    <t>Ｈ30</t>
    <phoneticPr fontId="4"/>
  </si>
  <si>
    <t>秩父市ホームページ（生涯学習）</t>
    <rPh sb="0" eb="3">
      <t>チチブシ</t>
    </rPh>
    <rPh sb="10" eb="12">
      <t>ショウガイ</t>
    </rPh>
    <rPh sb="12" eb="14">
      <t>ガクシュウ</t>
    </rPh>
    <phoneticPr fontId="28"/>
  </si>
  <si>
    <t>http://www.city.chichibu.lg.jp/1050.html</t>
  </si>
  <si>
    <t>出張おはなし会</t>
    <rPh sb="0" eb="2">
      <t>シュッチョウ</t>
    </rPh>
    <rPh sb="6" eb="7">
      <t>カイ</t>
    </rPh>
    <phoneticPr fontId="28"/>
  </si>
  <si>
    <t>小・中学生で生徒にお話し会を実施する。</t>
    <rPh sb="0" eb="1">
      <t>ショウ</t>
    </rPh>
    <rPh sb="2" eb="5">
      <t>チュウガクセイ</t>
    </rPh>
    <rPh sb="6" eb="8">
      <t>セイト</t>
    </rPh>
    <rPh sb="10" eb="11">
      <t>ハナ</t>
    </rPh>
    <rPh sb="12" eb="13">
      <t>カイ</t>
    </rPh>
    <rPh sb="14" eb="16">
      <t>ジッシ</t>
    </rPh>
    <phoneticPr fontId="28"/>
  </si>
  <si>
    <t>出張ブックトーク</t>
    <rPh sb="0" eb="2">
      <t>シュッチョウ</t>
    </rPh>
    <phoneticPr fontId="28"/>
  </si>
  <si>
    <t>小・中学生で生徒にブックトークを実施する。</t>
    <rPh sb="0" eb="1">
      <t>ショウ</t>
    </rPh>
    <rPh sb="2" eb="5">
      <t>チュウガクセイ</t>
    </rPh>
    <rPh sb="6" eb="8">
      <t>セイト</t>
    </rPh>
    <rPh sb="16" eb="18">
      <t>ジッシ</t>
    </rPh>
    <phoneticPr fontId="28"/>
  </si>
  <si>
    <t>ブックスタート絵本相談</t>
    <rPh sb="7" eb="9">
      <t>エホン</t>
    </rPh>
    <rPh sb="9" eb="11">
      <t>ソウダン</t>
    </rPh>
    <phoneticPr fontId="20"/>
  </si>
  <si>
    <t>保健センターでの4ヶ月検診時に絵本の大切さを説明し、絵本引換券を配布する。</t>
    <rPh sb="0" eb="2">
      <t>ホケン</t>
    </rPh>
    <rPh sb="9" eb="11">
      <t>カゲツ</t>
    </rPh>
    <rPh sb="11" eb="13">
      <t>ケンシン</t>
    </rPh>
    <rPh sb="13" eb="14">
      <t>ジ</t>
    </rPh>
    <rPh sb="15" eb="17">
      <t>エホン</t>
    </rPh>
    <rPh sb="18" eb="20">
      <t>タイセツ</t>
    </rPh>
    <rPh sb="22" eb="24">
      <t>セツメイ</t>
    </rPh>
    <rPh sb="26" eb="28">
      <t>エホン</t>
    </rPh>
    <rPh sb="28" eb="31">
      <t>ヒキカエケン</t>
    </rPh>
    <rPh sb="32" eb="34">
      <t>ハイフ</t>
    </rPh>
    <phoneticPr fontId="20"/>
  </si>
  <si>
    <t>子ども大学ちちぶ</t>
    <rPh sb="0" eb="1">
      <t>コ</t>
    </rPh>
    <rPh sb="3" eb="5">
      <t>ダイガク</t>
    </rPh>
    <phoneticPr fontId="20"/>
  </si>
  <si>
    <t>近隣の自治体等と連携し、小学4～6年生を対象に子供の知的好奇心を刺激する学びの機会を提供した。</t>
    <rPh sb="0" eb="2">
      <t>キンリン</t>
    </rPh>
    <rPh sb="3" eb="6">
      <t>ジチタイ</t>
    </rPh>
    <rPh sb="6" eb="7">
      <t>ナド</t>
    </rPh>
    <rPh sb="8" eb="10">
      <t>レンケイ</t>
    </rPh>
    <rPh sb="12" eb="14">
      <t>ショウガク</t>
    </rPh>
    <rPh sb="17" eb="19">
      <t>ネンセイ</t>
    </rPh>
    <rPh sb="20" eb="22">
      <t>タイショウ</t>
    </rPh>
    <rPh sb="23" eb="25">
      <t>コドモ</t>
    </rPh>
    <rPh sb="26" eb="28">
      <t>チテキ</t>
    </rPh>
    <rPh sb="28" eb="31">
      <t>コウキシン</t>
    </rPh>
    <rPh sb="32" eb="34">
      <t>シゲキ</t>
    </rPh>
    <rPh sb="36" eb="37">
      <t>マナ</t>
    </rPh>
    <rPh sb="39" eb="41">
      <t>キカイ</t>
    </rPh>
    <rPh sb="42" eb="44">
      <t>テイキョウ</t>
    </rPh>
    <phoneticPr fontId="20"/>
  </si>
  <si>
    <t>秩父市</t>
    <rPh sb="0" eb="3">
      <t>チチブシ</t>
    </rPh>
    <phoneticPr fontId="28"/>
  </si>
  <si>
    <t>陶芸教室</t>
    <rPh sb="0" eb="2">
      <t>とうげい</t>
    </rPh>
    <rPh sb="2" eb="4">
      <t>きょうしつ</t>
    </rPh>
    <phoneticPr fontId="28" type="Hiragana"/>
  </si>
  <si>
    <t>初心者の陶芸教室を開催。手びねりで湯飲みやカップを作成した。</t>
    <rPh sb="0" eb="3">
      <t>しょしんしゃ</t>
    </rPh>
    <rPh sb="4" eb="6">
      <t>とうげい</t>
    </rPh>
    <rPh sb="6" eb="8">
      <t>きょうしつ</t>
    </rPh>
    <rPh sb="9" eb="11">
      <t>かいさい</t>
    </rPh>
    <rPh sb="12" eb="13">
      <t>て</t>
    </rPh>
    <rPh sb="17" eb="18">
      <t>ゆ</t>
    </rPh>
    <rPh sb="18" eb="19">
      <t>の</t>
    </rPh>
    <rPh sb="25" eb="27">
      <t>さくせい</t>
    </rPh>
    <phoneticPr fontId="28" type="Hiragana"/>
  </si>
  <si>
    <t>着付け教室</t>
    <rPh sb="0" eb="2">
      <t>キツ</t>
    </rPh>
    <rPh sb="3" eb="5">
      <t>キョウシツ</t>
    </rPh>
    <phoneticPr fontId="28"/>
  </si>
  <si>
    <t>新年を着物で迎えてみませんか？と題し、ひとりで着物が着れるように教室を実施した。</t>
    <rPh sb="0" eb="2">
      <t>シンネン</t>
    </rPh>
    <rPh sb="3" eb="5">
      <t>キモノ</t>
    </rPh>
    <rPh sb="6" eb="7">
      <t>ムカ</t>
    </rPh>
    <rPh sb="16" eb="17">
      <t>ダイ</t>
    </rPh>
    <rPh sb="23" eb="25">
      <t>キモノ</t>
    </rPh>
    <rPh sb="26" eb="27">
      <t>キ</t>
    </rPh>
    <rPh sb="32" eb="34">
      <t>キョウシツ</t>
    </rPh>
    <rPh sb="35" eb="37">
      <t>ジッシ</t>
    </rPh>
    <phoneticPr fontId="28"/>
  </si>
  <si>
    <t>夏休み子ども公民館</t>
    <rPh sb="0" eb="2">
      <t>ナツヤス</t>
    </rPh>
    <rPh sb="3" eb="4">
      <t>コ</t>
    </rPh>
    <rPh sb="6" eb="9">
      <t>コウミンカン</t>
    </rPh>
    <phoneticPr fontId="28"/>
  </si>
  <si>
    <t>ちちぶ学セミナー公開講座</t>
    <rPh sb="3" eb="4">
      <t>がく</t>
    </rPh>
    <rPh sb="8" eb="10">
      <t>こうかい</t>
    </rPh>
    <rPh sb="10" eb="12">
      <t>こうざ</t>
    </rPh>
    <phoneticPr fontId="28" type="Hiragana"/>
  </si>
  <si>
    <t>秩父地域の自然環境・風土・歴史・文化・芸術等について専門的な角度からの公開講座を開催した。</t>
    <rPh sb="0" eb="2">
      <t>ちちぶ</t>
    </rPh>
    <rPh sb="2" eb="4">
      <t>ちいき</t>
    </rPh>
    <rPh sb="5" eb="7">
      <t>しぜん</t>
    </rPh>
    <rPh sb="7" eb="9">
      <t>かんきょう</t>
    </rPh>
    <rPh sb="10" eb="12">
      <t>ふうど</t>
    </rPh>
    <rPh sb="13" eb="15">
      <t>れきし</t>
    </rPh>
    <rPh sb="16" eb="18">
      <t>ぶんか</t>
    </rPh>
    <rPh sb="19" eb="21">
      <t>げいじゅつ</t>
    </rPh>
    <rPh sb="21" eb="22">
      <t>など</t>
    </rPh>
    <rPh sb="26" eb="29">
      <t>せんもんてき</t>
    </rPh>
    <rPh sb="30" eb="32">
      <t>かくど</t>
    </rPh>
    <rPh sb="35" eb="37">
      <t>こうかい</t>
    </rPh>
    <rPh sb="37" eb="39">
      <t>こうざ</t>
    </rPh>
    <rPh sb="40" eb="42">
      <t>かいさい</t>
    </rPh>
    <phoneticPr fontId="28" type="Hiragana"/>
  </si>
  <si>
    <t>秩父美術展</t>
    <rPh sb="0" eb="2">
      <t>ちちぶ</t>
    </rPh>
    <rPh sb="2" eb="5">
      <t>びじゅつてん</t>
    </rPh>
    <phoneticPr fontId="28" type="Hiragana"/>
  </si>
  <si>
    <t>秩父地域の芸術文化振興を目的に、書・絵画・写真・彫刻・工芸の５部門からなる美術展を開催した。</t>
    <rPh sb="0" eb="2">
      <t>ちちぶ</t>
    </rPh>
    <rPh sb="2" eb="4">
      <t>ちいき</t>
    </rPh>
    <rPh sb="5" eb="7">
      <t>げいじゅつ</t>
    </rPh>
    <rPh sb="7" eb="9">
      <t>ぶんか</t>
    </rPh>
    <rPh sb="9" eb="11">
      <t>しんこう</t>
    </rPh>
    <rPh sb="12" eb="14">
      <t>もくてき</t>
    </rPh>
    <rPh sb="16" eb="17">
      <t>しょ</t>
    </rPh>
    <rPh sb="18" eb="20">
      <t>かいが</t>
    </rPh>
    <rPh sb="21" eb="23">
      <t>しゃしん</t>
    </rPh>
    <rPh sb="24" eb="26">
      <t>ちょうこく</t>
    </rPh>
    <rPh sb="27" eb="29">
      <t>こうげい</t>
    </rPh>
    <rPh sb="31" eb="33">
      <t>ぶもん</t>
    </rPh>
    <rPh sb="37" eb="40">
      <t>びじゅつてん</t>
    </rPh>
    <rPh sb="41" eb="43">
      <t>かいさい</t>
    </rPh>
    <phoneticPr fontId="28" type="Hiragana"/>
  </si>
  <si>
    <t>市民音楽祭</t>
    <rPh sb="0" eb="2">
      <t>しみん</t>
    </rPh>
    <rPh sb="2" eb="5">
      <t>おんがくさい</t>
    </rPh>
    <phoneticPr fontId="28" type="Hiragana"/>
  </si>
  <si>
    <t>市内小中学校、高校、音楽愛好団体が出演する音楽祭を開催。子どもから大人まで世代を超えた音楽を楽しむことができ、プロの演奏にも触れることができる音楽祭。</t>
    <rPh sb="0" eb="2">
      <t>しない</t>
    </rPh>
    <rPh sb="2" eb="6">
      <t>しょうちゅうがっこう</t>
    </rPh>
    <rPh sb="7" eb="9">
      <t>こうこう</t>
    </rPh>
    <rPh sb="10" eb="12">
      <t>おんがく</t>
    </rPh>
    <rPh sb="12" eb="14">
      <t>あいこう</t>
    </rPh>
    <rPh sb="14" eb="16">
      <t>だんたい</t>
    </rPh>
    <rPh sb="17" eb="19">
      <t>しゅつえん</t>
    </rPh>
    <rPh sb="21" eb="24">
      <t>おんがくさい</t>
    </rPh>
    <rPh sb="25" eb="27">
      <t>かいさい</t>
    </rPh>
    <rPh sb="28" eb="29">
      <t>こ</t>
    </rPh>
    <rPh sb="33" eb="35">
      <t>おとな</t>
    </rPh>
    <rPh sb="37" eb="39">
      <t>せだい</t>
    </rPh>
    <rPh sb="40" eb="41">
      <t>こ</t>
    </rPh>
    <rPh sb="43" eb="45">
      <t>おんがく</t>
    </rPh>
    <rPh sb="46" eb="47">
      <t>たの</t>
    </rPh>
    <rPh sb="58" eb="60">
      <t>えんそう</t>
    </rPh>
    <rPh sb="62" eb="63">
      <t>ふ</t>
    </rPh>
    <rPh sb="71" eb="74">
      <t>おんがくさい</t>
    </rPh>
    <phoneticPr fontId="28" type="Hiragana"/>
  </si>
  <si>
    <t>親子ふれあいコンサート</t>
    <rPh sb="0" eb="2">
      <t>おやこ</t>
    </rPh>
    <phoneticPr fontId="28" type="Hiragana"/>
  </si>
  <si>
    <t>子育て支援の一環として、小さな子どもが大人と一緒に楽しめるようなコンサートを開催した。</t>
    <rPh sb="0" eb="2">
      <t>こそだ</t>
    </rPh>
    <rPh sb="3" eb="5">
      <t>しえん</t>
    </rPh>
    <rPh sb="6" eb="8">
      <t>いっかん</t>
    </rPh>
    <rPh sb="12" eb="13">
      <t>ちい</t>
    </rPh>
    <rPh sb="15" eb="16">
      <t>こ</t>
    </rPh>
    <rPh sb="19" eb="21">
      <t>おとな</t>
    </rPh>
    <rPh sb="22" eb="24">
      <t>いっしょ</t>
    </rPh>
    <rPh sb="25" eb="26">
      <t>たの</t>
    </rPh>
    <rPh sb="38" eb="40">
      <t>かいさい</t>
    </rPh>
    <phoneticPr fontId="28" type="Hiragana"/>
  </si>
  <si>
    <t>H31</t>
  </si>
  <si>
    <t>社会教育の一層の発展を目指して</t>
    <rPh sb="0" eb="2">
      <t>シャカイ</t>
    </rPh>
    <rPh sb="2" eb="4">
      <t>キョウイク</t>
    </rPh>
    <rPh sb="5" eb="7">
      <t>イッソウ</t>
    </rPh>
    <rPh sb="8" eb="10">
      <t>ハッテン</t>
    </rPh>
    <rPh sb="11" eb="13">
      <t>メザ</t>
    </rPh>
    <phoneticPr fontId="3"/>
  </si>
  <si>
    <t>http://www.town.yokoze.saitama.jp/</t>
  </si>
  <si>
    <t>公開授業・人権教育研究発表会（人権教育総合推進地域事業）</t>
    <rPh sb="0" eb="2">
      <t>コウカイ</t>
    </rPh>
    <rPh sb="2" eb="4">
      <t>ジュギョウ</t>
    </rPh>
    <rPh sb="5" eb="7">
      <t>ジンケン</t>
    </rPh>
    <rPh sb="7" eb="9">
      <t>キョウイク</t>
    </rPh>
    <rPh sb="9" eb="11">
      <t>ケンキュウ</t>
    </rPh>
    <rPh sb="11" eb="14">
      <t>ハッピョウカイ</t>
    </rPh>
    <rPh sb="15" eb="17">
      <t>ジンケン</t>
    </rPh>
    <rPh sb="17" eb="19">
      <t>キョウイク</t>
    </rPh>
    <rPh sb="19" eb="21">
      <t>ソウゴウ</t>
    </rPh>
    <rPh sb="21" eb="23">
      <t>スイシン</t>
    </rPh>
    <rPh sb="23" eb="25">
      <t>チイキ</t>
    </rPh>
    <rPh sb="25" eb="27">
      <t>ジギョウ</t>
    </rPh>
    <phoneticPr fontId="3"/>
  </si>
  <si>
    <t>ブックスタート</t>
    <phoneticPr fontId="3"/>
  </si>
  <si>
    <t>3～4か月児健診時の健診前約20分を利用し、絵本とおした親子のふれあいの大切さや楽しさ、選び方などについての話をする。</t>
    <rPh sb="10" eb="12">
      <t>ケンシン</t>
    </rPh>
    <rPh sb="12" eb="13">
      <t>マエ</t>
    </rPh>
    <rPh sb="13" eb="14">
      <t>ヤク</t>
    </rPh>
    <rPh sb="16" eb="17">
      <t>フン</t>
    </rPh>
    <rPh sb="18" eb="20">
      <t>リヨウ</t>
    </rPh>
    <rPh sb="22" eb="24">
      <t>エホン</t>
    </rPh>
    <rPh sb="28" eb="30">
      <t>オヤコ</t>
    </rPh>
    <rPh sb="36" eb="38">
      <t>タイセツ</t>
    </rPh>
    <rPh sb="40" eb="41">
      <t>タノ</t>
    </rPh>
    <rPh sb="44" eb="45">
      <t>エラ</t>
    </rPh>
    <rPh sb="46" eb="47">
      <t>カタ</t>
    </rPh>
    <rPh sb="54" eb="55">
      <t>ハナシ</t>
    </rPh>
    <phoneticPr fontId="3"/>
  </si>
  <si>
    <t>人権標語表彰式・人権教育映画鑑賞会</t>
    <rPh sb="0" eb="2">
      <t>ジンケン</t>
    </rPh>
    <rPh sb="2" eb="4">
      <t>ヒョウゴ</t>
    </rPh>
    <rPh sb="4" eb="7">
      <t>ヒョウショウシキ</t>
    </rPh>
    <rPh sb="8" eb="10">
      <t>ジンケン</t>
    </rPh>
    <rPh sb="10" eb="12">
      <t>キョウイク</t>
    </rPh>
    <rPh sb="12" eb="14">
      <t>エイガ</t>
    </rPh>
    <rPh sb="14" eb="16">
      <t>カンショウ</t>
    </rPh>
    <rPh sb="16" eb="17">
      <t>カイ</t>
    </rPh>
    <phoneticPr fontId="3"/>
  </si>
  <si>
    <t>皆野町</t>
    <phoneticPr fontId="4"/>
  </si>
  <si>
    <t>地域人材活用事業</t>
    <phoneticPr fontId="4"/>
  </si>
  <si>
    <t>地域にあって豊かな経験・技術・知識を持った人材を学校教育に活用し、児童に郷土の歴史や文化、自然などについて理解や関心を高めてもらう。</t>
    <phoneticPr fontId="4"/>
  </si>
  <si>
    <t>皆野町立小・中学校開放講座</t>
    <phoneticPr fontId="4"/>
  </si>
  <si>
    <t>学校職員を指導者として、学校施設、設備を活用した講座を実施する。</t>
    <phoneticPr fontId="4"/>
  </si>
  <si>
    <t>http://www.town.nagatoro..saitama.jp/</t>
  </si>
  <si>
    <t>放課後子供教室</t>
    <rPh sb="0" eb="3">
      <t>ホウカゴ</t>
    </rPh>
    <rPh sb="3" eb="5">
      <t>コドモ</t>
    </rPh>
    <rPh sb="5" eb="7">
      <t>キョウシツ</t>
    </rPh>
    <phoneticPr fontId="17"/>
  </si>
  <si>
    <t>学習支援</t>
    <rPh sb="0" eb="2">
      <t>ガクシュウ</t>
    </rPh>
    <rPh sb="2" eb="4">
      <t>シエン</t>
    </rPh>
    <phoneticPr fontId="17"/>
  </si>
  <si>
    <t>美里町</t>
    <phoneticPr fontId="4"/>
  </si>
  <si>
    <t>新入学児童就学時健診時に、保護者を対象に家庭教育アドバイザーによる子育てに関する講座を実施。</t>
    <rPh sb="0" eb="3">
      <t>シンニュウガク</t>
    </rPh>
    <rPh sb="3" eb="5">
      <t>ジドウ</t>
    </rPh>
    <phoneticPr fontId="4"/>
  </si>
  <si>
    <t>夏休み子ども文化財教室
（石製刀子作り教室）</t>
    <rPh sb="0" eb="2">
      <t>ナツヤス</t>
    </rPh>
    <rPh sb="3" eb="4">
      <t>コ</t>
    </rPh>
    <rPh sb="6" eb="9">
      <t>ブンカザイ</t>
    </rPh>
    <rPh sb="9" eb="11">
      <t>キョウシツ</t>
    </rPh>
    <rPh sb="13" eb="14">
      <t>イシ</t>
    </rPh>
    <rPh sb="14" eb="15">
      <t>セイ</t>
    </rPh>
    <rPh sb="15" eb="16">
      <t>カタナ</t>
    </rPh>
    <rPh sb="16" eb="17">
      <t>コ</t>
    </rPh>
    <rPh sb="17" eb="18">
      <t>ヅク</t>
    </rPh>
    <rPh sb="19" eb="21">
      <t>キョウシツ</t>
    </rPh>
    <phoneticPr fontId="4"/>
  </si>
  <si>
    <t>町内小学生を対象とした文化財展示施設の案内、出土した石製刀子をもとに滑石加工して刀子作成を実施。</t>
    <rPh sb="0" eb="2">
      <t>チョウナイ</t>
    </rPh>
    <rPh sb="2" eb="5">
      <t>ショウガクセイ</t>
    </rPh>
    <rPh sb="6" eb="8">
      <t>タイショウ</t>
    </rPh>
    <rPh sb="11" eb="14">
      <t>ブンカザイ</t>
    </rPh>
    <rPh sb="14" eb="16">
      <t>テンジ</t>
    </rPh>
    <rPh sb="16" eb="18">
      <t>シセツ</t>
    </rPh>
    <rPh sb="19" eb="21">
      <t>アンナイ</t>
    </rPh>
    <rPh sb="22" eb="24">
      <t>シュツド</t>
    </rPh>
    <rPh sb="26" eb="27">
      <t>イシ</t>
    </rPh>
    <rPh sb="27" eb="28">
      <t>セイ</t>
    </rPh>
    <rPh sb="28" eb="29">
      <t>カタナ</t>
    </rPh>
    <rPh sb="29" eb="30">
      <t>コ</t>
    </rPh>
    <rPh sb="34" eb="35">
      <t>ナメ</t>
    </rPh>
    <rPh sb="35" eb="36">
      <t>イシ</t>
    </rPh>
    <rPh sb="36" eb="38">
      <t>カコウ</t>
    </rPh>
    <rPh sb="40" eb="41">
      <t>カタナ</t>
    </rPh>
    <rPh sb="41" eb="42">
      <t>コ</t>
    </rPh>
    <rPh sb="42" eb="44">
      <t>サクセイ</t>
    </rPh>
    <rPh sb="45" eb="47">
      <t>ジッシ</t>
    </rPh>
    <phoneticPr fontId="3"/>
  </si>
  <si>
    <t>www.town.kamisato.saitama.jp/</t>
  </si>
  <si>
    <t>http://www.town.yorii.saitama.jp/</t>
  </si>
  <si>
    <t>S61</t>
  </si>
  <si>
    <t>http://www.city.gyoda.lg.jp/kyoiku/shakaikyoiku/index.html</t>
  </si>
  <si>
    <t>よろい着付けボランティア、むかしのくらしボランティア、古文書ボランティア</t>
  </si>
  <si>
    <t>行田市生涯学習ボランティア人財情報バンク</t>
    <rPh sb="0" eb="3">
      <t>ギョウダシ</t>
    </rPh>
    <rPh sb="3" eb="5">
      <t>ショウガイ</t>
    </rPh>
    <rPh sb="5" eb="7">
      <t>ガクシュウ</t>
    </rPh>
    <rPh sb="13" eb="15">
      <t>ジンザイ</t>
    </rPh>
    <rPh sb="15" eb="17">
      <t>ジョウホウ</t>
    </rPh>
    <phoneticPr fontId="4"/>
  </si>
  <si>
    <t>東部教育事務所管内</t>
    <rPh sb="0" eb="2">
      <t>トウブ</t>
    </rPh>
    <rPh sb="2" eb="4">
      <t>キョウイク</t>
    </rPh>
    <rPh sb="4" eb="6">
      <t>ジム</t>
    </rPh>
    <rPh sb="6" eb="7">
      <t>ショ</t>
    </rPh>
    <rPh sb="7" eb="9">
      <t>カンナイ</t>
    </rPh>
    <phoneticPr fontId="4"/>
  </si>
  <si>
    <t>保健センターでの10ヶ月児相談の際、絵本セットの贈呈とともに、読み聞かせ方や育児のアドバイスを行う。</t>
    <rPh sb="0" eb="2">
      <t>ホケン</t>
    </rPh>
    <rPh sb="11" eb="12">
      <t>ゲツ</t>
    </rPh>
    <rPh sb="12" eb="13">
      <t>ジ</t>
    </rPh>
    <rPh sb="13" eb="15">
      <t>ソウダン</t>
    </rPh>
    <rPh sb="16" eb="17">
      <t>サイ</t>
    </rPh>
    <rPh sb="18" eb="20">
      <t>エホン</t>
    </rPh>
    <rPh sb="24" eb="26">
      <t>ゾウテイ</t>
    </rPh>
    <rPh sb="31" eb="32">
      <t>ヨ</t>
    </rPh>
    <rPh sb="33" eb="34">
      <t>キ</t>
    </rPh>
    <rPh sb="36" eb="37">
      <t>カタ</t>
    </rPh>
    <rPh sb="38" eb="40">
      <t>イクジ</t>
    </rPh>
    <rPh sb="47" eb="48">
      <t>オコナ</t>
    </rPh>
    <phoneticPr fontId="4"/>
  </si>
  <si>
    <t>行田市</t>
    <rPh sb="0" eb="3">
      <t>ギョウダシ</t>
    </rPh>
    <phoneticPr fontId="4"/>
  </si>
  <si>
    <t>子ども大学ぎょうだ</t>
    <phoneticPr fontId="4"/>
  </si>
  <si>
    <t>ものつくり大学やNPOと連携し、子どもの知的好奇心を刺激する学びの機会を提供する。</t>
    <rPh sb="5" eb="7">
      <t>ダイガク</t>
    </rPh>
    <rPh sb="12" eb="14">
      <t>レンケイ</t>
    </rPh>
    <phoneticPr fontId="4"/>
  </si>
  <si>
    <t>H31</t>
    <phoneticPr fontId="4"/>
  </si>
  <si>
    <t>Ｈ20</t>
  </si>
  <si>
    <t>http://www.city.kasukabe.lg.jp/bunka_sports/shougai/index.html</t>
  </si>
  <si>
    <t>春日部市ホームページ・（公民館）</t>
  </si>
  <si>
    <t>http://www.city.kasukabe.lg.jp/shisetsu-annai/category_search/kouminkan/index.html</t>
  </si>
  <si>
    <t>公民館フェスティバル「親子コミュニティ」</t>
    <rPh sb="11" eb="13">
      <t>オヤコ</t>
    </rPh>
    <phoneticPr fontId="4"/>
  </si>
  <si>
    <t>利用団体の学習成果の発表の場、子ども達が様々な遊びや学習のできる体験コーナーを設け、異世代間の相互交流の促進を図る。</t>
    <rPh sb="0" eb="2">
      <t>リヨウ</t>
    </rPh>
    <rPh sb="2" eb="4">
      <t>ダンタイ</t>
    </rPh>
    <rPh sb="5" eb="7">
      <t>ガクシュウ</t>
    </rPh>
    <rPh sb="7" eb="9">
      <t>セイカ</t>
    </rPh>
    <rPh sb="10" eb="12">
      <t>ハッピョウ</t>
    </rPh>
    <rPh sb="13" eb="14">
      <t>バ</t>
    </rPh>
    <rPh sb="15" eb="16">
      <t>コ</t>
    </rPh>
    <rPh sb="18" eb="19">
      <t>タチ</t>
    </rPh>
    <rPh sb="20" eb="22">
      <t>サマザマ</t>
    </rPh>
    <rPh sb="23" eb="24">
      <t>アソ</t>
    </rPh>
    <rPh sb="26" eb="28">
      <t>ガクシュウ</t>
    </rPh>
    <rPh sb="32" eb="34">
      <t>タイケン</t>
    </rPh>
    <rPh sb="39" eb="40">
      <t>モウ</t>
    </rPh>
    <rPh sb="42" eb="43">
      <t>イ</t>
    </rPh>
    <rPh sb="43" eb="45">
      <t>セダイ</t>
    </rPh>
    <rPh sb="45" eb="46">
      <t>カン</t>
    </rPh>
    <rPh sb="47" eb="49">
      <t>ソウゴ</t>
    </rPh>
    <rPh sb="49" eb="51">
      <t>コウリュウ</t>
    </rPh>
    <rPh sb="52" eb="54">
      <t>ソクシン</t>
    </rPh>
    <rPh sb="55" eb="56">
      <t>ハカ</t>
    </rPh>
    <phoneticPr fontId="4"/>
  </si>
  <si>
    <t>・１</t>
  </si>
  <si>
    <t>通学合宿「むじなもん学寮」</t>
    <phoneticPr fontId="3"/>
  </si>
  <si>
    <t>公民館利用団体人権教育講座</t>
  </si>
  <si>
    <t>公民館を利用している団体の方々の人権問題に対する理解を深める。</t>
  </si>
  <si>
    <t>R1</t>
    <phoneticPr fontId="4"/>
  </si>
  <si>
    <t>http://www.city.koshigaya.saitama.jp/index.html</t>
  </si>
  <si>
    <t>越谷市文化財ボランティア</t>
    <phoneticPr fontId="4"/>
  </si>
  <si>
    <t>「ＬＧＢＴの子どもたちが学校で安心して過ごすために」をテーマにした講座を開催。</t>
  </si>
  <si>
    <t>H22</t>
    <phoneticPr fontId="4"/>
  </si>
  <si>
    <t>LGBTに関する資料展示</t>
    <rPh sb="5" eb="6">
      <t>カン</t>
    </rPh>
    <rPh sb="8" eb="10">
      <t>シリョウ</t>
    </rPh>
    <rPh sb="10" eb="12">
      <t>テンジ</t>
    </rPh>
    <phoneticPr fontId="4"/>
  </si>
  <si>
    <t>乳幼児期から肌のぬくもりを感じながらことばと心を通わす、そのかけがえのないひとときを「絵本」を介して持つことを応援する運動（事業）で、乳幼児健康診査に受診にこられた保護者に絵本・絵本のリスト・図書館の利用案内・子育てに役立つ資料などをセットにしてバッグなどにいれてお渡しし、あわせて絵本の読み聞かせや絵本の紹介などを実施する。</t>
  </si>
  <si>
    <t>大学・青年会議所との連携により、子どもの知的好奇心を刺激し、学ぶ力・生きる力の向上を図った。</t>
    <rPh sb="0" eb="2">
      <t>ダイガク</t>
    </rPh>
    <rPh sb="3" eb="5">
      <t>セイネン</t>
    </rPh>
    <rPh sb="5" eb="8">
      <t>カイギショ</t>
    </rPh>
    <rPh sb="10" eb="12">
      <t>レンケイ</t>
    </rPh>
    <rPh sb="32" eb="33">
      <t>チカラ</t>
    </rPh>
    <rPh sb="34" eb="35">
      <t>イ</t>
    </rPh>
    <rPh sb="37" eb="38">
      <t>チカラ</t>
    </rPh>
    <rPh sb="39" eb="41">
      <t>コウジョウ</t>
    </rPh>
    <rPh sb="42" eb="43">
      <t>ハカ</t>
    </rPh>
    <phoneticPr fontId="4"/>
  </si>
  <si>
    <t>http://www.city.yashio.lg.jp/</t>
  </si>
  <si>
    <t>『れきナビ―やしお歴史事典』</t>
    <phoneticPr fontId="4"/>
  </si>
  <si>
    <t>yashio-rekinavi.com/reki-navi/index.php</t>
    <phoneticPr fontId="4"/>
  </si>
  <si>
    <t>生涯学習人財バンク「やしお楽習塾」</t>
    <rPh sb="0" eb="2">
      <t>ショウガイ</t>
    </rPh>
    <rPh sb="2" eb="4">
      <t>ガクシュウ</t>
    </rPh>
    <rPh sb="4" eb="5">
      <t>ジン</t>
    </rPh>
    <rPh sb="5" eb="6">
      <t>ザイ</t>
    </rPh>
    <rPh sb="13" eb="14">
      <t>ラク</t>
    </rPh>
    <rPh sb="14" eb="15">
      <t>シュウ</t>
    </rPh>
    <rPh sb="15" eb="16">
      <t>ジュク</t>
    </rPh>
    <phoneticPr fontId="4"/>
  </si>
  <si>
    <t>八潮市立資料館ボランティア</t>
    <phoneticPr fontId="4"/>
  </si>
  <si>
    <t>「昔の道具とくらし」体験教室</t>
    <phoneticPr fontId="4"/>
  </si>
  <si>
    <t>市指定文化財である古民家（旧藤波家住宅）を活用した博学連携事業。子供たちに郷土の歴史や文化を肌で感じてもらおうと、カマドでの炊飯体験、糸車体験や野良着試着体験などを実施。</t>
    <phoneticPr fontId="4"/>
  </si>
  <si>
    <t>体験講座</t>
    <phoneticPr fontId="4"/>
  </si>
  <si>
    <t>地域の生活文化や伝統工芸技術の保存と継承を図るため、幅広い年齢層を対象に収蔵資料や古民家を活用し、食文化体験や藍染め体験等の講座を１１回実施。</t>
    <phoneticPr fontId="4"/>
  </si>
  <si>
    <t>八潮市</t>
    <rPh sb="0" eb="3">
      <t>ヤシオシ</t>
    </rPh>
    <phoneticPr fontId="4"/>
  </si>
  <si>
    <t>伝統文化　おこと教室</t>
    <phoneticPr fontId="4"/>
  </si>
  <si>
    <t>https://www.city.misato.lg.jp/7555.htm</t>
  </si>
  <si>
    <t>高校協働講座</t>
    <rPh sb="0" eb="2">
      <t>コウコウ</t>
    </rPh>
    <rPh sb="2" eb="4">
      <t>キョウドウ</t>
    </rPh>
    <rPh sb="4" eb="6">
      <t>コウザ</t>
    </rPh>
    <phoneticPr fontId="3"/>
  </si>
  <si>
    <t>https://www.city.hasuda.saitama.jp/</t>
  </si>
  <si>
    <t>はすぴいのふれあい子育て「はじめての絵本」</t>
    <rPh sb="9" eb="11">
      <t>コソダ</t>
    </rPh>
    <rPh sb="18" eb="20">
      <t>エホン</t>
    </rPh>
    <phoneticPr fontId="3"/>
  </si>
  <si>
    <t>乳幼児健康診査時に絵本・ブックリスト等配布、絵本の読み聞かせ</t>
    <rPh sb="0" eb="3">
      <t>ニュウヨウジ</t>
    </rPh>
    <rPh sb="3" eb="5">
      <t>ケンコウ</t>
    </rPh>
    <rPh sb="5" eb="7">
      <t>シンサ</t>
    </rPh>
    <rPh sb="7" eb="8">
      <t>ジ</t>
    </rPh>
    <rPh sb="9" eb="11">
      <t>エホン</t>
    </rPh>
    <rPh sb="18" eb="19">
      <t>トウ</t>
    </rPh>
    <rPh sb="19" eb="21">
      <t>ハイフ</t>
    </rPh>
    <rPh sb="22" eb="24">
      <t>エホン</t>
    </rPh>
    <rPh sb="25" eb="26">
      <t>ヨ</t>
    </rPh>
    <rPh sb="27" eb="28">
      <t>キ</t>
    </rPh>
    <phoneticPr fontId="3"/>
  </si>
  <si>
    <t>蓮田市</t>
    <rPh sb="0" eb="3">
      <t>ハスダシ</t>
    </rPh>
    <phoneticPr fontId="4"/>
  </si>
  <si>
    <t>https://www.city.satte.lg.jp/sitetop/index.html</t>
  </si>
  <si>
    <t>毎月開催される４カ月検診時に、乳幼児向け絵本２冊、専用布袋等を配布し、乳幼児にも読み聞かせが有効であることをＰＲする。</t>
  </si>
  <si>
    <t>http://www.city.yoshikawa.saitama.jp/</t>
  </si>
  <si>
    <t>埼葛12市町主催による人権啓発事業。</t>
  </si>
  <si>
    <t>・1</t>
  </si>
  <si>
    <t>家庭教育学級合同講座</t>
    <rPh sb="0" eb="2">
      <t>カテイ</t>
    </rPh>
    <rPh sb="2" eb="4">
      <t>キョウイク</t>
    </rPh>
    <rPh sb="4" eb="6">
      <t>ガッキュウ</t>
    </rPh>
    <rPh sb="6" eb="8">
      <t>ゴウドウ</t>
    </rPh>
    <rPh sb="8" eb="10">
      <t>コウザ</t>
    </rPh>
    <phoneticPr fontId="4"/>
  </si>
  <si>
    <t>家庭・地域教育力の向上に関する講演会</t>
    <rPh sb="0" eb="2">
      <t>カテイ</t>
    </rPh>
    <rPh sb="3" eb="5">
      <t>チイキ</t>
    </rPh>
    <rPh sb="5" eb="8">
      <t>キョウイクリョク</t>
    </rPh>
    <rPh sb="9" eb="11">
      <t>コウジョウ</t>
    </rPh>
    <rPh sb="12" eb="13">
      <t>カン</t>
    </rPh>
    <rPh sb="15" eb="18">
      <t>コウエンカイ</t>
    </rPh>
    <phoneticPr fontId="4"/>
  </si>
  <si>
    <t>白岡市</t>
    <rPh sb="0" eb="3">
      <t>シラオカシ</t>
    </rPh>
    <phoneticPr fontId="4"/>
  </si>
  <si>
    <t>希望に満ちた人生の門出をお祝いするとともに、自らの行動に自覚と責任を持ち、ふるさとの伝統や文化、歴史などを大切にし、家族や仲間、地域との絆を深めることを目的に開催。</t>
    <rPh sb="79" eb="81">
      <t>カイサイ</t>
    </rPh>
    <phoneticPr fontId="4"/>
  </si>
  <si>
    <t>ブックスタート事業</t>
    <rPh sb="7" eb="9">
      <t>ジギョウ</t>
    </rPh>
    <phoneticPr fontId="4"/>
  </si>
  <si>
    <t>赤ちゃんと保護者が絵本を介してゆったりと心ふれあうひとときを持つきっかけをつくるため、生後１０か月児健康検査において、絵本を開く楽しい体験とともに絵本等を手渡す。</t>
    <rPh sb="0" eb="1">
      <t>アカ</t>
    </rPh>
    <rPh sb="5" eb="8">
      <t>ホゴシャ</t>
    </rPh>
    <rPh sb="9" eb="11">
      <t>エホン</t>
    </rPh>
    <rPh sb="12" eb="13">
      <t>カイ</t>
    </rPh>
    <rPh sb="20" eb="21">
      <t>ココロ</t>
    </rPh>
    <rPh sb="30" eb="31">
      <t>モ</t>
    </rPh>
    <rPh sb="43" eb="45">
      <t>セイゴ</t>
    </rPh>
    <rPh sb="48" eb="49">
      <t>ゲツ</t>
    </rPh>
    <rPh sb="49" eb="50">
      <t>ジ</t>
    </rPh>
    <rPh sb="50" eb="52">
      <t>ケンコウ</t>
    </rPh>
    <rPh sb="52" eb="54">
      <t>ケンサ</t>
    </rPh>
    <rPh sb="59" eb="61">
      <t>エホン</t>
    </rPh>
    <rPh sb="62" eb="63">
      <t>ヒラ</t>
    </rPh>
    <rPh sb="64" eb="65">
      <t>タノ</t>
    </rPh>
    <rPh sb="67" eb="69">
      <t>タイケン</t>
    </rPh>
    <rPh sb="73" eb="75">
      <t>エホン</t>
    </rPh>
    <rPh sb="75" eb="76">
      <t>トウ</t>
    </rPh>
    <rPh sb="77" eb="79">
      <t>テワタ</t>
    </rPh>
    <phoneticPr fontId="4"/>
  </si>
  <si>
    <t>絵本の読み聞かせを通して、本との出会いをサポートする。</t>
    <rPh sb="0" eb="2">
      <t>エホン</t>
    </rPh>
    <rPh sb="3" eb="4">
      <t>ヨ</t>
    </rPh>
    <rPh sb="5" eb="6">
      <t>キ</t>
    </rPh>
    <rPh sb="9" eb="10">
      <t>トオ</t>
    </rPh>
    <rPh sb="13" eb="14">
      <t>ホン</t>
    </rPh>
    <rPh sb="16" eb="18">
      <t>デア</t>
    </rPh>
    <phoneticPr fontId="4"/>
  </si>
  <si>
    <t>こもれびの森まつり</t>
    <rPh sb="5" eb="6">
      <t>モリ</t>
    </rPh>
    <phoneticPr fontId="3"/>
  </si>
  <si>
    <t>シルバー人材センター、社会福祉協議会、図書館ボランティアと共催。
リサイクル市、布作品販売、ゲーム、おはなし会、本の帯、本のＰＯＰコンクール展示会等を実施した。</t>
    <rPh sb="4" eb="6">
      <t>ジンザイ</t>
    </rPh>
    <rPh sb="11" eb="13">
      <t>シャカイ</t>
    </rPh>
    <rPh sb="13" eb="15">
      <t>フクシ</t>
    </rPh>
    <rPh sb="15" eb="18">
      <t>キョウギカイ</t>
    </rPh>
    <rPh sb="19" eb="22">
      <t>トショカン</t>
    </rPh>
    <rPh sb="29" eb="31">
      <t>キョウサイ</t>
    </rPh>
    <phoneticPr fontId="4"/>
  </si>
  <si>
    <t>ペアーズアカデミー</t>
    <phoneticPr fontId="4"/>
  </si>
  <si>
    <t>百間小学校放課後子供教室</t>
    <rPh sb="0" eb="2">
      <t>モンマ</t>
    </rPh>
    <rPh sb="2" eb="5">
      <t>ショウガッコウ</t>
    </rPh>
    <rPh sb="5" eb="8">
      <t>ホウカゴ</t>
    </rPh>
    <rPh sb="8" eb="10">
      <t>コドモ</t>
    </rPh>
    <rPh sb="10" eb="12">
      <t>キョウシツ</t>
    </rPh>
    <phoneticPr fontId="4"/>
  </si>
  <si>
    <t>学び、輝き、思いやり、ともに生きる人づくり</t>
  </si>
  <si>
    <t>まなびっちゃすぎと塾メニュー</t>
  </si>
  <si>
    <t>http://www.town.sugito.lg.jp/cms/index889.html</t>
  </si>
  <si>
    <t>松伏町ホームページ</t>
    <rPh sb="0" eb="3">
      <t>マツブシマチ</t>
    </rPh>
    <phoneticPr fontId="4"/>
  </si>
  <si>
    <t>http://www.town.matsubushi.lg.jp/</t>
    <phoneticPr fontId="4"/>
  </si>
  <si>
    <t>まつぶし出前講座（町民編）</t>
    <rPh sb="4" eb="6">
      <t>デマエ</t>
    </rPh>
    <rPh sb="6" eb="8">
      <t>コウザ</t>
    </rPh>
    <rPh sb="9" eb="11">
      <t>チョウミン</t>
    </rPh>
    <rPh sb="11" eb="12">
      <t>ヘン</t>
    </rPh>
    <phoneticPr fontId="4"/>
  </si>
  <si>
    <t>まつぶし出前講座</t>
  </si>
  <si>
    <t>就学時健診家庭教育講座</t>
    <rPh sb="0" eb="2">
      <t>シュウガク</t>
    </rPh>
    <rPh sb="2" eb="3">
      <t>ジ</t>
    </rPh>
    <rPh sb="3" eb="5">
      <t>ケンシン</t>
    </rPh>
    <rPh sb="5" eb="7">
      <t>カテイ</t>
    </rPh>
    <rPh sb="7" eb="9">
      <t>キョウイク</t>
    </rPh>
    <rPh sb="9" eb="11">
      <t>コウザ</t>
    </rPh>
    <phoneticPr fontId="3"/>
  </si>
  <si>
    <t>就学時健診等の際に保護者に子育てに活用できる講座を実施する。</t>
    <rPh sb="0" eb="2">
      <t>シュウガク</t>
    </rPh>
    <rPh sb="2" eb="3">
      <t>ジ</t>
    </rPh>
    <rPh sb="3" eb="5">
      <t>ケンシン</t>
    </rPh>
    <rPh sb="5" eb="6">
      <t>トウ</t>
    </rPh>
    <rPh sb="7" eb="8">
      <t>サイ</t>
    </rPh>
    <rPh sb="9" eb="12">
      <t>ホゴシャ</t>
    </rPh>
    <rPh sb="13" eb="15">
      <t>コソダ</t>
    </rPh>
    <rPh sb="17" eb="19">
      <t>カツヨウ</t>
    </rPh>
    <rPh sb="22" eb="24">
      <t>コウザ</t>
    </rPh>
    <rPh sb="25" eb="27">
      <t>ジッシ</t>
    </rPh>
    <phoneticPr fontId="4"/>
  </si>
  <si>
    <t>文学講座</t>
    <rPh sb="0" eb="2">
      <t>ブンガク</t>
    </rPh>
    <rPh sb="2" eb="4">
      <t>コウザ</t>
    </rPh>
    <phoneticPr fontId="4"/>
  </si>
  <si>
    <t>俳句の歴史を学ぶ。</t>
    <rPh sb="0" eb="2">
      <t>ハイク</t>
    </rPh>
    <rPh sb="3" eb="5">
      <t>レキシ</t>
    </rPh>
    <rPh sb="6" eb="7">
      <t>マナ</t>
    </rPh>
    <phoneticPr fontId="4"/>
  </si>
  <si>
    <t>本との出会い事業</t>
    <rPh sb="0" eb="1">
      <t>ホン</t>
    </rPh>
    <rPh sb="3" eb="5">
      <t>デア</t>
    </rPh>
    <rPh sb="6" eb="8">
      <t>ジギョウ</t>
    </rPh>
    <phoneticPr fontId="3"/>
  </si>
  <si>
    <t>学童クラブ巡回図書（町内５か所の学童クラブへの図書の貸出）</t>
    <rPh sb="0" eb="2">
      <t>ガクドウ</t>
    </rPh>
    <rPh sb="5" eb="7">
      <t>ジュンカイ</t>
    </rPh>
    <rPh sb="7" eb="9">
      <t>トショ</t>
    </rPh>
    <rPh sb="10" eb="12">
      <t>チョウナイ</t>
    </rPh>
    <rPh sb="14" eb="15">
      <t>ショ</t>
    </rPh>
    <rPh sb="16" eb="18">
      <t>ガクドウ</t>
    </rPh>
    <rPh sb="23" eb="25">
      <t>トショ</t>
    </rPh>
    <rPh sb="26" eb="28">
      <t>カシダシ</t>
    </rPh>
    <phoneticPr fontId="3"/>
  </si>
  <si>
    <t>中学生ボランティアの読み聞かせ</t>
    <rPh sb="0" eb="3">
      <t>チュウガクセイ</t>
    </rPh>
    <rPh sb="10" eb="11">
      <t>ヨ</t>
    </rPh>
    <rPh sb="12" eb="13">
      <t>キ</t>
    </rPh>
    <phoneticPr fontId="4"/>
  </si>
  <si>
    <t>中学生ボランティアの幼児への読み聞かせを行った。</t>
    <rPh sb="0" eb="3">
      <t>チュウガクセイ</t>
    </rPh>
    <rPh sb="10" eb="12">
      <t>ヨウジ</t>
    </rPh>
    <rPh sb="14" eb="15">
      <t>ヨ</t>
    </rPh>
    <rPh sb="16" eb="17">
      <t>キ</t>
    </rPh>
    <rPh sb="20" eb="21">
      <t>オコナ</t>
    </rPh>
    <phoneticPr fontId="4"/>
  </si>
  <si>
    <t>サロンコンサート</t>
    <phoneticPr fontId="3"/>
  </si>
  <si>
    <t>松伏高校合唱部によるサロンコンサートを学習館で行った。</t>
    <rPh sb="0" eb="7">
      <t>マツブシコウコウガッショウブ</t>
    </rPh>
    <rPh sb="19" eb="21">
      <t>ガクシュウ</t>
    </rPh>
    <rPh sb="21" eb="22">
      <t>カン</t>
    </rPh>
    <rPh sb="23" eb="24">
      <t>オコナ</t>
    </rPh>
    <phoneticPr fontId="3"/>
  </si>
  <si>
    <t>学校開放講座</t>
    <rPh sb="0" eb="2">
      <t>ガッコウ</t>
    </rPh>
    <phoneticPr fontId="4"/>
  </si>
  <si>
    <t>教職員の有する優れた技能を地域住民に提供し、地域の文化水準を高める</t>
    <rPh sb="0" eb="3">
      <t>キョウショクイン</t>
    </rPh>
    <rPh sb="4" eb="5">
      <t>ユウ</t>
    </rPh>
    <rPh sb="7" eb="8">
      <t>スグ</t>
    </rPh>
    <rPh sb="10" eb="12">
      <t>ギノウ</t>
    </rPh>
    <rPh sb="13" eb="15">
      <t>チイキ</t>
    </rPh>
    <rPh sb="15" eb="17">
      <t>ジュウミン</t>
    </rPh>
    <rPh sb="18" eb="20">
      <t>テイキョウ</t>
    </rPh>
    <rPh sb="22" eb="24">
      <t>チイキ</t>
    </rPh>
    <rPh sb="25" eb="27">
      <t>ブンカ</t>
    </rPh>
    <rPh sb="27" eb="29">
      <t>スイジュン</t>
    </rPh>
    <rPh sb="30" eb="31">
      <t>タカ</t>
    </rPh>
    <phoneticPr fontId="4"/>
  </si>
  <si>
    <t>メロディー祭</t>
    <rPh sb="5" eb="6">
      <t>マツ</t>
    </rPh>
    <phoneticPr fontId="4"/>
  </si>
  <si>
    <t>サークル等における日頃の成果を発表する場として実施している。</t>
    <rPh sb="4" eb="5">
      <t>トウ</t>
    </rPh>
    <rPh sb="9" eb="11">
      <t>ヒゴロ</t>
    </rPh>
    <rPh sb="12" eb="14">
      <t>セイカ</t>
    </rPh>
    <rPh sb="15" eb="17">
      <t>ハッピョウ</t>
    </rPh>
    <rPh sb="19" eb="20">
      <t>バ</t>
    </rPh>
    <rPh sb="23" eb="25">
      <t>ジッシ</t>
    </rPh>
    <phoneticPr fontId="3"/>
  </si>
  <si>
    <t>サロン事業</t>
    <rPh sb="3" eb="5">
      <t>ジギョウ</t>
    </rPh>
    <phoneticPr fontId="4"/>
  </si>
  <si>
    <t>利用者の交流の場及び地域コミュニティの場としてメロディーカフェを実施している。</t>
    <rPh sb="0" eb="3">
      <t>リヨウシャ</t>
    </rPh>
    <rPh sb="4" eb="6">
      <t>コウリュウ</t>
    </rPh>
    <rPh sb="7" eb="8">
      <t>バ</t>
    </rPh>
    <rPh sb="8" eb="9">
      <t>オヨ</t>
    </rPh>
    <rPh sb="10" eb="12">
      <t>チイキ</t>
    </rPh>
    <rPh sb="19" eb="20">
      <t>バ</t>
    </rPh>
    <rPh sb="32" eb="34">
      <t>ジッシ</t>
    </rPh>
    <phoneticPr fontId="4"/>
  </si>
  <si>
    <t>町内の文化団体や個人の芸術文化発表の場として実施。</t>
    <rPh sb="0" eb="2">
      <t>チョウナイ</t>
    </rPh>
    <rPh sb="3" eb="5">
      <t>ブンカ</t>
    </rPh>
    <rPh sb="5" eb="7">
      <t>ダンタイ</t>
    </rPh>
    <rPh sb="8" eb="10">
      <t>コジン</t>
    </rPh>
    <rPh sb="11" eb="13">
      <t>ゲイジュツ</t>
    </rPh>
    <rPh sb="13" eb="15">
      <t>ブンカ</t>
    </rPh>
    <rPh sb="15" eb="17">
      <t>ハッピョウ</t>
    </rPh>
    <rPh sb="18" eb="19">
      <t>バ</t>
    </rPh>
    <rPh sb="22" eb="24">
      <t>ジッシ</t>
    </rPh>
    <phoneticPr fontId="3"/>
  </si>
  <si>
    <t>資料館・文化財ボランティア 、文化財展示室ボランティア</t>
    <rPh sb="15" eb="18">
      <t>ブンカザイ</t>
    </rPh>
    <rPh sb="18" eb="21">
      <t>テンジシツ</t>
    </rPh>
    <phoneticPr fontId="4"/>
  </si>
  <si>
    <t>幸手市民生きがい教授、ものづくり体験学習（機織り体験）ボランティア、郷土資料館収蔵資料調査ボランテイア</t>
    <rPh sb="0" eb="2">
      <t>サッテ</t>
    </rPh>
    <rPh sb="2" eb="4">
      <t>シミン</t>
    </rPh>
    <rPh sb="4" eb="5">
      <t>イ</t>
    </rPh>
    <rPh sb="8" eb="10">
      <t>キョウジュ</t>
    </rPh>
    <rPh sb="16" eb="18">
      <t>タイケン</t>
    </rPh>
    <rPh sb="18" eb="20">
      <t>ガクシュウ</t>
    </rPh>
    <rPh sb="21" eb="23">
      <t>ハタオ</t>
    </rPh>
    <rPh sb="24" eb="26">
      <t>タイケン</t>
    </rPh>
    <rPh sb="34" eb="36">
      <t>キョウド</t>
    </rPh>
    <rPh sb="36" eb="39">
      <t>シリョウカン</t>
    </rPh>
    <rPh sb="39" eb="41">
      <t>シュウゾウ</t>
    </rPh>
    <rPh sb="41" eb="43">
      <t>シリョウ</t>
    </rPh>
    <rPh sb="43" eb="45">
      <t>チョウサ</t>
    </rPh>
    <phoneticPr fontId="4"/>
  </si>
  <si>
    <t>地域の人々による、学習支援、運動、世代間交流等による子育て支援</t>
    <rPh sb="0" eb="2">
      <t>チイキ</t>
    </rPh>
    <rPh sb="3" eb="5">
      <t>ヒトビト</t>
    </rPh>
    <rPh sb="9" eb="11">
      <t>ガクシュウ</t>
    </rPh>
    <rPh sb="11" eb="13">
      <t>シエン</t>
    </rPh>
    <rPh sb="14" eb="16">
      <t>ウンドウ</t>
    </rPh>
    <rPh sb="17" eb="20">
      <t>セダイカン</t>
    </rPh>
    <rPh sb="20" eb="22">
      <t>コウリュウ</t>
    </rPh>
    <rPh sb="22" eb="23">
      <t>ナド</t>
    </rPh>
    <rPh sb="26" eb="28">
      <t>コソダ</t>
    </rPh>
    <rPh sb="29" eb="31">
      <t>シエン</t>
    </rPh>
    <phoneticPr fontId="3"/>
  </si>
  <si>
    <t>大妻女子大学と市民スタッフとの協働により実施した「居場所型子ども食堂」。</t>
    <rPh sb="0" eb="2">
      <t>オオツマ</t>
    </rPh>
    <rPh sb="2" eb="4">
      <t>ジョシ</t>
    </rPh>
    <rPh sb="4" eb="6">
      <t>ダイガク</t>
    </rPh>
    <rPh sb="7" eb="9">
      <t>シミン</t>
    </rPh>
    <rPh sb="15" eb="17">
      <t>キョウドウ</t>
    </rPh>
    <rPh sb="20" eb="22">
      <t>ジッシ</t>
    </rPh>
    <rPh sb="25" eb="28">
      <t>イバショ</t>
    </rPh>
    <rPh sb="28" eb="29">
      <t>カタ</t>
    </rPh>
    <rPh sb="29" eb="30">
      <t>コ</t>
    </rPh>
    <rPh sb="32" eb="34">
      <t>ショクドウ</t>
    </rPh>
    <phoneticPr fontId="3"/>
  </si>
  <si>
    <t>西部教育事務所管内</t>
    <phoneticPr fontId="4"/>
  </si>
  <si>
    <t>南部教育事務所管内</t>
    <phoneticPr fontId="4"/>
  </si>
  <si>
    <t>東松山市ホームページ</t>
    <rPh sb="0" eb="3">
      <t>ヒガシマツヤマ</t>
    </rPh>
    <rPh sb="3" eb="4">
      <t>シ</t>
    </rPh>
    <phoneticPr fontId="4"/>
  </si>
  <si>
    <t>http://www.city.higashimatsuyama.lg.jp/</t>
    <phoneticPr fontId="4"/>
  </si>
  <si>
    <t>放課後子ども教室</t>
    <phoneticPr fontId="4"/>
  </si>
  <si>
    <t>https://www.city.hanyu.lg.jp/docs/2017060100050/</t>
    <phoneticPr fontId="4"/>
  </si>
  <si>
    <t>https://gakushu.city.saitama.jp/</t>
    <phoneticPr fontId="4"/>
  </si>
  <si>
    <t>南部教育事務所管内</t>
    <phoneticPr fontId="4"/>
  </si>
  <si>
    <t>北部教育事務所管内</t>
    <phoneticPr fontId="4"/>
  </si>
  <si>
    <t>実行委員会形式で開催。語り部、平和落語、中学吹奏楽部によるコンサートを実施。</t>
    <rPh sb="0" eb="2">
      <t>ジッコウ</t>
    </rPh>
    <rPh sb="2" eb="5">
      <t>イインカイ</t>
    </rPh>
    <rPh sb="5" eb="7">
      <t>ケイシキ</t>
    </rPh>
    <rPh sb="8" eb="10">
      <t>カイサイ</t>
    </rPh>
    <rPh sb="11" eb="12">
      <t>カタ</t>
    </rPh>
    <rPh sb="13" eb="14">
      <t>ベ</t>
    </rPh>
    <rPh sb="15" eb="17">
      <t>ヘイワ</t>
    </rPh>
    <rPh sb="17" eb="19">
      <t>ラクゴ</t>
    </rPh>
    <rPh sb="20" eb="22">
      <t>チュウガク</t>
    </rPh>
    <rPh sb="22" eb="25">
      <t>スイソウガク</t>
    </rPh>
    <rPh sb="25" eb="26">
      <t>ブ</t>
    </rPh>
    <rPh sb="35" eb="37">
      <t>ジッシ</t>
    </rPh>
    <phoneticPr fontId="3"/>
  </si>
  <si>
    <t>人権教育の円滑な推進を図って差別や偏見のない人権尊重のまちづくりに寄与することを目的に親子で鑑賞できるイベントとして実施した。</t>
    <rPh sb="0" eb="2">
      <t>ジンケン</t>
    </rPh>
    <rPh sb="2" eb="4">
      <t>キョウイク</t>
    </rPh>
    <rPh sb="5" eb="7">
      <t>エンカツ</t>
    </rPh>
    <rPh sb="8" eb="10">
      <t>スイシン</t>
    </rPh>
    <rPh sb="11" eb="12">
      <t>ハカ</t>
    </rPh>
    <rPh sb="14" eb="16">
      <t>サベツ</t>
    </rPh>
    <rPh sb="17" eb="19">
      <t>ヘンケン</t>
    </rPh>
    <rPh sb="22" eb="24">
      <t>ジンケン</t>
    </rPh>
    <rPh sb="24" eb="26">
      <t>ソンチョウ</t>
    </rPh>
    <rPh sb="33" eb="35">
      <t>キヨ</t>
    </rPh>
    <rPh sb="40" eb="42">
      <t>モクテキ</t>
    </rPh>
    <rPh sb="43" eb="45">
      <t>オヤコ</t>
    </rPh>
    <rPh sb="46" eb="48">
      <t>カンショウ</t>
    </rPh>
    <rPh sb="58" eb="60">
      <t>ジッシ</t>
    </rPh>
    <phoneticPr fontId="4"/>
  </si>
  <si>
    <t>埼葛12市町主催による人権啓発事業。</t>
    <rPh sb="0" eb="2">
      <t>サイカツ</t>
    </rPh>
    <rPh sb="4" eb="5">
      <t>シ</t>
    </rPh>
    <rPh sb="5" eb="6">
      <t>マチ</t>
    </rPh>
    <rPh sb="6" eb="8">
      <t>シュサイ</t>
    </rPh>
    <rPh sb="11" eb="13">
      <t>ジンケン</t>
    </rPh>
    <rPh sb="13" eb="15">
      <t>ケイハツ</t>
    </rPh>
    <rPh sb="15" eb="17">
      <t>ジギョウ</t>
    </rPh>
    <phoneticPr fontId="3"/>
  </si>
  <si>
    <t>R1実績</t>
    <phoneticPr fontId="7"/>
  </si>
  <si>
    <t>R2予定</t>
    <phoneticPr fontId="7"/>
  </si>
  <si>
    <t>第3次さいたま市生涯学習推進計画の基本方針等について（答申）</t>
    <rPh sb="0" eb="1">
      <t>ダイ</t>
    </rPh>
    <rPh sb="2" eb="3">
      <t>ジ</t>
    </rPh>
    <rPh sb="7" eb="8">
      <t>シ</t>
    </rPh>
    <rPh sb="8" eb="10">
      <t>ショウガイ</t>
    </rPh>
    <rPh sb="10" eb="12">
      <t>ガクシュウ</t>
    </rPh>
    <rPh sb="12" eb="14">
      <t>スイシン</t>
    </rPh>
    <rPh sb="14" eb="16">
      <t>ケイカク</t>
    </rPh>
    <rPh sb="17" eb="19">
      <t>キホン</t>
    </rPh>
    <rPh sb="19" eb="22">
      <t>ホウシンナド</t>
    </rPh>
    <rPh sb="27" eb="29">
      <t>トウシン</t>
    </rPh>
    <phoneticPr fontId="4"/>
  </si>
  <si>
    <t>大砂土公民館託児ボランティア「こりす」</t>
    <phoneticPr fontId="4"/>
  </si>
  <si>
    <t>さいたま市立博物館ボランティア</t>
    <phoneticPr fontId="4"/>
  </si>
  <si>
    <t>民家園ボランティア</t>
    <phoneticPr fontId="4"/>
  </si>
  <si>
    <t>図書館友の会中央支部</t>
    <phoneticPr fontId="4"/>
  </si>
  <si>
    <t>さいたま市良い本を読む運動推進員会</t>
    <phoneticPr fontId="4"/>
  </si>
  <si>
    <t>おはなしチュウチュウ</t>
    <phoneticPr fontId="4"/>
  </si>
  <si>
    <t>浦和子どもの本連絡会</t>
    <phoneticPr fontId="4"/>
  </si>
  <si>
    <t>おはなしの輪</t>
    <phoneticPr fontId="4"/>
  </si>
  <si>
    <t>音訳グループ木曜会</t>
    <phoneticPr fontId="4"/>
  </si>
  <si>
    <t>点訳グループこでまり</t>
    <phoneticPr fontId="4"/>
  </si>
  <si>
    <t>点訳絵本グループかたつむり</t>
    <phoneticPr fontId="4"/>
  </si>
  <si>
    <t>点訳絵本グループてんてん絵本の会</t>
    <phoneticPr fontId="4"/>
  </si>
  <si>
    <t>図書館友の会北浦和支部</t>
    <phoneticPr fontId="4"/>
  </si>
  <si>
    <t>ぽっぽの木</t>
    <phoneticPr fontId="4"/>
  </si>
  <si>
    <t>図書館友の会東浦和支部</t>
    <phoneticPr fontId="4"/>
  </si>
  <si>
    <t>おはなしグループどんぐり</t>
    <phoneticPr fontId="4"/>
  </si>
  <si>
    <t>保育ボランティアひまわり</t>
    <phoneticPr fontId="4"/>
  </si>
  <si>
    <t>おはなしポケット</t>
    <phoneticPr fontId="4"/>
  </si>
  <si>
    <t>大宮おはなし箱</t>
    <phoneticPr fontId="4"/>
  </si>
  <si>
    <t>りんごの木</t>
    <phoneticPr fontId="4"/>
  </si>
  <si>
    <t>二水会</t>
    <phoneticPr fontId="4"/>
  </si>
  <si>
    <t>おはなしの家</t>
    <phoneticPr fontId="4"/>
  </si>
  <si>
    <t>ゆめのはこ</t>
    <phoneticPr fontId="4"/>
  </si>
  <si>
    <t>とまと</t>
    <phoneticPr fontId="4"/>
  </si>
  <si>
    <t>ペチカ</t>
    <phoneticPr fontId="4"/>
  </si>
  <si>
    <t>与野16ミリサークル</t>
    <rPh sb="0" eb="2">
      <t>ヨノ</t>
    </rPh>
    <phoneticPr fontId="4"/>
  </si>
  <si>
    <t>ひびき</t>
    <phoneticPr fontId="4"/>
  </si>
  <si>
    <t>図書館友の会岩槻支部</t>
    <rPh sb="0" eb="3">
      <t>トショカン</t>
    </rPh>
    <rPh sb="3" eb="4">
      <t>トモ</t>
    </rPh>
    <rPh sb="5" eb="6">
      <t>カイ</t>
    </rPh>
    <rPh sb="6" eb="8">
      <t>イワツキ</t>
    </rPh>
    <rPh sb="8" eb="10">
      <t>シブ</t>
    </rPh>
    <phoneticPr fontId="4"/>
  </si>
  <si>
    <t>おはなしかご</t>
    <phoneticPr fontId="4"/>
  </si>
  <si>
    <t>けやきの会</t>
    <rPh sb="4" eb="5">
      <t>カイ</t>
    </rPh>
    <phoneticPr fontId="4"/>
  </si>
  <si>
    <t>図書館友の会桜支部</t>
    <rPh sb="0" eb="3">
      <t>トショカン</t>
    </rPh>
    <rPh sb="3" eb="4">
      <t>トモ</t>
    </rPh>
    <rPh sb="5" eb="6">
      <t>カイ</t>
    </rPh>
    <rPh sb="6" eb="7">
      <t>サクラ</t>
    </rPh>
    <rPh sb="7" eb="9">
      <t>シブ</t>
    </rPh>
    <phoneticPr fontId="4"/>
  </si>
  <si>
    <t>おはなしの会「さくらんぼ」</t>
    <rPh sb="5" eb="6">
      <t>カイ</t>
    </rPh>
    <phoneticPr fontId="4"/>
  </si>
  <si>
    <t>さくらの会</t>
    <rPh sb="4" eb="5">
      <t>カイ</t>
    </rPh>
    <phoneticPr fontId="4"/>
  </si>
  <si>
    <t>おはなしの会「えくぼ」</t>
    <rPh sb="5" eb="6">
      <t>カイ</t>
    </rPh>
    <phoneticPr fontId="4"/>
  </si>
  <si>
    <t>ものいうなべ</t>
    <phoneticPr fontId="4"/>
  </si>
  <si>
    <t>南区図書館おはなしボランティア「ひまわり」</t>
    <rPh sb="0" eb="2">
      <t>ミナミク</t>
    </rPh>
    <rPh sb="2" eb="5">
      <t>トショカン</t>
    </rPh>
    <phoneticPr fontId="4"/>
  </si>
  <si>
    <t>図書館友の会南支部／おはなしボランティア</t>
    <rPh sb="0" eb="3">
      <t>トショカン</t>
    </rPh>
    <rPh sb="3" eb="4">
      <t>トモ</t>
    </rPh>
    <rPh sb="5" eb="6">
      <t>カイ</t>
    </rPh>
    <rPh sb="6" eb="7">
      <t>ミナミ</t>
    </rPh>
    <rPh sb="7" eb="9">
      <t>シブ</t>
    </rPh>
    <phoneticPr fontId="4"/>
  </si>
  <si>
    <t>おはなしボランティア</t>
    <phoneticPr fontId="4"/>
  </si>
  <si>
    <t>タブレット教室</t>
    <phoneticPr fontId="4"/>
  </si>
  <si>
    <t>タブレット教室を通じ参加者と中学生との交流</t>
    <phoneticPr fontId="4"/>
  </si>
  <si>
    <t>すばなし、本の読み聞かせ、本の紹介、図書館見学　等</t>
    <rPh sb="5" eb="6">
      <t>ホン</t>
    </rPh>
    <rPh sb="7" eb="8">
      <t>ヨ</t>
    </rPh>
    <rPh sb="9" eb="10">
      <t>キ</t>
    </rPh>
    <rPh sb="13" eb="14">
      <t>ホン</t>
    </rPh>
    <rPh sb="15" eb="17">
      <t>ショウカイ</t>
    </rPh>
    <rPh sb="18" eb="21">
      <t>トショカン</t>
    </rPh>
    <rPh sb="21" eb="23">
      <t>ケンガク</t>
    </rPh>
    <rPh sb="24" eb="25">
      <t>トウ</t>
    </rPh>
    <phoneticPr fontId="4"/>
  </si>
  <si>
    <t>第２回市立高校４校POPバトル</t>
    <phoneticPr fontId="4"/>
  </si>
  <si>
    <t>市立高校４校の生徒が選んだおすすめ本８冊を、高校生のオリジナルPOPとともに展示</t>
    <phoneticPr fontId="4"/>
  </si>
  <si>
    <t>地域の生きがいづくり、健康づくりを目的として事業を実施する。</t>
    <rPh sb="0" eb="2">
      <t>チイキ</t>
    </rPh>
    <rPh sb="3" eb="4">
      <t>イ</t>
    </rPh>
    <rPh sb="11" eb="13">
      <t>ケンコウ</t>
    </rPh>
    <rPh sb="17" eb="19">
      <t>モクテキ</t>
    </rPh>
    <rPh sb="22" eb="24">
      <t>ジギョウ</t>
    </rPh>
    <rPh sb="25" eb="27">
      <t>ジッシ</t>
    </rPh>
    <phoneticPr fontId="4"/>
  </si>
  <si>
    <t>西浦和小学校昔遊び指導者派遣事業</t>
    <phoneticPr fontId="4"/>
  </si>
  <si>
    <t>小学校と共催で、公民館で募集したボランティアが1年生に昔遊びを教える。</t>
    <phoneticPr fontId="4"/>
  </si>
  <si>
    <t>鴻巣市ホームページ（生涯学習課）</t>
    <rPh sb="0" eb="3">
      <t>コウノスシ</t>
    </rPh>
    <rPh sb="10" eb="12">
      <t>ショウガイ</t>
    </rPh>
    <rPh sb="12" eb="14">
      <t>ガクシュウ</t>
    </rPh>
    <rPh sb="14" eb="15">
      <t>カ</t>
    </rPh>
    <phoneticPr fontId="4"/>
  </si>
  <si>
    <t>http://www.city.kounosu.saitama.jp/kosodate/gakushu/index.html</t>
    <phoneticPr fontId="4"/>
  </si>
  <si>
    <t>子どもたちの放課後の安全・安心な居場所づくり</t>
    <rPh sb="0" eb="1">
      <t>コ</t>
    </rPh>
    <rPh sb="6" eb="9">
      <t>ホウカゴ</t>
    </rPh>
    <rPh sb="10" eb="12">
      <t>アンゼン</t>
    </rPh>
    <rPh sb="13" eb="15">
      <t>アンシン</t>
    </rPh>
    <rPh sb="16" eb="19">
      <t>イバショ</t>
    </rPh>
    <phoneticPr fontId="4"/>
  </si>
  <si>
    <t>会議数
（R1）</t>
    <phoneticPr fontId="4"/>
  </si>
  <si>
    <t>障害者のための社会参加支援講座　「料理教室」</t>
    <phoneticPr fontId="4"/>
  </si>
  <si>
    <t>障害者が料理を楽しみ交流を深める講座である。</t>
    <phoneticPr fontId="4"/>
  </si>
  <si>
    <t>まちづくり協議会と市長部局との共催で、公民館利用団体の演奏とホタル鑑賞を行い、地域の活性化を図る。</t>
    <phoneticPr fontId="4"/>
  </si>
  <si>
    <t>託児付き救命講習</t>
    <phoneticPr fontId="4"/>
  </si>
  <si>
    <t>子育ての不安解消を目的に、小児・乳児への応急手当ての方法をAEDを用いた学習である。</t>
    <phoneticPr fontId="4"/>
  </si>
  <si>
    <t>公民館おはなし会</t>
    <phoneticPr fontId="4"/>
  </si>
  <si>
    <t>職員が公民館を訪問しおはなし会を行う。</t>
    <phoneticPr fontId="4"/>
  </si>
  <si>
    <t>コミュニティセンターおはなし会</t>
    <rPh sb="14" eb="15">
      <t>カイ</t>
    </rPh>
    <phoneticPr fontId="4"/>
  </si>
  <si>
    <t>職員がコミュニティセンターを訪問しおはなし会を行う。</t>
    <phoneticPr fontId="4"/>
  </si>
  <si>
    <t>なかよし広場</t>
    <rPh sb="4" eb="6">
      <t>ヒロバ</t>
    </rPh>
    <phoneticPr fontId="4"/>
  </si>
  <si>
    <t>幼児とその親の居場所づくりを支援し、保健師による相談・測定を行った。</t>
    <phoneticPr fontId="4"/>
  </si>
  <si>
    <t>子育てサロン「のこのこ」</t>
    <phoneticPr fontId="4"/>
  </si>
  <si>
    <t>子育て中の親が、子どもと気軽に参加でき、仲間づくりをする。保健師による育児相談、ミニ講座を実施する回もある。</t>
    <phoneticPr fontId="4"/>
  </si>
  <si>
    <t>出張おはなし会(子育て支援センター訪問）</t>
    <rPh sb="0" eb="2">
      <t>シュッチョウ</t>
    </rPh>
    <rPh sb="6" eb="7">
      <t>カイ</t>
    </rPh>
    <phoneticPr fontId="4"/>
  </si>
  <si>
    <t>絵本の読み聞かせ、手遊び等</t>
    <rPh sb="9" eb="11">
      <t>テアソ</t>
    </rPh>
    <rPh sb="12" eb="13">
      <t>トウ</t>
    </rPh>
    <phoneticPr fontId="4"/>
  </si>
  <si>
    <t>初めてのパソコン教室</t>
    <rPh sb="0" eb="1">
      <t>ハジ</t>
    </rPh>
    <rPh sb="8" eb="10">
      <t>キョウシツ</t>
    </rPh>
    <phoneticPr fontId="4"/>
  </si>
  <si>
    <t>近隣の中学校を会場にして、パソコンの基本操作やはがき印刷に挑戦した。</t>
    <phoneticPr fontId="4"/>
  </si>
  <si>
    <t>タブレット教室</t>
    <rPh sb="5" eb="7">
      <t>キョウシツ</t>
    </rPh>
    <phoneticPr fontId="4"/>
  </si>
  <si>
    <t>学校の夏休みの期間を利用し、中学校のパソコン教室で、学校の先生と生徒が講師となり指導する。</t>
    <phoneticPr fontId="4"/>
  </si>
  <si>
    <t>祖父母向け、乳幼児・小学生への絵本の読み聞かせ・わらべうた等</t>
    <phoneticPr fontId="4"/>
  </si>
  <si>
    <t>工作教室・お楽しみ会・映画会</t>
    <rPh sb="0" eb="2">
      <t>コウサク</t>
    </rPh>
    <rPh sb="2" eb="4">
      <t>キョウシツ</t>
    </rPh>
    <rPh sb="6" eb="7">
      <t>タノ</t>
    </rPh>
    <rPh sb="9" eb="10">
      <t>カイ</t>
    </rPh>
    <phoneticPr fontId="4"/>
  </si>
  <si>
    <t>工作教室、子ども映画会・名作映画会</t>
    <rPh sb="0" eb="2">
      <t>コウサク</t>
    </rPh>
    <rPh sb="2" eb="4">
      <t>キョウシツ</t>
    </rPh>
    <phoneticPr fontId="4"/>
  </si>
  <si>
    <t>講座</t>
    <phoneticPr fontId="4"/>
  </si>
  <si>
    <t>鉄道、歴史講座等</t>
    <rPh sb="0" eb="2">
      <t>テツドウ</t>
    </rPh>
    <rPh sb="3" eb="5">
      <t>レキシ</t>
    </rPh>
    <rPh sb="5" eb="7">
      <t>コウザ</t>
    </rPh>
    <rPh sb="7" eb="8">
      <t>トウ</t>
    </rPh>
    <phoneticPr fontId="4"/>
  </si>
  <si>
    <t>健康講座～目の健康を守るために知っておきたいこと～</t>
    <phoneticPr fontId="4"/>
  </si>
  <si>
    <t>専門医から、目の健康にまつわる最新の医療について学んだ。</t>
    <phoneticPr fontId="4"/>
  </si>
  <si>
    <t>冬休み子ども公民館/ボルダリング教室</t>
    <phoneticPr fontId="4"/>
  </si>
  <si>
    <t>小学生を対象に行うボルダリング教室</t>
    <phoneticPr fontId="4"/>
  </si>
  <si>
    <t>若者事業/プロが教えるイタリアン料理</t>
    <phoneticPr fontId="4"/>
  </si>
  <si>
    <t>若者を対象にイタリアン料理を学び、交流を深める教室</t>
    <phoneticPr fontId="4"/>
  </si>
  <si>
    <t>創業相談会等</t>
    <rPh sb="2" eb="4">
      <t>ソウダン</t>
    </rPh>
    <rPh sb="4" eb="5">
      <t>カイ</t>
    </rPh>
    <rPh sb="5" eb="6">
      <t>トウ</t>
    </rPh>
    <phoneticPr fontId="4"/>
  </si>
  <si>
    <t>創業に関する相談会等</t>
    <rPh sb="3" eb="4">
      <t>カン</t>
    </rPh>
    <rPh sb="6" eb="8">
      <t>ソウダン</t>
    </rPh>
    <rPh sb="8" eb="9">
      <t>カイ</t>
    </rPh>
    <rPh sb="9" eb="10">
      <t>トウ</t>
    </rPh>
    <phoneticPr fontId="4"/>
  </si>
  <si>
    <t>バリアフリー映画会</t>
    <rPh sb="6" eb="8">
      <t>エイガ</t>
    </rPh>
    <rPh sb="8" eb="9">
      <t>カイ</t>
    </rPh>
    <phoneticPr fontId="4"/>
  </si>
  <si>
    <t>日本語字幕と音声ガイドが付いたバリアフリー映画会を開催</t>
    <phoneticPr fontId="4"/>
  </si>
  <si>
    <t>アルディージャ訪問おはなし会</t>
    <phoneticPr fontId="4"/>
  </si>
  <si>
    <t>大宮アルディージャのホームゲームに合わせ、スタジアムを訪問しておはなし会を開催</t>
    <phoneticPr fontId="4"/>
  </si>
  <si>
    <t>大学の持つ機能を地域に開放し、地域と大学の連携を図るとともに、市民の持つ高度かつ専門的な学習意欲に応えることを目的として実施。</t>
    <phoneticPr fontId="4"/>
  </si>
  <si>
    <t>～ジャパンブルー～藍染め講座</t>
    <phoneticPr fontId="4"/>
  </si>
  <si>
    <t>藍の種播きから収穫までを行い、藍の生葉で生糸を染める。</t>
    <phoneticPr fontId="4"/>
  </si>
  <si>
    <t>さいたま市親の学習ファシリテーター養成講座</t>
    <phoneticPr fontId="4"/>
  </si>
  <si>
    <t>公民館等で行われている「親の学習事業」の進行役である「さいたま市親の学習ファシリテーター」として活動するためのスキルを学ぶ講座である。</t>
    <phoneticPr fontId="4"/>
  </si>
  <si>
    <t>心と心をつないで</t>
    <rPh sb="0" eb="1">
      <t>ココロ</t>
    </rPh>
    <rPh sb="2" eb="3">
      <t>ココロ</t>
    </rPh>
    <phoneticPr fontId="4"/>
  </si>
  <si>
    <t>導犬についてデモンストレーションを交えながら学び、誰もが住みよいまちづくりについて考える。</t>
    <phoneticPr fontId="4"/>
  </si>
  <si>
    <t>学びを通して生きる力を育む生涯学習社会の推進</t>
    <rPh sb="0" eb="1">
      <t>マナ</t>
    </rPh>
    <rPh sb="3" eb="4">
      <t>トオ</t>
    </rPh>
    <rPh sb="6" eb="7">
      <t>イ</t>
    </rPh>
    <rPh sb="9" eb="10">
      <t>チカラ</t>
    </rPh>
    <rPh sb="11" eb="12">
      <t>ハグク</t>
    </rPh>
    <rPh sb="13" eb="15">
      <t>ショウガイ</t>
    </rPh>
    <rPh sb="15" eb="17">
      <t>ガクシュウ</t>
    </rPh>
    <rPh sb="17" eb="19">
      <t>シャカイ</t>
    </rPh>
    <rPh sb="20" eb="22">
      <t>スイシン</t>
    </rPh>
    <phoneticPr fontId="3"/>
  </si>
  <si>
    <t>子どもクラブ</t>
    <rPh sb="0" eb="1">
      <t>コ</t>
    </rPh>
    <phoneticPr fontId="4"/>
  </si>
  <si>
    <t>夏休み等を有効活用し、地元高校等の協力により、様々な体験型の学習を行い、事業を通して子ども同士の交流を図る。</t>
    <rPh sb="11" eb="13">
      <t>ジモト</t>
    </rPh>
    <rPh sb="13" eb="15">
      <t>コウコウ</t>
    </rPh>
    <rPh sb="15" eb="16">
      <t>トウ</t>
    </rPh>
    <rPh sb="17" eb="19">
      <t>キョウリョク</t>
    </rPh>
    <phoneticPr fontId="4"/>
  </si>
  <si>
    <t>野鳥や植物、昆虫等の観察する生きもの調査会を実施する。</t>
    <rPh sb="0" eb="2">
      <t>ヤチョウ</t>
    </rPh>
    <rPh sb="3" eb="5">
      <t>ショクブツ</t>
    </rPh>
    <rPh sb="6" eb="8">
      <t>コンチュウ</t>
    </rPh>
    <rPh sb="8" eb="9">
      <t>トウ</t>
    </rPh>
    <rPh sb="10" eb="12">
      <t>カンサツ</t>
    </rPh>
    <rPh sb="14" eb="15">
      <t>イ</t>
    </rPh>
    <rPh sb="18" eb="21">
      <t>チョウサカイ</t>
    </rPh>
    <rPh sb="22" eb="24">
      <t>ジッシ</t>
    </rPh>
    <phoneticPr fontId="4"/>
  </si>
  <si>
    <t>チャレンジ!シニア講座</t>
    <rPh sb="9" eb="11">
      <t>コウザ</t>
    </rPh>
    <phoneticPr fontId="4"/>
  </si>
  <si>
    <t>高年者が明るく元気で潤いのある生活を送れるよう新たな生涯学習の機会を提供するとともに、悪徳商法についての講演や事例に基づき防犯対策等を学んだ。</t>
    <rPh sb="0" eb="3">
      <t>コウネンシャ</t>
    </rPh>
    <rPh sb="4" eb="5">
      <t>アカ</t>
    </rPh>
    <rPh sb="7" eb="9">
      <t>ゲンキ</t>
    </rPh>
    <rPh sb="10" eb="11">
      <t>ウルオ</t>
    </rPh>
    <rPh sb="15" eb="17">
      <t>セイカツ</t>
    </rPh>
    <rPh sb="18" eb="19">
      <t>オク</t>
    </rPh>
    <rPh sb="23" eb="24">
      <t>アラ</t>
    </rPh>
    <rPh sb="26" eb="28">
      <t>ショウガイ</t>
    </rPh>
    <rPh sb="28" eb="30">
      <t>ガクシュウ</t>
    </rPh>
    <rPh sb="31" eb="33">
      <t>キカイ</t>
    </rPh>
    <rPh sb="34" eb="36">
      <t>テイキョウ</t>
    </rPh>
    <rPh sb="43" eb="45">
      <t>アクトク</t>
    </rPh>
    <rPh sb="55" eb="57">
      <t>ジレイ</t>
    </rPh>
    <rPh sb="58" eb="59">
      <t>モト</t>
    </rPh>
    <rPh sb="65" eb="66">
      <t>トウ</t>
    </rPh>
    <phoneticPr fontId="4"/>
  </si>
  <si>
    <t>健康講座</t>
    <rPh sb="0" eb="2">
      <t>ケンコウ</t>
    </rPh>
    <rPh sb="2" eb="4">
      <t>コウザ</t>
    </rPh>
    <phoneticPr fontId="5"/>
  </si>
  <si>
    <t>うたごえひろば</t>
    <phoneticPr fontId="4"/>
  </si>
  <si>
    <t>参加者の交流の場を提供するとともに、地域住民へ文化センター施設を広める。</t>
    <rPh sb="0" eb="3">
      <t>サンカシャ</t>
    </rPh>
    <rPh sb="4" eb="6">
      <t>コウリュウ</t>
    </rPh>
    <rPh sb="7" eb="8">
      <t>バ</t>
    </rPh>
    <rPh sb="9" eb="11">
      <t>テイキョウ</t>
    </rPh>
    <rPh sb="18" eb="20">
      <t>チイキ</t>
    </rPh>
    <rPh sb="20" eb="22">
      <t>ジュウミン</t>
    </rPh>
    <rPh sb="23" eb="25">
      <t>ブンカ</t>
    </rPh>
    <rPh sb="29" eb="31">
      <t>シセツ</t>
    </rPh>
    <rPh sb="32" eb="33">
      <t>ヒロ</t>
    </rPh>
    <phoneticPr fontId="4"/>
  </si>
  <si>
    <t>R2</t>
    <phoneticPr fontId="4"/>
  </si>
  <si>
    <t>戸田市生涯学習人材バンク「人材の森」</t>
    <rPh sb="0" eb="3">
      <t>トダシ</t>
    </rPh>
    <rPh sb="3" eb="7">
      <t>ショウガイガクシュウ</t>
    </rPh>
    <rPh sb="7" eb="9">
      <t>ジンザイ</t>
    </rPh>
    <rPh sb="13" eb="15">
      <t>ジンザイ</t>
    </rPh>
    <rPh sb="16" eb="17">
      <t>モリ</t>
    </rPh>
    <phoneticPr fontId="4"/>
  </si>
  <si>
    <t>旧高橋家住宅央六ボランティア</t>
    <rPh sb="0" eb="1">
      <t>キュウ</t>
    </rPh>
    <rPh sb="1" eb="4">
      <t>タカハシケ</t>
    </rPh>
    <rPh sb="4" eb="6">
      <t>ジュウタク</t>
    </rPh>
    <rPh sb="6" eb="7">
      <t>オウ</t>
    </rPh>
    <rPh sb="7" eb="8">
      <t>ロク</t>
    </rPh>
    <phoneticPr fontId="17"/>
  </si>
  <si>
    <t>旧高橋家住宅登録ボランティア</t>
  </si>
  <si>
    <t>ひいらぎ２００３</t>
  </si>
  <si>
    <t>旧高橋家住宅活用事業</t>
    <rPh sb="0" eb="1">
      <t>キュウ</t>
    </rPh>
    <rPh sb="1" eb="4">
      <t>タカハシケ</t>
    </rPh>
    <rPh sb="4" eb="6">
      <t>ジュウタク</t>
    </rPh>
    <rPh sb="6" eb="8">
      <t>カツヨウ</t>
    </rPh>
    <rPh sb="8" eb="10">
      <t>ジギョウ</t>
    </rPh>
    <phoneticPr fontId="17"/>
  </si>
  <si>
    <t>郷土への理解を図るため、重要文化財「旧高橋家住宅」を活用し、地域の郷土食や年中行事に関する体験学習などを実施した。</t>
    <rPh sb="0" eb="2">
      <t>キョウド</t>
    </rPh>
    <rPh sb="4" eb="6">
      <t>リカイ</t>
    </rPh>
    <rPh sb="7" eb="8">
      <t>ハカ</t>
    </rPh>
    <rPh sb="12" eb="14">
      <t>ジュウヨウ</t>
    </rPh>
    <rPh sb="14" eb="17">
      <t>ブンカザイ</t>
    </rPh>
    <rPh sb="18" eb="19">
      <t>キュウ</t>
    </rPh>
    <rPh sb="19" eb="22">
      <t>タカハシケ</t>
    </rPh>
    <rPh sb="22" eb="24">
      <t>ジュウタク</t>
    </rPh>
    <rPh sb="26" eb="28">
      <t>カツヨウ</t>
    </rPh>
    <rPh sb="30" eb="32">
      <t>チイキ</t>
    </rPh>
    <rPh sb="33" eb="35">
      <t>キョウド</t>
    </rPh>
    <rPh sb="35" eb="36">
      <t>ショク</t>
    </rPh>
    <rPh sb="37" eb="39">
      <t>ネンチュウ</t>
    </rPh>
    <rPh sb="39" eb="41">
      <t>ギョウジ</t>
    </rPh>
    <rPh sb="42" eb="43">
      <t>カン</t>
    </rPh>
    <rPh sb="45" eb="47">
      <t>タイケン</t>
    </rPh>
    <rPh sb="47" eb="49">
      <t>ガクシュウ</t>
    </rPh>
    <rPh sb="52" eb="54">
      <t>ジッシ</t>
    </rPh>
    <phoneticPr fontId="17"/>
  </si>
  <si>
    <t>第34回企画展「朝霞から見る古墳の出現」</t>
    <rPh sb="0" eb="1">
      <t>ダイ</t>
    </rPh>
    <rPh sb="3" eb="4">
      <t>カイ</t>
    </rPh>
    <rPh sb="4" eb="7">
      <t>キカクテン</t>
    </rPh>
    <rPh sb="8" eb="10">
      <t>アサカ</t>
    </rPh>
    <rPh sb="12" eb="13">
      <t>ミ</t>
    </rPh>
    <rPh sb="14" eb="16">
      <t>コフン</t>
    </rPh>
    <rPh sb="17" eb="19">
      <t>シュツゲン</t>
    </rPh>
    <phoneticPr fontId="17"/>
  </si>
  <si>
    <t>墳墓とその出土土器に着目し、朝霞地域の側から見た古墳の出現、それに伴う当時の人の動きや地域色について紹介した。</t>
    <rPh sb="0" eb="2">
      <t>フンボ</t>
    </rPh>
    <rPh sb="5" eb="7">
      <t>シュツド</t>
    </rPh>
    <rPh sb="7" eb="9">
      <t>ドキ</t>
    </rPh>
    <rPh sb="10" eb="12">
      <t>チャクモク</t>
    </rPh>
    <rPh sb="14" eb="16">
      <t>アサカ</t>
    </rPh>
    <rPh sb="16" eb="18">
      <t>チイキ</t>
    </rPh>
    <rPh sb="19" eb="20">
      <t>ガワ</t>
    </rPh>
    <rPh sb="22" eb="23">
      <t>ミ</t>
    </rPh>
    <rPh sb="24" eb="26">
      <t>コフン</t>
    </rPh>
    <rPh sb="27" eb="29">
      <t>シュツゲン</t>
    </rPh>
    <rPh sb="33" eb="34">
      <t>トモナ</t>
    </rPh>
    <rPh sb="35" eb="37">
      <t>トウジ</t>
    </rPh>
    <rPh sb="38" eb="39">
      <t>ヒト</t>
    </rPh>
    <rPh sb="40" eb="41">
      <t>ウゴ</t>
    </rPh>
    <rPh sb="43" eb="45">
      <t>チイキ</t>
    </rPh>
    <rPh sb="45" eb="46">
      <t>ショク</t>
    </rPh>
    <rPh sb="50" eb="52">
      <t>ショウカイ</t>
    </rPh>
    <phoneticPr fontId="17"/>
  </si>
  <si>
    <t>テーマ展示</t>
    <rPh sb="3" eb="5">
      <t>テンジ</t>
    </rPh>
    <phoneticPr fontId="17"/>
  </si>
  <si>
    <t>テーマを決めて収蔵資料などを紹介する展示を実施した。</t>
    <rPh sb="4" eb="5">
      <t>キ</t>
    </rPh>
    <rPh sb="7" eb="9">
      <t>シュウゾウ</t>
    </rPh>
    <rPh sb="9" eb="11">
      <t>シリョウ</t>
    </rPh>
    <rPh sb="14" eb="16">
      <t>ショウカイ</t>
    </rPh>
    <rPh sb="18" eb="20">
      <t>テンジ</t>
    </rPh>
    <rPh sb="21" eb="23">
      <t>ジッシ</t>
    </rPh>
    <phoneticPr fontId="17"/>
  </si>
  <si>
    <t>ギャラリー展示</t>
    <rPh sb="5" eb="7">
      <t>テンジ</t>
    </rPh>
    <phoneticPr fontId="17"/>
  </si>
  <si>
    <t>ワークショップで制作した絵画などを、博物館ギャラリーで展示。</t>
    <rPh sb="8" eb="10">
      <t>セイサク</t>
    </rPh>
    <rPh sb="12" eb="14">
      <t>カイガ</t>
    </rPh>
    <rPh sb="18" eb="21">
      <t>ハクブツカン</t>
    </rPh>
    <rPh sb="27" eb="29">
      <t>テンジ</t>
    </rPh>
    <phoneticPr fontId="17"/>
  </si>
  <si>
    <t>古文書講座</t>
    <rPh sb="0" eb="3">
      <t>コモンジョ</t>
    </rPh>
    <rPh sb="3" eb="5">
      <t>コウザ</t>
    </rPh>
    <phoneticPr fontId="17"/>
  </si>
  <si>
    <t>市内に残された古文書を読み解き、地域の歴史を学習した。</t>
    <rPh sb="0" eb="2">
      <t>シナイ</t>
    </rPh>
    <rPh sb="3" eb="4">
      <t>ノコ</t>
    </rPh>
    <rPh sb="7" eb="10">
      <t>コモンジョ</t>
    </rPh>
    <rPh sb="11" eb="12">
      <t>ヨ</t>
    </rPh>
    <rPh sb="13" eb="14">
      <t>ト</t>
    </rPh>
    <rPh sb="16" eb="18">
      <t>チイキ</t>
    </rPh>
    <rPh sb="19" eb="21">
      <t>レキシ</t>
    </rPh>
    <rPh sb="22" eb="24">
      <t>ガクシュウ</t>
    </rPh>
    <phoneticPr fontId="17"/>
  </si>
  <si>
    <t>博物館体験教室</t>
    <rPh sb="0" eb="3">
      <t>ハクブツカン</t>
    </rPh>
    <rPh sb="3" eb="5">
      <t>タイケン</t>
    </rPh>
    <rPh sb="5" eb="7">
      <t>キョウシツ</t>
    </rPh>
    <phoneticPr fontId="17"/>
  </si>
  <si>
    <t>郷土史や伝統文化への興味と理解を図るため、体験学習を実施。</t>
    <rPh sb="0" eb="2">
      <t>キョウド</t>
    </rPh>
    <rPh sb="2" eb="3">
      <t>フミ</t>
    </rPh>
    <rPh sb="4" eb="6">
      <t>デントウ</t>
    </rPh>
    <rPh sb="6" eb="8">
      <t>ブンカ</t>
    </rPh>
    <rPh sb="10" eb="12">
      <t>キョウミ</t>
    </rPh>
    <rPh sb="13" eb="15">
      <t>リカイ</t>
    </rPh>
    <rPh sb="16" eb="17">
      <t>ハカ</t>
    </rPh>
    <rPh sb="21" eb="22">
      <t>カラダ</t>
    </rPh>
    <rPh sb="22" eb="23">
      <t>ゲン</t>
    </rPh>
    <rPh sb="23" eb="25">
      <t>ガクシュウ</t>
    </rPh>
    <rPh sb="26" eb="28">
      <t>ジッシ</t>
    </rPh>
    <phoneticPr fontId="17"/>
  </si>
  <si>
    <t>夏休み体験教室</t>
    <rPh sb="0" eb="2">
      <t>ナツヤス</t>
    </rPh>
    <rPh sb="3" eb="5">
      <t>タイケン</t>
    </rPh>
    <rPh sb="5" eb="7">
      <t>キョウシツ</t>
    </rPh>
    <phoneticPr fontId="17"/>
  </si>
  <si>
    <t>小学生の郷土の自然や歴史への関心を図る体験教室を実施。</t>
    <rPh sb="0" eb="3">
      <t>ショウガクセイ</t>
    </rPh>
    <rPh sb="4" eb="6">
      <t>キョウド</t>
    </rPh>
    <rPh sb="7" eb="9">
      <t>シゼン</t>
    </rPh>
    <rPh sb="10" eb="12">
      <t>レキシ</t>
    </rPh>
    <rPh sb="14" eb="16">
      <t>カンシン</t>
    </rPh>
    <rPh sb="17" eb="18">
      <t>ハカ</t>
    </rPh>
    <rPh sb="19" eb="21">
      <t>タイケン</t>
    </rPh>
    <rPh sb="21" eb="23">
      <t>キョウシツ</t>
    </rPh>
    <rPh sb="24" eb="26">
      <t>ジッシ</t>
    </rPh>
    <phoneticPr fontId="17"/>
  </si>
  <si>
    <t>夏休み子ども料理教室</t>
  </si>
  <si>
    <t>市内の本格イタリアンレストランの協力のもと、子どもが料理を作る体験をする。作った料理を保護者へ提供することで、家庭内の絆を育みながら食育を行う機会を提供する。</t>
    <rPh sb="0" eb="2">
      <t>シナイ</t>
    </rPh>
    <rPh sb="3" eb="5">
      <t>ホンカク</t>
    </rPh>
    <rPh sb="16" eb="18">
      <t>キョウリョク</t>
    </rPh>
    <rPh sb="22" eb="23">
      <t>コ</t>
    </rPh>
    <rPh sb="26" eb="28">
      <t>リョウリ</t>
    </rPh>
    <rPh sb="29" eb="30">
      <t>ツク</t>
    </rPh>
    <rPh sb="31" eb="33">
      <t>タイケン</t>
    </rPh>
    <rPh sb="37" eb="38">
      <t>ツク</t>
    </rPh>
    <rPh sb="40" eb="42">
      <t>リョウリ</t>
    </rPh>
    <rPh sb="43" eb="46">
      <t>ホゴシャ</t>
    </rPh>
    <rPh sb="47" eb="49">
      <t>テイキョウ</t>
    </rPh>
    <rPh sb="55" eb="58">
      <t>カテイナイ</t>
    </rPh>
    <rPh sb="59" eb="60">
      <t>キズナ</t>
    </rPh>
    <rPh sb="66" eb="68">
      <t>ショクイク</t>
    </rPh>
    <rPh sb="69" eb="70">
      <t>オコナ</t>
    </rPh>
    <rPh sb="71" eb="73">
      <t>キカイ</t>
    </rPh>
    <rPh sb="74" eb="76">
      <t>テイキョウ</t>
    </rPh>
    <phoneticPr fontId="17"/>
  </si>
  <si>
    <t>テーマ展示「丸沼芸術のコレクション」</t>
    <rPh sb="3" eb="5">
      <t>テンジ</t>
    </rPh>
    <rPh sb="6" eb="7">
      <t>マル</t>
    </rPh>
    <rPh sb="7" eb="8">
      <t>ヌマ</t>
    </rPh>
    <rPh sb="8" eb="10">
      <t>ゲイジュツ</t>
    </rPh>
    <phoneticPr fontId="17"/>
  </si>
  <si>
    <t>創設35周年を迎えた市内の「丸沼芸術の森」との共催により、コレクションから「花」と「人」をテーマに厳選された31点の優品を紹介。</t>
    <rPh sb="0" eb="2">
      <t>ソウセツ</t>
    </rPh>
    <rPh sb="4" eb="6">
      <t>シュウネン</t>
    </rPh>
    <rPh sb="7" eb="8">
      <t>ムカ</t>
    </rPh>
    <rPh sb="10" eb="12">
      <t>シナイ</t>
    </rPh>
    <rPh sb="14" eb="15">
      <t>マル</t>
    </rPh>
    <rPh sb="15" eb="16">
      <t>ヌマ</t>
    </rPh>
    <rPh sb="16" eb="18">
      <t>ゲイジュツ</t>
    </rPh>
    <rPh sb="19" eb="20">
      <t>モリ</t>
    </rPh>
    <rPh sb="23" eb="25">
      <t>キョウサイ</t>
    </rPh>
    <rPh sb="38" eb="39">
      <t>ハナ</t>
    </rPh>
    <rPh sb="42" eb="43">
      <t>ヒト</t>
    </rPh>
    <rPh sb="49" eb="51">
      <t>ゲンセン</t>
    </rPh>
    <rPh sb="56" eb="57">
      <t>テン</t>
    </rPh>
    <rPh sb="58" eb="59">
      <t>ユウ</t>
    </rPh>
    <rPh sb="59" eb="60">
      <t>ヒン</t>
    </rPh>
    <rPh sb="61" eb="63">
      <t>ショウカイ</t>
    </rPh>
    <phoneticPr fontId="17"/>
  </si>
  <si>
    <t>いろは大学（テレビ朝日講座）</t>
  </si>
  <si>
    <t>60歳以上を対象とした事業。歴史・文学・ものづくり等を学習しながら仲間作りを図る。
また、受講生が企画・運営する自主事業も実施。5/22 ニュース番組の裏側 テレビ朝日講座でテレビ朝日アナウンサーによる講座を実施。</t>
  </si>
  <si>
    <t>女子力向上委員会</t>
  </si>
  <si>
    <t>10代～20代の若い世代に地域活動・地域活動拠点として公共施設に興味を
持ってもうための自分磨きワークショップ。11/9POLAによるメイクレッスン
11/16美容室Blossom(ブロッサム）によるヘアメイクレッスン。</t>
  </si>
  <si>
    <t>和光市民大学（特別講座）</t>
    <rPh sb="0" eb="2">
      <t>ワコウ</t>
    </rPh>
    <rPh sb="2" eb="4">
      <t>シミン</t>
    </rPh>
    <rPh sb="4" eb="6">
      <t>ダイガク</t>
    </rPh>
    <rPh sb="7" eb="9">
      <t>トクベツ</t>
    </rPh>
    <rPh sb="9" eb="11">
      <t>コウザ</t>
    </rPh>
    <phoneticPr fontId="3"/>
  </si>
  <si>
    <t>食品メーカーから講師を招き、「食」をテーマにした講演会を実施</t>
    <rPh sb="0" eb="2">
      <t>ショクヒン</t>
    </rPh>
    <rPh sb="8" eb="10">
      <t>コウシ</t>
    </rPh>
    <rPh sb="11" eb="12">
      <t>マネ</t>
    </rPh>
    <rPh sb="15" eb="16">
      <t>ショク</t>
    </rPh>
    <rPh sb="24" eb="27">
      <t>コウエンカイ</t>
    </rPh>
    <rPh sb="28" eb="30">
      <t>ジッシ</t>
    </rPh>
    <phoneticPr fontId="3"/>
  </si>
  <si>
    <t>シニア向け　もつと使おう!楽しいスマホ講座</t>
  </si>
  <si>
    <t>NPO法人シニアSOHO世田谷と連携し、シニア世代のICTの効果的活用を目的とした講座を開催</t>
    <phoneticPr fontId="4"/>
  </si>
  <si>
    <t>新座市内大学公開講座</t>
    <rPh sb="0" eb="4">
      <t>ニイザシナイ</t>
    </rPh>
    <rPh sb="4" eb="6">
      <t>ダイガク</t>
    </rPh>
    <rPh sb="6" eb="8">
      <t>コウカイ</t>
    </rPh>
    <rPh sb="8" eb="10">
      <t>コウザ</t>
    </rPh>
    <phoneticPr fontId="22"/>
  </si>
  <si>
    <t>市内3大学の協力の下、各大学の持つ人材・施設を活用するとともに、個々の大学の特性を生かし専門的で質の高い講座を開設。</t>
    <rPh sb="0" eb="2">
      <t>シナイ</t>
    </rPh>
    <rPh sb="3" eb="5">
      <t>ダイガク</t>
    </rPh>
    <rPh sb="6" eb="8">
      <t>キョウリョク</t>
    </rPh>
    <rPh sb="9" eb="10">
      <t>シタ</t>
    </rPh>
    <rPh sb="11" eb="14">
      <t>カクダイガク</t>
    </rPh>
    <rPh sb="15" eb="16">
      <t>モ</t>
    </rPh>
    <rPh sb="17" eb="19">
      <t>ジンザイ</t>
    </rPh>
    <rPh sb="20" eb="22">
      <t>シセツ</t>
    </rPh>
    <rPh sb="23" eb="25">
      <t>カツヨウ</t>
    </rPh>
    <rPh sb="32" eb="34">
      <t>ココ</t>
    </rPh>
    <rPh sb="35" eb="37">
      <t>ダイガク</t>
    </rPh>
    <rPh sb="38" eb="40">
      <t>トクセイ</t>
    </rPh>
    <rPh sb="41" eb="42">
      <t>ナマ</t>
    </rPh>
    <rPh sb="44" eb="47">
      <t>センモンテキ</t>
    </rPh>
    <rPh sb="48" eb="49">
      <t>シツ</t>
    </rPh>
    <rPh sb="50" eb="51">
      <t>タカ</t>
    </rPh>
    <rPh sb="52" eb="54">
      <t>コウザ</t>
    </rPh>
    <rPh sb="55" eb="57">
      <t>カイセツ</t>
    </rPh>
    <phoneticPr fontId="22"/>
  </si>
  <si>
    <t>家庭教育学級講演会</t>
    <phoneticPr fontId="4"/>
  </si>
  <si>
    <t>近隣の小学校及びＰＴＡと連携し、家庭教育をテーマとした講演会を開催するための企画準備会を実施。</t>
    <phoneticPr fontId="17"/>
  </si>
  <si>
    <t>プログラミング教室</t>
    <phoneticPr fontId="4"/>
  </si>
  <si>
    <t>新座総合技術高等学校の協力を得て、教諭、生徒を講師として招聘し、開催した。</t>
    <phoneticPr fontId="4"/>
  </si>
  <si>
    <t>おばけ屋敷へようこそ</t>
    <rPh sb="3" eb="5">
      <t>ヤシキ</t>
    </rPh>
    <phoneticPr fontId="2"/>
  </si>
  <si>
    <t>東洋大学講師派遣事業共催で、自国の歴史について理解を深める事業を開催。</t>
    <rPh sb="0" eb="2">
      <t>トウヨウ</t>
    </rPh>
    <rPh sb="2" eb="4">
      <t>ダイガク</t>
    </rPh>
    <rPh sb="4" eb="6">
      <t>コウシ</t>
    </rPh>
    <rPh sb="6" eb="8">
      <t>ハケン</t>
    </rPh>
    <rPh sb="8" eb="10">
      <t>ジギョウ</t>
    </rPh>
    <rPh sb="10" eb="12">
      <t>キョウサイ</t>
    </rPh>
    <rPh sb="14" eb="16">
      <t>ジコク</t>
    </rPh>
    <rPh sb="17" eb="19">
      <t>レキシ</t>
    </rPh>
    <rPh sb="23" eb="25">
      <t>リカイ</t>
    </rPh>
    <rPh sb="26" eb="27">
      <t>フカ</t>
    </rPh>
    <rPh sb="29" eb="31">
      <t>ジギョウ</t>
    </rPh>
    <rPh sb="32" eb="34">
      <t>カイサイ</t>
    </rPh>
    <phoneticPr fontId="23"/>
  </si>
  <si>
    <t>出前講座</t>
    <rPh sb="0" eb="2">
      <t>デマエ</t>
    </rPh>
    <rPh sb="2" eb="4">
      <t>コウザ</t>
    </rPh>
    <phoneticPr fontId="22"/>
  </si>
  <si>
    <t>新座市民総合大学</t>
    <rPh sb="0" eb="3">
      <t>ニイザシ</t>
    </rPh>
    <rPh sb="3" eb="4">
      <t>ミン</t>
    </rPh>
    <rPh sb="4" eb="6">
      <t>ソウゴウ</t>
    </rPh>
    <rPh sb="6" eb="8">
      <t>ダイガク</t>
    </rPh>
    <phoneticPr fontId="22"/>
  </si>
  <si>
    <t>ボッチャ体験講座</t>
    <rPh sb="4" eb="6">
      <t>タイケン</t>
    </rPh>
    <rPh sb="6" eb="8">
      <t>コウザ</t>
    </rPh>
    <phoneticPr fontId="22"/>
  </si>
  <si>
    <t>市長部局のオリンピック・パラリンピック推進室と連携し、埼玉県ボッチャ協会の講師を招聘し開催した。</t>
    <rPh sb="0" eb="2">
      <t>シチョウ</t>
    </rPh>
    <rPh sb="2" eb="4">
      <t>ブキョク</t>
    </rPh>
    <rPh sb="19" eb="21">
      <t>スイシン</t>
    </rPh>
    <rPh sb="21" eb="22">
      <t>シツ</t>
    </rPh>
    <rPh sb="23" eb="25">
      <t>レンケイ</t>
    </rPh>
    <rPh sb="27" eb="30">
      <t>サイタマケン</t>
    </rPh>
    <rPh sb="34" eb="36">
      <t>キョウカイ</t>
    </rPh>
    <rPh sb="37" eb="39">
      <t>コウシ</t>
    </rPh>
    <rPh sb="40" eb="42">
      <t>ショウヘイ</t>
    </rPh>
    <rPh sb="43" eb="45">
      <t>カイサイ</t>
    </rPh>
    <phoneticPr fontId="4"/>
  </si>
  <si>
    <t>みるく広場</t>
  </si>
  <si>
    <t>NPO法人新座子育てネットワークと連携し、地域の子育てを考える講座を開催</t>
    <phoneticPr fontId="4"/>
  </si>
  <si>
    <t>市内3大学の協力の下、各大学の持つ人材・施設を活用するとともに、個々の大学の特性をいかし、専門的で質の高い講座を開設。</t>
    <rPh sb="0" eb="2">
      <t>シナイ</t>
    </rPh>
    <rPh sb="3" eb="5">
      <t>ダイガク</t>
    </rPh>
    <rPh sb="6" eb="8">
      <t>キョウリョク</t>
    </rPh>
    <rPh sb="9" eb="10">
      <t>シタ</t>
    </rPh>
    <rPh sb="11" eb="14">
      <t>カクダイガク</t>
    </rPh>
    <rPh sb="15" eb="16">
      <t>モ</t>
    </rPh>
    <rPh sb="17" eb="19">
      <t>ジンザイ</t>
    </rPh>
    <rPh sb="20" eb="22">
      <t>シセツ</t>
    </rPh>
    <rPh sb="23" eb="25">
      <t>カツヨウ</t>
    </rPh>
    <rPh sb="32" eb="34">
      <t>ココ</t>
    </rPh>
    <rPh sb="35" eb="37">
      <t>ダイガク</t>
    </rPh>
    <rPh sb="38" eb="40">
      <t>トクセイ</t>
    </rPh>
    <rPh sb="45" eb="48">
      <t>センモンテキ</t>
    </rPh>
    <rPh sb="49" eb="50">
      <t>シツ</t>
    </rPh>
    <rPh sb="51" eb="52">
      <t>タカ</t>
    </rPh>
    <rPh sb="53" eb="55">
      <t>コウザ</t>
    </rPh>
    <rPh sb="56" eb="58">
      <t>カイセツ</t>
    </rPh>
    <phoneticPr fontId="22"/>
  </si>
  <si>
    <t>子ども大学にいざ</t>
    <rPh sb="0" eb="1">
      <t>コ</t>
    </rPh>
    <rPh sb="3" eb="5">
      <t>ダイガク</t>
    </rPh>
    <phoneticPr fontId="22"/>
  </si>
  <si>
    <t>市内大学や市民団体などの協力の下、子どもの知的好奇心を刺激する学びの機会を提供するために開校。</t>
    <rPh sb="0" eb="2">
      <t>シナイ</t>
    </rPh>
    <rPh sb="2" eb="4">
      <t>ダイガク</t>
    </rPh>
    <rPh sb="5" eb="7">
      <t>シミン</t>
    </rPh>
    <rPh sb="7" eb="9">
      <t>ダンタイ</t>
    </rPh>
    <rPh sb="12" eb="14">
      <t>キョウリョク</t>
    </rPh>
    <rPh sb="15" eb="16">
      <t>モト</t>
    </rPh>
    <rPh sb="17" eb="18">
      <t>コ</t>
    </rPh>
    <rPh sb="21" eb="23">
      <t>チテキ</t>
    </rPh>
    <rPh sb="23" eb="26">
      <t>コウキシン</t>
    </rPh>
    <rPh sb="27" eb="29">
      <t>シゲキ</t>
    </rPh>
    <rPh sb="31" eb="32">
      <t>マナ</t>
    </rPh>
    <rPh sb="34" eb="36">
      <t>キカイ</t>
    </rPh>
    <rPh sb="37" eb="39">
      <t>テイキョウ</t>
    </rPh>
    <rPh sb="44" eb="46">
      <t>カイコウ</t>
    </rPh>
    <phoneticPr fontId="22"/>
  </si>
  <si>
    <t>お洗濯講座</t>
  </si>
  <si>
    <t>ホームクリーニングのコツをプロから学び、環境対策について考える。</t>
  </si>
  <si>
    <t>Wordでつくるおしゃれなチラシ教室</t>
  </si>
  <si>
    <t>ワード機能使ってのチラシ作りを学ぶ</t>
  </si>
  <si>
    <t>男塾　～ワインの深さを勉強しよう～</t>
  </si>
  <si>
    <t>本県小川町の武蔵野ワイナリーの協力を得て、座学とワイナリー見学を実施した。</t>
  </si>
  <si>
    <t>小学生を対象として、放課後、小学校の一部を借用し、子供たちの安全・安心な活動拠点（居場所）をつくることを目的とし実施。</t>
    <phoneticPr fontId="3"/>
  </si>
  <si>
    <t>おけがわ春のふれあいフェスタ</t>
    <phoneticPr fontId="3"/>
  </si>
  <si>
    <t>みどり豊かなまちの中で、様々な人々と出会い、ふれあい、共に生きることを目指す事業である。</t>
    <phoneticPr fontId="3"/>
  </si>
  <si>
    <t>子ども大学あげお・いな・おけがわ</t>
    <phoneticPr fontId="3"/>
  </si>
  <si>
    <t>地域の大学、市町村、県が協力し、子供の知的好奇心を刺激する学びの機会を提供する事業である。</t>
    <phoneticPr fontId="3"/>
  </si>
  <si>
    <t>小学校3年生社会科見学</t>
    <phoneticPr fontId="4"/>
  </si>
  <si>
    <t>3年生の社会科見学の支援を行う事業である。</t>
    <phoneticPr fontId="4"/>
  </si>
  <si>
    <t>小学校入学を5か月後に控えた子供の保護者及び中学校入学を2か月後に控えた児童の保護者全員に「親の学習」講座を各小・中学校で実施。</t>
    <phoneticPr fontId="4"/>
  </si>
  <si>
    <t>パソコン技術の向上を目的として、ボランティア団体である桶川ＩＴネットの協力を得て、市民を対象とするパソコン講座を行った。また、パソコンサポートセンターを開設し、市民からの疑問や相談に応じた。</t>
    <phoneticPr fontId="4"/>
  </si>
  <si>
    <t>H1</t>
    <phoneticPr fontId="3"/>
  </si>
  <si>
    <t>未集計</t>
    <rPh sb="0" eb="3">
      <t>ミシュウケイ</t>
    </rPh>
    <phoneticPr fontId="3"/>
  </si>
  <si>
    <t>第三次川越市生涯学習基本計画について</t>
    <rPh sb="0" eb="3">
      <t>ダイサンジ</t>
    </rPh>
    <rPh sb="3" eb="6">
      <t>カワゴエシ</t>
    </rPh>
    <rPh sb="6" eb="8">
      <t>ショウガイ</t>
    </rPh>
    <rPh sb="8" eb="10">
      <t>ガクシュウ</t>
    </rPh>
    <rPh sb="10" eb="12">
      <t>キホン</t>
    </rPh>
    <rPh sb="12" eb="14">
      <t>ケイカク</t>
    </rPh>
    <phoneticPr fontId="14"/>
  </si>
  <si>
    <t>川越市の生涯学習</t>
    <rPh sb="0" eb="3">
      <t>カワゴエシ</t>
    </rPh>
    <rPh sb="4" eb="6">
      <t>ショウガイ</t>
    </rPh>
    <rPh sb="6" eb="8">
      <t>ガクシュウ</t>
    </rPh>
    <phoneticPr fontId="15"/>
  </si>
  <si>
    <t>川越市立博物館</t>
    <rPh sb="0" eb="4">
      <t>カワゴエシリツ</t>
    </rPh>
    <rPh sb="4" eb="7">
      <t>ハクブツカン</t>
    </rPh>
    <phoneticPr fontId="4"/>
  </si>
  <si>
    <t>https://www.city.kawagoe.saitama.jp/welcome/kankospot/hommarugotenzone/hakubutsukan/index.html</t>
  </si>
  <si>
    <t>川越・地域子どもサポート推進事業</t>
    <rPh sb="0" eb="2">
      <t>カワゴエ</t>
    </rPh>
    <rPh sb="3" eb="5">
      <t>チイキ</t>
    </rPh>
    <rPh sb="5" eb="6">
      <t>コ</t>
    </rPh>
    <rPh sb="12" eb="14">
      <t>スイシン</t>
    </rPh>
    <rPh sb="14" eb="16">
      <t>ジギョウ</t>
    </rPh>
    <phoneticPr fontId="6"/>
  </si>
  <si>
    <t>子ども達の豊かな人間性や社会性など「生きる力」を育むため、学校、家庭、地域及び社会教育施設が連携・協力し、人と人とのネットワークを構築しながら、地域ぐるみで子ども達を育てる体制を作る。</t>
    <rPh sb="0" eb="1">
      <t>コ</t>
    </rPh>
    <rPh sb="3" eb="4">
      <t>タチ</t>
    </rPh>
    <rPh sb="5" eb="6">
      <t>ユタ</t>
    </rPh>
    <rPh sb="8" eb="11">
      <t>ニンゲンセイ</t>
    </rPh>
    <rPh sb="12" eb="14">
      <t>シャカイ</t>
    </rPh>
    <rPh sb="14" eb="15">
      <t>セイ</t>
    </rPh>
    <rPh sb="18" eb="19">
      <t>イ</t>
    </rPh>
    <rPh sb="21" eb="22">
      <t>チカラ</t>
    </rPh>
    <rPh sb="24" eb="25">
      <t>ハグク</t>
    </rPh>
    <rPh sb="29" eb="31">
      <t>ガッコウ</t>
    </rPh>
    <rPh sb="32" eb="34">
      <t>カテイ</t>
    </rPh>
    <rPh sb="35" eb="37">
      <t>チイキ</t>
    </rPh>
    <rPh sb="37" eb="38">
      <t>オヨ</t>
    </rPh>
    <rPh sb="39" eb="41">
      <t>シャカイ</t>
    </rPh>
    <rPh sb="41" eb="43">
      <t>キョウイク</t>
    </rPh>
    <rPh sb="43" eb="45">
      <t>シセツ</t>
    </rPh>
    <rPh sb="46" eb="48">
      <t>レンケイ</t>
    </rPh>
    <rPh sb="49" eb="51">
      <t>キョウリョク</t>
    </rPh>
    <rPh sb="53" eb="54">
      <t>ヒト</t>
    </rPh>
    <rPh sb="55" eb="56">
      <t>ヒト</t>
    </rPh>
    <rPh sb="65" eb="67">
      <t>コウチク</t>
    </rPh>
    <rPh sb="72" eb="74">
      <t>チイキ</t>
    </rPh>
    <rPh sb="78" eb="79">
      <t>コ</t>
    </rPh>
    <rPh sb="81" eb="82">
      <t>タチ</t>
    </rPh>
    <rPh sb="83" eb="84">
      <t>ソダ</t>
    </rPh>
    <rPh sb="86" eb="88">
      <t>タイセイ</t>
    </rPh>
    <rPh sb="89" eb="90">
      <t>ツク</t>
    </rPh>
    <phoneticPr fontId="6"/>
  </si>
  <si>
    <t>バス利用における学習支援</t>
    <rPh sb="2" eb="4">
      <t>リヨウ</t>
    </rPh>
    <rPh sb="8" eb="10">
      <t>ガクシュウ</t>
    </rPh>
    <rPh sb="10" eb="12">
      <t>シエン</t>
    </rPh>
    <phoneticPr fontId="3"/>
  </si>
  <si>
    <t>市内全ての小学校３年生、６年生を対象に、借上げバスを配車し、博物館を活用した学習支援を行う。</t>
    <rPh sb="0" eb="2">
      <t>シナイ</t>
    </rPh>
    <rPh sb="2" eb="3">
      <t>スベ</t>
    </rPh>
    <rPh sb="5" eb="8">
      <t>ショウガッコウ</t>
    </rPh>
    <rPh sb="9" eb="11">
      <t>ネンセイ</t>
    </rPh>
    <rPh sb="13" eb="15">
      <t>ネンセイ</t>
    </rPh>
    <rPh sb="16" eb="18">
      <t>タイショウ</t>
    </rPh>
    <rPh sb="20" eb="22">
      <t>カリア</t>
    </rPh>
    <rPh sb="26" eb="28">
      <t>ハイシャ</t>
    </rPh>
    <rPh sb="30" eb="33">
      <t>ハクブツカン</t>
    </rPh>
    <rPh sb="34" eb="36">
      <t>カツヨウ</t>
    </rPh>
    <rPh sb="38" eb="40">
      <t>ガクシュウ</t>
    </rPh>
    <rPh sb="40" eb="42">
      <t>シエン</t>
    </rPh>
    <rPh sb="43" eb="44">
      <t>オコナ</t>
    </rPh>
    <phoneticPr fontId="3"/>
  </si>
  <si>
    <t>川越市小・中・特別支援学校児童生徒美術展</t>
    <rPh sb="0" eb="3">
      <t>カワゴエシ</t>
    </rPh>
    <rPh sb="3" eb="4">
      <t>ショウ</t>
    </rPh>
    <rPh sb="5" eb="6">
      <t>チュウ</t>
    </rPh>
    <rPh sb="7" eb="9">
      <t>トクベツ</t>
    </rPh>
    <rPh sb="9" eb="11">
      <t>シエン</t>
    </rPh>
    <rPh sb="11" eb="13">
      <t>ガッコウ</t>
    </rPh>
    <rPh sb="13" eb="15">
      <t>ジドウ</t>
    </rPh>
    <rPh sb="15" eb="17">
      <t>セイト</t>
    </rPh>
    <rPh sb="17" eb="20">
      <t>ビジュツテン</t>
    </rPh>
    <phoneticPr fontId="3"/>
  </si>
  <si>
    <t>川越市小・中・特別支援学校５５校の児童生徒の作品８９０点を展示。</t>
    <rPh sb="15" eb="16">
      <t>コウ</t>
    </rPh>
    <rPh sb="17" eb="19">
      <t>ジドウ</t>
    </rPh>
    <rPh sb="19" eb="21">
      <t>セイト</t>
    </rPh>
    <rPh sb="22" eb="24">
      <t>サクヒン</t>
    </rPh>
    <rPh sb="27" eb="28">
      <t>テン</t>
    </rPh>
    <rPh sb="29" eb="31">
      <t>テンジ</t>
    </rPh>
    <phoneticPr fontId="3"/>
  </si>
  <si>
    <t>市民講座</t>
  </si>
  <si>
    <t>これまで培ってきた知識や技術を社会提供してみたい方を市民講師（主宰者）として募集し、講座の企画運営を行っている。
講座の会場は主に市内公民館等を利用し、受講者の募集・会場の確保は市が行っている。</t>
  </si>
  <si>
    <t>健康講座</t>
    <rPh sb="0" eb="2">
      <t>ケンコウ</t>
    </rPh>
    <rPh sb="2" eb="4">
      <t>コウザ</t>
    </rPh>
    <phoneticPr fontId="3"/>
  </si>
  <si>
    <t>市の管理栄養士と健康運動指導士による健康指導</t>
    <rPh sb="0" eb="1">
      <t>シ</t>
    </rPh>
    <rPh sb="2" eb="4">
      <t>カンリ</t>
    </rPh>
    <rPh sb="4" eb="7">
      <t>エイヨウシ</t>
    </rPh>
    <rPh sb="8" eb="10">
      <t>ケンコウ</t>
    </rPh>
    <rPh sb="10" eb="12">
      <t>ウンドウ</t>
    </rPh>
    <rPh sb="12" eb="14">
      <t>シドウ</t>
    </rPh>
    <rPh sb="14" eb="15">
      <t>シ</t>
    </rPh>
    <rPh sb="18" eb="20">
      <t>ケンコウ</t>
    </rPh>
    <rPh sb="20" eb="22">
      <t>シドウ</t>
    </rPh>
    <phoneticPr fontId="3"/>
  </si>
  <si>
    <t>こども家庭課と共催。行動療法を基礎とするプログラムを行った暴力、暴言を使わずに子どもを育てる技術の学習。</t>
    <rPh sb="3" eb="5">
      <t>カテイ</t>
    </rPh>
    <rPh sb="5" eb="6">
      <t>カ</t>
    </rPh>
    <rPh sb="7" eb="9">
      <t>キョウサイ</t>
    </rPh>
    <rPh sb="10" eb="12">
      <t>コウドウ</t>
    </rPh>
    <rPh sb="12" eb="14">
      <t>リョウホウ</t>
    </rPh>
    <rPh sb="15" eb="17">
      <t>キソ</t>
    </rPh>
    <rPh sb="26" eb="27">
      <t>オコナ</t>
    </rPh>
    <rPh sb="29" eb="31">
      <t>ボウリョク</t>
    </rPh>
    <rPh sb="32" eb="34">
      <t>ボウゲン</t>
    </rPh>
    <rPh sb="35" eb="36">
      <t>ツカ</t>
    </rPh>
    <rPh sb="39" eb="40">
      <t>コ</t>
    </rPh>
    <rPh sb="43" eb="44">
      <t>ソダ</t>
    </rPh>
    <rPh sb="46" eb="48">
      <t>ギジュツ</t>
    </rPh>
    <rPh sb="49" eb="51">
      <t>ガクシュウ</t>
    </rPh>
    <phoneticPr fontId="3"/>
  </si>
  <si>
    <t>川越大学間連携講座</t>
  </si>
  <si>
    <t>金沢健一展</t>
    <rPh sb="0" eb="2">
      <t>カナザワ</t>
    </rPh>
    <rPh sb="2" eb="4">
      <t>ケンイチ</t>
    </rPh>
    <rPh sb="4" eb="5">
      <t>テン</t>
    </rPh>
    <phoneticPr fontId="4"/>
  </si>
  <si>
    <t>市内にアトリエを構える彫刻家との共催展。会期中、ワークショップやパフォーマンスを実施。</t>
    <rPh sb="0" eb="2">
      <t>シナイ</t>
    </rPh>
    <rPh sb="8" eb="9">
      <t>カマ</t>
    </rPh>
    <rPh sb="11" eb="14">
      <t>チョウコクカ</t>
    </rPh>
    <rPh sb="16" eb="18">
      <t>キョウサイ</t>
    </rPh>
    <rPh sb="18" eb="19">
      <t>テン</t>
    </rPh>
    <rPh sb="20" eb="23">
      <t>カイキチュウ</t>
    </rPh>
    <rPh sb="40" eb="42">
      <t>ジッシ</t>
    </rPh>
    <phoneticPr fontId="4"/>
  </si>
  <si>
    <t>彩の国教育週間　図工・美術わくわくフェスタ</t>
    <rPh sb="0" eb="1">
      <t>サイ</t>
    </rPh>
    <rPh sb="2" eb="3">
      <t>クニ</t>
    </rPh>
    <rPh sb="3" eb="5">
      <t>キョウイク</t>
    </rPh>
    <rPh sb="5" eb="7">
      <t>シュウカン</t>
    </rPh>
    <rPh sb="8" eb="10">
      <t>ズコウ</t>
    </rPh>
    <rPh sb="11" eb="13">
      <t>ビジュツ</t>
    </rPh>
    <phoneticPr fontId="4"/>
  </si>
  <si>
    <t>小中学生の立体作品展、中学生によるインスタレーション、美術館ボランティアによるワークショップなど。</t>
    <rPh sb="0" eb="4">
      <t>ショウチュウガクセイ</t>
    </rPh>
    <rPh sb="5" eb="7">
      <t>リッタイ</t>
    </rPh>
    <rPh sb="7" eb="9">
      <t>サクヒン</t>
    </rPh>
    <rPh sb="9" eb="10">
      <t>テン</t>
    </rPh>
    <rPh sb="11" eb="14">
      <t>チュウガクセイ</t>
    </rPh>
    <rPh sb="27" eb="30">
      <t>ビジュツカン</t>
    </rPh>
    <phoneticPr fontId="4"/>
  </si>
  <si>
    <t>スマホ・タブレット講座</t>
    <rPh sb="9" eb="11">
      <t>コウザ</t>
    </rPh>
    <phoneticPr fontId="4"/>
  </si>
  <si>
    <t>スマートフォン・タブレットの基本操作を学ぶ。</t>
    <phoneticPr fontId="4"/>
  </si>
  <si>
    <t>実践！かぞくの介護教室</t>
    <phoneticPr fontId="4"/>
  </si>
  <si>
    <t>介護ベッドなどの福祉用具を実際に使用した講義で介護のコツを学び、将来の介護に備えると共に、同じ悩み・不安を持つ者との交流を深める。</t>
    <rPh sb="0" eb="2">
      <t>カイゴ</t>
    </rPh>
    <rPh sb="8" eb="10">
      <t>フクシ</t>
    </rPh>
    <rPh sb="10" eb="12">
      <t>ヨウグ</t>
    </rPh>
    <rPh sb="13" eb="15">
      <t>ジッサイ</t>
    </rPh>
    <rPh sb="16" eb="18">
      <t>シヨウ</t>
    </rPh>
    <rPh sb="20" eb="22">
      <t>コウギ</t>
    </rPh>
    <rPh sb="23" eb="25">
      <t>カイゴ</t>
    </rPh>
    <rPh sb="29" eb="30">
      <t>マナ</t>
    </rPh>
    <rPh sb="32" eb="34">
      <t>ショウライ</t>
    </rPh>
    <rPh sb="35" eb="37">
      <t>カイゴ</t>
    </rPh>
    <rPh sb="38" eb="39">
      <t>ソナ</t>
    </rPh>
    <rPh sb="42" eb="43">
      <t>トモ</t>
    </rPh>
    <rPh sb="45" eb="46">
      <t>オナ</t>
    </rPh>
    <rPh sb="47" eb="48">
      <t>ナヤ</t>
    </rPh>
    <rPh sb="50" eb="52">
      <t>フアン</t>
    </rPh>
    <rPh sb="53" eb="54">
      <t>モ</t>
    </rPh>
    <rPh sb="55" eb="56">
      <t>モノ</t>
    </rPh>
    <rPh sb="58" eb="60">
      <t>コウリュウ</t>
    </rPh>
    <rPh sb="61" eb="62">
      <t>フカ</t>
    </rPh>
    <phoneticPr fontId="4"/>
  </si>
  <si>
    <t>特別展「田中毅展」開会式</t>
    <rPh sb="0" eb="3">
      <t>トクベツテン</t>
    </rPh>
    <rPh sb="4" eb="6">
      <t>タナカ</t>
    </rPh>
    <rPh sb="6" eb="7">
      <t>ツヨシ</t>
    </rPh>
    <rPh sb="7" eb="8">
      <t>テン</t>
    </rPh>
    <rPh sb="9" eb="12">
      <t>カイカイシキ</t>
    </rPh>
    <phoneticPr fontId="6"/>
  </si>
  <si>
    <t>特別展「田中毅」関連事業、開会式挨拶及び内覧会。招待者のみ対象。</t>
    <rPh sb="0" eb="3">
      <t>トクベツテン</t>
    </rPh>
    <rPh sb="4" eb="7">
      <t>タナカツヨシ</t>
    </rPh>
    <rPh sb="8" eb="10">
      <t>カンレン</t>
    </rPh>
    <rPh sb="10" eb="12">
      <t>ジギョウ</t>
    </rPh>
    <rPh sb="13" eb="16">
      <t>カイカイシキ</t>
    </rPh>
    <rPh sb="16" eb="18">
      <t>アイサツ</t>
    </rPh>
    <rPh sb="18" eb="19">
      <t>オヨ</t>
    </rPh>
    <rPh sb="20" eb="23">
      <t>ナイランカイ</t>
    </rPh>
    <rPh sb="24" eb="26">
      <t>ショウタイ</t>
    </rPh>
    <rPh sb="26" eb="27">
      <t>シャ</t>
    </rPh>
    <rPh sb="29" eb="31">
      <t>タイショウ</t>
    </rPh>
    <phoneticPr fontId="6"/>
  </si>
  <si>
    <t>古文書を読むための基礎知識やそこから得られる内容等について学ぶ。</t>
    <rPh sb="0" eb="3">
      <t>コモンジョ</t>
    </rPh>
    <rPh sb="4" eb="5">
      <t>ヨ</t>
    </rPh>
    <rPh sb="9" eb="11">
      <t>キソ</t>
    </rPh>
    <rPh sb="11" eb="13">
      <t>チシキ</t>
    </rPh>
    <rPh sb="18" eb="19">
      <t>エ</t>
    </rPh>
    <rPh sb="22" eb="24">
      <t>ナイヨウ</t>
    </rPh>
    <rPh sb="24" eb="25">
      <t>トウ</t>
    </rPh>
    <rPh sb="29" eb="30">
      <t>マナ</t>
    </rPh>
    <phoneticPr fontId="4"/>
  </si>
  <si>
    <t>川越を中心とした歴史や民俗に関する連続３回の講座を実施する。</t>
    <rPh sb="0" eb="2">
      <t>カワゴエ</t>
    </rPh>
    <rPh sb="3" eb="5">
      <t>チュウシン</t>
    </rPh>
    <rPh sb="8" eb="10">
      <t>レキシ</t>
    </rPh>
    <rPh sb="11" eb="13">
      <t>ミンゾク</t>
    </rPh>
    <rPh sb="14" eb="15">
      <t>カン</t>
    </rPh>
    <rPh sb="17" eb="19">
      <t>レンゾク</t>
    </rPh>
    <rPh sb="20" eb="21">
      <t>カイ</t>
    </rPh>
    <rPh sb="22" eb="24">
      <t>コウザ</t>
    </rPh>
    <rPh sb="25" eb="27">
      <t>ジッシ</t>
    </rPh>
    <phoneticPr fontId="4"/>
  </si>
  <si>
    <t>地域交流ぬくもり広場</t>
    <phoneticPr fontId="4"/>
  </si>
  <si>
    <t>高齢者対象。保健センターと共催。季節の行事と健康体操他。</t>
    <phoneticPr fontId="4"/>
  </si>
  <si>
    <t>おしゃべり健康サロン</t>
    <phoneticPr fontId="4"/>
  </si>
  <si>
    <t>ストレッチ体操や健康ワンポイント講座。保健センターと共催。</t>
    <phoneticPr fontId="4"/>
  </si>
  <si>
    <t>湖底のふるさと～その生活となりわい</t>
    <phoneticPr fontId="4"/>
  </si>
  <si>
    <t>狭山湖に沈んだ勝楽寺村の歴史。山口まちづくり推進協議会と共催</t>
    <phoneticPr fontId="4"/>
  </si>
  <si>
    <t>山口歴史講座Ⅱ戦国乱世から徳川時代の山口郷について</t>
    <phoneticPr fontId="4"/>
  </si>
  <si>
    <t>「古文書に見る「尾張お鷹場」と所沢」他。山口郷土民俗資料保存会、山口まちづくり推進協議会と共催</t>
    <phoneticPr fontId="4"/>
  </si>
  <si>
    <t>みんなで踊ろう夏祭り</t>
    <phoneticPr fontId="4"/>
  </si>
  <si>
    <t>初心者向けの盆踊り講座。山口民謡レクリェーション、山口公民館利用サークル連絡協議会</t>
    <rPh sb="0" eb="3">
      <t>ショシンシャ</t>
    </rPh>
    <rPh sb="3" eb="4">
      <t>ム</t>
    </rPh>
    <rPh sb="6" eb="8">
      <t>ボンオド</t>
    </rPh>
    <rPh sb="9" eb="11">
      <t>コウザ</t>
    </rPh>
    <rPh sb="12" eb="14">
      <t>ヤマグチ</t>
    </rPh>
    <rPh sb="14" eb="16">
      <t>ミンヨウ</t>
    </rPh>
    <rPh sb="25" eb="27">
      <t>ヤマグチ</t>
    </rPh>
    <rPh sb="27" eb="30">
      <t>コウミンカン</t>
    </rPh>
    <rPh sb="30" eb="32">
      <t>リヨウ</t>
    </rPh>
    <rPh sb="36" eb="38">
      <t>レンラク</t>
    </rPh>
    <rPh sb="38" eb="41">
      <t>キョウギカイ</t>
    </rPh>
    <phoneticPr fontId="4"/>
  </si>
  <si>
    <t>資格・技能取得講座</t>
    <phoneticPr fontId="3"/>
  </si>
  <si>
    <t>資格技能取得など市民のキャリアアップをめざした「資格技能取得講座」</t>
    <rPh sb="0" eb="2">
      <t>シカク</t>
    </rPh>
    <rPh sb="2" eb="4">
      <t>ギノウ</t>
    </rPh>
    <rPh sb="4" eb="6">
      <t>シュトク</t>
    </rPh>
    <rPh sb="8" eb="10">
      <t>シミン</t>
    </rPh>
    <rPh sb="24" eb="26">
      <t>シカク</t>
    </rPh>
    <rPh sb="26" eb="28">
      <t>ギノウ</t>
    </rPh>
    <rPh sb="28" eb="30">
      <t>シュトク</t>
    </rPh>
    <rPh sb="30" eb="32">
      <t>コウザ</t>
    </rPh>
    <phoneticPr fontId="3"/>
  </si>
  <si>
    <t>トコろん元気百歳体操</t>
    <phoneticPr fontId="4"/>
  </si>
  <si>
    <t>健康体操の普及と健康づくり教室。山口地区包括支援センターと共催。</t>
    <phoneticPr fontId="4"/>
  </si>
  <si>
    <t>とこしゃんクラブ</t>
    <phoneticPr fontId="4"/>
  </si>
  <si>
    <t>ところざわ健康体操の普及と健康づくり教室。山口地区包括支援センターと共催。</t>
    <phoneticPr fontId="4"/>
  </si>
  <si>
    <t>官学連携共催セミナー</t>
    <rPh sb="0" eb="2">
      <t>カンガク</t>
    </rPh>
    <rPh sb="2" eb="4">
      <t>レンケイ</t>
    </rPh>
    <rPh sb="4" eb="6">
      <t>キョウサイ</t>
    </rPh>
    <phoneticPr fontId="27"/>
  </si>
  <si>
    <t>市内及び近隣大学専門学校との連携講座</t>
    <phoneticPr fontId="27"/>
  </si>
  <si>
    <t>市民学芸員養成講座</t>
    <phoneticPr fontId="27"/>
  </si>
  <si>
    <t>ふるさと研究活動に協力する市民ボランティア養成のための講座</t>
    <phoneticPr fontId="27"/>
  </si>
  <si>
    <t>.</t>
    <phoneticPr fontId="4"/>
  </si>
  <si>
    <t>地域のボランティアがサポーターとして協力し運営されている</t>
    <phoneticPr fontId="4"/>
  </si>
  <si>
    <t>簡単！男の教える　簡単料理教室</t>
    <phoneticPr fontId="4"/>
  </si>
  <si>
    <t>家庭科室（松山第一小学校）を利用した地域住民のための小中学校開放講座である</t>
    <phoneticPr fontId="4"/>
  </si>
  <si>
    <t>懐かしい「童謡・唱歌」をみんなで歌おう</t>
    <phoneticPr fontId="4"/>
  </si>
  <si>
    <t>音楽室（松山第二小学校）を利用した地域住民のための小中学校開放講座である</t>
    <phoneticPr fontId="4"/>
  </si>
  <si>
    <t>パソコンで安全なインターネットの便利な利用法を学ぶ</t>
    <phoneticPr fontId="4"/>
  </si>
  <si>
    <t>コンピューター室（白山中学校）を利用した地域住民のための小中学校開放講座である</t>
    <phoneticPr fontId="4"/>
  </si>
  <si>
    <t>東松山市</t>
    <rPh sb="0" eb="4">
      <t>ヒガシマツヤマシ</t>
    </rPh>
    <phoneticPr fontId="4"/>
  </si>
  <si>
    <t>子ども大学ひがしまつやま</t>
    <phoneticPr fontId="4"/>
  </si>
  <si>
    <t>大学や事業協力団体と連携し地域で子どもを育てる仕組みを構築する。</t>
    <phoneticPr fontId="4"/>
  </si>
  <si>
    <t>市民の求めに応じ、市職員等が講師として市民が主催する催し等に出向き、行政の仕組み等を説明することで、市民に様々な情報を提供する。</t>
    <phoneticPr fontId="4"/>
  </si>
  <si>
    <t>H７</t>
    <phoneticPr fontId="4"/>
  </si>
  <si>
    <t>H27</t>
    <phoneticPr fontId="4"/>
  </si>
  <si>
    <t>初心者向けパソコン教室</t>
    <phoneticPr fontId="4"/>
  </si>
  <si>
    <t>駿河台大学の協力による、パソコンの基礎知識を習得するための初心者講座</t>
    <phoneticPr fontId="4"/>
  </si>
  <si>
    <t>生涯学習活動の奨励を目的に、日頃の学習成果の発表や生活課題をテーマにした講演会、ワークショップ等を実施。企画・運営は、市民と行政職員で組織した実行委員会により行う。</t>
    <phoneticPr fontId="4"/>
  </si>
  <si>
    <t>自然かんさつ会</t>
    <phoneticPr fontId="4"/>
  </si>
  <si>
    <t>身近な自然を観察することで自然環境を考え、自然保護の意識を啓発する機会とする会</t>
    <phoneticPr fontId="4"/>
  </si>
  <si>
    <t>おもちゃ病院</t>
    <phoneticPr fontId="4"/>
  </si>
  <si>
    <t>使い捨ての意識改善やごみ減量のため、子どもの目の前でおもちゃの修理を行う病院</t>
    <phoneticPr fontId="4"/>
  </si>
  <si>
    <t>入間市</t>
    <rPh sb="0" eb="3">
      <t>イルマシ</t>
    </rPh>
    <phoneticPr fontId="4"/>
  </si>
  <si>
    <t>子育てほっとルーム</t>
    <phoneticPr fontId="4"/>
  </si>
  <si>
    <t>赤ちゃんサロン</t>
    <phoneticPr fontId="4"/>
  </si>
  <si>
    <t>ちびっこ・スマイル</t>
    <phoneticPr fontId="4"/>
  </si>
  <si>
    <t>子育て中の親子に憩いの場を提供し、相談も応じている事業</t>
    <phoneticPr fontId="4"/>
  </si>
  <si>
    <t>同じ地域に住む親子の交流の場を提供する事業</t>
    <phoneticPr fontId="4"/>
  </si>
  <si>
    <t>乳幼児を持つ親を対象に、子育てに必要な知識の取得と、親同士の交流を図るため、ミニ運動会を実施する事業</t>
    <phoneticPr fontId="4"/>
  </si>
  <si>
    <t>子ども大学さやま・いるま</t>
    <phoneticPr fontId="4"/>
  </si>
  <si>
    <t>狭山市、入間市、東京家政大学が連携して、子どもの知的好奇心を刺激する学びの機会を提供した。</t>
    <phoneticPr fontId="3"/>
  </si>
  <si>
    <t>第23回むかしのくらしと道具展</t>
    <phoneticPr fontId="3"/>
  </si>
  <si>
    <t>昭和から平成までの入間市の生活の変化を展示。</t>
    <phoneticPr fontId="3"/>
  </si>
  <si>
    <t>アリットフェスタ特別展「史料で読み解く狭山茶の歴史」</t>
    <phoneticPr fontId="3"/>
  </si>
  <si>
    <t>狭山茶取引開始200周年を記念して、狭山茶の歴史に関する調査研究成果を展示。</t>
    <phoneticPr fontId="3"/>
  </si>
  <si>
    <t>年間を通じて行う公開講座。お茶に関する様々なテーマや地域の歴史・文化財についての講座。</t>
    <phoneticPr fontId="3"/>
  </si>
  <si>
    <t>東藤沢生涯学習大学</t>
    <phoneticPr fontId="4"/>
  </si>
  <si>
    <t>地域の運営スタッフの企画運営による地域大学</t>
    <phoneticPr fontId="4"/>
  </si>
  <si>
    <t>まちの先生講座</t>
    <phoneticPr fontId="4"/>
  </si>
  <si>
    <t>まちの先生として登録している市民を講師として行う講座（市民団体との連携事業）</t>
    <phoneticPr fontId="4"/>
  </si>
  <si>
    <t>人権教育推進事業</t>
    <phoneticPr fontId="4"/>
  </si>
  <si>
    <t>人権に関する5つのテーマについて学習する。</t>
    <phoneticPr fontId="4"/>
  </si>
  <si>
    <t>https://www.city.fujimi.saitama.jp/miru_tanoshimu/syougaigaku/index.html</t>
  </si>
  <si>
    <t>平和・憲法啓発事業（戦争体験を語る市民派遣事業）</t>
    <rPh sb="0" eb="2">
      <t>ヘイワ</t>
    </rPh>
    <rPh sb="3" eb="5">
      <t>ケンポウ</t>
    </rPh>
    <rPh sb="5" eb="7">
      <t>ケイハツ</t>
    </rPh>
    <rPh sb="7" eb="9">
      <t>ジギョウ</t>
    </rPh>
    <rPh sb="10" eb="12">
      <t>センソウ</t>
    </rPh>
    <rPh sb="12" eb="14">
      <t>タイケン</t>
    </rPh>
    <rPh sb="15" eb="16">
      <t>カタ</t>
    </rPh>
    <rPh sb="17" eb="19">
      <t>シミン</t>
    </rPh>
    <rPh sb="19" eb="21">
      <t>ハケン</t>
    </rPh>
    <rPh sb="21" eb="23">
      <t>ジギョウ</t>
    </rPh>
    <phoneticPr fontId="3"/>
  </si>
  <si>
    <t>地域の小学校児童への「わら細工」作成指導。</t>
    <rPh sb="0" eb="2">
      <t>チイキ</t>
    </rPh>
    <rPh sb="3" eb="6">
      <t>ショウガッコウ</t>
    </rPh>
    <rPh sb="6" eb="8">
      <t>ジドウ</t>
    </rPh>
    <rPh sb="13" eb="15">
      <t>ザイク</t>
    </rPh>
    <rPh sb="16" eb="18">
      <t>サクセイ</t>
    </rPh>
    <rPh sb="18" eb="20">
      <t>シドウ</t>
    </rPh>
    <phoneticPr fontId="4"/>
  </si>
  <si>
    <t>地域の小学校6年生による特集ページ「中学校でがんばること」の制作</t>
    <rPh sb="0" eb="2">
      <t>チイキ</t>
    </rPh>
    <rPh sb="3" eb="6">
      <t>ショウガッコウ</t>
    </rPh>
    <rPh sb="7" eb="8">
      <t>ネン</t>
    </rPh>
    <rPh sb="8" eb="9">
      <t>セイ</t>
    </rPh>
    <rPh sb="12" eb="14">
      <t>トクシュウ</t>
    </rPh>
    <rPh sb="18" eb="21">
      <t>チュウガッコウ</t>
    </rPh>
    <rPh sb="30" eb="32">
      <t>セイサク</t>
    </rPh>
    <phoneticPr fontId="4"/>
  </si>
  <si>
    <t>なんばた青空市場「かかしコンテスト」</t>
    <rPh sb="4" eb="6">
      <t>アオゾラ</t>
    </rPh>
    <rPh sb="6" eb="8">
      <t>イチバ</t>
    </rPh>
    <phoneticPr fontId="4"/>
  </si>
  <si>
    <t>地域の小学校5年生による田んぼ学習の一環としてのかかし作り</t>
    <rPh sb="0" eb="2">
      <t>チイキ</t>
    </rPh>
    <rPh sb="3" eb="6">
      <t>ショウガッコウ</t>
    </rPh>
    <rPh sb="7" eb="9">
      <t>ネンセイ</t>
    </rPh>
    <rPh sb="12" eb="13">
      <t>タ</t>
    </rPh>
    <rPh sb="15" eb="17">
      <t>ガクシュウ</t>
    </rPh>
    <rPh sb="18" eb="20">
      <t>イッカン</t>
    </rPh>
    <rPh sb="27" eb="28">
      <t>ツク</t>
    </rPh>
    <phoneticPr fontId="4"/>
  </si>
  <si>
    <t>非核平和都市宣言の理念を市民に広げる目的の記念事業</t>
    <rPh sb="0" eb="2">
      <t>ヒカク</t>
    </rPh>
    <rPh sb="2" eb="4">
      <t>ヘイワ</t>
    </rPh>
    <rPh sb="4" eb="6">
      <t>トシ</t>
    </rPh>
    <rPh sb="6" eb="8">
      <t>センゲン</t>
    </rPh>
    <rPh sb="9" eb="11">
      <t>リネン</t>
    </rPh>
    <rPh sb="12" eb="14">
      <t>シミン</t>
    </rPh>
    <rPh sb="15" eb="16">
      <t>ヒロ</t>
    </rPh>
    <rPh sb="18" eb="20">
      <t>モクテキ</t>
    </rPh>
    <rPh sb="21" eb="23">
      <t>キネン</t>
    </rPh>
    <rPh sb="23" eb="25">
      <t>ジギョウ</t>
    </rPh>
    <phoneticPr fontId="3"/>
  </si>
  <si>
    <t>第34回富士見市地域自治シンポジウム</t>
    <rPh sb="0" eb="1">
      <t>ダイ</t>
    </rPh>
    <rPh sb="3" eb="4">
      <t>カイ</t>
    </rPh>
    <rPh sb="4" eb="8">
      <t>フジミシ</t>
    </rPh>
    <rPh sb="8" eb="10">
      <t>チイキ</t>
    </rPh>
    <rPh sb="10" eb="12">
      <t>ジチ</t>
    </rPh>
    <phoneticPr fontId="3"/>
  </si>
  <si>
    <t>自ら行動し、まちの風景を変えている方々から具体的な実践事例を学ぶ</t>
    <rPh sb="0" eb="1">
      <t>ミズカ</t>
    </rPh>
    <rPh sb="2" eb="4">
      <t>コウドウ</t>
    </rPh>
    <rPh sb="9" eb="11">
      <t>フウケイ</t>
    </rPh>
    <rPh sb="12" eb="13">
      <t>カ</t>
    </rPh>
    <rPh sb="17" eb="19">
      <t>カタガタ</t>
    </rPh>
    <rPh sb="21" eb="24">
      <t>グタイテキ</t>
    </rPh>
    <rPh sb="25" eb="27">
      <t>ジッセン</t>
    </rPh>
    <rPh sb="27" eb="29">
      <t>ジレイ</t>
    </rPh>
    <rPh sb="30" eb="31">
      <t>マナ</t>
    </rPh>
    <phoneticPr fontId="3"/>
  </si>
  <si>
    <t>健康増進センターによる「高齢者に適した食事と足腰運動」についての講話と実践</t>
    <rPh sb="0" eb="2">
      <t>ケンコウ</t>
    </rPh>
    <rPh sb="2" eb="4">
      <t>ゾウシン</t>
    </rPh>
    <rPh sb="12" eb="15">
      <t>コウレイシャ</t>
    </rPh>
    <rPh sb="16" eb="17">
      <t>テキ</t>
    </rPh>
    <rPh sb="19" eb="21">
      <t>ショクジ</t>
    </rPh>
    <rPh sb="22" eb="24">
      <t>アシコシ</t>
    </rPh>
    <rPh sb="24" eb="26">
      <t>ウンドウ</t>
    </rPh>
    <rPh sb="32" eb="34">
      <t>コウワ</t>
    </rPh>
    <rPh sb="35" eb="37">
      <t>ジッセン</t>
    </rPh>
    <phoneticPr fontId="4"/>
  </si>
  <si>
    <t>うたごえ喫茶</t>
    <rPh sb="4" eb="6">
      <t>キッサ</t>
    </rPh>
    <phoneticPr fontId="3"/>
  </si>
  <si>
    <t>定年60歳前後の人たちを中心に懐かしい歌を通じた居場所づくり</t>
    <rPh sb="0" eb="2">
      <t>テイネン</t>
    </rPh>
    <rPh sb="4" eb="5">
      <t>サイ</t>
    </rPh>
    <rPh sb="5" eb="7">
      <t>ゼンゴ</t>
    </rPh>
    <rPh sb="8" eb="9">
      <t>ヒト</t>
    </rPh>
    <rPh sb="12" eb="14">
      <t>チュウシン</t>
    </rPh>
    <rPh sb="15" eb="16">
      <t>ナツ</t>
    </rPh>
    <rPh sb="19" eb="20">
      <t>ウタ</t>
    </rPh>
    <rPh sb="21" eb="22">
      <t>ツウ</t>
    </rPh>
    <rPh sb="24" eb="27">
      <t>イバショ</t>
    </rPh>
    <phoneticPr fontId="3"/>
  </si>
  <si>
    <t>地域資源や地域の人が持っている能力を、講座をとおして広く共有することにより、生きがいや健康づくりに寄与する</t>
    <rPh sb="0" eb="2">
      <t>チイキ</t>
    </rPh>
    <rPh sb="2" eb="4">
      <t>シゲン</t>
    </rPh>
    <rPh sb="5" eb="7">
      <t>チイキ</t>
    </rPh>
    <rPh sb="8" eb="9">
      <t>ヒト</t>
    </rPh>
    <rPh sb="10" eb="11">
      <t>モ</t>
    </rPh>
    <rPh sb="15" eb="17">
      <t>ノウリョク</t>
    </rPh>
    <rPh sb="19" eb="21">
      <t>コウザ</t>
    </rPh>
    <rPh sb="26" eb="27">
      <t>ヒロ</t>
    </rPh>
    <rPh sb="28" eb="30">
      <t>キョウユウ</t>
    </rPh>
    <rPh sb="38" eb="39">
      <t>イ</t>
    </rPh>
    <rPh sb="43" eb="45">
      <t>ケンコウ</t>
    </rPh>
    <rPh sb="49" eb="51">
      <t>キヨ</t>
    </rPh>
    <phoneticPr fontId="4"/>
  </si>
  <si>
    <t>イムス富士見総合病院による「大切な血管のおはなし」の講演</t>
    <rPh sb="3" eb="6">
      <t>フジミ</t>
    </rPh>
    <rPh sb="6" eb="8">
      <t>ソウゴウ</t>
    </rPh>
    <rPh sb="8" eb="10">
      <t>ビョウイン</t>
    </rPh>
    <rPh sb="14" eb="16">
      <t>タイセツ</t>
    </rPh>
    <rPh sb="17" eb="19">
      <t>ケッカン</t>
    </rPh>
    <rPh sb="26" eb="28">
      <t>コウエン</t>
    </rPh>
    <phoneticPr fontId="4"/>
  </si>
  <si>
    <t>手づくりいかだで川下りをしながらパフォーマンスを行う</t>
    <rPh sb="0" eb="1">
      <t>テ</t>
    </rPh>
    <rPh sb="8" eb="9">
      <t>カワ</t>
    </rPh>
    <rPh sb="9" eb="10">
      <t>クダ</t>
    </rPh>
    <rPh sb="24" eb="25">
      <t>オコナ</t>
    </rPh>
    <phoneticPr fontId="3"/>
  </si>
  <si>
    <t>柳瀬川での魚とりと、生物観察</t>
    <rPh sb="0" eb="2">
      <t>ヤナセ</t>
    </rPh>
    <rPh sb="2" eb="3">
      <t>ガワ</t>
    </rPh>
    <rPh sb="5" eb="6">
      <t>サカナ</t>
    </rPh>
    <rPh sb="10" eb="12">
      <t>セイブツ</t>
    </rPh>
    <rPh sb="12" eb="14">
      <t>カンサツ</t>
    </rPh>
    <phoneticPr fontId="3"/>
  </si>
  <si>
    <t>坂戸市公式webサイト 生涯学習ページ</t>
    <rPh sb="0" eb="3">
      <t>サカドシ</t>
    </rPh>
    <rPh sb="3" eb="5">
      <t>コウシキ</t>
    </rPh>
    <rPh sb="12" eb="14">
      <t>ショウガイ</t>
    </rPh>
    <rPh sb="14" eb="16">
      <t>ガクシュウ</t>
    </rPh>
    <phoneticPr fontId="4"/>
  </si>
  <si>
    <t>https://www.city.sakado.lg.jp/life/1/16/84</t>
    <phoneticPr fontId="4"/>
  </si>
  <si>
    <t>〇</t>
    <phoneticPr fontId="4"/>
  </si>
  <si>
    <t>市民と行政の協働を基盤とした社会教育行政の推進・充実を図る施策について</t>
    <phoneticPr fontId="4"/>
  </si>
  <si>
    <t>ふじみ野市民とよしもと芸人で「人権」をテーマとした喜劇を演じ、喜劇をとおして、楽しく分かりやすく「人権」について学べる事業を実施した。</t>
    <rPh sb="3" eb="5">
      <t>ノシ</t>
    </rPh>
    <rPh sb="5" eb="6">
      <t>ミン</t>
    </rPh>
    <rPh sb="11" eb="13">
      <t>ゲイニン</t>
    </rPh>
    <rPh sb="15" eb="17">
      <t>ジンケン</t>
    </rPh>
    <rPh sb="25" eb="27">
      <t>キゲキ</t>
    </rPh>
    <rPh sb="28" eb="29">
      <t>エン</t>
    </rPh>
    <rPh sb="31" eb="33">
      <t>キゲキ</t>
    </rPh>
    <rPh sb="39" eb="40">
      <t>タノ</t>
    </rPh>
    <rPh sb="42" eb="43">
      <t>ワ</t>
    </rPh>
    <rPh sb="49" eb="51">
      <t>ジンケン</t>
    </rPh>
    <rPh sb="56" eb="57">
      <t>マナ</t>
    </rPh>
    <rPh sb="59" eb="61">
      <t>ジギョウ</t>
    </rPh>
    <rPh sb="62" eb="64">
      <t>ジッシ</t>
    </rPh>
    <phoneticPr fontId="3"/>
  </si>
  <si>
    <t>ふじみ野市</t>
    <rPh sb="3" eb="5">
      <t>ノシ</t>
    </rPh>
    <phoneticPr fontId="4"/>
  </si>
  <si>
    <t>子ども大学ふじみ野</t>
    <rPh sb="0" eb="1">
      <t>コ</t>
    </rPh>
    <rPh sb="3" eb="5">
      <t>ダイガク</t>
    </rPh>
    <rPh sb="8" eb="9">
      <t>ノ</t>
    </rPh>
    <phoneticPr fontId="4"/>
  </si>
  <si>
    <t>市内大学・青年会議所と協働し、学校では学べないカリキュラムを提供し、子どもたちの生きる力を養うことを目的として実施した。</t>
    <rPh sb="0" eb="2">
      <t>シナイ</t>
    </rPh>
    <rPh sb="2" eb="4">
      <t>ダイガク</t>
    </rPh>
    <rPh sb="5" eb="7">
      <t>セイネン</t>
    </rPh>
    <rPh sb="7" eb="10">
      <t>カイギショ</t>
    </rPh>
    <rPh sb="11" eb="13">
      <t>キョウドウ</t>
    </rPh>
    <rPh sb="15" eb="17">
      <t>ガッコウ</t>
    </rPh>
    <rPh sb="19" eb="20">
      <t>マナ</t>
    </rPh>
    <rPh sb="30" eb="32">
      <t>テイキョウ</t>
    </rPh>
    <rPh sb="34" eb="35">
      <t>コ</t>
    </rPh>
    <rPh sb="40" eb="41">
      <t>イ</t>
    </rPh>
    <rPh sb="43" eb="44">
      <t>チカラ</t>
    </rPh>
    <rPh sb="45" eb="46">
      <t>ヤシナ</t>
    </rPh>
    <rPh sb="50" eb="52">
      <t>モクテキ</t>
    </rPh>
    <rPh sb="55" eb="57">
      <t>ジッシ</t>
    </rPh>
    <phoneticPr fontId="4"/>
  </si>
  <si>
    <t>公民館運営審議会・図書館協議会・資料館協議会</t>
    <rPh sb="0" eb="2">
      <t>コウミン</t>
    </rPh>
    <rPh sb="2" eb="3">
      <t>カン</t>
    </rPh>
    <rPh sb="3" eb="5">
      <t>ウンエイ</t>
    </rPh>
    <rPh sb="5" eb="8">
      <t>シンギカイ</t>
    </rPh>
    <rPh sb="9" eb="11">
      <t>トショ</t>
    </rPh>
    <rPh sb="11" eb="12">
      <t>カン</t>
    </rPh>
    <rPh sb="12" eb="14">
      <t>キョウギ</t>
    </rPh>
    <rPh sb="14" eb="15">
      <t>カイ</t>
    </rPh>
    <rPh sb="16" eb="19">
      <t>シリョウカン</t>
    </rPh>
    <rPh sb="19" eb="22">
      <t>キョウギカイ</t>
    </rPh>
    <phoneticPr fontId="20"/>
  </si>
  <si>
    <t>毛呂山町生涯学習ボランティア人材バンク</t>
    <rPh sb="0" eb="4">
      <t>モロヤママチ</t>
    </rPh>
    <rPh sb="4" eb="6">
      <t>ショウガイ</t>
    </rPh>
    <rPh sb="6" eb="8">
      <t>ガクシュウ</t>
    </rPh>
    <rPh sb="14" eb="16">
      <t>ジンザイ</t>
    </rPh>
    <phoneticPr fontId="20"/>
  </si>
  <si>
    <t>毛呂山町小中学校社会科研究発表会</t>
    <rPh sb="0" eb="3">
      <t>モロヤマ</t>
    </rPh>
    <rPh sb="3" eb="4">
      <t>マチ</t>
    </rPh>
    <rPh sb="4" eb="8">
      <t>ショウチュウガッコウ</t>
    </rPh>
    <rPh sb="8" eb="11">
      <t>シャカイカ</t>
    </rPh>
    <rPh sb="11" eb="13">
      <t>ケンキュウ</t>
    </rPh>
    <rPh sb="13" eb="15">
      <t>ハッピョウ</t>
    </rPh>
    <rPh sb="15" eb="16">
      <t>カイ</t>
    </rPh>
    <phoneticPr fontId="20"/>
  </si>
  <si>
    <t>町内の小中学生が歴史や文化、地理について関心を持つテーマを研究した自由研究について発表。9名の小中学生が発表。</t>
    <rPh sb="41" eb="43">
      <t>ハッピョウ</t>
    </rPh>
    <rPh sb="45" eb="46">
      <t>メイ</t>
    </rPh>
    <rPh sb="47" eb="51">
      <t>ショウチュウガクセイ</t>
    </rPh>
    <rPh sb="52" eb="54">
      <t>ハッピョウ</t>
    </rPh>
    <phoneticPr fontId="20"/>
  </si>
  <si>
    <t>小中学校社会科学習等</t>
    <rPh sb="0" eb="1">
      <t>ショウ</t>
    </rPh>
    <rPh sb="1" eb="2">
      <t>チュウ</t>
    </rPh>
    <rPh sb="2" eb="3">
      <t>ガク</t>
    </rPh>
    <rPh sb="3" eb="4">
      <t>コウ</t>
    </rPh>
    <rPh sb="4" eb="6">
      <t>シャカイ</t>
    </rPh>
    <rPh sb="6" eb="7">
      <t>カ</t>
    </rPh>
    <rPh sb="7" eb="9">
      <t>ガクシュウ</t>
    </rPh>
    <rPh sb="9" eb="10">
      <t>ナド</t>
    </rPh>
    <phoneticPr fontId="20"/>
  </si>
  <si>
    <t>社会科「昔のくらし」体験や歴史学習、朝会での郷土について学習する。</t>
    <rPh sb="0" eb="3">
      <t>シャカイカ</t>
    </rPh>
    <rPh sb="4" eb="5">
      <t>ムカシ</t>
    </rPh>
    <rPh sb="10" eb="12">
      <t>タイケン</t>
    </rPh>
    <rPh sb="13" eb="15">
      <t>レキシ</t>
    </rPh>
    <rPh sb="15" eb="17">
      <t>ガクシュウ</t>
    </rPh>
    <rPh sb="18" eb="20">
      <t>チョウカイ</t>
    </rPh>
    <rPh sb="22" eb="24">
      <t>キョウド</t>
    </rPh>
    <rPh sb="28" eb="30">
      <t>ガクシュウ</t>
    </rPh>
    <phoneticPr fontId="20"/>
  </si>
  <si>
    <t>現在の平和が多くの尊い命の上に成り立っている事を後世に伝えるため、パネル展、戦跡や資料館へのバスツアー又は講演会を実施。</t>
    <rPh sb="0" eb="2">
      <t>ゲンザイ</t>
    </rPh>
    <rPh sb="3" eb="5">
      <t>ヘイワ</t>
    </rPh>
    <rPh sb="6" eb="7">
      <t>オオ</t>
    </rPh>
    <rPh sb="9" eb="10">
      <t>トウト</t>
    </rPh>
    <rPh sb="11" eb="12">
      <t>イノチ</t>
    </rPh>
    <rPh sb="13" eb="14">
      <t>ウエ</t>
    </rPh>
    <rPh sb="15" eb="16">
      <t>ナ</t>
    </rPh>
    <rPh sb="17" eb="18">
      <t>タ</t>
    </rPh>
    <rPh sb="22" eb="23">
      <t>コト</t>
    </rPh>
    <rPh sb="24" eb="26">
      <t>コウセイ</t>
    </rPh>
    <rPh sb="27" eb="28">
      <t>ツタ</t>
    </rPh>
    <rPh sb="36" eb="37">
      <t>テン</t>
    </rPh>
    <rPh sb="38" eb="40">
      <t>センセキ</t>
    </rPh>
    <rPh sb="41" eb="43">
      <t>シリョウ</t>
    </rPh>
    <rPh sb="43" eb="44">
      <t>カン</t>
    </rPh>
    <rPh sb="51" eb="52">
      <t>マタ</t>
    </rPh>
    <rPh sb="53" eb="56">
      <t>コウエンカイ</t>
    </rPh>
    <rPh sb="57" eb="59">
      <t>ジッシ</t>
    </rPh>
    <phoneticPr fontId="3"/>
  </si>
  <si>
    <t>嵐山町ホームページ</t>
    <phoneticPr fontId="3"/>
  </si>
  <si>
    <t>http://www.town.ranzan.saitama.jp/</t>
    <phoneticPr fontId="4"/>
  </si>
  <si>
    <t>おはなし会</t>
    <phoneticPr fontId="4"/>
  </si>
  <si>
    <t>「すこやか子育て宣言」</t>
    <phoneticPr fontId="4"/>
  </si>
  <si>
    <t>子ども大学らんざん</t>
    <phoneticPr fontId="4"/>
  </si>
  <si>
    <t>就園児対象の幼稚園等でのおはなし会</t>
    <phoneticPr fontId="4"/>
  </si>
  <si>
    <t>社会教育委員会議で作成し、小学校入学説明会で配布。社会教育委員による説明。</t>
    <phoneticPr fontId="4"/>
  </si>
  <si>
    <t>町内の高校の協力を得て、小学校4から6年生を対象とした体験教室を開催</t>
    <phoneticPr fontId="4"/>
  </si>
  <si>
    <t>おはなし会（ふれあい教室レピ）</t>
    <phoneticPr fontId="4"/>
  </si>
  <si>
    <t>童ごこち（ブックスタート）</t>
    <phoneticPr fontId="4"/>
  </si>
  <si>
    <t>出張おはなし会</t>
    <phoneticPr fontId="4"/>
  </si>
  <si>
    <t>４・５か月健診時に、本の紹介と読み聞かせ</t>
    <phoneticPr fontId="4"/>
  </si>
  <si>
    <t>小学校4年生から6年生を対象とした体験教室の開催</t>
    <phoneticPr fontId="4"/>
  </si>
  <si>
    <t>４・５か月健診時に、本の紹介と読み聞かせ</t>
    <phoneticPr fontId="3"/>
  </si>
  <si>
    <t>おはなし会（図書館）</t>
    <phoneticPr fontId="4"/>
  </si>
  <si>
    <t>0～2歳、3歳以上、幼稚園児から大人を対象とした読み聞かせ</t>
    <phoneticPr fontId="4"/>
  </si>
  <si>
    <t>嵐山まつりねり歩き</t>
    <phoneticPr fontId="4"/>
  </si>
  <si>
    <t>手作りよろい教室で作成したよろいを身に着けてまつり会場をねり歩きお披露目</t>
    <phoneticPr fontId="4"/>
  </si>
  <si>
    <t>ふれあい交流センター講座</t>
    <phoneticPr fontId="3"/>
  </si>
  <si>
    <t>町民を対象とした多様な講座を開催</t>
    <phoneticPr fontId="3"/>
  </si>
  <si>
    <t>蝶の里町民講座</t>
    <phoneticPr fontId="4"/>
  </si>
  <si>
    <t>ボランティア講師や町の職員が町民グループ等からの依頼により講座を実施</t>
    <phoneticPr fontId="4"/>
  </si>
  <si>
    <t>生涯学習指導者（あおいしいきいきサポーター）</t>
    <rPh sb="0" eb="2">
      <t>ショウガイ</t>
    </rPh>
    <rPh sb="2" eb="4">
      <t>ガクシュウ</t>
    </rPh>
    <rPh sb="4" eb="6">
      <t>シドウ</t>
    </rPh>
    <rPh sb="6" eb="7">
      <t>シャ</t>
    </rPh>
    <phoneticPr fontId="4"/>
  </si>
  <si>
    <t>吉見町文化財ボランティア</t>
    <rPh sb="0" eb="3">
      <t>ヨシミマチ</t>
    </rPh>
    <rPh sb="3" eb="6">
      <t>ブンカザイ</t>
    </rPh>
    <phoneticPr fontId="4"/>
  </si>
  <si>
    <t>国分寺市外文化財めぐりを実施。</t>
    <rPh sb="0" eb="4">
      <t>コクブンジシ</t>
    </rPh>
    <rPh sb="4" eb="5">
      <t>ソト</t>
    </rPh>
    <rPh sb="5" eb="8">
      <t>ブンカザイ</t>
    </rPh>
    <rPh sb="12" eb="14">
      <t>ジッシ</t>
    </rPh>
    <phoneticPr fontId="4"/>
  </si>
  <si>
    <t>生涯を通じた学びと伝統の継承の上に、新たな地域文化を築く</t>
    <rPh sb="0" eb="2">
      <t>ショウガイ</t>
    </rPh>
    <rPh sb="3" eb="4">
      <t>ツウ</t>
    </rPh>
    <rPh sb="6" eb="7">
      <t>マナ</t>
    </rPh>
    <rPh sb="9" eb="11">
      <t>デントウ</t>
    </rPh>
    <rPh sb="12" eb="14">
      <t>ケイショウ</t>
    </rPh>
    <rPh sb="15" eb="16">
      <t>ウエ</t>
    </rPh>
    <rPh sb="18" eb="19">
      <t>アラ</t>
    </rPh>
    <rPh sb="21" eb="23">
      <t>チイキ</t>
    </rPh>
    <rPh sb="23" eb="25">
      <t>ブンカ</t>
    </rPh>
    <rPh sb="26" eb="27">
      <t>キズ</t>
    </rPh>
    <phoneticPr fontId="4"/>
  </si>
  <si>
    <t>東秩父村</t>
    <rPh sb="0" eb="4">
      <t>ヒガシチチブムラ</t>
    </rPh>
    <phoneticPr fontId="3"/>
  </si>
  <si>
    <t>人権・同和問題啓発指導者養成講座</t>
    <phoneticPr fontId="3"/>
  </si>
  <si>
    <t>村長部局も含めた役場新規採用職員、教職員、地域住民や民間企業等を対象に講座を実施した。</t>
    <rPh sb="0" eb="2">
      <t>ソンチョウ</t>
    </rPh>
    <rPh sb="2" eb="4">
      <t>ブキョク</t>
    </rPh>
    <rPh sb="5" eb="6">
      <t>フク</t>
    </rPh>
    <rPh sb="8" eb="10">
      <t>ヤクバ</t>
    </rPh>
    <rPh sb="10" eb="12">
      <t>シンキ</t>
    </rPh>
    <rPh sb="12" eb="14">
      <t>サイヨウ</t>
    </rPh>
    <rPh sb="14" eb="16">
      <t>ショクイン</t>
    </rPh>
    <rPh sb="17" eb="20">
      <t>キョウショクイン</t>
    </rPh>
    <rPh sb="21" eb="23">
      <t>チイキ</t>
    </rPh>
    <rPh sb="23" eb="25">
      <t>ジュウミン</t>
    </rPh>
    <rPh sb="26" eb="30">
      <t>ミンカンキギョウ</t>
    </rPh>
    <rPh sb="30" eb="31">
      <t>トウ</t>
    </rPh>
    <rPh sb="32" eb="34">
      <t>タイショウ</t>
    </rPh>
    <rPh sb="35" eb="37">
      <t>コウザ</t>
    </rPh>
    <rPh sb="38" eb="40">
      <t>ジッシ</t>
    </rPh>
    <phoneticPr fontId="3"/>
  </si>
  <si>
    <t>東秩父村</t>
    <rPh sb="0" eb="4">
      <t>ヒガシチチブムラ</t>
    </rPh>
    <phoneticPr fontId="4"/>
  </si>
  <si>
    <t>東秩父村、小川町にて実行委員会を組織して実施。和紙についての学習。</t>
    <rPh sb="5" eb="8">
      <t>オガワマチ</t>
    </rPh>
    <phoneticPr fontId="3"/>
  </si>
  <si>
    <t>本庄市ホームページ</t>
    <rPh sb="0" eb="3">
      <t>ほんじょうし</t>
    </rPh>
    <phoneticPr fontId="34" type="Hiragana"/>
  </si>
  <si>
    <t>https://www.city.honjo.lg.jp/soshiki/kyoikuiinkai/shogaigakusyu/index.html</t>
  </si>
  <si>
    <t>本庄市人権教育研究集会</t>
    <rPh sb="0" eb="3">
      <t>ホンジョウシ</t>
    </rPh>
    <rPh sb="3" eb="5">
      <t>ジンケン</t>
    </rPh>
    <rPh sb="5" eb="7">
      <t>キョウイク</t>
    </rPh>
    <rPh sb="7" eb="9">
      <t>ケンキュウ</t>
    </rPh>
    <rPh sb="9" eb="11">
      <t>シュウカイ</t>
    </rPh>
    <phoneticPr fontId="20"/>
  </si>
  <si>
    <t>為末　大氏講演会を実施した。</t>
  </si>
  <si>
    <t>本庄市立小学校PTA家庭教育学級</t>
    <rPh sb="0" eb="2">
      <t>ホンジョウ</t>
    </rPh>
    <rPh sb="2" eb="4">
      <t>シリツ</t>
    </rPh>
    <rPh sb="4" eb="7">
      <t>ショウガッコウ</t>
    </rPh>
    <rPh sb="10" eb="12">
      <t>カテイ</t>
    </rPh>
    <rPh sb="12" eb="14">
      <t>キョウイク</t>
    </rPh>
    <rPh sb="14" eb="16">
      <t>ガッキュウ</t>
    </rPh>
    <phoneticPr fontId="20"/>
  </si>
  <si>
    <t>人権教育、親の学習、救命講習等を実施した。</t>
    <rPh sb="0" eb="2">
      <t>ジンケン</t>
    </rPh>
    <rPh sb="2" eb="4">
      <t>キョウイク</t>
    </rPh>
    <rPh sb="5" eb="6">
      <t>オヤ</t>
    </rPh>
    <rPh sb="7" eb="9">
      <t>ガクシュウ</t>
    </rPh>
    <rPh sb="10" eb="12">
      <t>キュウメイ</t>
    </rPh>
    <rPh sb="12" eb="14">
      <t>コウシュウ</t>
    </rPh>
    <rPh sb="14" eb="15">
      <t>トウ</t>
    </rPh>
    <rPh sb="16" eb="18">
      <t>ジッシ</t>
    </rPh>
    <phoneticPr fontId="20"/>
  </si>
  <si>
    <t>本庄市立中学校開放講座</t>
    <rPh sb="0" eb="2">
      <t>ホンジョウ</t>
    </rPh>
    <rPh sb="2" eb="4">
      <t>シリツ</t>
    </rPh>
    <rPh sb="4" eb="7">
      <t>チュウガッコウ</t>
    </rPh>
    <rPh sb="7" eb="9">
      <t>カイホウ</t>
    </rPh>
    <rPh sb="9" eb="11">
      <t>コウザ</t>
    </rPh>
    <phoneticPr fontId="20"/>
  </si>
  <si>
    <t>人権教育、親の学習、食育等を実施した。</t>
    <rPh sb="0" eb="2">
      <t>ジンケン</t>
    </rPh>
    <rPh sb="2" eb="4">
      <t>キョウイク</t>
    </rPh>
    <rPh sb="5" eb="6">
      <t>オヤ</t>
    </rPh>
    <rPh sb="7" eb="9">
      <t>ガクシュウ</t>
    </rPh>
    <rPh sb="10" eb="12">
      <t>ショクイク</t>
    </rPh>
    <rPh sb="12" eb="13">
      <t>トウ</t>
    </rPh>
    <rPh sb="14" eb="16">
      <t>ジッシ</t>
    </rPh>
    <phoneticPr fontId="20"/>
  </si>
  <si>
    <t>子ども大学ほんじょう</t>
    <rPh sb="0" eb="1">
      <t>コ</t>
    </rPh>
    <rPh sb="3" eb="5">
      <t>ダイガク</t>
    </rPh>
    <phoneticPr fontId="20"/>
  </si>
  <si>
    <t>はてな学、ふるさと学、生き方学、オリエンテーション、学園祭準備、学園祭等を実施した。</t>
    <rPh sb="3" eb="4">
      <t>ガク</t>
    </rPh>
    <rPh sb="9" eb="10">
      <t>ガク</t>
    </rPh>
    <rPh sb="11" eb="12">
      <t>イ</t>
    </rPh>
    <rPh sb="13" eb="14">
      <t>カタ</t>
    </rPh>
    <rPh sb="14" eb="15">
      <t>ガク</t>
    </rPh>
    <rPh sb="26" eb="29">
      <t>ガクエンサイ</t>
    </rPh>
    <rPh sb="29" eb="31">
      <t>ジュンビ</t>
    </rPh>
    <rPh sb="32" eb="34">
      <t>ガクエン</t>
    </rPh>
    <rPh sb="34" eb="35">
      <t>マツ</t>
    </rPh>
    <rPh sb="35" eb="36">
      <t>トウ</t>
    </rPh>
    <rPh sb="37" eb="39">
      <t>ジッシ</t>
    </rPh>
    <phoneticPr fontId="20"/>
  </si>
  <si>
    <t>H18</t>
    <phoneticPr fontId="4"/>
  </si>
  <si>
    <t>H21</t>
    <phoneticPr fontId="4"/>
  </si>
  <si>
    <t>H19</t>
    <phoneticPr fontId="4"/>
  </si>
  <si>
    <t>生涯学習宣言のまち宣言</t>
    <phoneticPr fontId="3"/>
  </si>
  <si>
    <t>出前授業</t>
    <phoneticPr fontId="3"/>
  </si>
  <si>
    <t>伝統行事のお話を聞く会</t>
    <phoneticPr fontId="4"/>
  </si>
  <si>
    <t>身近な地域のフィールドワーク</t>
    <phoneticPr fontId="3"/>
  </si>
  <si>
    <t>家庭教育学級</t>
    <phoneticPr fontId="4"/>
  </si>
  <si>
    <t>発掘調査出土品、昔の生活用品等の説明</t>
    <phoneticPr fontId="3"/>
  </si>
  <si>
    <t>郷土獅子舞等の座学</t>
    <phoneticPr fontId="4"/>
  </si>
  <si>
    <t>古墳、神社などの説明</t>
    <phoneticPr fontId="3"/>
  </si>
  <si>
    <t>各小中学校、幼稚園の保護者を対象。合同講演会、各校での教室を開催。</t>
    <phoneticPr fontId="4"/>
  </si>
  <si>
    <t>ハートフルデイ2019</t>
    <phoneticPr fontId="4"/>
  </si>
  <si>
    <t>まちづくり講座</t>
    <phoneticPr fontId="4"/>
  </si>
  <si>
    <t>小中学生による人権作文・標語・ポスターの代表作品発表と表彰、及び人権講演会。</t>
    <phoneticPr fontId="3"/>
  </si>
  <si>
    <t>町政や制度への理解を深めてもらうため、町職員が各地区で行う講座。</t>
    <phoneticPr fontId="4"/>
  </si>
  <si>
    <t>児玉郡市（１市３町）、早稲田大学等で実行委員会を組織し、子どもの知的好奇心を刺激する学びの機会を提供。（９回）</t>
    <phoneticPr fontId="3"/>
  </si>
  <si>
    <t>行政区対応及び一般対抗で行う20.07㎞の駅伝大会。</t>
    <phoneticPr fontId="3"/>
  </si>
  <si>
    <t>神川町</t>
    <rPh sb="0" eb="3">
      <t>カミカワマチ</t>
    </rPh>
    <phoneticPr fontId="4"/>
  </si>
  <si>
    <t>生涯学習フェスティバル</t>
    <phoneticPr fontId="4"/>
  </si>
  <si>
    <t>生涯学習団体等の活動成果を展示、舞台等で発表。</t>
    <phoneticPr fontId="4"/>
  </si>
  <si>
    <t>寄居町健全育成町民会議道徳講演会・実践発表会</t>
    <phoneticPr fontId="4"/>
  </si>
  <si>
    <t>「道徳のまち・寄居」を目指した取り組みとして、児童生徒が社会の一員としての在り方を考え、保護者が子どもたちの手本であることを再認識する機会を設けることで、子どもたちの道徳性を養うと共に、学校と地域が連携して子どもたちを育成する環境を整えることを目的とする。</t>
    <phoneticPr fontId="4"/>
  </si>
  <si>
    <t>子どもたちに専門的かつ知的好奇心を刺激するための場を提供するため、近隣の大学でのプログラミングや工場見学を行った。</t>
    <phoneticPr fontId="4"/>
  </si>
  <si>
    <t>町民ハイキング</t>
    <phoneticPr fontId="3"/>
  </si>
  <si>
    <t>寄居町内の身近にある素晴らしい自然や文化遺産等を歩いて訪れることを通して、町民の健康増進と参加者相互の親睦を図ることを目的とする。</t>
    <phoneticPr fontId="4"/>
  </si>
  <si>
    <t>対面朗読/おはなし会/読み聞かせ/くれよん</t>
    <rPh sb="0" eb="2">
      <t>タイメン</t>
    </rPh>
    <rPh sb="2" eb="4">
      <t>ロウドク</t>
    </rPh>
    <rPh sb="9" eb="10">
      <t>カイ</t>
    </rPh>
    <rPh sb="11" eb="12">
      <t>ヨ</t>
    </rPh>
    <rPh sb="13" eb="14">
      <t>キ</t>
    </rPh>
    <phoneticPr fontId="28"/>
  </si>
  <si>
    <t>プリザーブドフラワー教室</t>
    <rPh sb="10" eb="12">
      <t>キョウシツ</t>
    </rPh>
    <phoneticPr fontId="28"/>
  </si>
  <si>
    <t>クリスマスにオリジナルのプリザーブドフラワーはいかがですか？と題し、講座を開催した。</t>
    <rPh sb="31" eb="32">
      <t>ダイ</t>
    </rPh>
    <rPh sb="34" eb="36">
      <t>コウザ</t>
    </rPh>
    <rPh sb="37" eb="39">
      <t>カイサイ</t>
    </rPh>
    <phoneticPr fontId="28"/>
  </si>
  <si>
    <t>マクロビ料理教室</t>
    <rPh sb="6" eb="8">
      <t>キョウシツ</t>
    </rPh>
    <phoneticPr fontId="28"/>
  </si>
  <si>
    <t>玄米菜食のヘルシー料理で健康づくり、はじめてみませんか？と題し、講座を開催した。</t>
    <rPh sb="0" eb="2">
      <t>ゲンマイ</t>
    </rPh>
    <rPh sb="2" eb="4">
      <t>サイショク</t>
    </rPh>
    <rPh sb="9" eb="11">
      <t>リョウリ</t>
    </rPh>
    <rPh sb="12" eb="14">
      <t>ケンコウ</t>
    </rPh>
    <rPh sb="29" eb="30">
      <t>ダイ</t>
    </rPh>
    <rPh sb="32" eb="34">
      <t>コウザ</t>
    </rPh>
    <rPh sb="35" eb="37">
      <t>カイサイ</t>
    </rPh>
    <phoneticPr fontId="28"/>
  </si>
  <si>
    <t>小学生を対象に、陶芸の粘土でコップや皿を作成する講座を開催した。</t>
    <rPh sb="0" eb="3">
      <t>ショウガクセイ</t>
    </rPh>
    <rPh sb="4" eb="6">
      <t>タイショウ</t>
    </rPh>
    <rPh sb="8" eb="10">
      <t>トウゲイ</t>
    </rPh>
    <rPh sb="11" eb="13">
      <t>ネンド</t>
    </rPh>
    <rPh sb="18" eb="19">
      <t>サラ</t>
    </rPh>
    <rPh sb="20" eb="22">
      <t>サクセイ</t>
    </rPh>
    <rPh sb="24" eb="26">
      <t>コウザ</t>
    </rPh>
    <rPh sb="27" eb="29">
      <t>カイサイ</t>
    </rPh>
    <phoneticPr fontId="28"/>
  </si>
  <si>
    <t>H4</t>
    <phoneticPr fontId="4"/>
  </si>
  <si>
    <t>新入学児童就学時健診時に、保護者を対象に家庭教育アドバイザーによる子育てに関する講座を実施した。</t>
    <rPh sb="0" eb="3">
      <t>シンニュウガク</t>
    </rPh>
    <rPh sb="3" eb="5">
      <t>ジドウ</t>
    </rPh>
    <rPh sb="5" eb="7">
      <t>シュウガク</t>
    </rPh>
    <rPh sb="7" eb="8">
      <t>ジ</t>
    </rPh>
    <rPh sb="8" eb="10">
      <t>ケンシン</t>
    </rPh>
    <rPh sb="10" eb="11">
      <t>ジ</t>
    </rPh>
    <rPh sb="13" eb="16">
      <t>ホゴシャ</t>
    </rPh>
    <rPh sb="17" eb="19">
      <t>タイショウ</t>
    </rPh>
    <rPh sb="20" eb="22">
      <t>カテイ</t>
    </rPh>
    <rPh sb="22" eb="24">
      <t>キョウイク</t>
    </rPh>
    <rPh sb="33" eb="35">
      <t>コソダ</t>
    </rPh>
    <rPh sb="37" eb="38">
      <t>カン</t>
    </rPh>
    <rPh sb="40" eb="42">
      <t>コウザ</t>
    </rPh>
    <rPh sb="43" eb="45">
      <t>ジッシ</t>
    </rPh>
    <phoneticPr fontId="3"/>
  </si>
  <si>
    <t>各小中学校での公開授業（人権教育関連）と人権教育に関する研究発表会及び基調講演を実施した。</t>
    <rPh sb="0" eb="5">
      <t>カクショウチュウガッコウ</t>
    </rPh>
    <rPh sb="7" eb="9">
      <t>コウカイ</t>
    </rPh>
    <rPh sb="9" eb="11">
      <t>ジュギョウ</t>
    </rPh>
    <rPh sb="12" eb="14">
      <t>ジンケン</t>
    </rPh>
    <rPh sb="14" eb="16">
      <t>キョウイク</t>
    </rPh>
    <rPh sb="16" eb="18">
      <t>カンレン</t>
    </rPh>
    <rPh sb="20" eb="22">
      <t>ジンケン</t>
    </rPh>
    <rPh sb="22" eb="24">
      <t>キョウイク</t>
    </rPh>
    <rPh sb="25" eb="26">
      <t>カン</t>
    </rPh>
    <rPh sb="28" eb="30">
      <t>ケンキュウ</t>
    </rPh>
    <rPh sb="30" eb="33">
      <t>ハッピョウカイ</t>
    </rPh>
    <rPh sb="33" eb="34">
      <t>オヨ</t>
    </rPh>
    <rPh sb="35" eb="37">
      <t>キチョウ</t>
    </rPh>
    <rPh sb="37" eb="39">
      <t>コウエン</t>
    </rPh>
    <rPh sb="40" eb="42">
      <t>ジッシ</t>
    </rPh>
    <phoneticPr fontId="4"/>
  </si>
  <si>
    <t>様々な人権問題について正しく認識し、町民一人一人がお互いを尊重し、差別のない明るい社会実現のために研修会を実施した。</t>
    <rPh sb="0" eb="2">
      <t>サマザマ</t>
    </rPh>
    <rPh sb="3" eb="5">
      <t>ジンケン</t>
    </rPh>
    <rPh sb="5" eb="7">
      <t>モンダイ</t>
    </rPh>
    <rPh sb="11" eb="12">
      <t>タダ</t>
    </rPh>
    <rPh sb="14" eb="16">
      <t>ニンシキ</t>
    </rPh>
    <rPh sb="18" eb="20">
      <t>チョウミン</t>
    </rPh>
    <rPh sb="20" eb="22">
      <t>ヒトリ</t>
    </rPh>
    <rPh sb="22" eb="24">
      <t>ヒトリ</t>
    </rPh>
    <rPh sb="26" eb="27">
      <t>タガ</t>
    </rPh>
    <rPh sb="29" eb="31">
      <t>ソンチョウ</t>
    </rPh>
    <rPh sb="33" eb="35">
      <t>サベツ</t>
    </rPh>
    <rPh sb="38" eb="39">
      <t>アカ</t>
    </rPh>
    <rPh sb="41" eb="43">
      <t>シャカイ</t>
    </rPh>
    <rPh sb="43" eb="45">
      <t>ジツゲン</t>
    </rPh>
    <rPh sb="49" eb="52">
      <t>ケンシュウカイ</t>
    </rPh>
    <rPh sb="53" eb="55">
      <t>ジッシ</t>
    </rPh>
    <phoneticPr fontId="3"/>
  </si>
  <si>
    <t>町の子育て支援課・児童館での事業において、乳幼児期の子どもとの関わり、親としての心構えなどについて講座を開催した。</t>
    <rPh sb="0" eb="1">
      <t>マチ</t>
    </rPh>
    <rPh sb="2" eb="4">
      <t>コソダ</t>
    </rPh>
    <rPh sb="5" eb="7">
      <t>シエン</t>
    </rPh>
    <rPh sb="7" eb="8">
      <t>カ</t>
    </rPh>
    <rPh sb="9" eb="12">
      <t>ジドウカン</t>
    </rPh>
    <rPh sb="14" eb="16">
      <t>ジギョウ</t>
    </rPh>
    <rPh sb="21" eb="24">
      <t>ニュウヨウジ</t>
    </rPh>
    <rPh sb="24" eb="25">
      <t>キ</t>
    </rPh>
    <rPh sb="26" eb="27">
      <t>コ</t>
    </rPh>
    <rPh sb="31" eb="32">
      <t>カカ</t>
    </rPh>
    <rPh sb="35" eb="36">
      <t>オヤ</t>
    </rPh>
    <rPh sb="40" eb="42">
      <t>ココロガマ</t>
    </rPh>
    <rPh sb="49" eb="51">
      <t>コウザ</t>
    </rPh>
    <rPh sb="52" eb="54">
      <t>カイサイ</t>
    </rPh>
    <phoneticPr fontId="4"/>
  </si>
  <si>
    <t>自然のなかを歩きなら、参加者の健康増進、参加者相互の親睦を深めた。</t>
    <phoneticPr fontId="3"/>
  </si>
  <si>
    <t>地区対抗種目やフリー参加種目等で構成された多世代間交流のスポーツイベント。町の特色の1つでもあり、全町民を対象に1日楽しめる体育祭として実施した。</t>
    <phoneticPr fontId="4"/>
  </si>
  <si>
    <t>8月に募集をした人権標語の表彰式と人権教育に関連した映画の鑑賞会を実施した。</t>
    <phoneticPr fontId="3"/>
  </si>
  <si>
    <t>長瀞町ホームページ</t>
    <rPh sb="0" eb="3">
      <t>ながとろまち</t>
    </rPh>
    <phoneticPr fontId="34" type="Hiragana"/>
  </si>
  <si>
    <t>長瀞町</t>
    <rPh sb="0" eb="3">
      <t>ナガトロマチ</t>
    </rPh>
    <phoneticPr fontId="34"/>
  </si>
  <si>
    <t>家庭教育事業</t>
    <rPh sb="0" eb="2">
      <t>カテイ</t>
    </rPh>
    <rPh sb="2" eb="4">
      <t>キョウイク</t>
    </rPh>
    <rPh sb="4" eb="6">
      <t>ジギョウ</t>
    </rPh>
    <phoneticPr fontId="34"/>
  </si>
  <si>
    <t>新入学児童就学時健診時に、保護者を対象に栄養教諭と教育相談員による子育てに関する講演会を実施。
中学生２年生向けに産婦人科の先生による性教育の講演会を実施。</t>
    <rPh sb="20" eb="22">
      <t>エイヨウ</t>
    </rPh>
    <rPh sb="22" eb="24">
      <t>キョウユ</t>
    </rPh>
    <rPh sb="25" eb="27">
      <t>キョウイク</t>
    </rPh>
    <rPh sb="27" eb="30">
      <t>ソウダンイン</t>
    </rPh>
    <rPh sb="40" eb="43">
      <t>コウエンカイ</t>
    </rPh>
    <rPh sb="48" eb="51">
      <t>チュウガクセイ</t>
    </rPh>
    <rPh sb="52" eb="54">
      <t>ネンセイ</t>
    </rPh>
    <rPh sb="54" eb="55">
      <t>ム</t>
    </rPh>
    <rPh sb="57" eb="61">
      <t>サンフジンカ</t>
    </rPh>
    <rPh sb="62" eb="64">
      <t>センセイ</t>
    </rPh>
    <rPh sb="67" eb="70">
      <t>セイキョウイク</t>
    </rPh>
    <rPh sb="71" eb="74">
      <t>コウエンカイ</t>
    </rPh>
    <rPh sb="75" eb="77">
      <t>ジッシ</t>
    </rPh>
    <phoneticPr fontId="34"/>
  </si>
  <si>
    <t>小鹿野町ホームページ</t>
    <phoneticPr fontId="4"/>
  </si>
  <si>
    <t>https://www.town.ogano.lg.jp/</t>
    <phoneticPr fontId="4"/>
  </si>
  <si>
    <t>ブックスタート</t>
    <phoneticPr fontId="4"/>
  </si>
  <si>
    <t>ブックチャレンジ</t>
    <phoneticPr fontId="4"/>
  </si>
  <si>
    <t>おはなしかいプチ</t>
    <phoneticPr fontId="4"/>
  </si>
  <si>
    <t>６ヶ月児を対象に、乳幼児に健診時に絵本のプレゼントし、赤ちゃんと保護者が絵本を介して心ふれあう時間を持つきっかけづくりを行う。</t>
    <phoneticPr fontId="4"/>
  </si>
  <si>
    <t>１歳児及び２歳児を対象に、乳幼児健診時に絵本をプレゼントし、読み聞かせの大切さや、家庭での読書環境の継続と充実を図り、親子で絵本を楽しみ健やかに子育てを行える環境を育むことを目的とする。</t>
    <phoneticPr fontId="4"/>
  </si>
  <si>
    <t>子育て支援センターと共催で、未就学児を対象に読み聞かせを行う。</t>
    <phoneticPr fontId="4"/>
  </si>
  <si>
    <t>小鹿野町</t>
    <rPh sb="0" eb="3">
      <t>オガノ</t>
    </rPh>
    <rPh sb="3" eb="4">
      <t>マチ</t>
    </rPh>
    <phoneticPr fontId="4"/>
  </si>
  <si>
    <t>小鹿野町</t>
    <rPh sb="0" eb="4">
      <t>オガノマチ</t>
    </rPh>
    <phoneticPr fontId="4"/>
  </si>
  <si>
    <t>民間保育園読み聞かせ</t>
    <phoneticPr fontId="4"/>
  </si>
  <si>
    <t>福祉施設読み聞かせ</t>
    <phoneticPr fontId="4"/>
  </si>
  <si>
    <t>民間保育園で紙芝居や絵本の読み聞かせを行う。</t>
    <phoneticPr fontId="4"/>
  </si>
  <si>
    <t>高齢者施設で紙芝居や絵本の読み聞かせや簡単な手遊びを実施。</t>
    <phoneticPr fontId="4"/>
  </si>
  <si>
    <t>ふる総フェスタ</t>
    <rPh sb="2" eb="3">
      <t>ソウ</t>
    </rPh>
    <phoneticPr fontId="3"/>
  </si>
  <si>
    <t>夏休みお助け講座</t>
    <phoneticPr fontId="4"/>
  </si>
  <si>
    <t>出張図書館</t>
    <phoneticPr fontId="4"/>
  </si>
  <si>
    <t>両神公民館及び町立図書館の共催事業でふるさと総合会館を使い、ステージライブやクリスマスワークショップを催す。また、公民館団体の作品の展示を行う。</t>
    <rPh sb="0" eb="2">
      <t>リョウカミ</t>
    </rPh>
    <rPh sb="2" eb="5">
      <t>コウミンカン</t>
    </rPh>
    <rPh sb="5" eb="6">
      <t>オヨ</t>
    </rPh>
    <rPh sb="7" eb="9">
      <t>チョウリツ</t>
    </rPh>
    <rPh sb="9" eb="12">
      <t>トショカン</t>
    </rPh>
    <rPh sb="13" eb="15">
      <t>キョウサイ</t>
    </rPh>
    <rPh sb="15" eb="17">
      <t>ジギョウ</t>
    </rPh>
    <rPh sb="22" eb="24">
      <t>ソウゴウ</t>
    </rPh>
    <rPh sb="24" eb="26">
      <t>カイカン</t>
    </rPh>
    <rPh sb="27" eb="28">
      <t>ツカ</t>
    </rPh>
    <rPh sb="51" eb="52">
      <t>モヨオ</t>
    </rPh>
    <rPh sb="57" eb="60">
      <t>コウミンカン</t>
    </rPh>
    <rPh sb="60" eb="62">
      <t>ダンタイ</t>
    </rPh>
    <rPh sb="63" eb="65">
      <t>サクヒン</t>
    </rPh>
    <rPh sb="66" eb="68">
      <t>テンジ</t>
    </rPh>
    <rPh sb="69" eb="70">
      <t>オコナ</t>
    </rPh>
    <phoneticPr fontId="4"/>
  </si>
  <si>
    <t>両神公民館及び町立図書館の共催事業で夏休みの宿題や課題に関係のある事業を行い。生涯学習の推進や学習支援を行う。
Ｒ1年度は感想画教室・感想文教室・郷土料理教室・万華鏡教室・型染教室を実施。</t>
    <phoneticPr fontId="4"/>
  </si>
  <si>
    <t>出張図書館を実施することにより、図書館に遠い地域の住民や児童・生徒への学習活動、読書活動の支援を行う｡</t>
    <phoneticPr fontId="4"/>
  </si>
  <si>
    <t>体験学習</t>
    <rPh sb="2" eb="4">
      <t>ガクシュウ</t>
    </rPh>
    <phoneticPr fontId="4"/>
  </si>
  <si>
    <t>中学の職業・進路指導に協力するため、受け入れ。軽易な仕事を体験。</t>
    <rPh sb="0" eb="2">
      <t>チュウガク</t>
    </rPh>
    <rPh sb="3" eb="5">
      <t>ショクギョウ</t>
    </rPh>
    <rPh sb="6" eb="8">
      <t>シンロ</t>
    </rPh>
    <rPh sb="8" eb="10">
      <t>シドウ</t>
    </rPh>
    <rPh sb="11" eb="13">
      <t>キョウリョク</t>
    </rPh>
    <rPh sb="18" eb="19">
      <t>ウ</t>
    </rPh>
    <rPh sb="20" eb="21">
      <t>イ</t>
    </rPh>
    <rPh sb="23" eb="25">
      <t>ケイイ</t>
    </rPh>
    <rPh sb="26" eb="28">
      <t>シゴト</t>
    </rPh>
    <rPh sb="29" eb="31">
      <t>タイケン</t>
    </rPh>
    <phoneticPr fontId="4"/>
  </si>
  <si>
    <t>収蔵品展「忍藩の甲冑と刀剣」</t>
    <rPh sb="0" eb="1">
      <t>シュウ</t>
    </rPh>
    <rPh sb="1" eb="2">
      <t>ゾウ</t>
    </rPh>
    <rPh sb="2" eb="3">
      <t>ヒン</t>
    </rPh>
    <rPh sb="3" eb="4">
      <t>テン</t>
    </rPh>
    <rPh sb="5" eb="6">
      <t>オシ</t>
    </rPh>
    <rPh sb="6" eb="7">
      <t>ハン</t>
    </rPh>
    <rPh sb="8" eb="10">
      <t>カッチュウ</t>
    </rPh>
    <rPh sb="11" eb="13">
      <t>トウケン</t>
    </rPh>
    <phoneticPr fontId="3"/>
  </si>
  <si>
    <t>当館が所蔵する忍藩主や藩士ゆかりの甲冑と刀剣を展示。</t>
    <rPh sb="0" eb="2">
      <t>トウカン</t>
    </rPh>
    <rPh sb="3" eb="5">
      <t>ショゾウ</t>
    </rPh>
    <rPh sb="7" eb="8">
      <t>オシ</t>
    </rPh>
    <rPh sb="8" eb="9">
      <t>ハン</t>
    </rPh>
    <rPh sb="9" eb="10">
      <t>シュ</t>
    </rPh>
    <rPh sb="11" eb="13">
      <t>ハンシ</t>
    </rPh>
    <rPh sb="17" eb="19">
      <t>カッチュウ</t>
    </rPh>
    <rPh sb="20" eb="22">
      <t>トウケン</t>
    </rPh>
    <rPh sb="23" eb="25">
      <t>テンジ</t>
    </rPh>
    <phoneticPr fontId="4"/>
  </si>
  <si>
    <t>「市報にみる行田の歴史</t>
    <rPh sb="1" eb="3">
      <t>シホウ</t>
    </rPh>
    <rPh sb="6" eb="8">
      <t>ギョウダ</t>
    </rPh>
    <rPh sb="9" eb="11">
      <t>レキシ</t>
    </rPh>
    <phoneticPr fontId="4"/>
  </si>
  <si>
    <t>「市報ぎょうだ」のために撮影された写真を中心に市の歴史を振り返る。</t>
    <rPh sb="1" eb="3">
      <t>シホウ</t>
    </rPh>
    <rPh sb="12" eb="14">
      <t>サツエイ</t>
    </rPh>
    <rPh sb="17" eb="19">
      <t>シャシン</t>
    </rPh>
    <rPh sb="20" eb="22">
      <t>チュウシン</t>
    </rPh>
    <rPh sb="23" eb="24">
      <t>シ</t>
    </rPh>
    <rPh sb="25" eb="27">
      <t>レキシ</t>
    </rPh>
    <rPh sb="28" eb="29">
      <t>フ</t>
    </rPh>
    <rPh sb="30" eb="31">
      <t>カエ</t>
    </rPh>
    <phoneticPr fontId="4"/>
  </si>
  <si>
    <t>市制施行70周年を記念し、市内の指定文化財を中心に、行田市の歴史と文化を紹介。</t>
    <rPh sb="0" eb="2">
      <t>シセイ</t>
    </rPh>
    <rPh sb="2" eb="4">
      <t>セコウ</t>
    </rPh>
    <rPh sb="6" eb="8">
      <t>シュウネン</t>
    </rPh>
    <rPh sb="9" eb="11">
      <t>キネン</t>
    </rPh>
    <rPh sb="13" eb="15">
      <t>シナイ</t>
    </rPh>
    <rPh sb="16" eb="18">
      <t>シテイ</t>
    </rPh>
    <rPh sb="18" eb="21">
      <t>ブンカザイ</t>
    </rPh>
    <rPh sb="22" eb="24">
      <t>チュウシン</t>
    </rPh>
    <rPh sb="26" eb="28">
      <t>ギョウダ</t>
    </rPh>
    <rPh sb="28" eb="29">
      <t>シ</t>
    </rPh>
    <rPh sb="30" eb="32">
      <t>レキシ</t>
    </rPh>
    <rPh sb="33" eb="35">
      <t>ブンカ</t>
    </rPh>
    <rPh sb="36" eb="38">
      <t>ショウカイ</t>
    </rPh>
    <phoneticPr fontId="3"/>
  </si>
  <si>
    <t>企画展「武家の姫君たち」</t>
    <rPh sb="0" eb="3">
      <t>キカクテン</t>
    </rPh>
    <rPh sb="4" eb="6">
      <t>ブケ</t>
    </rPh>
    <rPh sb="7" eb="9">
      <t>ヒメギミ</t>
    </rPh>
    <phoneticPr fontId="3"/>
  </si>
  <si>
    <t>忍城・忍藩ゆかりの"武家の姫君たち”にスポットをあて、彼女たち自身やその周辺にまつわる史実や伝承を物語る資料を展示、紹介。</t>
    <rPh sb="0" eb="1">
      <t>オシ</t>
    </rPh>
    <rPh sb="1" eb="2">
      <t>ジョウ</t>
    </rPh>
    <rPh sb="3" eb="4">
      <t>オシ</t>
    </rPh>
    <rPh sb="4" eb="5">
      <t>ハン</t>
    </rPh>
    <rPh sb="10" eb="12">
      <t>ブケ</t>
    </rPh>
    <rPh sb="13" eb="15">
      <t>ヒメギミ</t>
    </rPh>
    <rPh sb="27" eb="29">
      <t>カノジョ</t>
    </rPh>
    <rPh sb="31" eb="33">
      <t>ジシン</t>
    </rPh>
    <rPh sb="36" eb="38">
      <t>シュウヘン</t>
    </rPh>
    <rPh sb="43" eb="45">
      <t>シジツ</t>
    </rPh>
    <rPh sb="46" eb="48">
      <t>デンショウ</t>
    </rPh>
    <rPh sb="49" eb="51">
      <t>モノガタ</t>
    </rPh>
    <rPh sb="52" eb="54">
      <t>シリョウ</t>
    </rPh>
    <rPh sb="55" eb="57">
      <t>テンジ</t>
    </rPh>
    <rPh sb="58" eb="60">
      <t>ショウカイ</t>
    </rPh>
    <phoneticPr fontId="4"/>
  </si>
  <si>
    <t>H2</t>
    <phoneticPr fontId="4"/>
  </si>
  <si>
    <t>加須市生涯学習推進会議</t>
    <phoneticPr fontId="4"/>
  </si>
  <si>
    <t>余裕教室の活用</t>
    <rPh sb="0" eb="2">
      <t>ヨユウ</t>
    </rPh>
    <rPh sb="2" eb="4">
      <t>キョウシツ</t>
    </rPh>
    <rPh sb="5" eb="7">
      <t>カツヨウ</t>
    </rPh>
    <phoneticPr fontId="5"/>
  </si>
  <si>
    <t>介護予防サポーター養成講座</t>
    <phoneticPr fontId="4"/>
  </si>
  <si>
    <t>内牧ふれあい講座「みんなで給食を食べよう！」</t>
  </si>
  <si>
    <t>全５回の講座のうち5回目に実施。高齢者と児童の「ふれあい」を目的とし、食育で文部科学大臣賞を受賞した内牧小学校で給食をいただくとともに栄養教諭より食育についての話を聞いた。</t>
  </si>
  <si>
    <t>第5回障がい者作品展</t>
    <rPh sb="0" eb="1">
      <t>ダイ</t>
    </rPh>
    <rPh sb="2" eb="3">
      <t>カイ</t>
    </rPh>
    <rPh sb="3" eb="4">
      <t>ショウ</t>
    </rPh>
    <rPh sb="6" eb="7">
      <t>シャ</t>
    </rPh>
    <rPh sb="7" eb="9">
      <t>サクヒン</t>
    </rPh>
    <rPh sb="9" eb="10">
      <t>テン</t>
    </rPh>
    <phoneticPr fontId="3"/>
  </si>
  <si>
    <t>学校開放講座「やさしい手織り～温かみのあるランチョンマットを織りませんか～」</t>
    <rPh sb="0" eb="2">
      <t>ガッコウ</t>
    </rPh>
    <rPh sb="2" eb="4">
      <t>カイホウ</t>
    </rPh>
    <rPh sb="4" eb="6">
      <t>コウザ</t>
    </rPh>
    <rPh sb="11" eb="13">
      <t>テオ</t>
    </rPh>
    <rPh sb="15" eb="16">
      <t>アタタ</t>
    </rPh>
    <rPh sb="30" eb="31">
      <t>オ</t>
    </rPh>
    <phoneticPr fontId="1"/>
  </si>
  <si>
    <t>庄和北部地域での公民館活動の場として、場所の提供を受け、地域住民との交流等を図る。</t>
    <rPh sb="0" eb="2">
      <t>ショウワ</t>
    </rPh>
    <rPh sb="2" eb="4">
      <t>ホクブ</t>
    </rPh>
    <rPh sb="4" eb="6">
      <t>チイキ</t>
    </rPh>
    <rPh sb="8" eb="11">
      <t>コウミンカン</t>
    </rPh>
    <rPh sb="11" eb="13">
      <t>カツドウ</t>
    </rPh>
    <rPh sb="14" eb="15">
      <t>バ</t>
    </rPh>
    <rPh sb="19" eb="21">
      <t>バショ</t>
    </rPh>
    <rPh sb="22" eb="24">
      <t>テイキョウ</t>
    </rPh>
    <rPh sb="25" eb="26">
      <t>ウ</t>
    </rPh>
    <rPh sb="28" eb="30">
      <t>チイキ</t>
    </rPh>
    <rPh sb="30" eb="32">
      <t>ジュウミン</t>
    </rPh>
    <rPh sb="34" eb="36">
      <t>コウリュウ</t>
    </rPh>
    <rPh sb="36" eb="37">
      <t>トウ</t>
    </rPh>
    <rPh sb="38" eb="39">
      <t>ハカ</t>
    </rPh>
    <phoneticPr fontId="1"/>
  </si>
  <si>
    <t>羽生市民講師講座</t>
    <rPh sb="0" eb="2">
      <t>ハニュウ</t>
    </rPh>
    <phoneticPr fontId="3"/>
  </si>
  <si>
    <t>「市民講師」として登録をしていただいている方に、市内に活動拠点を置く団体が依頼し講座を開催する。</t>
    <rPh sb="1" eb="3">
      <t>シミン</t>
    </rPh>
    <rPh sb="3" eb="5">
      <t>コウシ</t>
    </rPh>
    <rPh sb="9" eb="11">
      <t>トウロク</t>
    </rPh>
    <rPh sb="21" eb="22">
      <t>カタ</t>
    </rPh>
    <rPh sb="24" eb="26">
      <t>シナイ</t>
    </rPh>
    <rPh sb="27" eb="29">
      <t>カツドウ</t>
    </rPh>
    <rPh sb="29" eb="31">
      <t>キョテン</t>
    </rPh>
    <rPh sb="32" eb="33">
      <t>オ</t>
    </rPh>
    <rPh sb="34" eb="36">
      <t>ダンタイ</t>
    </rPh>
    <rPh sb="37" eb="39">
      <t>イライ</t>
    </rPh>
    <rPh sb="40" eb="42">
      <t>コウザ</t>
    </rPh>
    <rPh sb="43" eb="45">
      <t>カイサイ</t>
    </rPh>
    <phoneticPr fontId="3"/>
  </si>
  <si>
    <t>羽生学講座Ⅸ</t>
    <rPh sb="0" eb="2">
      <t>ハニュウ</t>
    </rPh>
    <rPh sb="2" eb="3">
      <t>ガク</t>
    </rPh>
    <rPh sb="3" eb="5">
      <t>コウザ</t>
    </rPh>
    <phoneticPr fontId="3"/>
  </si>
  <si>
    <t>市民参画による企画運営委員会により、特別講座、第1期、第2期を実施。</t>
    <rPh sb="0" eb="2">
      <t>シミン</t>
    </rPh>
    <rPh sb="2" eb="4">
      <t>サンカク</t>
    </rPh>
    <rPh sb="7" eb="9">
      <t>キカク</t>
    </rPh>
    <rPh sb="9" eb="11">
      <t>ウンエイ</t>
    </rPh>
    <rPh sb="11" eb="14">
      <t>イインカイ</t>
    </rPh>
    <rPh sb="18" eb="20">
      <t>トクベツ</t>
    </rPh>
    <rPh sb="20" eb="22">
      <t>コウザ</t>
    </rPh>
    <rPh sb="23" eb="24">
      <t>ダイ</t>
    </rPh>
    <rPh sb="25" eb="26">
      <t>キ</t>
    </rPh>
    <rPh sb="27" eb="28">
      <t>ダイ</t>
    </rPh>
    <rPh sb="29" eb="30">
      <t>キ</t>
    </rPh>
    <rPh sb="31" eb="33">
      <t>ジッシ</t>
    </rPh>
    <phoneticPr fontId="4"/>
  </si>
  <si>
    <t>令和元年度生涯学習ﾎﾞﾗﾝﾃｨｱ養成講座</t>
    <rPh sb="0" eb="2">
      <t>レイワ</t>
    </rPh>
    <rPh sb="2" eb="4">
      <t>ガンネン</t>
    </rPh>
    <rPh sb="4" eb="5">
      <t>ド</t>
    </rPh>
    <rPh sb="5" eb="7">
      <t>ショウガイ</t>
    </rPh>
    <rPh sb="7" eb="9">
      <t>ガクシュウ</t>
    </rPh>
    <rPh sb="16" eb="18">
      <t>ヨウセイ</t>
    </rPh>
    <rPh sb="18" eb="20">
      <t>コウザ</t>
    </rPh>
    <phoneticPr fontId="4"/>
  </si>
  <si>
    <t>生涯学習ﾎﾞﾗﾝﾃｨｱ養成講座入門編を2回実施。</t>
    <rPh sb="0" eb="2">
      <t>ショウガイ</t>
    </rPh>
    <rPh sb="2" eb="4">
      <t>ガクシュウ</t>
    </rPh>
    <rPh sb="11" eb="13">
      <t>ヨウセイ</t>
    </rPh>
    <rPh sb="13" eb="15">
      <t>コウザ</t>
    </rPh>
    <rPh sb="15" eb="17">
      <t>ニュウモン</t>
    </rPh>
    <rPh sb="17" eb="18">
      <t>ヘン</t>
    </rPh>
    <rPh sb="20" eb="21">
      <t>カイ</t>
    </rPh>
    <rPh sb="21" eb="23">
      <t>ジッシ</t>
    </rPh>
    <phoneticPr fontId="4"/>
  </si>
  <si>
    <t>http://www.city.kuki.lg.jp/shisei/seisaku_keikaku/plan/kyoiku/manabist_plan.html</t>
    <phoneticPr fontId="4"/>
  </si>
  <si>
    <t>学校訪問おはなし会・ブックトーク</t>
    <phoneticPr fontId="4"/>
  </si>
  <si>
    <t>図書館職員が、市内の小学校を訪問し、おはなし会や本の紹介（ブックトーク）を行う。</t>
    <rPh sb="0" eb="3">
      <t>トショカン</t>
    </rPh>
    <rPh sb="3" eb="5">
      <t>ショクイン</t>
    </rPh>
    <rPh sb="7" eb="9">
      <t>シナイ</t>
    </rPh>
    <rPh sb="10" eb="13">
      <t>ショウガッコウ</t>
    </rPh>
    <rPh sb="14" eb="16">
      <t>ホウモン</t>
    </rPh>
    <rPh sb="22" eb="23">
      <t>カイ</t>
    </rPh>
    <rPh sb="24" eb="25">
      <t>ホン</t>
    </rPh>
    <rPh sb="26" eb="28">
      <t>ショウカイ</t>
    </rPh>
    <rPh sb="37" eb="38">
      <t>オコナ</t>
    </rPh>
    <phoneticPr fontId="4"/>
  </si>
  <si>
    <t>人権尊重社会をめざす県民運動強調月間に合わせLGBTに関する資料の展示を行う。（市立図書館４館で開催）</t>
    <rPh sb="0" eb="2">
      <t>ジンケン</t>
    </rPh>
    <rPh sb="2" eb="4">
      <t>ソンチョウ</t>
    </rPh>
    <rPh sb="4" eb="6">
      <t>シャカイ</t>
    </rPh>
    <rPh sb="10" eb="12">
      <t>ケンミン</t>
    </rPh>
    <rPh sb="12" eb="14">
      <t>ウンドウ</t>
    </rPh>
    <rPh sb="14" eb="16">
      <t>キョウチョウ</t>
    </rPh>
    <rPh sb="16" eb="18">
      <t>ゲッカン</t>
    </rPh>
    <rPh sb="19" eb="20">
      <t>ア</t>
    </rPh>
    <rPh sb="27" eb="28">
      <t>カン</t>
    </rPh>
    <rPh sb="30" eb="32">
      <t>シリョウ</t>
    </rPh>
    <rPh sb="33" eb="35">
      <t>テンジ</t>
    </rPh>
    <rPh sb="36" eb="37">
      <t>オコナ</t>
    </rPh>
    <rPh sb="40" eb="42">
      <t>シリツ</t>
    </rPh>
    <rPh sb="42" eb="45">
      <t>トショカン</t>
    </rPh>
    <rPh sb="46" eb="47">
      <t>カン</t>
    </rPh>
    <rPh sb="48" eb="50">
      <t>カイサイ</t>
    </rPh>
    <phoneticPr fontId="4"/>
  </si>
  <si>
    <t>地域リーダー養成講座</t>
    <rPh sb="0" eb="2">
      <t>チイキ</t>
    </rPh>
    <rPh sb="6" eb="8">
      <t>ヨウセイ</t>
    </rPh>
    <rPh sb="8" eb="10">
      <t>コウザ</t>
    </rPh>
    <phoneticPr fontId="4"/>
  </si>
  <si>
    <t>自分の可能性を再発見し、地域で活かすためのヒントを探り、自身のキャリアや魅力と地域の魅力をマッチングさせる講座を開催した。</t>
    <phoneticPr fontId="4"/>
  </si>
  <si>
    <t>できるゾウガイド「生涯学習への扉～学ぶ楽しさ・知る喜び～」</t>
    <phoneticPr fontId="3"/>
  </si>
  <si>
    <t>らんどせるブックよもよも</t>
    <phoneticPr fontId="4"/>
  </si>
  <si>
    <t>としょかんトーク</t>
    <phoneticPr fontId="4"/>
  </si>
  <si>
    <t>各種人権問題に関する理解と認識を深め、差別のない明るい社会を築くため、人権問題について研修会を実施。</t>
    <phoneticPr fontId="3"/>
  </si>
  <si>
    <t>蓮田市や周辺の歴史を学びながら、様々なイベントにボランティアとして協力していただき、市民協働により文化財保護行政を推進する。</t>
    <phoneticPr fontId="4"/>
  </si>
  <si>
    <t>公民館運営協議会</t>
    <phoneticPr fontId="3"/>
  </si>
  <si>
    <t>放課後子ども教室</t>
    <phoneticPr fontId="4"/>
  </si>
  <si>
    <t>放課後に子どもが安心して活動できる場の確保を図る。</t>
    <phoneticPr fontId="4"/>
  </si>
  <si>
    <t>人権セミナー</t>
    <rPh sb="0" eb="2">
      <t>ジンケン</t>
    </rPh>
    <phoneticPr fontId="3"/>
  </si>
  <si>
    <t>同和問題をはじめとする様々な人権問題に対する理解を深めるための研修会を実施。</t>
    <phoneticPr fontId="4"/>
  </si>
  <si>
    <t>吉川市</t>
    <rPh sb="0" eb="3">
      <t>ヨシカワシ</t>
    </rPh>
    <phoneticPr fontId="4"/>
  </si>
  <si>
    <t>市民文化祭</t>
    <phoneticPr fontId="4"/>
  </si>
  <si>
    <t>市内の文化団体や個人の芸術文化の発表の場として実施。</t>
    <phoneticPr fontId="4"/>
  </si>
  <si>
    <t>白岡市ホームページ（教育委員会）</t>
    <rPh sb="0" eb="3">
      <t>シラオカシ</t>
    </rPh>
    <rPh sb="10" eb="12">
      <t>キョウイク</t>
    </rPh>
    <rPh sb="12" eb="15">
      <t>イインカイ</t>
    </rPh>
    <phoneticPr fontId="3"/>
  </si>
  <si>
    <t>http://www.city.shiraoka.lg.jp/kyouiku/</t>
    <phoneticPr fontId="4"/>
  </si>
  <si>
    <t>学校訪問ブックトーク（小学生）</t>
    <rPh sb="0" eb="2">
      <t>ガッコウ</t>
    </rPh>
    <rPh sb="2" eb="4">
      <t>ホウモン</t>
    </rPh>
    <rPh sb="11" eb="14">
      <t>ショウガッコウ</t>
    </rPh>
    <rPh sb="13" eb="14">
      <t>セイ</t>
    </rPh>
    <phoneticPr fontId="3"/>
  </si>
  <si>
    <t>図書館の利用の仕方、百科事典の使い方等に関するブックトークを学校に出向いて実施した。</t>
    <rPh sb="18" eb="19">
      <t>トウ</t>
    </rPh>
    <rPh sb="20" eb="21">
      <t>カン</t>
    </rPh>
    <phoneticPr fontId="4"/>
  </si>
  <si>
    <t>埼葛人権を考えるつどい</t>
    <phoneticPr fontId="4"/>
  </si>
  <si>
    <t>埼葛12市町主催による人権啓発事業。</t>
    <phoneticPr fontId="4"/>
  </si>
  <si>
    <t>白岡市</t>
    <rPh sb="0" eb="3">
      <t>シラオカシ</t>
    </rPh>
    <phoneticPr fontId="4"/>
  </si>
  <si>
    <t>携帯電話事業者と連携し、スマートフォンなどの利用のルールやマナー、トラブルから身を守る対策を学ぶ機会を提供した。</t>
    <rPh sb="0" eb="2">
      <t>ケイタイ</t>
    </rPh>
    <rPh sb="2" eb="4">
      <t>デンワ</t>
    </rPh>
    <rPh sb="4" eb="7">
      <t>ジギョウシャ</t>
    </rPh>
    <rPh sb="8" eb="10">
      <t>レンケイ</t>
    </rPh>
    <rPh sb="22" eb="24">
      <t>リヨウ</t>
    </rPh>
    <rPh sb="39" eb="40">
      <t>ミ</t>
    </rPh>
    <rPh sb="41" eb="42">
      <t>マモ</t>
    </rPh>
    <rPh sb="43" eb="45">
      <t>タイサク</t>
    </rPh>
    <rPh sb="46" eb="47">
      <t>マナ</t>
    </rPh>
    <rPh sb="48" eb="50">
      <t>キカイ</t>
    </rPh>
    <rPh sb="51" eb="53">
      <t>テイキョウ</t>
    </rPh>
    <phoneticPr fontId="4"/>
  </si>
  <si>
    <t>第26回公民館フェスティバル</t>
    <rPh sb="0" eb="1">
      <t>ダイ</t>
    </rPh>
    <rPh sb="3" eb="4">
      <t>カイ</t>
    </rPh>
    <rPh sb="4" eb="7">
      <t>コウミンカン</t>
    </rPh>
    <phoneticPr fontId="3"/>
  </si>
  <si>
    <t>図書館ボランティア、読み聞かせボランティア</t>
    <rPh sb="0" eb="2">
      <t>トショ</t>
    </rPh>
    <rPh sb="2" eb="3">
      <t>カン</t>
    </rPh>
    <rPh sb="10" eb="11">
      <t>ヨ</t>
    </rPh>
    <rPh sb="12" eb="13">
      <t>キ</t>
    </rPh>
    <phoneticPr fontId="3"/>
  </si>
  <si>
    <t>宮代町</t>
    <rPh sb="0" eb="3">
      <t>ミヤシロマチ</t>
    </rPh>
    <phoneticPr fontId="4"/>
  </si>
  <si>
    <t>杉戸町生涯学習リーダーバンク登録制度</t>
  </si>
  <si>
    <t>図書バッグ＆図書利用者カードプレゼント事業</t>
    <rPh sb="0" eb="2">
      <t>トショ</t>
    </rPh>
    <rPh sb="6" eb="8">
      <t>トショ</t>
    </rPh>
    <rPh sb="8" eb="11">
      <t>リヨウシャ</t>
    </rPh>
    <rPh sb="19" eb="21">
      <t>ジギョウ</t>
    </rPh>
    <phoneticPr fontId="4"/>
  </si>
  <si>
    <t>小学新一年生を対象に図書バッグと図書館利用者カード（希望者のみ）をプレゼントする。
渡す形式は贈呈式のように実施し、併せて図書館クイズや本の読み聞かせを行うことで図書館や読書を身近に感じてもらう。</t>
    <phoneticPr fontId="4"/>
  </si>
  <si>
    <t>H5</t>
    <phoneticPr fontId="4"/>
  </si>
  <si>
    <t>https://www.city.sayama.saitama.jp/kosodate/shougai/shougaigakushu/joho-coner.html</t>
  </si>
  <si>
    <t>人権講演会</t>
    <rPh sb="0" eb="2">
      <t>ジンケン</t>
    </rPh>
    <rPh sb="2" eb="5">
      <t>コウエンカイ</t>
    </rPh>
    <phoneticPr fontId="4"/>
  </si>
  <si>
    <t>小中学校・小中学校PTAと連携した人権にかかわる講演会</t>
    <rPh sb="0" eb="2">
      <t>ショウチュウ</t>
    </rPh>
    <rPh sb="2" eb="4">
      <t>ガッコウ</t>
    </rPh>
    <rPh sb="5" eb="9">
      <t>ショウチュウガッコウ</t>
    </rPh>
    <rPh sb="13" eb="15">
      <t>レンケイ</t>
    </rPh>
    <rPh sb="17" eb="19">
      <t>ジンケン</t>
    </rPh>
    <rPh sb="24" eb="27">
      <t>コウエンカイ</t>
    </rPh>
    <phoneticPr fontId="4"/>
  </si>
  <si>
    <t>小学生を対象に、読書や長期休暇中に体験してほしいことを伝え、より充実した夏休みを過ごしてもらうことを目的とした事業である。</t>
    <rPh sb="0" eb="3">
      <t>ショウガクセイ</t>
    </rPh>
    <rPh sb="4" eb="6">
      <t>タイショウ</t>
    </rPh>
    <rPh sb="8" eb="10">
      <t>ドクショ</t>
    </rPh>
    <rPh sb="11" eb="13">
      <t>チョウキ</t>
    </rPh>
    <rPh sb="13" eb="15">
      <t>キュウカ</t>
    </rPh>
    <rPh sb="15" eb="16">
      <t>チュウ</t>
    </rPh>
    <rPh sb="17" eb="19">
      <t>タイケン</t>
    </rPh>
    <rPh sb="27" eb="28">
      <t>ツタ</t>
    </rPh>
    <rPh sb="32" eb="34">
      <t>ジュウジツ</t>
    </rPh>
    <rPh sb="36" eb="38">
      <t>ナツヤス</t>
    </rPh>
    <rPh sb="40" eb="41">
      <t>ス</t>
    </rPh>
    <rPh sb="50" eb="52">
      <t>モクテキ</t>
    </rPh>
    <rPh sb="55" eb="57">
      <t>ジギョウ</t>
    </rPh>
    <phoneticPr fontId="4"/>
  </si>
  <si>
    <t>地域や団体等で主体的に活躍できる女性を養成するためのセミナー（全３回）中央公民館と共催。</t>
    <rPh sb="0" eb="2">
      <t>チイキ</t>
    </rPh>
    <rPh sb="3" eb="5">
      <t>ダンタイ</t>
    </rPh>
    <rPh sb="5" eb="6">
      <t>トウ</t>
    </rPh>
    <rPh sb="7" eb="10">
      <t>シュタイテキ</t>
    </rPh>
    <rPh sb="11" eb="13">
      <t>カツヤク</t>
    </rPh>
    <rPh sb="16" eb="18">
      <t>ジョセイ</t>
    </rPh>
    <rPh sb="19" eb="21">
      <t>ヨウセイ</t>
    </rPh>
    <rPh sb="31" eb="32">
      <t>ゼン</t>
    </rPh>
    <rPh sb="33" eb="34">
      <t>カイ</t>
    </rPh>
    <rPh sb="35" eb="37">
      <t>チュウオウ</t>
    </rPh>
    <rPh sb="37" eb="40">
      <t>コウミンカン</t>
    </rPh>
    <rPh sb="41" eb="43">
      <t>キョウサイ</t>
    </rPh>
    <phoneticPr fontId="4"/>
  </si>
  <si>
    <t>オレンジカフェ</t>
    <phoneticPr fontId="4"/>
  </si>
  <si>
    <t>認知症になっても住み慣れた地域で自分らしく暮らせるようにカフェを開き、認知症の方やその家族の居場所づくりを目的とした事業である。</t>
    <rPh sb="0" eb="3">
      <t>ニンチショウ</t>
    </rPh>
    <rPh sb="8" eb="9">
      <t>ス</t>
    </rPh>
    <rPh sb="10" eb="11">
      <t>ナ</t>
    </rPh>
    <rPh sb="13" eb="15">
      <t>チイキ</t>
    </rPh>
    <rPh sb="16" eb="18">
      <t>ジブン</t>
    </rPh>
    <rPh sb="21" eb="22">
      <t>ク</t>
    </rPh>
    <rPh sb="32" eb="33">
      <t>ヒラ</t>
    </rPh>
    <rPh sb="35" eb="38">
      <t>ニンチショウ</t>
    </rPh>
    <rPh sb="39" eb="40">
      <t>カタ</t>
    </rPh>
    <rPh sb="43" eb="45">
      <t>カゾク</t>
    </rPh>
    <rPh sb="46" eb="49">
      <t>イバショ</t>
    </rPh>
    <rPh sb="53" eb="55">
      <t>モクテキ</t>
    </rPh>
    <rPh sb="58" eb="60">
      <t>ジギョウ</t>
    </rPh>
    <phoneticPr fontId="4"/>
  </si>
  <si>
    <t>ぺんぎんルーム</t>
    <phoneticPr fontId="4"/>
  </si>
  <si>
    <t>地域のボランティアの他、総合子育て支援センターや、保健センターの協力のもと、乳幼児と保護者に居場所や情報交換の場を提供した。</t>
    <rPh sb="0" eb="2">
      <t>チイキ</t>
    </rPh>
    <rPh sb="10" eb="11">
      <t>ホカ</t>
    </rPh>
    <rPh sb="12" eb="14">
      <t>ソウゴウ</t>
    </rPh>
    <rPh sb="14" eb="16">
      <t>コソダ</t>
    </rPh>
    <rPh sb="17" eb="19">
      <t>シエン</t>
    </rPh>
    <rPh sb="25" eb="27">
      <t>ホケン</t>
    </rPh>
    <rPh sb="32" eb="34">
      <t>キョウリョク</t>
    </rPh>
    <rPh sb="38" eb="41">
      <t>ニュウヨウジ</t>
    </rPh>
    <rPh sb="42" eb="45">
      <t>ホゴシャ</t>
    </rPh>
    <rPh sb="46" eb="49">
      <t>イバショ</t>
    </rPh>
    <rPh sb="50" eb="52">
      <t>ジョウホウ</t>
    </rPh>
    <rPh sb="52" eb="54">
      <t>コウカン</t>
    </rPh>
    <rPh sb="55" eb="56">
      <t>バ</t>
    </rPh>
    <rPh sb="57" eb="59">
      <t>テイキョウ</t>
    </rPh>
    <phoneticPr fontId="4"/>
  </si>
  <si>
    <t>狭山市小学生学習支援事業</t>
    <rPh sb="0" eb="3">
      <t>サヤマシ</t>
    </rPh>
    <rPh sb="3" eb="6">
      <t>ショウガクセイ</t>
    </rPh>
    <rPh sb="6" eb="10">
      <t>ガクシュウシエン</t>
    </rPh>
    <rPh sb="10" eb="12">
      <t>ジギョウ</t>
    </rPh>
    <phoneticPr fontId="4"/>
  </si>
  <si>
    <t>各小学校で、学力の差のつきやすい小学４年生の算数の講習を、民間業者に委託して実施した。</t>
    <rPh sb="0" eb="4">
      <t>カクショウガッコウ</t>
    </rPh>
    <rPh sb="6" eb="8">
      <t>ガクリョク</t>
    </rPh>
    <rPh sb="9" eb="10">
      <t>サ</t>
    </rPh>
    <rPh sb="16" eb="18">
      <t>ショウガク</t>
    </rPh>
    <rPh sb="19" eb="21">
      <t>ネンセイ</t>
    </rPh>
    <rPh sb="22" eb="24">
      <t>サンスウ</t>
    </rPh>
    <rPh sb="25" eb="27">
      <t>コウシュウ</t>
    </rPh>
    <rPh sb="29" eb="31">
      <t>ミンカン</t>
    </rPh>
    <rPh sb="31" eb="33">
      <t>ギョウシャ</t>
    </rPh>
    <rPh sb="34" eb="36">
      <t>イタク</t>
    </rPh>
    <rPh sb="38" eb="40">
      <t>ジッシ</t>
    </rPh>
    <phoneticPr fontId="4"/>
  </si>
  <si>
    <t>各中学校区で、狭山市学校支援ボランティアセンター等に委託し、学習習慣や学力の定着を目的とした事業を実施した。</t>
    <rPh sb="0" eb="1">
      <t>カク</t>
    </rPh>
    <rPh sb="1" eb="4">
      <t>チュウガッコウ</t>
    </rPh>
    <rPh sb="4" eb="5">
      <t>ク</t>
    </rPh>
    <rPh sb="7" eb="10">
      <t>サヤマシ</t>
    </rPh>
    <rPh sb="10" eb="12">
      <t>ガッコウ</t>
    </rPh>
    <rPh sb="12" eb="14">
      <t>シエン</t>
    </rPh>
    <rPh sb="24" eb="25">
      <t>トウ</t>
    </rPh>
    <rPh sb="26" eb="28">
      <t>イタク</t>
    </rPh>
    <rPh sb="30" eb="32">
      <t>ガクシュウ</t>
    </rPh>
    <rPh sb="32" eb="34">
      <t>シュウカン</t>
    </rPh>
    <rPh sb="35" eb="37">
      <t>ガクリョク</t>
    </rPh>
    <rPh sb="38" eb="40">
      <t>テイチャク</t>
    </rPh>
    <rPh sb="41" eb="43">
      <t>モクテキ</t>
    </rPh>
    <rPh sb="46" eb="48">
      <t>ジギョウ</t>
    </rPh>
    <rPh sb="49" eb="51">
      <t>ジッシ</t>
    </rPh>
    <phoneticPr fontId="4"/>
  </si>
  <si>
    <t>剣道教室</t>
    <rPh sb="0" eb="4">
      <t>ケンドウキョウシツ</t>
    </rPh>
    <phoneticPr fontId="4"/>
  </si>
  <si>
    <t>初心者を対象とした剣道教室</t>
    <rPh sb="0" eb="3">
      <t>ショシンシャ</t>
    </rPh>
    <rPh sb="4" eb="6">
      <t>タイショウ</t>
    </rPh>
    <rPh sb="9" eb="11">
      <t>ケンドウ</t>
    </rPh>
    <rPh sb="11" eb="13">
      <t>キョウシツ</t>
    </rPh>
    <phoneticPr fontId="4"/>
  </si>
  <si>
    <t>水野の森の音楽会</t>
    <rPh sb="0" eb="2">
      <t>ミズノ</t>
    </rPh>
    <rPh sb="3" eb="4">
      <t>モリ</t>
    </rPh>
    <rPh sb="5" eb="8">
      <t>オンガッカイ</t>
    </rPh>
    <phoneticPr fontId="4"/>
  </si>
  <si>
    <t>音楽について知識を深め、音楽を通した地域の交流を深めた。</t>
    <rPh sb="0" eb="2">
      <t>オンガク</t>
    </rPh>
    <rPh sb="6" eb="8">
      <t>チシキ</t>
    </rPh>
    <rPh sb="9" eb="10">
      <t>フカ</t>
    </rPh>
    <rPh sb="12" eb="14">
      <t>オンガク</t>
    </rPh>
    <rPh sb="15" eb="16">
      <t>トオ</t>
    </rPh>
    <rPh sb="18" eb="20">
      <t>チイキ</t>
    </rPh>
    <rPh sb="21" eb="23">
      <t>コウリュウ</t>
    </rPh>
    <rPh sb="24" eb="25">
      <t>フカ</t>
    </rPh>
    <phoneticPr fontId="4"/>
  </si>
  <si>
    <t>お米づくり体験教室</t>
    <rPh sb="1" eb="2">
      <t>コメ</t>
    </rPh>
    <rPh sb="5" eb="7">
      <t>タイケン</t>
    </rPh>
    <rPh sb="7" eb="9">
      <t>キョウシツ</t>
    </rPh>
    <phoneticPr fontId="4"/>
  </si>
  <si>
    <t>田植え、稲刈り、籾摺り・脱穀、収穫祭を通じて、食の大切さを学ぶ。</t>
    <rPh sb="0" eb="2">
      <t>タウ</t>
    </rPh>
    <rPh sb="4" eb="6">
      <t>イネカ</t>
    </rPh>
    <rPh sb="8" eb="10">
      <t>モミス</t>
    </rPh>
    <rPh sb="12" eb="14">
      <t>ダッコク</t>
    </rPh>
    <rPh sb="15" eb="18">
      <t>シュウカクサイ</t>
    </rPh>
    <rPh sb="19" eb="20">
      <t>ツウ</t>
    </rPh>
    <rPh sb="23" eb="24">
      <t>ショク</t>
    </rPh>
    <rPh sb="25" eb="27">
      <t>タイセツ</t>
    </rPh>
    <rPh sb="29" eb="30">
      <t>マナ</t>
    </rPh>
    <phoneticPr fontId="4"/>
  </si>
  <si>
    <t>障害者の自立・社会参加の促進とボランティアの育成を図ることを目的とした事業である。</t>
    <rPh sb="35" eb="37">
      <t>ジギョウ</t>
    </rPh>
    <phoneticPr fontId="4"/>
  </si>
  <si>
    <t>子ども体験講座</t>
    <rPh sb="3" eb="5">
      <t>タイケン</t>
    </rPh>
    <rPh sb="5" eb="7">
      <t>コウザ</t>
    </rPh>
    <phoneticPr fontId="4"/>
  </si>
  <si>
    <t>宇宙ステーションとの無線交信やプログラミング体験など子供の将来設計や夢の実現、世代間交流などを図り実施。</t>
    <rPh sb="0" eb="2">
      <t>ウチュウ</t>
    </rPh>
    <rPh sb="10" eb="12">
      <t>ムセン</t>
    </rPh>
    <rPh sb="12" eb="14">
      <t>コウシン</t>
    </rPh>
    <rPh sb="22" eb="24">
      <t>タイケン</t>
    </rPh>
    <rPh sb="26" eb="28">
      <t>コドモ</t>
    </rPh>
    <rPh sb="29" eb="31">
      <t>ショウライ</t>
    </rPh>
    <rPh sb="31" eb="33">
      <t>セッケイ</t>
    </rPh>
    <rPh sb="34" eb="35">
      <t>ユメ</t>
    </rPh>
    <rPh sb="36" eb="38">
      <t>ジツゲン</t>
    </rPh>
    <rPh sb="39" eb="42">
      <t>セダイカン</t>
    </rPh>
    <rPh sb="42" eb="44">
      <t>コウリュウ</t>
    </rPh>
    <rPh sb="47" eb="48">
      <t>ハカ</t>
    </rPh>
    <rPh sb="49" eb="51">
      <t>ジッシ</t>
    </rPh>
    <phoneticPr fontId="4"/>
  </si>
  <si>
    <t>マジックショー</t>
    <phoneticPr fontId="4"/>
  </si>
  <si>
    <t>株式会社XK徒所属のマジシャンによるマジックショー</t>
    <rPh sb="0" eb="4">
      <t>カブシキガイシャ</t>
    </rPh>
    <rPh sb="6" eb="7">
      <t>ト</t>
    </rPh>
    <rPh sb="7" eb="9">
      <t>ショゾク</t>
    </rPh>
    <phoneticPr fontId="4"/>
  </si>
  <si>
    <t>地域住民の健康増進と食生活改善への意識啓発することを目的とした事業である。</t>
    <rPh sb="17" eb="21">
      <t>イシキケイハツ</t>
    </rPh>
    <rPh sb="31" eb="33">
      <t>ジギョウ</t>
    </rPh>
    <phoneticPr fontId="4"/>
  </si>
  <si>
    <t>硬式テニス教室</t>
    <rPh sb="0" eb="2">
      <t>コウシキ</t>
    </rPh>
    <rPh sb="5" eb="7">
      <t>キョウシツ</t>
    </rPh>
    <phoneticPr fontId="4"/>
  </si>
  <si>
    <t>初心者を対象とした硬式テニス教室</t>
    <rPh sb="0" eb="3">
      <t>ショシンシャ</t>
    </rPh>
    <rPh sb="4" eb="6">
      <t>タイショウ</t>
    </rPh>
    <rPh sb="9" eb="11">
      <t>コウシキ</t>
    </rPh>
    <rPh sb="14" eb="16">
      <t>キョウシツ</t>
    </rPh>
    <phoneticPr fontId="4"/>
  </si>
  <si>
    <t>乳幼児(概ね３歳児以下)と保護者を対象とした絵本の読み聞かせ、紙芝居、わらべうた等を行う。</t>
    <rPh sb="22" eb="24">
      <t>エホン</t>
    </rPh>
    <rPh sb="25" eb="26">
      <t>ヨ</t>
    </rPh>
    <rPh sb="27" eb="28">
      <t>キ</t>
    </rPh>
    <rPh sb="31" eb="34">
      <t>カミシバイ</t>
    </rPh>
    <rPh sb="40" eb="41">
      <t>トウ</t>
    </rPh>
    <rPh sb="42" eb="43">
      <t>オコナ</t>
    </rPh>
    <phoneticPr fontId="4"/>
  </si>
  <si>
    <t>男女共同参画週間に合わせて開催。「六月燈の三姉妹」</t>
    <rPh sb="0" eb="2">
      <t>ダンジョ</t>
    </rPh>
    <rPh sb="2" eb="4">
      <t>キョウドウ</t>
    </rPh>
    <rPh sb="4" eb="6">
      <t>サンカク</t>
    </rPh>
    <rPh sb="6" eb="8">
      <t>シュウカン</t>
    </rPh>
    <rPh sb="9" eb="10">
      <t>ア</t>
    </rPh>
    <rPh sb="13" eb="15">
      <t>カイサイ</t>
    </rPh>
    <rPh sb="17" eb="19">
      <t>ロクガツ</t>
    </rPh>
    <rPh sb="19" eb="20">
      <t>ヒ</t>
    </rPh>
    <rPh sb="21" eb="24">
      <t>サンシマイ</t>
    </rPh>
    <phoneticPr fontId="4"/>
  </si>
  <si>
    <t>中央寿大学</t>
    <rPh sb="0" eb="2">
      <t>チュウオウ</t>
    </rPh>
    <rPh sb="2" eb="3">
      <t>コトブキ</t>
    </rPh>
    <rPh sb="3" eb="5">
      <t>ダイガク</t>
    </rPh>
    <phoneticPr fontId="4"/>
  </si>
  <si>
    <t>６０歳以上を対象に、講座を通して高齢者の居場所づくりと、受講者の交流を図ることを目的とした事業である。</t>
    <rPh sb="2" eb="3">
      <t>サイ</t>
    </rPh>
    <rPh sb="3" eb="5">
      <t>イジョウ</t>
    </rPh>
    <rPh sb="6" eb="8">
      <t>タイショウ</t>
    </rPh>
    <rPh sb="10" eb="12">
      <t>コウザ</t>
    </rPh>
    <rPh sb="13" eb="14">
      <t>トオ</t>
    </rPh>
    <rPh sb="16" eb="19">
      <t>コウレイシャ</t>
    </rPh>
    <rPh sb="20" eb="23">
      <t>イバショ</t>
    </rPh>
    <rPh sb="28" eb="31">
      <t>ジュコウシャ</t>
    </rPh>
    <rPh sb="32" eb="34">
      <t>コウリュウ</t>
    </rPh>
    <rPh sb="35" eb="36">
      <t>ハカ</t>
    </rPh>
    <rPh sb="40" eb="42">
      <t>モクテキ</t>
    </rPh>
    <rPh sb="45" eb="47">
      <t>ジギョウ</t>
    </rPh>
    <phoneticPr fontId="4"/>
  </si>
  <si>
    <t>生涯学習のまち三芳
～創造の喜び・交流の喜び・感動の喜び～</t>
    <rPh sb="0" eb="2">
      <t>ショウガイ</t>
    </rPh>
    <rPh sb="2" eb="4">
      <t>ガクシュウ</t>
    </rPh>
    <rPh sb="7" eb="9">
      <t>ミヨシ</t>
    </rPh>
    <rPh sb="11" eb="13">
      <t>ソウゾウ</t>
    </rPh>
    <rPh sb="14" eb="15">
      <t>ヨロコ</t>
    </rPh>
    <rPh sb="17" eb="19">
      <t>コウリュウ</t>
    </rPh>
    <rPh sb="20" eb="21">
      <t>ヨロコ</t>
    </rPh>
    <rPh sb="23" eb="25">
      <t>カンドウ</t>
    </rPh>
    <rPh sb="26" eb="27">
      <t>ヨロコ</t>
    </rPh>
    <phoneticPr fontId="4"/>
  </si>
  <si>
    <t>学びと出会いをより深めていく場となるための川島町生涯学習町民ふれあいフェスティバルのあり方</t>
    <rPh sb="0" eb="1">
      <t>マナ</t>
    </rPh>
    <rPh sb="3" eb="5">
      <t>デア</t>
    </rPh>
    <rPh sb="9" eb="10">
      <t>フカ</t>
    </rPh>
    <rPh sb="14" eb="15">
      <t>バ</t>
    </rPh>
    <rPh sb="21" eb="24">
      <t>カワジママチ</t>
    </rPh>
    <rPh sb="24" eb="26">
      <t>ショウガイ</t>
    </rPh>
    <rPh sb="26" eb="28">
      <t>ガクシュウ</t>
    </rPh>
    <rPh sb="28" eb="30">
      <t>チョウミン</t>
    </rPh>
    <rPh sb="44" eb="45">
      <t>カタ</t>
    </rPh>
    <phoneticPr fontId="4"/>
  </si>
  <si>
    <t>笛木醤油で学ぶお醤油のなぞ</t>
    <rPh sb="0" eb="4">
      <t>フエキショウユ</t>
    </rPh>
    <rPh sb="5" eb="6">
      <t>マナ</t>
    </rPh>
    <rPh sb="8" eb="10">
      <t>ショウユ</t>
    </rPh>
    <phoneticPr fontId="4"/>
  </si>
  <si>
    <t>町内の企業である笛木醤油株式会社と連携し、収穫体験や工場見学を行った。</t>
    <rPh sb="0" eb="2">
      <t>チョウナイ</t>
    </rPh>
    <rPh sb="3" eb="5">
      <t>キギョウ</t>
    </rPh>
    <rPh sb="8" eb="12">
      <t>フエキショウユ</t>
    </rPh>
    <rPh sb="12" eb="16">
      <t>カブシキガイシャ</t>
    </rPh>
    <rPh sb="17" eb="19">
      <t>レンケイ</t>
    </rPh>
    <rPh sb="21" eb="23">
      <t>シュウカク</t>
    </rPh>
    <rPh sb="23" eb="25">
      <t>タイケン</t>
    </rPh>
    <rPh sb="26" eb="28">
      <t>コウジョウ</t>
    </rPh>
    <rPh sb="28" eb="30">
      <t>ケンガク</t>
    </rPh>
    <rPh sb="31" eb="32">
      <t>オコナ</t>
    </rPh>
    <phoneticPr fontId="4"/>
  </si>
  <si>
    <t>放課後子供教室・ウィークエンドサイエンス</t>
    <rPh sb="0" eb="3">
      <t>ホウカゴ</t>
    </rPh>
    <rPh sb="3" eb="5">
      <t>コドモ</t>
    </rPh>
    <rPh sb="5" eb="7">
      <t>キョウシツ</t>
    </rPh>
    <phoneticPr fontId="17"/>
  </si>
  <si>
    <t>学習支援・体験活動等</t>
    <rPh sb="0" eb="2">
      <t>ガクシュウ</t>
    </rPh>
    <rPh sb="2" eb="4">
      <t>シエン</t>
    </rPh>
    <rPh sb="5" eb="7">
      <t>タイケン</t>
    </rPh>
    <rPh sb="7" eb="9">
      <t>カツドウ</t>
    </rPh>
    <rPh sb="9" eb="10">
      <t>トウ</t>
    </rPh>
    <phoneticPr fontId="17"/>
  </si>
  <si>
    <t>スポーツ交流会</t>
    <rPh sb="4" eb="6">
      <t>コウリュウ</t>
    </rPh>
    <rPh sb="6" eb="7">
      <t>カイ</t>
    </rPh>
    <phoneticPr fontId="4"/>
  </si>
  <si>
    <t>町内3 小学校の6 年生合同によるスポーツ交流会を実施し、仲間意識を醸成するとともに中1 ギャップの解消を図った。</t>
    <phoneticPr fontId="4"/>
  </si>
  <si>
    <t>人権作文・人権標語</t>
    <rPh sb="0" eb="2">
      <t>ジンケン</t>
    </rPh>
    <rPh sb="2" eb="4">
      <t>サクブン</t>
    </rPh>
    <rPh sb="5" eb="7">
      <t>ジンケン</t>
    </rPh>
    <rPh sb="7" eb="9">
      <t>ヒョウゴ</t>
    </rPh>
    <phoneticPr fontId="3"/>
  </si>
  <si>
    <t>小中学生による人権作文・標語の作成。代表作品を研修会で発表と表彰している。</t>
    <rPh sb="0" eb="1">
      <t>ショウ</t>
    </rPh>
    <rPh sb="1" eb="4">
      <t>チュウガクセイ</t>
    </rPh>
    <rPh sb="7" eb="9">
      <t>ジンケン</t>
    </rPh>
    <rPh sb="9" eb="11">
      <t>サクブン</t>
    </rPh>
    <rPh sb="12" eb="14">
      <t>ヒョウゴ</t>
    </rPh>
    <rPh sb="15" eb="17">
      <t>サクセイ</t>
    </rPh>
    <rPh sb="18" eb="20">
      <t>ダイヒョウ</t>
    </rPh>
    <rPh sb="20" eb="22">
      <t>サクヒン</t>
    </rPh>
    <rPh sb="23" eb="26">
      <t>ケンシュウカイ</t>
    </rPh>
    <rPh sb="27" eb="29">
      <t>ハッピョウ</t>
    </rPh>
    <rPh sb="30" eb="32">
      <t>ヒョウショウ</t>
    </rPh>
    <phoneticPr fontId="3"/>
  </si>
  <si>
    <t>温かい心を育む講演会
（「人権を考える町民の集い」から改称）</t>
    <rPh sb="0" eb="1">
      <t>アタタ</t>
    </rPh>
    <rPh sb="3" eb="4">
      <t>ココロ</t>
    </rPh>
    <rPh sb="5" eb="6">
      <t>ハグク</t>
    </rPh>
    <rPh sb="7" eb="10">
      <t>コウエンカイ</t>
    </rPh>
    <rPh sb="13" eb="15">
      <t>ジンケン</t>
    </rPh>
    <rPh sb="16" eb="17">
      <t>カンガ</t>
    </rPh>
    <rPh sb="19" eb="21">
      <t>チョウミン</t>
    </rPh>
    <rPh sb="22" eb="23">
      <t>ツド</t>
    </rPh>
    <rPh sb="27" eb="29">
      <t>カイショウ</t>
    </rPh>
    <phoneticPr fontId="3"/>
  </si>
  <si>
    <t>運動教室</t>
    <rPh sb="0" eb="2">
      <t>ウンドウ</t>
    </rPh>
    <rPh sb="2" eb="4">
      <t>キョウシツ</t>
    </rPh>
    <phoneticPr fontId="4"/>
  </si>
  <si>
    <t>町長部局（保健センター）と連携して運動教室、ウォーキング教室、介護予防及び認知症予防を目的とした教室、ヨガ・エアロビ等の教室を開催した。</t>
    <rPh sb="0" eb="2">
      <t>チョウチョウ</t>
    </rPh>
    <rPh sb="2" eb="4">
      <t>ブキョク</t>
    </rPh>
    <rPh sb="5" eb="7">
      <t>ホケン</t>
    </rPh>
    <rPh sb="13" eb="15">
      <t>レンケイ</t>
    </rPh>
    <rPh sb="17" eb="19">
      <t>ウンドウ</t>
    </rPh>
    <rPh sb="19" eb="21">
      <t>キョウシツ</t>
    </rPh>
    <rPh sb="28" eb="30">
      <t>キョウシツ</t>
    </rPh>
    <rPh sb="31" eb="33">
      <t>カイゴ</t>
    </rPh>
    <rPh sb="33" eb="35">
      <t>ヨボウ</t>
    </rPh>
    <rPh sb="35" eb="36">
      <t>オヨ</t>
    </rPh>
    <rPh sb="37" eb="40">
      <t>ニンチショウ</t>
    </rPh>
    <rPh sb="40" eb="42">
      <t>ヨボウ</t>
    </rPh>
    <rPh sb="43" eb="45">
      <t>モクテキ</t>
    </rPh>
    <rPh sb="48" eb="50">
      <t>キョウシツ</t>
    </rPh>
    <rPh sb="58" eb="59">
      <t>トウ</t>
    </rPh>
    <rPh sb="60" eb="62">
      <t>キョウシツ</t>
    </rPh>
    <rPh sb="63" eb="65">
      <t>カイサイ</t>
    </rPh>
    <phoneticPr fontId="4"/>
  </si>
  <si>
    <t>美里町</t>
    <rPh sb="0" eb="3">
      <t>ミサトマチ</t>
    </rPh>
    <phoneticPr fontId="4"/>
  </si>
  <si>
    <t>温かい心を育む講演会（「人権を考える町民の集い」から改称）</t>
    <rPh sb="0" eb="1">
      <t>アタタ</t>
    </rPh>
    <rPh sb="3" eb="4">
      <t>ココロ</t>
    </rPh>
    <rPh sb="5" eb="6">
      <t>ハグク</t>
    </rPh>
    <rPh sb="7" eb="10">
      <t>コウエンカイ</t>
    </rPh>
    <rPh sb="12" eb="14">
      <t>ジンケン</t>
    </rPh>
    <rPh sb="15" eb="16">
      <t>カンガ</t>
    </rPh>
    <rPh sb="18" eb="20">
      <t>チョウミン</t>
    </rPh>
    <rPh sb="21" eb="22">
      <t>ツド</t>
    </rPh>
    <rPh sb="26" eb="28">
      <t>カイショウ</t>
    </rPh>
    <phoneticPr fontId="3"/>
  </si>
  <si>
    <t>万葉の里ハーフ駅伝大会</t>
    <rPh sb="0" eb="2">
      <t>マンヨウ</t>
    </rPh>
    <rPh sb="3" eb="4">
      <t>サト</t>
    </rPh>
    <rPh sb="7" eb="11">
      <t>エキデンタイカイ</t>
    </rPh>
    <phoneticPr fontId="4"/>
  </si>
  <si>
    <t>駅伝競走大会</t>
    <rPh sb="0" eb="2">
      <t>エキデン</t>
    </rPh>
    <rPh sb="2" eb="4">
      <t>キョウソウ</t>
    </rPh>
    <rPh sb="4" eb="6">
      <t>タイカイ</t>
    </rPh>
    <phoneticPr fontId="3"/>
  </si>
  <si>
    <t>町民体育祭</t>
    <rPh sb="0" eb="2">
      <t>チョウミン</t>
    </rPh>
    <rPh sb="2" eb="5">
      <t>タイイクサイ</t>
    </rPh>
    <phoneticPr fontId="4"/>
  </si>
  <si>
    <t>地区別種目等で構成された多世代交流スポーツイベント</t>
    <rPh sb="0" eb="2">
      <t>チク</t>
    </rPh>
    <rPh sb="2" eb="3">
      <t>ベツ</t>
    </rPh>
    <rPh sb="3" eb="5">
      <t>シュモク</t>
    </rPh>
    <rPh sb="5" eb="6">
      <t>トウ</t>
    </rPh>
    <rPh sb="7" eb="9">
      <t>コウセイ</t>
    </rPh>
    <rPh sb="12" eb="13">
      <t>タ</t>
    </rPh>
    <rPh sb="13" eb="15">
      <t>セダイ</t>
    </rPh>
    <rPh sb="15" eb="17">
      <t>コウリュウ</t>
    </rPh>
    <phoneticPr fontId="4"/>
  </si>
  <si>
    <t>ウォークラリー大会</t>
    <phoneticPr fontId="4"/>
  </si>
  <si>
    <t>町体育協会主催のウォークラリーイベント　点数制で順位表彰等を実施</t>
    <rPh sb="0" eb="1">
      <t>マチ</t>
    </rPh>
    <rPh sb="1" eb="3">
      <t>タイイク</t>
    </rPh>
    <rPh sb="3" eb="5">
      <t>キョウカイ</t>
    </rPh>
    <rPh sb="5" eb="7">
      <t>シュサイ</t>
    </rPh>
    <rPh sb="20" eb="22">
      <t>テンスウ</t>
    </rPh>
    <rPh sb="22" eb="23">
      <t>セイ</t>
    </rPh>
    <rPh sb="24" eb="26">
      <t>ジュンイ</t>
    </rPh>
    <rPh sb="26" eb="28">
      <t>ヒョウショウ</t>
    </rPh>
    <rPh sb="28" eb="29">
      <t>トウ</t>
    </rPh>
    <rPh sb="30" eb="32">
      <t>ジッシ</t>
    </rPh>
    <phoneticPr fontId="4"/>
  </si>
  <si>
    <t>ミニ企画展</t>
    <rPh sb="2" eb="5">
      <t>キカクテン</t>
    </rPh>
    <phoneticPr fontId="4"/>
  </si>
  <si>
    <t>文化財　遺跡の周知を行った</t>
    <rPh sb="0" eb="3">
      <t>ブンカザイ</t>
    </rPh>
    <rPh sb="4" eb="6">
      <t>イセキ</t>
    </rPh>
    <rPh sb="7" eb="9">
      <t>シュウチ</t>
    </rPh>
    <rPh sb="10" eb="11">
      <t>オコナ</t>
    </rPh>
    <phoneticPr fontId="4"/>
  </si>
  <si>
    <t>七つの祝い</t>
    <rPh sb="0" eb="1">
      <t>ナナ</t>
    </rPh>
    <rPh sb="3" eb="4">
      <t>イワ</t>
    </rPh>
    <phoneticPr fontId="4"/>
  </si>
  <si>
    <t>町内小学校へ次年度入学予定の児童とその保護者に対し、記念品の配布や写真撮影等を行った。</t>
    <rPh sb="0" eb="2">
      <t>チョウナイ</t>
    </rPh>
    <rPh sb="2" eb="5">
      <t>ショウガッコウ</t>
    </rPh>
    <rPh sb="6" eb="9">
      <t>ジネンド</t>
    </rPh>
    <rPh sb="9" eb="11">
      <t>ニュウガク</t>
    </rPh>
    <rPh sb="11" eb="13">
      <t>ヨテイ</t>
    </rPh>
    <rPh sb="14" eb="16">
      <t>ジドウ</t>
    </rPh>
    <rPh sb="19" eb="22">
      <t>ホゴシャ</t>
    </rPh>
    <rPh sb="23" eb="24">
      <t>タイ</t>
    </rPh>
    <rPh sb="26" eb="29">
      <t>キネンヒン</t>
    </rPh>
    <rPh sb="30" eb="32">
      <t>ハイフ</t>
    </rPh>
    <rPh sb="33" eb="35">
      <t>シャシン</t>
    </rPh>
    <rPh sb="35" eb="37">
      <t>サツエイ</t>
    </rPh>
    <rPh sb="37" eb="38">
      <t>トウ</t>
    </rPh>
    <rPh sb="39" eb="40">
      <t>オコナ</t>
    </rPh>
    <phoneticPr fontId="4"/>
  </si>
  <si>
    <t>人権教育ビデオの貸し出し</t>
    <rPh sb="0" eb="2">
      <t>ジンケン</t>
    </rPh>
    <rPh sb="2" eb="4">
      <t>キョウイク</t>
    </rPh>
    <rPh sb="8" eb="9">
      <t>カ</t>
    </rPh>
    <rPh sb="10" eb="11">
      <t>ダ</t>
    </rPh>
    <phoneticPr fontId="4"/>
  </si>
  <si>
    <t>町内の住民や団体等に対し、教育委員会所有の人権教育啓発DVDの貸し出しを実施した。</t>
    <rPh sb="0" eb="2">
      <t>チョウナイ</t>
    </rPh>
    <rPh sb="3" eb="5">
      <t>ジュウミン</t>
    </rPh>
    <rPh sb="6" eb="8">
      <t>ダンタイ</t>
    </rPh>
    <rPh sb="8" eb="9">
      <t>トウ</t>
    </rPh>
    <rPh sb="10" eb="11">
      <t>タイ</t>
    </rPh>
    <rPh sb="13" eb="15">
      <t>キョウイク</t>
    </rPh>
    <rPh sb="15" eb="18">
      <t>イインカイ</t>
    </rPh>
    <rPh sb="18" eb="20">
      <t>ショユウ</t>
    </rPh>
    <rPh sb="21" eb="23">
      <t>ジンケン</t>
    </rPh>
    <rPh sb="23" eb="25">
      <t>キョウイク</t>
    </rPh>
    <rPh sb="25" eb="27">
      <t>ケイハツ</t>
    </rPh>
    <rPh sb="31" eb="32">
      <t>カ</t>
    </rPh>
    <rPh sb="33" eb="34">
      <t>ダ</t>
    </rPh>
    <rPh sb="36" eb="38">
      <t>ジッシ</t>
    </rPh>
    <phoneticPr fontId="4"/>
  </si>
  <si>
    <t>大人になったことを自覚し、自ら生き抜こうとする青年を対象に式典を開催。20歳を対象としている。</t>
    <rPh sb="0" eb="2">
      <t>オトナ</t>
    </rPh>
    <rPh sb="9" eb="11">
      <t>ジカク</t>
    </rPh>
    <rPh sb="13" eb="14">
      <t>ミズカ</t>
    </rPh>
    <rPh sb="15" eb="16">
      <t>イ</t>
    </rPh>
    <rPh sb="17" eb="18">
      <t>ヌ</t>
    </rPh>
    <rPh sb="23" eb="25">
      <t>セイネン</t>
    </rPh>
    <rPh sb="26" eb="28">
      <t>タイショウ</t>
    </rPh>
    <rPh sb="29" eb="31">
      <t>シキテン</t>
    </rPh>
    <rPh sb="32" eb="34">
      <t>カイサイ</t>
    </rPh>
    <rPh sb="37" eb="38">
      <t>サイ</t>
    </rPh>
    <rPh sb="39" eb="41">
      <t>タイショウ</t>
    </rPh>
    <phoneticPr fontId="4"/>
  </si>
  <si>
    <t>美里町民祭（文化祭・芸能祭り）</t>
    <rPh sb="0" eb="2">
      <t>ミサト</t>
    </rPh>
    <rPh sb="2" eb="4">
      <t>チョウミン</t>
    </rPh>
    <rPh sb="4" eb="5">
      <t>サイ</t>
    </rPh>
    <rPh sb="6" eb="9">
      <t>ブンカサイ</t>
    </rPh>
    <rPh sb="10" eb="12">
      <t>ゲイノウ</t>
    </rPh>
    <rPh sb="12" eb="13">
      <t>マツ</t>
    </rPh>
    <phoneticPr fontId="4"/>
  </si>
  <si>
    <t>作品展や子ども絵画展、芸能発表会を実施した。</t>
    <rPh sb="0" eb="2">
      <t>サクヒン</t>
    </rPh>
    <rPh sb="2" eb="3">
      <t>テン</t>
    </rPh>
    <rPh sb="4" eb="5">
      <t>コ</t>
    </rPh>
    <rPh sb="7" eb="9">
      <t>カイガ</t>
    </rPh>
    <rPh sb="9" eb="10">
      <t>テン</t>
    </rPh>
    <rPh sb="11" eb="13">
      <t>ゲイノウ</t>
    </rPh>
    <rPh sb="13" eb="16">
      <t>ハッピョウカイ</t>
    </rPh>
    <rPh sb="17" eb="19">
      <t>ジッシ</t>
    </rPh>
    <phoneticPr fontId="4"/>
  </si>
  <si>
    <t>美里町民祭（公民館まつり）</t>
    <rPh sb="0" eb="2">
      <t>ミサト</t>
    </rPh>
    <rPh sb="2" eb="4">
      <t>チョウミン</t>
    </rPh>
    <rPh sb="4" eb="5">
      <t>サイ</t>
    </rPh>
    <rPh sb="6" eb="9">
      <t>コウミンカン</t>
    </rPh>
    <phoneticPr fontId="4"/>
  </si>
  <si>
    <t>ハーバリウム教室や読み語りなどを実施した。</t>
    <rPh sb="6" eb="8">
      <t>キョウシツ</t>
    </rPh>
    <rPh sb="9" eb="10">
      <t>ヨ</t>
    </rPh>
    <rPh sb="11" eb="12">
      <t>カタ</t>
    </rPh>
    <rPh sb="16" eb="18">
      <t>ジッシ</t>
    </rPh>
    <phoneticPr fontId="4"/>
  </si>
  <si>
    <t>［内容別］</t>
    <rPh sb="1" eb="3">
      <t>ナイヨウ</t>
    </rPh>
    <rPh sb="3" eb="4">
      <t>ベツ</t>
    </rPh>
    <phoneticPr fontId="7"/>
  </si>
  <si>
    <t>少年学級</t>
    <rPh sb="2" eb="4">
      <t>ガッキュウ</t>
    </rPh>
    <phoneticPr fontId="7"/>
  </si>
  <si>
    <t>青年学級</t>
    <rPh sb="2" eb="4">
      <t>ガッキュウ</t>
    </rPh>
    <phoneticPr fontId="7"/>
  </si>
  <si>
    <t>障害者学級</t>
    <rPh sb="0" eb="3">
      <t>ショウガイシャ</t>
    </rPh>
    <rPh sb="3" eb="5">
      <t>ガッキュウ</t>
    </rPh>
    <phoneticPr fontId="7"/>
  </si>
  <si>
    <t>H10</t>
    <phoneticPr fontId="4"/>
  </si>
  <si>
    <t>家　　　　庭　　　　教　　　　育　　　　学　　　　級</t>
  </si>
  <si>
    <t>明日の親のための学級</t>
  </si>
  <si>
    <t>その他の家庭教育講座</t>
  </si>
  <si>
    <t>R1</t>
    <phoneticPr fontId="4"/>
  </si>
  <si>
    <t>　１　社会教育関係職員数（令和２年５月１日現在）</t>
    <rPh sb="13" eb="15">
      <t>レイワ</t>
    </rPh>
    <phoneticPr fontId="3"/>
  </si>
  <si>
    <t>　２　社会教育委員・社会教育指導員の設置状況（令和２年５月１日現在）</t>
    <rPh sb="23" eb="25">
      <t>レイワ</t>
    </rPh>
    <phoneticPr fontId="3"/>
  </si>
  <si>
    <t>　３　社会教育学級・講座の開設状況［対象別］（令和元年度実績）</t>
    <rPh sb="23" eb="28">
      <t>レイワガンネンド</t>
    </rPh>
    <phoneticPr fontId="3"/>
  </si>
  <si>
    <t>　４　社会教育学級・講座の開設状況［内容別］（令和元年度実績）</t>
    <rPh sb="23" eb="28">
      <t>レイワガンネンド</t>
    </rPh>
    <phoneticPr fontId="3"/>
  </si>
  <si>
    <t>ﾘ-ﾌﾚｯﾄ
（R1)</t>
    <phoneticPr fontId="4"/>
  </si>
  <si>
    <t>ﾌｪｽ
ﾃｨﾊﾞﾙ
（R1)</t>
    <phoneticPr fontId="4"/>
  </si>
  <si>
    <t>だれもが「学べる・活かせる・つながる」
新たな生涯学習環境の構築
人々が公民館活動を通して地域等との繋がりを深め合う文化祭</t>
    <phoneticPr fontId="4"/>
  </si>
  <si>
    <t>定期刊行物（R1)</t>
    <rPh sb="0" eb="2">
      <t>テイキ</t>
    </rPh>
    <rPh sb="2" eb="5">
      <t>カンコウブツ</t>
    </rPh>
    <phoneticPr fontId="7"/>
  </si>
  <si>
    <t>ｶﾞｲﾄﾞ
ﾌﾞｯｸ
（R1)</t>
    <phoneticPr fontId="4"/>
  </si>
  <si>
    <t>ｶﾚﾝﾀﾞｰ
ﾎﾟｽﾀ-
（R1)</t>
    <phoneticPr fontId="4"/>
  </si>
  <si>
    <t>民間学習事業者との連携・協力（R1)</t>
    <rPh sb="0" eb="2">
      <t>ミンカン</t>
    </rPh>
    <rPh sb="2" eb="4">
      <t>ガクシュウ</t>
    </rPh>
    <rPh sb="4" eb="7">
      <t>ジギョウシャ</t>
    </rPh>
    <rPh sb="9" eb="11">
      <t>レンケイ</t>
    </rPh>
    <rPh sb="12" eb="14">
      <t>キョウリョク</t>
    </rPh>
    <phoneticPr fontId="7"/>
  </si>
  <si>
    <t>家庭教育（R1)</t>
    <rPh sb="0" eb="2">
      <t>カテイ</t>
    </rPh>
    <rPh sb="2" eb="4">
      <t>キョウイク</t>
    </rPh>
    <phoneticPr fontId="7"/>
  </si>
  <si>
    <t>図書ボランティア、読み聞かせボランティア、お助け隊、サロンボランティア</t>
    <rPh sb="0" eb="2">
      <t>トショ</t>
    </rPh>
    <rPh sb="9" eb="10">
      <t>ヨ</t>
    </rPh>
    <rPh sb="11" eb="12">
      <t>キ</t>
    </rPh>
    <rPh sb="22" eb="23">
      <t>タス</t>
    </rPh>
    <rPh sb="24" eb="25">
      <t>タイ</t>
    </rPh>
    <phoneticPr fontId="3"/>
  </si>
  <si>
    <r>
      <t xml:space="preserve">派遣件数
</t>
    </r>
    <r>
      <rPr>
        <sz val="8"/>
        <rFont val="ＭＳ Ｐゴシック"/>
        <family val="3"/>
        <charset val="128"/>
        <scheme val="minor"/>
      </rPr>
      <t>（R1)</t>
    </r>
    <phoneticPr fontId="4"/>
  </si>
  <si>
    <t>読み聞かせボランティア、布絵本ボランティア、博物館市民ボランティア、博物館ジュニアボランティア、川越市立美術館教育普及ボランティア【Ｋａｒｔ　サポート・スタッフ】</t>
    <rPh sb="25" eb="27">
      <t>シミン</t>
    </rPh>
    <rPh sb="34" eb="37">
      <t>ハクブツカン</t>
    </rPh>
    <phoneticPr fontId="2"/>
  </si>
  <si>
    <t>飯能市立図書館友の会、飯能市朗読ボランティアひびき、こども図書館協力員、博物館市民学芸員</t>
    <rPh sb="0" eb="4">
      <t>ハンノウシリツ</t>
    </rPh>
    <rPh sb="4" eb="7">
      <t>トショカン</t>
    </rPh>
    <rPh sb="7" eb="8">
      <t>トモ</t>
    </rPh>
    <rPh sb="9" eb="10">
      <t>カイ</t>
    </rPh>
    <rPh sb="11" eb="14">
      <t>ハンノウシ</t>
    </rPh>
    <rPh sb="14" eb="16">
      <t>ロウドク</t>
    </rPh>
    <rPh sb="36" eb="39">
      <t>ハクブツカン</t>
    </rPh>
    <phoneticPr fontId="3"/>
  </si>
  <si>
    <t>蝶の里町民講座</t>
    <phoneticPr fontId="3"/>
  </si>
  <si>
    <t>嵐山町ボランティアセンター</t>
    <phoneticPr fontId="4"/>
  </si>
  <si>
    <t>図書館ボランティア</t>
    <phoneticPr fontId="4"/>
  </si>
  <si>
    <r>
      <rPr>
        <sz val="9"/>
        <rFont val="ＭＳ Ｐゴシック"/>
        <family val="3"/>
        <charset val="128"/>
      </rPr>
      <t>子ども教室、わこうっこクラブ、学校開放講座</t>
    </r>
    <rPh sb="0" eb="1">
      <t>コ</t>
    </rPh>
    <rPh sb="3" eb="5">
      <t>キョウシツ</t>
    </rPh>
    <rPh sb="15" eb="17">
      <t>ガッコウ</t>
    </rPh>
    <rPh sb="17" eb="19">
      <t>カイホウ</t>
    </rPh>
    <rPh sb="19" eb="21">
      <t>コウザ</t>
    </rPh>
    <phoneticPr fontId="3"/>
  </si>
  <si>
    <t>放課後における子どもの居場所づくり、学習、体験、地域間交流</t>
    <rPh sb="18" eb="20">
      <t>ガクシュウ</t>
    </rPh>
    <phoneticPr fontId="4"/>
  </si>
  <si>
    <t>はんのうキエーロ作製講座</t>
    <rPh sb="8" eb="10">
      <t>サクセイ</t>
    </rPh>
    <rPh sb="10" eb="12">
      <t>コウザ</t>
    </rPh>
    <phoneticPr fontId="3"/>
  </si>
  <si>
    <t>ごみ減量・環境配慮への関心を高めるため、キエーロ作り体験を通して、はんのうキエーロの利用を促進する。</t>
    <rPh sb="2" eb="4">
      <t>ゲンリョウ</t>
    </rPh>
    <rPh sb="5" eb="7">
      <t>カンキョウ</t>
    </rPh>
    <rPh sb="7" eb="9">
      <t>ハイリョ</t>
    </rPh>
    <rPh sb="11" eb="13">
      <t>カンシン</t>
    </rPh>
    <rPh sb="14" eb="15">
      <t>タカ</t>
    </rPh>
    <rPh sb="24" eb="25">
      <t>ヅク</t>
    </rPh>
    <rPh sb="26" eb="28">
      <t>タイケン</t>
    </rPh>
    <rPh sb="29" eb="30">
      <t>トオ</t>
    </rPh>
    <rPh sb="42" eb="44">
      <t>リヨウ</t>
    </rPh>
    <rPh sb="45" eb="47">
      <t>ソクシン</t>
    </rPh>
    <phoneticPr fontId="3"/>
  </si>
  <si>
    <t>勉学ノススメ</t>
    <phoneticPr fontId="4"/>
  </si>
  <si>
    <t>若い世代の勉強する場所を確保する取り組みである。</t>
    <phoneticPr fontId="3"/>
  </si>
  <si>
    <t>法務セミナー</t>
    <rPh sb="0" eb="2">
      <t>ホウム</t>
    </rPh>
    <phoneticPr fontId="3"/>
  </si>
  <si>
    <t>行政書士会とコラボし、遺言の書き方などを学んだ。</t>
    <rPh sb="0" eb="2">
      <t>ギョウセイ</t>
    </rPh>
    <rPh sb="2" eb="4">
      <t>ショシ</t>
    </rPh>
    <rPh sb="4" eb="5">
      <t>カイ</t>
    </rPh>
    <rPh sb="11" eb="13">
      <t>ユイゴン</t>
    </rPh>
    <rPh sb="14" eb="15">
      <t>カ</t>
    </rPh>
    <rPh sb="16" eb="17">
      <t>カタ</t>
    </rPh>
    <rPh sb="20" eb="21">
      <t>マナ</t>
    </rPh>
    <phoneticPr fontId="4"/>
  </si>
  <si>
    <t>おはなし会、読み聞かせ、合唱ミニコンサート等を行う事業である。</t>
    <rPh sb="4" eb="5">
      <t>カイ</t>
    </rPh>
    <rPh sb="6" eb="7">
      <t>ヨ</t>
    </rPh>
    <rPh sb="8" eb="9">
      <t>キ</t>
    </rPh>
    <rPh sb="12" eb="14">
      <t>ガッショウ</t>
    </rPh>
    <rPh sb="21" eb="22">
      <t>トウ</t>
    </rPh>
    <rPh sb="23" eb="24">
      <t>オコナ</t>
    </rPh>
    <rPh sb="25" eb="27">
      <t>ジギョウ</t>
    </rPh>
    <phoneticPr fontId="3"/>
  </si>
  <si>
    <t>平成から令和へ―譲位・即位に伴う儀礼とは―をテーマに開催した。</t>
    <rPh sb="0" eb="2">
      <t>ヘイセイ</t>
    </rPh>
    <rPh sb="4" eb="6">
      <t>レイワ</t>
    </rPh>
    <rPh sb="8" eb="10">
      <t>ジョウイ</t>
    </rPh>
    <rPh sb="11" eb="13">
      <t>ソクイ</t>
    </rPh>
    <rPh sb="14" eb="15">
      <t>トモナ</t>
    </rPh>
    <rPh sb="16" eb="18">
      <t>ギレイ</t>
    </rPh>
    <rPh sb="26" eb="28">
      <t>カイサイ</t>
    </rPh>
    <phoneticPr fontId="3"/>
  </si>
  <si>
    <t>成年後見制度について、事例を交えながら講義をする。（各３回）</t>
    <phoneticPr fontId="3"/>
  </si>
  <si>
    <t>介護予防サポータについて、健康維持にも役立つ知識と共に講義をする。（全５回）</t>
    <phoneticPr fontId="4"/>
  </si>
  <si>
    <t>鶴ヶ島市</t>
    <rPh sb="0" eb="4">
      <t>ツルガシマシ</t>
    </rPh>
    <phoneticPr fontId="4"/>
  </si>
  <si>
    <t>就学時検診の際に、保護者を対象に子育てに関する講座を実施。</t>
    <rPh sb="0" eb="2">
      <t>シュウガク</t>
    </rPh>
    <rPh sb="2" eb="3">
      <t>ジ</t>
    </rPh>
    <rPh sb="3" eb="5">
      <t>ケンシン</t>
    </rPh>
    <rPh sb="6" eb="7">
      <t>サイ</t>
    </rPh>
    <rPh sb="9" eb="12">
      <t>ホゴシャ</t>
    </rPh>
    <rPh sb="13" eb="15">
      <t>タイショウ</t>
    </rPh>
    <rPh sb="16" eb="18">
      <t>コソダ</t>
    </rPh>
    <rPh sb="20" eb="21">
      <t>カン</t>
    </rPh>
    <rPh sb="23" eb="25">
      <t>コウザ</t>
    </rPh>
    <rPh sb="26" eb="28">
      <t>ジッシ</t>
    </rPh>
    <phoneticPr fontId="4"/>
  </si>
  <si>
    <t>デートＤＶ予防講座</t>
    <phoneticPr fontId="4"/>
  </si>
  <si>
    <t>中学３年生を対象とした、若年層におけるデートＤＶを予防するための出前講座</t>
    <phoneticPr fontId="4"/>
  </si>
  <si>
    <t>ワーク・ライフ・バランスセミナー</t>
    <phoneticPr fontId="4"/>
  </si>
  <si>
    <t>地域事業所の経営者、管理職、人事担当者などを対象とした、ワーク・ライフセミナー</t>
    <phoneticPr fontId="4"/>
  </si>
  <si>
    <t>介護予防体操</t>
    <phoneticPr fontId="4"/>
  </si>
  <si>
    <t>身体機能の低下を防止し介護予防を意識付けるための講座</t>
    <phoneticPr fontId="4"/>
  </si>
  <si>
    <t>なりたい自分になる！メイク術セミナー</t>
    <phoneticPr fontId="4"/>
  </si>
  <si>
    <t>自分の望むイメージのメイクで考え方や行動に自信を持てるようになるためのセミナー</t>
    <phoneticPr fontId="4"/>
  </si>
  <si>
    <t>障がい者アート絵画展</t>
    <phoneticPr fontId="4"/>
  </si>
  <si>
    <t>障がい者アーティストによる素晴らしい感性で描かれた、オリジナルティ溢れるアート作品を絵画展として展示することで、障がい者に対する理解を深める。</t>
    <phoneticPr fontId="4"/>
  </si>
  <si>
    <t>人権実践交流会</t>
  </si>
  <si>
    <t>人権尊重を基板とした明るい地域社会づくりを考えあうことを目的として実施。</t>
    <rPh sb="0" eb="2">
      <t>ジンケン</t>
    </rPh>
    <rPh sb="2" eb="4">
      <t>ソンチョウ</t>
    </rPh>
    <phoneticPr fontId="3"/>
  </si>
  <si>
    <t>ヒューマンフェスタ</t>
  </si>
  <si>
    <t>様々な人権問題の解決のために啓発事業の一環として町民・町内の各種団体・企業などを対象に実施。</t>
    <rPh sb="0" eb="10">
      <t>サマザマナジンケンモンダイノカイケツ</t>
    </rPh>
    <rPh sb="14" eb="18">
      <t>ケイハツジギョウ</t>
    </rPh>
    <rPh sb="19" eb="21">
      <t>イッカン</t>
    </rPh>
    <rPh sb="24" eb="26">
      <t>チョウミン</t>
    </rPh>
    <rPh sb="27" eb="29">
      <t>チョウナイ</t>
    </rPh>
    <rPh sb="30" eb="34">
      <t>カクシュダンタイ</t>
    </rPh>
    <rPh sb="35" eb="37">
      <t>キギョウ</t>
    </rPh>
    <rPh sb="40" eb="42">
      <t>タイショウ</t>
    </rPh>
    <rPh sb="43" eb="45">
      <t>ジッシ</t>
    </rPh>
    <phoneticPr fontId="3"/>
  </si>
  <si>
    <t>青少年健全育成町民大会</t>
  </si>
  <si>
    <t>家庭・学校・地域社会の人々が一体となり、青少年に対する理解と認識を深め、青少年自身の社会的自立と豊かな人間形成を図る。</t>
    <rPh sb="0" eb="2">
      <t>カテイ</t>
    </rPh>
    <rPh sb="3" eb="5">
      <t>ガッコウ</t>
    </rPh>
    <rPh sb="6" eb="10">
      <t>チイキシャカイ</t>
    </rPh>
    <rPh sb="11" eb="16">
      <t>ヒトビトガイッタイ</t>
    </rPh>
    <rPh sb="20" eb="23">
      <t>セイショウネン</t>
    </rPh>
    <rPh sb="24" eb="25">
      <t>タイ</t>
    </rPh>
    <rPh sb="27" eb="29">
      <t>リカイ</t>
    </rPh>
    <rPh sb="30" eb="32">
      <t>ニンシキ</t>
    </rPh>
    <rPh sb="33" eb="34">
      <t>フカ</t>
    </rPh>
    <rPh sb="36" eb="41">
      <t>セイショウネンジシン</t>
    </rPh>
    <rPh sb="42" eb="47">
      <t>シャカイテキジリツ</t>
    </rPh>
    <phoneticPr fontId="3"/>
  </si>
  <si>
    <r>
      <t>　（１）学社連携（学校教育と社会教育の連携）による事業</t>
    </r>
    <r>
      <rPr>
        <sz val="9"/>
        <rFont val="ＭＳ Ｐゴシック"/>
        <family val="3"/>
        <charset val="128"/>
        <scheme val="minor"/>
      </rPr>
      <t>（令和元年度実績）</t>
    </r>
    <rPh sb="28" eb="33">
      <t>レイワガンネンド</t>
    </rPh>
    <phoneticPr fontId="4"/>
  </si>
  <si>
    <r>
      <t>市</t>
    </r>
    <r>
      <rPr>
        <sz val="9"/>
        <rFont val="ＭＳ Ｐゴシック"/>
        <family val="3"/>
        <charset val="128"/>
        <scheme val="minor"/>
      </rPr>
      <t>立</t>
    </r>
    <r>
      <rPr>
        <sz val="9"/>
        <rFont val="ＭＳ Ｐゴシック"/>
        <family val="2"/>
        <scheme val="minor"/>
      </rPr>
      <t>小学校４年生、中学校３年生、特別支援学校の児童生徒に対し、プラネタリウムを活用した学習投影を実施する。</t>
    </r>
    <rPh sb="0" eb="2">
      <t>シリツ</t>
    </rPh>
    <rPh sb="2" eb="5">
      <t>ショウガッコウ</t>
    </rPh>
    <rPh sb="6" eb="8">
      <t>ネンセイ</t>
    </rPh>
    <rPh sb="9" eb="12">
      <t>チュウガッコウ</t>
    </rPh>
    <rPh sb="13" eb="15">
      <t>ネンセイ</t>
    </rPh>
    <rPh sb="16" eb="18">
      <t>トクベツ</t>
    </rPh>
    <rPh sb="18" eb="20">
      <t>シエン</t>
    </rPh>
    <rPh sb="20" eb="22">
      <t>ガッコウ</t>
    </rPh>
    <rPh sb="23" eb="25">
      <t>ジドウ</t>
    </rPh>
    <rPh sb="25" eb="27">
      <t>セイト</t>
    </rPh>
    <rPh sb="28" eb="29">
      <t>タイ</t>
    </rPh>
    <rPh sb="39" eb="41">
      <t>カツヨウ</t>
    </rPh>
    <rPh sb="43" eb="45">
      <t>ガクシュウ</t>
    </rPh>
    <rPh sb="45" eb="47">
      <t>トウエイ</t>
    </rPh>
    <rPh sb="48" eb="50">
      <t>ジッシ</t>
    </rPh>
    <phoneticPr fontId="4"/>
  </si>
  <si>
    <r>
      <t>さいたま市立小・中学校に職員を派遣し、理科の基礎的・基本的な内容を踏まえた授業や、天文に関する発展的な学習についての指導支援を行</t>
    </r>
    <r>
      <rPr>
        <sz val="9"/>
        <rFont val="ＭＳ Ｐゴシック"/>
        <family val="2"/>
        <scheme val="minor"/>
      </rPr>
      <t>う。</t>
    </r>
    <rPh sb="4" eb="6">
      <t>シリツ</t>
    </rPh>
    <rPh sb="6" eb="7">
      <t>ショウ</t>
    </rPh>
    <rPh sb="8" eb="11">
      <t>チュウガッコウ</t>
    </rPh>
    <rPh sb="12" eb="14">
      <t>ショクイン</t>
    </rPh>
    <rPh sb="15" eb="17">
      <t>ハケン</t>
    </rPh>
    <rPh sb="19" eb="21">
      <t>リカ</t>
    </rPh>
    <rPh sb="22" eb="25">
      <t>キソテキ</t>
    </rPh>
    <rPh sb="26" eb="29">
      <t>キホンテキ</t>
    </rPh>
    <rPh sb="30" eb="32">
      <t>ナイヨウ</t>
    </rPh>
    <rPh sb="33" eb="34">
      <t>フ</t>
    </rPh>
    <rPh sb="37" eb="39">
      <t>ジュギョウ</t>
    </rPh>
    <rPh sb="41" eb="43">
      <t>テンモン</t>
    </rPh>
    <rPh sb="44" eb="45">
      <t>カン</t>
    </rPh>
    <rPh sb="47" eb="50">
      <t>ハッテンテキ</t>
    </rPh>
    <rPh sb="51" eb="53">
      <t>ガクシュウ</t>
    </rPh>
    <rPh sb="58" eb="60">
      <t>シドウ</t>
    </rPh>
    <rPh sb="60" eb="62">
      <t>シエン</t>
    </rPh>
    <rPh sb="63" eb="64">
      <t>オコナ</t>
    </rPh>
    <phoneticPr fontId="4"/>
  </si>
  <si>
    <r>
      <t>町内の小中学生が歴史や文化、地理について関心を持つテーマを研究した自由研究を展示する展覧会。</t>
    </r>
    <r>
      <rPr>
        <sz val="9"/>
        <rFont val="ＭＳ Ｐゴシック"/>
        <family val="3"/>
        <charset val="128"/>
      </rPr>
      <t>110点の小中学生の作品が出展。</t>
    </r>
    <rPh sb="49" eb="50">
      <t>テン</t>
    </rPh>
    <rPh sb="56" eb="58">
      <t>サクヒン</t>
    </rPh>
    <phoneticPr fontId="34"/>
  </si>
  <si>
    <r>
      <t>就学時健診を活用した、市内全小学校の</t>
    </r>
    <r>
      <rPr>
        <sz val="9"/>
        <rFont val="ＭＳ Ｐゴシック"/>
        <family val="3"/>
        <charset val="128"/>
        <scheme val="minor"/>
      </rPr>
      <t>令和元</t>
    </r>
    <r>
      <rPr>
        <sz val="9"/>
        <rFont val="ＭＳ Ｐゴシック"/>
        <family val="2"/>
        <scheme val="minor"/>
      </rPr>
      <t>年度新１年生の保護者を対象とした講座。</t>
    </r>
    <rPh sb="0" eb="2">
      <t>シュウガク</t>
    </rPh>
    <rPh sb="2" eb="3">
      <t>ジ</t>
    </rPh>
    <rPh sb="3" eb="5">
      <t>ケンシン</t>
    </rPh>
    <rPh sb="6" eb="8">
      <t>カツヨウ</t>
    </rPh>
    <rPh sb="11" eb="13">
      <t>シナイ</t>
    </rPh>
    <rPh sb="13" eb="14">
      <t>ゼン</t>
    </rPh>
    <rPh sb="14" eb="17">
      <t>ショウガッコウ</t>
    </rPh>
    <rPh sb="18" eb="20">
      <t>レイワ</t>
    </rPh>
    <rPh sb="20" eb="22">
      <t>ガンネン</t>
    </rPh>
    <rPh sb="22" eb="23">
      <t>ド</t>
    </rPh>
    <rPh sb="23" eb="24">
      <t>シン</t>
    </rPh>
    <rPh sb="25" eb="27">
      <t>ネンセイ</t>
    </rPh>
    <rPh sb="28" eb="30">
      <t>ホゴ</t>
    </rPh>
    <rPh sb="30" eb="31">
      <t>シャ</t>
    </rPh>
    <rPh sb="32" eb="34">
      <t>タイショウ</t>
    </rPh>
    <rPh sb="37" eb="39">
      <t>コウザ</t>
    </rPh>
    <phoneticPr fontId="3"/>
  </si>
  <si>
    <r>
      <t>学校説明会を活用した、市内全中学校の</t>
    </r>
    <r>
      <rPr>
        <sz val="9"/>
        <rFont val="ＭＳ Ｐゴシック"/>
        <family val="3"/>
        <charset val="128"/>
        <scheme val="minor"/>
      </rPr>
      <t>令和元</t>
    </r>
    <r>
      <rPr>
        <sz val="9"/>
        <rFont val="ＭＳ Ｐゴシック"/>
        <family val="2"/>
        <scheme val="minor"/>
      </rPr>
      <t>年度新１年生の保護者を対象とした講座。</t>
    </r>
    <rPh sb="0" eb="2">
      <t>ガッコウ</t>
    </rPh>
    <rPh sb="2" eb="5">
      <t>セツメイカイ</t>
    </rPh>
    <rPh sb="6" eb="8">
      <t>カツヨウ</t>
    </rPh>
    <rPh sb="11" eb="13">
      <t>シナイ</t>
    </rPh>
    <rPh sb="13" eb="14">
      <t>ゼン</t>
    </rPh>
    <rPh sb="14" eb="17">
      <t>チュウガッコウ</t>
    </rPh>
    <rPh sb="18" eb="20">
      <t>レイワ</t>
    </rPh>
    <rPh sb="20" eb="22">
      <t>ガンネン</t>
    </rPh>
    <rPh sb="22" eb="23">
      <t>ド</t>
    </rPh>
    <rPh sb="23" eb="24">
      <t>シン</t>
    </rPh>
    <rPh sb="25" eb="27">
      <t>ネンセイ</t>
    </rPh>
    <rPh sb="28" eb="30">
      <t>ホゴ</t>
    </rPh>
    <rPh sb="30" eb="31">
      <t>シャ</t>
    </rPh>
    <rPh sb="32" eb="34">
      <t>タイショウ</t>
    </rPh>
    <rPh sb="37" eb="39">
      <t>コウザ</t>
    </rPh>
    <phoneticPr fontId="3"/>
  </si>
  <si>
    <t>　（２）教育委員会と市町村長部局との連携による事業（令和元年度実績）</t>
    <rPh sb="26" eb="31">
      <t>レイワガンネンド</t>
    </rPh>
    <phoneticPr fontId="4"/>
  </si>
  <si>
    <r>
      <t>牛窪多喜男</t>
    </r>
    <r>
      <rPr>
        <sz val="9"/>
        <rFont val="ＭＳ Ｐゴシック"/>
        <family val="2"/>
        <scheme val="minor"/>
      </rPr>
      <t>氏による講演及び中学生による人権作文の発表。</t>
    </r>
    <rPh sb="0" eb="2">
      <t>ウシクボ</t>
    </rPh>
    <rPh sb="2" eb="5">
      <t>タキオ</t>
    </rPh>
    <rPh sb="5" eb="6">
      <t>シ</t>
    </rPh>
    <rPh sb="9" eb="11">
      <t>コウエン</t>
    </rPh>
    <rPh sb="11" eb="12">
      <t>オヨ</t>
    </rPh>
    <rPh sb="13" eb="16">
      <t>チュウガクセイ</t>
    </rPh>
    <rPh sb="19" eb="21">
      <t>ジンケン</t>
    </rPh>
    <rPh sb="21" eb="23">
      <t>サクブン</t>
    </rPh>
    <rPh sb="24" eb="26">
      <t>ハッピョウ</t>
    </rPh>
    <phoneticPr fontId="3"/>
  </si>
  <si>
    <t>人権講演劇</t>
    <rPh sb="0" eb="2">
      <t>ジンケン</t>
    </rPh>
    <rPh sb="2" eb="4">
      <t>コウエン</t>
    </rPh>
    <rPh sb="4" eb="5">
      <t>ゲキ</t>
    </rPh>
    <phoneticPr fontId="3"/>
  </si>
  <si>
    <t>（３）母子保健機関との連携による事業（令和元年度実績）</t>
    <rPh sb="19" eb="24">
      <t>レイワガンネンド</t>
    </rPh>
    <phoneticPr fontId="4"/>
  </si>
  <si>
    <t>（４）小中学校開放講座（令和元年度実績）</t>
    <rPh sb="12" eb="17">
      <t>レイワガンネンド</t>
    </rPh>
    <phoneticPr fontId="4"/>
  </si>
  <si>
    <t>（５）他市町村との連携による事業（令和元年度実績）</t>
    <rPh sb="17" eb="22">
      <t>レイワガンネンド</t>
    </rPh>
    <phoneticPr fontId="4"/>
  </si>
  <si>
    <t>（６）他市町村にも公開、参加を認めている事業（令和元年度実績）</t>
    <rPh sb="23" eb="28">
      <t>レイワガンネンド</t>
    </rPh>
    <phoneticPr fontId="4"/>
  </si>
  <si>
    <r>
      <t>日本薬科大学</t>
    </r>
    <r>
      <rPr>
        <sz val="9"/>
        <rFont val="ＭＳ Ｐゴシック"/>
        <family val="2"/>
        <scheme val="minor"/>
      </rPr>
      <t>の公開講座。</t>
    </r>
    <rPh sb="0" eb="2">
      <t>ニホン</t>
    </rPh>
    <rPh sb="2" eb="4">
      <t>ヤッカ</t>
    </rPh>
    <rPh sb="4" eb="6">
      <t>ダイガク</t>
    </rPh>
    <rPh sb="7" eb="9">
      <t>コウカイ</t>
    </rPh>
    <rPh sb="9" eb="11">
      <t>コウザ</t>
    </rPh>
    <phoneticPr fontId="3"/>
  </si>
  <si>
    <t>（７）民間事業者との連携による事業（令和元年度実績）</t>
    <rPh sb="3" eb="5">
      <t>ミンカン</t>
    </rPh>
    <rPh sb="5" eb="7">
      <t>ジギョウ</t>
    </rPh>
    <rPh sb="7" eb="8">
      <t>シャ</t>
    </rPh>
    <rPh sb="10" eb="12">
      <t>レンケイ</t>
    </rPh>
    <rPh sb="18" eb="23">
      <t>レイワガンネンド</t>
    </rPh>
    <phoneticPr fontId="4"/>
  </si>
  <si>
    <t>伝統音楽である筝曲を継承し、次世代の子供たちの育成に努めようと、４～２月の第１土曜日に「伝統文化　おこと教室」を開催。</t>
    <phoneticPr fontId="4"/>
  </si>
  <si>
    <t>（８）その他の生涯学習に関する事業（令和元年度実績）</t>
    <rPh sb="18" eb="23">
      <t>レイワガンネンド</t>
    </rPh>
    <phoneticPr fontId="4"/>
  </si>
  <si>
    <r>
      <t>ボランティア指導者による講座を実施。</t>
    </r>
    <r>
      <rPr>
        <sz val="9"/>
        <rFont val="ＭＳ Ｐゴシック"/>
        <family val="2"/>
        <scheme val="minor"/>
      </rPr>
      <t>（8講座）</t>
    </r>
  </si>
  <si>
    <r>
      <t>令和元</t>
    </r>
    <r>
      <rPr>
        <sz val="9"/>
        <rFont val="ＭＳ Ｐゴシック"/>
        <family val="2"/>
        <scheme val="minor"/>
      </rPr>
      <t>度こしがや市民大学講座</t>
    </r>
    <rPh sb="0" eb="2">
      <t>レイワ</t>
    </rPh>
    <rPh sb="2" eb="3">
      <t>ガン</t>
    </rPh>
    <rPh sb="3" eb="4">
      <t>ド</t>
    </rPh>
    <rPh sb="8" eb="10">
      <t>シミン</t>
    </rPh>
    <rPh sb="10" eb="12">
      <t>ダイガク</t>
    </rPh>
    <rPh sb="12" eb="14">
      <t>コウザ</t>
    </rPh>
    <phoneticPr fontId="4"/>
  </si>
  <si>
    <r>
      <t>第</t>
    </r>
    <r>
      <rPr>
        <sz val="9"/>
        <rFont val="ＭＳ Ｐゴシック"/>
        <family val="3"/>
        <charset val="128"/>
        <scheme val="minor"/>
      </rPr>
      <t>51</t>
    </r>
    <r>
      <rPr>
        <sz val="9"/>
        <rFont val="ＭＳ Ｐゴシック"/>
        <family val="2"/>
        <scheme val="minor"/>
      </rPr>
      <t>回越谷市民文化祭</t>
    </r>
    <rPh sb="0" eb="1">
      <t>ダイ</t>
    </rPh>
    <rPh sb="3" eb="4">
      <t>カイ</t>
    </rPh>
    <rPh sb="4" eb="8">
      <t>コシガヤシミン</t>
    </rPh>
    <rPh sb="8" eb="11">
      <t>ブンカサイ</t>
    </rPh>
    <phoneticPr fontId="4"/>
  </si>
  <si>
    <t>10代からのﾒｯｾｰｼﾞ大会
－滑川町青少年の主張発表大会－</t>
    <rPh sb="2" eb="3">
      <t>ダイ</t>
    </rPh>
    <rPh sb="12" eb="14">
      <t>タイカイ</t>
    </rPh>
    <rPh sb="16" eb="19">
      <t>ナメガワマチ</t>
    </rPh>
    <rPh sb="19" eb="22">
      <t>セイショウネン</t>
    </rPh>
    <rPh sb="23" eb="25">
      <t>シュチョウ</t>
    </rPh>
    <rPh sb="25" eb="27">
      <t>ハッピョウ</t>
    </rPh>
    <rPh sb="27" eb="29">
      <t>タイカイ</t>
    </rPh>
    <phoneticPr fontId="3"/>
  </si>
  <si>
    <t>食、運動など健康について学び、健康づくりを図る。</t>
    <rPh sb="0" eb="1">
      <t>ショク</t>
    </rPh>
    <rPh sb="2" eb="4">
      <t>ウンドウ</t>
    </rPh>
    <rPh sb="6" eb="8">
      <t>ケンコウ</t>
    </rPh>
    <rPh sb="12" eb="13">
      <t>マナ</t>
    </rPh>
    <rPh sb="15" eb="17">
      <t>ケンコウ</t>
    </rPh>
    <rPh sb="21" eb="22">
      <t>ハカ</t>
    </rPh>
    <phoneticPr fontId="5"/>
  </si>
  <si>
    <t>北部教育事務所管内</t>
    <rPh sb="0" eb="7">
      <t>ホクブキョウイクジムショ</t>
    </rPh>
    <rPh sb="7" eb="9">
      <t>カンナイ</t>
    </rPh>
    <phoneticPr fontId="4"/>
  </si>
  <si>
    <t>蕨市</t>
    <phoneticPr fontId="4"/>
  </si>
  <si>
    <t>東部教育事務所管内</t>
    <rPh sb="0" eb="7">
      <t>トウブキョウイクジムショ</t>
    </rPh>
    <rPh sb="7" eb="9">
      <t>カンナイ</t>
    </rPh>
    <phoneticPr fontId="4"/>
  </si>
  <si>
    <t>白岡市</t>
    <phoneticPr fontId="4"/>
  </si>
  <si>
    <t>川越市</t>
    <rPh sb="0" eb="3">
      <t>カワゴエシ</t>
    </rPh>
    <phoneticPr fontId="4"/>
  </si>
  <si>
    <t>毛呂山町</t>
    <phoneticPr fontId="4"/>
  </si>
  <si>
    <t>三郷市</t>
    <phoneticPr fontId="4"/>
  </si>
  <si>
    <t>美里町</t>
    <phoneticPr fontId="4"/>
  </si>
  <si>
    <t>西部教育事務所管内</t>
    <rPh sb="0" eb="4">
      <t>セイブキョウイク</t>
    </rPh>
    <rPh sb="4" eb="7">
      <t>ジムショ</t>
    </rPh>
    <rPh sb="7" eb="9">
      <t>カンナイ</t>
    </rPh>
    <phoneticPr fontId="4"/>
  </si>
  <si>
    <t>東部管内</t>
    <rPh sb="0" eb="2">
      <t>トウブ</t>
    </rPh>
    <phoneticPr fontId="4"/>
  </si>
  <si>
    <t>南部管内</t>
    <rPh sb="0" eb="2">
      <t>ナンブ</t>
    </rPh>
    <phoneticPr fontId="4"/>
  </si>
  <si>
    <t>東部</t>
    <rPh sb="0" eb="2">
      <t>トウブ</t>
    </rPh>
    <phoneticPr fontId="4"/>
  </si>
  <si>
    <t>南部教育事務所管内</t>
    <rPh sb="0" eb="7">
      <t>ナンブキョウイクジムショ</t>
    </rPh>
    <rPh sb="7" eb="9">
      <t>カンナイ</t>
    </rPh>
    <phoneticPr fontId="4"/>
  </si>
  <si>
    <t>東部管内</t>
    <rPh sb="0" eb="2">
      <t>トウブ</t>
    </rPh>
    <rPh sb="2" eb="4">
      <t>カンナイ</t>
    </rPh>
    <phoneticPr fontId="4"/>
  </si>
  <si>
    <t>西部管内</t>
    <rPh sb="0" eb="2">
      <t>セイブ</t>
    </rPh>
    <phoneticPr fontId="7"/>
  </si>
  <si>
    <t>北部管内</t>
    <rPh sb="0" eb="2">
      <t>ホクブ</t>
    </rPh>
    <phoneticPr fontId="4"/>
  </si>
  <si>
    <t>ふれあって　学ぶ生涯　人づくり</t>
    <rPh sb="6" eb="7">
      <t>マナ</t>
    </rPh>
    <rPh sb="8" eb="10">
      <t>ショウガイ</t>
    </rPh>
    <rPh sb="11" eb="12">
      <t>ヒト</t>
    </rPh>
    <phoneticPr fontId="2"/>
  </si>
  <si>
    <t>川口市生涯学習講座情報</t>
    <rPh sb="0" eb="2">
      <t>カワグチ</t>
    </rPh>
    <rPh sb="2" eb="3">
      <t>シ</t>
    </rPh>
    <rPh sb="3" eb="5">
      <t>ショウガイ</t>
    </rPh>
    <rPh sb="5" eb="7">
      <t>ガクシュウ</t>
    </rPh>
    <rPh sb="7" eb="9">
      <t>コウザ</t>
    </rPh>
    <rPh sb="9" eb="11">
      <t>ジョウホウ</t>
    </rPh>
    <phoneticPr fontId="2"/>
  </si>
  <si>
    <t>http://www.city.kawaguchi.lg.jp/sports_bunka/shogaigakushu/11195.html</t>
  </si>
  <si>
    <t>学習投影</t>
    <rPh sb="0" eb="2">
      <t>ガクシュウ</t>
    </rPh>
    <rPh sb="2" eb="4">
      <t>トウエイ</t>
    </rPh>
    <phoneticPr fontId="2"/>
  </si>
  <si>
    <t>若手芸術家派遣事業</t>
    <rPh sb="0" eb="2">
      <t>ワカテ</t>
    </rPh>
    <rPh sb="2" eb="5">
      <t>ゲイジュツカ</t>
    </rPh>
    <rPh sb="5" eb="7">
      <t>ハケン</t>
    </rPh>
    <rPh sb="7" eb="9">
      <t>ジギョウ</t>
    </rPh>
    <phoneticPr fontId="2"/>
  </si>
  <si>
    <t>歴史教室</t>
    <rPh sb="0" eb="2">
      <t>レキシ</t>
    </rPh>
    <rPh sb="2" eb="4">
      <t>キョウシツ</t>
    </rPh>
    <phoneticPr fontId="2"/>
  </si>
  <si>
    <t>文化財課収蔵資料等を用い、小学校3年生から中学3年生対象に出前授業等を実施した。</t>
  </si>
  <si>
    <t>科学出張教室（地域）</t>
  </si>
  <si>
    <t>川口市市産品フェア2019</t>
  </si>
  <si>
    <t>科学展示室・プラネタリウム・天文台特別無料公開、科学ものづくりを実施する。</t>
  </si>
  <si>
    <t>地域のイベントに訪れ、実験の演示、科学ものづくりを実施する。</t>
    <rPh sb="11" eb="13">
      <t>ジッケン</t>
    </rPh>
    <rPh sb="14" eb="16">
      <t>エンジ</t>
    </rPh>
    <phoneticPr fontId="3"/>
  </si>
  <si>
    <t>わくわくワーク（一般来館者向け）</t>
  </si>
  <si>
    <t>一般来館者を対象に、身の回りにある素材を使った科学ものづくりを実施する。</t>
  </si>
  <si>
    <t>夏休み科学教室</t>
  </si>
  <si>
    <t>夏休み期間に、テーマのある科学教室を申込制で開催する。</t>
  </si>
  <si>
    <t>天文台夜間観測会</t>
  </si>
  <si>
    <t>晴天時の第2・第4土曜の日没後、天文台の望遠鏡で1時間の天体観測を行う。</t>
  </si>
  <si>
    <t>地域の大学や市町村、企業と連携し、子供の知的好奇心を刺激する講義や体験活動を提供する。</t>
    <rPh sb="0" eb="2">
      <t>チイキ</t>
    </rPh>
    <rPh sb="3" eb="5">
      <t>ダイガク</t>
    </rPh>
    <rPh sb="6" eb="9">
      <t>シチョウソン</t>
    </rPh>
    <rPh sb="10" eb="12">
      <t>キギョウ</t>
    </rPh>
    <rPh sb="13" eb="15">
      <t>レンケイ</t>
    </rPh>
    <rPh sb="30" eb="32">
      <t>コウギ</t>
    </rPh>
    <rPh sb="33" eb="35">
      <t>タイケン</t>
    </rPh>
    <rPh sb="35" eb="37">
      <t>カツドウ</t>
    </rPh>
    <rPh sb="38" eb="40">
      <t>テイキョウ</t>
    </rPh>
    <phoneticPr fontId="2"/>
  </si>
  <si>
    <t>読み聞かせボランティア養成講座</t>
  </si>
  <si>
    <t>読み聞かせボランティアを多数養成し、地域や学校と連携し、活動することで子どもの心の成長に欠かせない読書活動を推進することを目的として実施。</t>
  </si>
  <si>
    <t>英語の絵本でABC</t>
    <phoneticPr fontId="6"/>
  </si>
  <si>
    <t>紙芝居とすいとん試食会</t>
    <phoneticPr fontId="6"/>
  </si>
  <si>
    <t>全14コマのうち2コマを消防署と市民活動推進室の出前講座を利用した。</t>
    <phoneticPr fontId="4"/>
  </si>
  <si>
    <t>英語の絵本の読み聞かせを併設の児童館と共催で行う</t>
    <phoneticPr fontId="4"/>
  </si>
  <si>
    <t>戦争の悲惨さ、平和の尊さを語り継ぐ紙芝居の上演を行い、戦争当時食べられていた「すいとん」の試食会を行う</t>
    <rPh sb="0" eb="2">
      <t>センソウ</t>
    </rPh>
    <rPh sb="3" eb="5">
      <t>ヒサン</t>
    </rPh>
    <rPh sb="7" eb="9">
      <t>ヘイワ</t>
    </rPh>
    <rPh sb="10" eb="11">
      <t>トウト</t>
    </rPh>
    <rPh sb="13" eb="14">
      <t>カタ</t>
    </rPh>
    <rPh sb="15" eb="16">
      <t>ツ</t>
    </rPh>
    <rPh sb="17" eb="20">
      <t>カミシバイ</t>
    </rPh>
    <rPh sb="21" eb="23">
      <t>ジョウエン</t>
    </rPh>
    <rPh sb="24" eb="25">
      <t>オコナ</t>
    </rPh>
    <rPh sb="27" eb="29">
      <t>センソウ</t>
    </rPh>
    <rPh sb="29" eb="31">
      <t>トウジ</t>
    </rPh>
    <rPh sb="31" eb="32">
      <t>タ</t>
    </rPh>
    <rPh sb="45" eb="47">
      <t>シショク</t>
    </rPh>
    <rPh sb="47" eb="48">
      <t>カイ</t>
    </rPh>
    <rPh sb="49" eb="50">
      <t>オコナ</t>
    </rPh>
    <phoneticPr fontId="6"/>
  </si>
  <si>
    <t>0.1.2ちゃんママのおしゃべり広場</t>
    <rPh sb="16" eb="18">
      <t>ヒロバ</t>
    </rPh>
    <phoneticPr fontId="1"/>
  </si>
  <si>
    <t>保健センターから栄養士を講師に招き離乳食などの講習を受ける</t>
    <rPh sb="0" eb="2">
      <t>ホケン</t>
    </rPh>
    <rPh sb="8" eb="11">
      <t>エイヨウシ</t>
    </rPh>
    <rPh sb="12" eb="14">
      <t>コウシ</t>
    </rPh>
    <rPh sb="15" eb="16">
      <t>マネ</t>
    </rPh>
    <rPh sb="17" eb="20">
      <t>リニュウショク</t>
    </rPh>
    <rPh sb="23" eb="25">
      <t>コウシュウ</t>
    </rPh>
    <rPh sb="26" eb="27">
      <t>ウ</t>
    </rPh>
    <phoneticPr fontId="1"/>
  </si>
  <si>
    <t>４か月児健康診査時に絵本のプレゼントと読み聞かせを行う</t>
    <rPh sb="2" eb="3">
      <t>ゲツ</t>
    </rPh>
    <rPh sb="3" eb="4">
      <t>ジ</t>
    </rPh>
    <rPh sb="4" eb="6">
      <t>ケンコウ</t>
    </rPh>
    <rPh sb="6" eb="8">
      <t>シンサ</t>
    </rPh>
    <rPh sb="8" eb="9">
      <t>ジ</t>
    </rPh>
    <rPh sb="10" eb="12">
      <t>エホン</t>
    </rPh>
    <rPh sb="19" eb="20">
      <t>ヨ</t>
    </rPh>
    <rPh sb="21" eb="22">
      <t>キ</t>
    </rPh>
    <rPh sb="25" eb="26">
      <t>オコナ</t>
    </rPh>
    <phoneticPr fontId="1"/>
  </si>
  <si>
    <t>絵本と紙芝居</t>
    <rPh sb="0" eb="2">
      <t>エホン</t>
    </rPh>
    <rPh sb="3" eb="6">
      <t>カミシバイ</t>
    </rPh>
    <phoneticPr fontId="1"/>
  </si>
  <si>
    <t>コンサート事業</t>
    <rPh sb="5" eb="7">
      <t>ジギョウ</t>
    </rPh>
    <phoneticPr fontId="1"/>
  </si>
  <si>
    <t>おもちゃの病院</t>
    <rPh sb="5" eb="7">
      <t>ビョウイン</t>
    </rPh>
    <phoneticPr fontId="1"/>
  </si>
  <si>
    <t>絵本の読み聞かせと紙芝居の実演</t>
    <rPh sb="0" eb="2">
      <t>エホン</t>
    </rPh>
    <rPh sb="3" eb="4">
      <t>ヨ</t>
    </rPh>
    <rPh sb="5" eb="6">
      <t>キ</t>
    </rPh>
    <rPh sb="9" eb="10">
      <t>カミ</t>
    </rPh>
    <rPh sb="10" eb="12">
      <t>シバイ</t>
    </rPh>
    <rPh sb="13" eb="15">
      <t>ジツエン</t>
    </rPh>
    <phoneticPr fontId="1"/>
  </si>
  <si>
    <t>年に３回程度、地域に音楽を広めるために様々なコンサートを行っている。</t>
    <rPh sb="0" eb="1">
      <t>ネン</t>
    </rPh>
    <rPh sb="3" eb="4">
      <t>カイ</t>
    </rPh>
    <rPh sb="4" eb="6">
      <t>テイド</t>
    </rPh>
    <rPh sb="7" eb="9">
      <t>チイキ</t>
    </rPh>
    <rPh sb="10" eb="12">
      <t>オンガク</t>
    </rPh>
    <rPh sb="13" eb="14">
      <t>ヒロ</t>
    </rPh>
    <rPh sb="19" eb="21">
      <t>サマザマ</t>
    </rPh>
    <rPh sb="28" eb="29">
      <t>オコナ</t>
    </rPh>
    <phoneticPr fontId="1"/>
  </si>
  <si>
    <t>物を大切にする心を育むため、地域に住むボランティアの方におもちゃや傘を修理・再生してもらっている</t>
    <rPh sb="0" eb="1">
      <t>モノ</t>
    </rPh>
    <rPh sb="2" eb="4">
      <t>タイセツ</t>
    </rPh>
    <rPh sb="7" eb="8">
      <t>ココロ</t>
    </rPh>
    <rPh sb="9" eb="10">
      <t>ハグク</t>
    </rPh>
    <rPh sb="14" eb="16">
      <t>チイキ</t>
    </rPh>
    <rPh sb="17" eb="18">
      <t>ス</t>
    </rPh>
    <rPh sb="26" eb="27">
      <t>カタ</t>
    </rPh>
    <rPh sb="33" eb="34">
      <t>カサ</t>
    </rPh>
    <rPh sb="35" eb="37">
      <t>シュウリ</t>
    </rPh>
    <rPh sb="38" eb="40">
      <t>サイセイ</t>
    </rPh>
    <phoneticPr fontId="1"/>
  </si>
  <si>
    <t>子育てママのおしゃべりサロン</t>
    <rPh sb="0" eb="2">
      <t>コソダ</t>
    </rPh>
    <phoneticPr fontId="1"/>
  </si>
  <si>
    <t>高齢者学級「下蕨学園」</t>
    <rPh sb="0" eb="3">
      <t>コウレイシャ</t>
    </rPh>
    <rPh sb="3" eb="5">
      <t>ガッキュウ</t>
    </rPh>
    <rPh sb="6" eb="7">
      <t>シモ</t>
    </rPh>
    <rPh sb="7" eb="8">
      <t>ワラビ</t>
    </rPh>
    <rPh sb="8" eb="10">
      <t>ガクエン</t>
    </rPh>
    <phoneticPr fontId="1"/>
  </si>
  <si>
    <t>ＮＰＯ法人と連携し、乳幼児のほほ親が気軽に立ち寄り、仲間づクルを行えるサロン形式で場所を提供</t>
    <rPh sb="3" eb="5">
      <t>ホウジン</t>
    </rPh>
    <rPh sb="6" eb="8">
      <t>レンケイ</t>
    </rPh>
    <rPh sb="10" eb="13">
      <t>ニュウヨウジ</t>
    </rPh>
    <rPh sb="16" eb="17">
      <t>オヤ</t>
    </rPh>
    <rPh sb="18" eb="20">
      <t>キガル</t>
    </rPh>
    <rPh sb="21" eb="22">
      <t>タ</t>
    </rPh>
    <rPh sb="23" eb="24">
      <t>ヨ</t>
    </rPh>
    <rPh sb="26" eb="28">
      <t>ナカマ</t>
    </rPh>
    <rPh sb="32" eb="33">
      <t>オコナ</t>
    </rPh>
    <rPh sb="38" eb="40">
      <t>ケイシキ</t>
    </rPh>
    <rPh sb="41" eb="43">
      <t>バショ</t>
    </rPh>
    <rPh sb="44" eb="46">
      <t>テイキョウ</t>
    </rPh>
    <phoneticPr fontId="1"/>
  </si>
  <si>
    <t>全14コマのうち3コマを西武ライオンズ、東京ガス、キューピーの出前講座を利用した</t>
    <rPh sb="0" eb="1">
      <t>ゼン</t>
    </rPh>
    <rPh sb="12" eb="14">
      <t>セイブ</t>
    </rPh>
    <rPh sb="20" eb="22">
      <t>トウキョウ</t>
    </rPh>
    <rPh sb="31" eb="33">
      <t>デマエ</t>
    </rPh>
    <rPh sb="33" eb="35">
      <t>コウザ</t>
    </rPh>
    <rPh sb="36" eb="38">
      <t>リヨウ</t>
    </rPh>
    <phoneticPr fontId="1"/>
  </si>
  <si>
    <t>いきいき学級</t>
    <rPh sb="4" eb="6">
      <t>ガッキュウ</t>
    </rPh>
    <phoneticPr fontId="1"/>
  </si>
  <si>
    <t>ぷちトマトくらぶ</t>
  </si>
  <si>
    <t>ぽっかぽっかステーション</t>
  </si>
  <si>
    <t>高齢者を対象に「いききき・元気に」をテーマとして、１年を通して関連テーマの学習を行う</t>
    <rPh sb="0" eb="3">
      <t>コウレイシャ</t>
    </rPh>
    <rPh sb="4" eb="6">
      <t>タイショウ</t>
    </rPh>
    <rPh sb="13" eb="15">
      <t>ゲンキ</t>
    </rPh>
    <rPh sb="26" eb="27">
      <t>ネン</t>
    </rPh>
    <rPh sb="28" eb="29">
      <t>トオ</t>
    </rPh>
    <rPh sb="31" eb="33">
      <t>カンレン</t>
    </rPh>
    <rPh sb="37" eb="39">
      <t>ガクシュウ</t>
    </rPh>
    <rPh sb="40" eb="41">
      <t>オコナ</t>
    </rPh>
    <phoneticPr fontId="1"/>
  </si>
  <si>
    <t>小学生を対象に食べ物の大切さを伝えるために、作物を育て収穫体験を行っている</t>
    <rPh sb="0" eb="3">
      <t>ショウガクセイ</t>
    </rPh>
    <rPh sb="4" eb="6">
      <t>タイショウ</t>
    </rPh>
    <rPh sb="7" eb="8">
      <t>タ</t>
    </rPh>
    <rPh sb="9" eb="10">
      <t>モノ</t>
    </rPh>
    <rPh sb="11" eb="13">
      <t>タイセツ</t>
    </rPh>
    <rPh sb="15" eb="16">
      <t>ツタ</t>
    </rPh>
    <rPh sb="22" eb="24">
      <t>サクモツ</t>
    </rPh>
    <rPh sb="25" eb="26">
      <t>ソダ</t>
    </rPh>
    <rPh sb="27" eb="29">
      <t>シュウカク</t>
    </rPh>
    <rPh sb="29" eb="31">
      <t>タイケン</t>
    </rPh>
    <rPh sb="32" eb="33">
      <t>オコナ</t>
    </rPh>
    <phoneticPr fontId="1"/>
  </si>
  <si>
    <t>1歳～2歳児親子を対象に、親子の絆をふかめることを目的とし、季節に応じた工作やイベントを行っている</t>
    <rPh sb="1" eb="2">
      <t>サイ</t>
    </rPh>
    <rPh sb="4" eb="5">
      <t>サイ</t>
    </rPh>
    <rPh sb="5" eb="6">
      <t>ジ</t>
    </rPh>
    <rPh sb="6" eb="8">
      <t>オヤコ</t>
    </rPh>
    <rPh sb="9" eb="11">
      <t>タイショウ</t>
    </rPh>
    <rPh sb="13" eb="15">
      <t>オヤコ</t>
    </rPh>
    <rPh sb="16" eb="17">
      <t>キズナ</t>
    </rPh>
    <rPh sb="25" eb="27">
      <t>モクテキ</t>
    </rPh>
    <rPh sb="30" eb="32">
      <t>キセツ</t>
    </rPh>
    <rPh sb="33" eb="34">
      <t>オウ</t>
    </rPh>
    <rPh sb="36" eb="38">
      <t>コウサク</t>
    </rPh>
    <rPh sb="44" eb="45">
      <t>オコナ</t>
    </rPh>
    <phoneticPr fontId="1"/>
  </si>
  <si>
    <t>学校開放講座（公開講座）</t>
    <rPh sb="0" eb="2">
      <t>ガッコウ</t>
    </rPh>
    <rPh sb="2" eb="4">
      <t>カイホウ</t>
    </rPh>
    <rPh sb="4" eb="6">
      <t>コウザ</t>
    </rPh>
    <rPh sb="7" eb="9">
      <t>コウカイ</t>
    </rPh>
    <rPh sb="9" eb="11">
      <t>コウザ</t>
    </rPh>
    <phoneticPr fontId="3"/>
  </si>
  <si>
    <t>主に市内保育所・幼稚園、市立小学校4年生と希望した中学の1年生及び市内の高校生がプラネタリウム天文学習を行う。</t>
    <rPh sb="2" eb="4">
      <t>シナイ</t>
    </rPh>
    <rPh sb="4" eb="6">
      <t>ホイク</t>
    </rPh>
    <rPh sb="6" eb="7">
      <t>ショ</t>
    </rPh>
    <rPh sb="8" eb="11">
      <t>ヨウチエン</t>
    </rPh>
    <rPh sb="31" eb="32">
      <t>オヨ</t>
    </rPh>
    <rPh sb="33" eb="35">
      <t>シナイ</t>
    </rPh>
    <rPh sb="36" eb="39">
      <t>コウコウセイ</t>
    </rPh>
    <phoneticPr fontId="3"/>
  </si>
  <si>
    <t>旧芝園中学校をアトリエとして利用する団体を講師とし、地域住民及び子供達との交流事業を実施する。令和元年度は幸町小学校5年生、仲町小学校6年生を対象に巨大絵画制作を実施した。
令和元年度に中学校の使用許可期間終了により事業完了。</t>
    <rPh sb="47" eb="49">
      <t>レイワ</t>
    </rPh>
    <rPh sb="49" eb="50">
      <t>ガン</t>
    </rPh>
    <rPh sb="53" eb="55">
      <t>サイワイチョウ</t>
    </rPh>
    <rPh sb="62" eb="64">
      <t>ナカチョウ</t>
    </rPh>
    <rPh sb="64" eb="67">
      <t>ショウガッコウ</t>
    </rPh>
    <rPh sb="68" eb="70">
      <t>ネンセイ</t>
    </rPh>
    <rPh sb="87" eb="89">
      <t>レイワ</t>
    </rPh>
    <rPh sb="89" eb="91">
      <t>ガンネン</t>
    </rPh>
    <rPh sb="91" eb="92">
      <t>ド</t>
    </rPh>
    <rPh sb="93" eb="96">
      <t>チュウガッコウ</t>
    </rPh>
    <rPh sb="97" eb="99">
      <t>シヨウ</t>
    </rPh>
    <rPh sb="99" eb="101">
      <t>キョカ</t>
    </rPh>
    <rPh sb="101" eb="103">
      <t>キカン</t>
    </rPh>
    <rPh sb="103" eb="105">
      <t>シュウリョウ</t>
    </rPh>
    <rPh sb="108" eb="110">
      <t>ジギョウ</t>
    </rPh>
    <rPh sb="110" eb="112">
      <t>カンリョウ</t>
    </rPh>
    <phoneticPr fontId="3"/>
  </si>
  <si>
    <t>町内小中学校や高等学校・大学等と連携し、各種講座を開設。町民へ学習機会を提供。</t>
    <rPh sb="21" eb="22">
      <t>タネ</t>
    </rPh>
    <rPh sb="28" eb="30">
      <t>チョウミン</t>
    </rPh>
    <rPh sb="31" eb="33">
      <t>ガクシュウ</t>
    </rPh>
    <rPh sb="33" eb="35">
      <t>キカイ</t>
    </rPh>
    <rPh sb="36" eb="38">
      <t>テイキョウ</t>
    </rPh>
    <phoneticPr fontId="4"/>
  </si>
  <si>
    <t>子供たちが自主的に過ごす居場所を提供するとともに、勉強やスポーツ・文化活動、地域住民との交流等に取り組む機会の提供を目的として実施。</t>
    <rPh sb="0" eb="2">
      <t>コドモ</t>
    </rPh>
    <rPh sb="5" eb="8">
      <t>ジシュテキ</t>
    </rPh>
    <rPh sb="9" eb="10">
      <t>ス</t>
    </rPh>
    <rPh sb="12" eb="15">
      <t>イバショ</t>
    </rPh>
    <rPh sb="16" eb="18">
      <t>テイキョウ</t>
    </rPh>
    <rPh sb="25" eb="27">
      <t>ベンキョウ</t>
    </rPh>
    <rPh sb="33" eb="35">
      <t>ブンカ</t>
    </rPh>
    <rPh sb="35" eb="37">
      <t>カツドウ</t>
    </rPh>
    <rPh sb="38" eb="40">
      <t>チイキ</t>
    </rPh>
    <rPh sb="40" eb="42">
      <t>ジュウミン</t>
    </rPh>
    <rPh sb="44" eb="46">
      <t>コウリュウ</t>
    </rPh>
    <rPh sb="46" eb="47">
      <t>ナド</t>
    </rPh>
    <rPh sb="48" eb="49">
      <t>ト</t>
    </rPh>
    <rPh sb="50" eb="51">
      <t>ク</t>
    </rPh>
    <rPh sb="52" eb="54">
      <t>キカイ</t>
    </rPh>
    <rPh sb="55" eb="57">
      <t>テイキョウ</t>
    </rPh>
    <rPh sb="58" eb="60">
      <t>モクテキ</t>
    </rPh>
    <rPh sb="63" eb="65">
      <t>ジッシ</t>
    </rPh>
    <phoneticPr fontId="4"/>
  </si>
  <si>
    <t>土曜日に空き教室等を利用し、地域の方々の協力を得ながら、子どもたちの安心安全な居場所づくりと地域交流を目的として実施する。</t>
    <rPh sb="0" eb="3">
      <t>ドヨウビ</t>
    </rPh>
    <rPh sb="4" eb="5">
      <t>ア</t>
    </rPh>
    <rPh sb="6" eb="8">
      <t>キョウシツ</t>
    </rPh>
    <rPh sb="8" eb="9">
      <t>ナド</t>
    </rPh>
    <rPh sb="10" eb="12">
      <t>リヨウ</t>
    </rPh>
    <rPh sb="14" eb="16">
      <t>チイキ</t>
    </rPh>
    <rPh sb="17" eb="19">
      <t>カタガタ</t>
    </rPh>
    <rPh sb="20" eb="22">
      <t>キョウリョク</t>
    </rPh>
    <rPh sb="23" eb="24">
      <t>エ</t>
    </rPh>
    <rPh sb="28" eb="29">
      <t>コ</t>
    </rPh>
    <rPh sb="34" eb="36">
      <t>アンシン</t>
    </rPh>
    <rPh sb="36" eb="38">
      <t>アンゼン</t>
    </rPh>
    <rPh sb="39" eb="42">
      <t>イバショ</t>
    </rPh>
    <rPh sb="46" eb="48">
      <t>チイキ</t>
    </rPh>
    <rPh sb="48" eb="50">
      <t>コウリュウ</t>
    </rPh>
    <rPh sb="51" eb="53">
      <t>モクテキ</t>
    </rPh>
    <rPh sb="56" eb="58">
      <t>ジッシ</t>
    </rPh>
    <phoneticPr fontId="3"/>
  </si>
  <si>
    <t>資料館講座</t>
    <rPh sb="0" eb="2">
      <t>シリョウ</t>
    </rPh>
    <rPh sb="2" eb="3">
      <t>カン</t>
    </rPh>
    <phoneticPr fontId="4"/>
  </si>
  <si>
    <t>まちの歴史を資料から読み解く歴史講座や古文書講座を実施した。</t>
    <rPh sb="25" eb="27">
      <t>ジッシ</t>
    </rPh>
    <phoneticPr fontId="4"/>
  </si>
  <si>
    <t>鉢形城ボランティア案内人</t>
    <rPh sb="0" eb="2">
      <t>ハチガタ</t>
    </rPh>
    <rPh sb="2" eb="3">
      <t>ジョウ</t>
    </rPh>
    <rPh sb="9" eb="12">
      <t>アンナイニン</t>
    </rPh>
    <phoneticPr fontId="3"/>
  </si>
  <si>
    <t>小学校入学前の子供を持つ保護者を対象に、小学校入学に向けた準備について学ぶ講話や実習を行う。</t>
    <rPh sb="38" eb="39">
      <t>ハナシ</t>
    </rPh>
    <phoneticPr fontId="3"/>
  </si>
  <si>
    <t>各小学校に通う児童の保護者を対象に家庭教育に関する講話や実習、相互の交流機会を提供する。</t>
    <rPh sb="25" eb="27">
      <t>コウワ</t>
    </rPh>
    <phoneticPr fontId="3"/>
  </si>
  <si>
    <t>町民が主催する生涯学習の場へ、寄居町職員等が講師として出向き、町政の説明や専門的知識を活かした実習等を行うことで、町民の学習機会の拡充を図るとともに町政への理解を深め、生涯学習の推進と町民参加のまちづくりに寄与することを目的とする。</t>
    <rPh sb="49" eb="50">
      <t>トウ</t>
    </rPh>
    <phoneticPr fontId="4"/>
  </si>
  <si>
    <t>加須市ホームページ</t>
    <rPh sb="0" eb="3">
      <t>カゾシ</t>
    </rPh>
    <phoneticPr fontId="3"/>
  </si>
  <si>
    <t>地域の人々による、学習支援、スポーツ・文化体験活動</t>
    <rPh sb="0" eb="2">
      <t>チイキ</t>
    </rPh>
    <rPh sb="3" eb="5">
      <t>ヒトビト</t>
    </rPh>
    <rPh sb="9" eb="11">
      <t>ガクシュウ</t>
    </rPh>
    <rPh sb="11" eb="13">
      <t>シエン</t>
    </rPh>
    <rPh sb="19" eb="21">
      <t>ブンカ</t>
    </rPh>
    <rPh sb="21" eb="23">
      <t>タイケン</t>
    </rPh>
    <rPh sb="23" eb="25">
      <t>カツドウ</t>
    </rPh>
    <phoneticPr fontId="3"/>
  </si>
  <si>
    <t>未集計</t>
    <rPh sb="0" eb="3">
      <t>ミシュウケイ</t>
    </rPh>
    <phoneticPr fontId="4"/>
  </si>
  <si>
    <t>ひだまり教室</t>
    <rPh sb="4" eb="6">
      <t>キョウシツ</t>
    </rPh>
    <phoneticPr fontId="1"/>
  </si>
  <si>
    <t>病院の先生を講師に、ノルディックウォーク体験を実施した。</t>
  </si>
  <si>
    <t>コオーディネーショントレーニング体験会・実践講座</t>
    <rPh sb="16" eb="18">
      <t>タイケン</t>
    </rPh>
    <rPh sb="18" eb="19">
      <t>カイ</t>
    </rPh>
    <rPh sb="20" eb="22">
      <t>ジッセン</t>
    </rPh>
    <rPh sb="22" eb="24">
      <t>コウザ</t>
    </rPh>
    <phoneticPr fontId="3"/>
  </si>
  <si>
    <t>地区スポーツ協会他関係団体と共催し、体力増強、健康づくり、参加者間の交流を目的とし、地区の名所や歴史を訪ねる事業である。新型コロナウイルスの影響で中止とした。</t>
  </si>
  <si>
    <t>図書館、博物館、中央公民館、市民会館との連携で図書館内で合唱や演奏をしていただく取組である。</t>
    <rPh sb="0" eb="3">
      <t>トショカン</t>
    </rPh>
    <rPh sb="4" eb="7">
      <t>ハクブツカン</t>
    </rPh>
    <rPh sb="8" eb="10">
      <t>チュウオウ</t>
    </rPh>
    <rPh sb="10" eb="13">
      <t>コウミンカン</t>
    </rPh>
    <rPh sb="14" eb="16">
      <t>シミン</t>
    </rPh>
    <rPh sb="16" eb="18">
      <t>カイカン</t>
    </rPh>
    <rPh sb="20" eb="22">
      <t>レンケイ</t>
    </rPh>
    <rPh sb="23" eb="26">
      <t>トショカン</t>
    </rPh>
    <rPh sb="26" eb="27">
      <t>ナイ</t>
    </rPh>
    <rPh sb="28" eb="30">
      <t>ガッショウ</t>
    </rPh>
    <rPh sb="31" eb="33">
      <t>エンソウ</t>
    </rPh>
    <rPh sb="40" eb="42">
      <t>トリクミ</t>
    </rPh>
    <phoneticPr fontId="3"/>
  </si>
  <si>
    <t>城西大学、明海大学を会場として、坂戸市、越生町、毛呂山町が連携し、子どもの知的好奇心を刺激する学びの機会を提供した。</t>
    <rPh sb="10" eb="12">
      <t>カイジョウ</t>
    </rPh>
    <rPh sb="20" eb="23">
      <t>オゴセマチ</t>
    </rPh>
    <rPh sb="29" eb="31">
      <t>レンケイ</t>
    </rPh>
    <rPh sb="33" eb="34">
      <t>コ</t>
    </rPh>
    <rPh sb="37" eb="39">
      <t>チテキ</t>
    </rPh>
    <rPh sb="39" eb="42">
      <t>コウキシン</t>
    </rPh>
    <rPh sb="43" eb="45">
      <t>シゲキ</t>
    </rPh>
    <rPh sb="47" eb="48">
      <t>マナ</t>
    </rPh>
    <rPh sb="50" eb="52">
      <t>キカイ</t>
    </rPh>
    <rPh sb="53" eb="55">
      <t>テイキョウ</t>
    </rPh>
    <phoneticPr fontId="4"/>
  </si>
  <si>
    <t>さかど市民塾</t>
    <rPh sb="3" eb="5">
      <t>シミン</t>
    </rPh>
    <rPh sb="5" eb="6">
      <t>ジュク</t>
    </rPh>
    <phoneticPr fontId="3"/>
  </si>
  <si>
    <t>講師が「教える生きがい」を持ちながら、併せて市民の学習機会を創造することを目的として、講師を広く公募し、講座を開講する。</t>
  </si>
  <si>
    <t>子ども大学さかど</t>
    <rPh sb="0" eb="1">
      <t>コ</t>
    </rPh>
    <rPh sb="3" eb="5">
      <t>ダイガク</t>
    </rPh>
    <phoneticPr fontId="4"/>
  </si>
  <si>
    <t>女子栄養大学を会場として、坂戸市が連携し、子どもの知的好奇心を刺激する学びの機会を提供した。</t>
    <rPh sb="0" eb="2">
      <t>ジョシ</t>
    </rPh>
    <rPh sb="2" eb="4">
      <t>エイヨウ</t>
    </rPh>
    <rPh sb="4" eb="6">
      <t>ダイガク</t>
    </rPh>
    <rPh sb="7" eb="9">
      <t>カイジョウ</t>
    </rPh>
    <rPh sb="17" eb="19">
      <t>レンケイ</t>
    </rPh>
    <rPh sb="21" eb="22">
      <t>コ</t>
    </rPh>
    <rPh sb="25" eb="27">
      <t>チテキ</t>
    </rPh>
    <rPh sb="27" eb="30">
      <t>コウキシン</t>
    </rPh>
    <rPh sb="31" eb="33">
      <t>シゲキ</t>
    </rPh>
    <rPh sb="35" eb="36">
      <t>マナ</t>
    </rPh>
    <rPh sb="38" eb="40">
      <t>キカイ</t>
    </rPh>
    <rPh sb="41" eb="43">
      <t>テイキョウ</t>
    </rPh>
    <phoneticPr fontId="4"/>
  </si>
  <si>
    <t>R1</t>
  </si>
  <si>
    <t>八潮市</t>
    <phoneticPr fontId="4"/>
  </si>
  <si>
    <t>西部</t>
    <phoneticPr fontId="4"/>
  </si>
  <si>
    <t>東部</t>
    <phoneticPr fontId="4"/>
  </si>
  <si>
    <t>北部事務所管内</t>
    <rPh sb="0" eb="2">
      <t>ホクブ</t>
    </rPh>
    <rPh sb="2" eb="4">
      <t>ジム</t>
    </rPh>
    <rPh sb="4" eb="5">
      <t>ショ</t>
    </rPh>
    <rPh sb="5" eb="7">
      <t>カンナイ</t>
    </rPh>
    <phoneticPr fontId="4"/>
  </si>
  <si>
    <t>南部事務所管内</t>
    <rPh sb="0" eb="2">
      <t>ナンブ</t>
    </rPh>
    <phoneticPr fontId="4"/>
  </si>
  <si>
    <t>東部事務所管内</t>
    <rPh sb="0" eb="2">
      <t>トウブ</t>
    </rPh>
    <rPh sb="2" eb="4">
      <t>ジム</t>
    </rPh>
    <rPh sb="4" eb="5">
      <t>ショ</t>
    </rPh>
    <rPh sb="5" eb="7">
      <t>カンナイ</t>
    </rPh>
    <phoneticPr fontId="4"/>
  </si>
  <si>
    <t>西部事務所管内</t>
    <rPh sb="0" eb="2">
      <t>セイブ</t>
    </rPh>
    <rPh sb="2" eb="5">
      <t>ジムショ</t>
    </rPh>
    <rPh sb="5" eb="7">
      <t>カンナイ</t>
    </rPh>
    <phoneticPr fontId="3"/>
  </si>
  <si>
    <t>テーマ展「わたしのまちのたからもの」～行田市の文化財展～ ～行田発掘物語～」</t>
    <rPh sb="3" eb="4">
      <t>テン</t>
    </rPh>
    <rPh sb="19" eb="22">
      <t>ギョウダシ</t>
    </rPh>
    <rPh sb="23" eb="26">
      <t>ブンカザイ</t>
    </rPh>
    <rPh sb="26" eb="27">
      <t>テン</t>
    </rPh>
    <rPh sb="30" eb="32">
      <t>ギョウダ</t>
    </rPh>
    <rPh sb="32" eb="34">
      <t>ハックツ</t>
    </rPh>
    <rPh sb="34" eb="36">
      <t>モノガタリ</t>
    </rPh>
    <phoneticPr fontId="3"/>
  </si>
  <si>
    <t>北部</t>
    <rPh sb="0" eb="2">
      <t>ホクブ</t>
    </rPh>
    <phoneticPr fontId="4"/>
  </si>
  <si>
    <t>北部</t>
    <rPh sb="0" eb="2">
      <t>ホクブ</t>
    </rPh>
    <phoneticPr fontId="4"/>
  </si>
  <si>
    <t>小鹿野町</t>
    <rPh sb="0" eb="4">
      <t>オガノマチ</t>
    </rPh>
    <phoneticPr fontId="4"/>
  </si>
  <si>
    <t>西部</t>
    <rPh sb="0" eb="1">
      <t>ニシ</t>
    </rPh>
    <phoneticPr fontId="4"/>
  </si>
  <si>
    <t>富士見市</t>
    <rPh sb="0" eb="4">
      <t>フジミシ</t>
    </rPh>
    <phoneticPr fontId="4"/>
  </si>
  <si>
    <t>令和元年度中に開催した会議の回数</t>
    <rPh sb="0" eb="3">
      <t>レイワガン</t>
    </rPh>
    <rPh sb="3" eb="5">
      <t>ネンド</t>
    </rPh>
    <rPh sb="5" eb="6">
      <t>チュウ</t>
    </rPh>
    <rPh sb="7" eb="9">
      <t>カイサイ</t>
    </rPh>
    <rPh sb="11" eb="13">
      <t>カイギ</t>
    </rPh>
    <rPh sb="14" eb="16">
      <t>カイスウ</t>
    </rPh>
    <phoneticPr fontId="5"/>
  </si>
  <si>
    <t>市町村教育委員会が令和元年度に実施した、一定期間にわたって組織的、継続的に行われた社会教育学級・講座（教育委員会の事務を市町村長部局が補助執行している場合を含む。）</t>
    <rPh sb="0" eb="3">
      <t>シチョウソン</t>
    </rPh>
    <rPh sb="3" eb="5">
      <t>キョウイク</t>
    </rPh>
    <rPh sb="5" eb="8">
      <t>イインカイ</t>
    </rPh>
    <rPh sb="9" eb="11">
      <t>レイワ</t>
    </rPh>
    <rPh sb="11" eb="13">
      <t>ガンネン</t>
    </rPh>
    <rPh sb="13" eb="14">
      <t>ド</t>
    </rPh>
    <rPh sb="15" eb="17">
      <t>ジッシ</t>
    </rPh>
    <rPh sb="20" eb="22">
      <t>イッテイ</t>
    </rPh>
    <rPh sb="22" eb="24">
      <t>キカン</t>
    </rPh>
    <rPh sb="29" eb="32">
      <t>ソシキテキ</t>
    </rPh>
    <rPh sb="33" eb="36">
      <t>ケイゾクテキ</t>
    </rPh>
    <rPh sb="37" eb="38">
      <t>オコナ</t>
    </rPh>
    <rPh sb="41" eb="43">
      <t>シャカイ</t>
    </rPh>
    <rPh sb="43" eb="45">
      <t>キョウイク</t>
    </rPh>
    <rPh sb="45" eb="47">
      <t>ガッキュウ</t>
    </rPh>
    <rPh sb="48" eb="50">
      <t>コウザ</t>
    </rPh>
    <phoneticPr fontId="5"/>
  </si>
  <si>
    <t>○</t>
    <phoneticPr fontId="4"/>
  </si>
  <si>
    <t>さいたま市</t>
    <rPh sb="4" eb="5">
      <t>シ</t>
    </rPh>
    <phoneticPr fontId="4"/>
  </si>
  <si>
    <t>東部教育事務所管内</t>
    <rPh sb="0" eb="1">
      <t>ヒガシ</t>
    </rPh>
    <rPh sb="2" eb="4">
      <t>キョウイク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</si>
</sst>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quot;・&quot;##,##0_ "/>
    <numFmt numFmtId="178" formatCode="&quot;・&quot;#,##0_ "/>
    <numFmt numFmtId="179" formatCode="0_ "/>
    <numFmt numFmtId="180" formatCode="#,##0;[Red]#,##0"/>
    <numFmt numFmtId="181" formatCode="#,##0_);[Red]\(#,##0\)"/>
    <numFmt numFmtId="182" formatCode="0_);[Red]\(0\)"/>
  </numFmts>
  <fonts count="47">
    <font>
      <sz val="11"/>
      <color theme="1"/>
      <name val="ＭＳ Ｐゴシック"/>
      <family val="2"/>
      <scheme val="minor"/>
    </font>
    <font>
      <sz val="11"/>
      <color theme="1"/>
      <name val="ＭＳ Ｐゴシック"/>
      <family val="2"/>
      <charset val="128"/>
    </font>
    <font>
      <sz val="11"/>
      <color theme="1"/>
      <name val="ＭＳ Ｐゴシック"/>
      <family val="2"/>
      <charset val="128"/>
    </font>
    <font>
      <b/>
      <sz val="11"/>
      <color theme="3"/>
      <name val="ＭＳ Ｐゴシック"/>
      <family val="2"/>
      <charset val="128"/>
      <scheme val="minor"/>
    </font>
    <font>
      <sz val="6"/>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4"/>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7"/>
      <color theme="1"/>
      <name val="ＭＳ Ｐゴシック"/>
      <family val="3"/>
      <charset val="128"/>
      <scheme val="minor"/>
    </font>
    <font>
      <sz val="10"/>
      <color theme="1"/>
      <name val="ＭＳ Ｐゴシック"/>
      <family val="3"/>
      <charset val="128"/>
      <scheme val="minor"/>
    </font>
    <font>
      <u/>
      <sz val="11"/>
      <color theme="10"/>
      <name val="ＭＳ Ｐゴシック"/>
      <family val="2"/>
      <scheme val="minor"/>
    </font>
    <font>
      <sz val="11"/>
      <color theme="1"/>
      <name val="ＭＳ Ｐゴシック"/>
      <family val="2"/>
      <scheme val="minor"/>
    </font>
    <font>
      <sz val="11"/>
      <color theme="1"/>
      <name val="ＭＳ Ｐゴシック"/>
      <family val="3"/>
      <charset val="128"/>
      <scheme val="minor"/>
    </font>
    <font>
      <b/>
      <sz val="11"/>
      <color theme="3"/>
      <name val="ＭＳ Ｐゴシック"/>
      <family val="3"/>
      <charset val="128"/>
      <scheme val="minor"/>
    </font>
    <font>
      <sz val="9"/>
      <color theme="1"/>
      <name val="ＭＳ Ｐゴシック"/>
      <family val="3"/>
      <charset val="128"/>
    </font>
    <font>
      <sz val="6"/>
      <name val="ＭＳ Ｐゴシック"/>
      <family val="3"/>
      <charset val="128"/>
    </font>
    <font>
      <b/>
      <sz val="11"/>
      <color indexed="56"/>
      <name val="ＭＳ Ｐゴシック"/>
      <family val="3"/>
      <charset val="128"/>
    </font>
    <font>
      <sz val="12"/>
      <color theme="1"/>
      <name val="ＭＳ Ｐゴシック"/>
      <family val="3"/>
      <charset val="128"/>
      <scheme val="minor"/>
    </font>
    <font>
      <b/>
      <sz val="11"/>
      <color theme="3"/>
      <name val="ＭＳ Ｐゴシック"/>
      <family val="2"/>
      <scheme val="minor"/>
    </font>
    <font>
      <sz val="6"/>
      <name val="游ゴシック"/>
      <family val="3"/>
    </font>
    <font>
      <b/>
      <sz val="11"/>
      <color indexed="56"/>
      <name val="ＭＳ Ｐゴシック"/>
      <family val="3"/>
    </font>
    <font>
      <sz val="14"/>
      <color theme="1"/>
      <name val="ＭＳ Ｐゴシック"/>
      <family val="3"/>
      <charset val="128"/>
    </font>
    <font>
      <b/>
      <sz val="11"/>
      <color indexed="62"/>
      <name val="ＭＳ Ｐゴシック"/>
      <family val="3"/>
    </font>
    <font>
      <sz val="11"/>
      <color theme="1"/>
      <name val="ＭＳ Ｐゴシック"/>
      <family val="3"/>
      <charset val="128"/>
    </font>
    <font>
      <u/>
      <sz val="11"/>
      <color theme="10"/>
      <name val="ＭＳ Ｐゴシック"/>
      <family val="3"/>
      <charset val="128"/>
    </font>
    <font>
      <sz val="10"/>
      <color theme="1"/>
      <name val="Arial"/>
      <family val="2"/>
    </font>
    <font>
      <sz val="6"/>
      <name val="ＭＳ Ｐゴシック"/>
      <family val="3"/>
    </font>
    <font>
      <sz val="14"/>
      <color theme="1"/>
      <name val="ＭＳ Ｐゴシック"/>
      <family val="3"/>
      <charset val="128"/>
      <scheme val="minor"/>
    </font>
    <font>
      <sz val="9"/>
      <name val="ＭＳ Ｐゴシック"/>
      <family val="2"/>
      <scheme val="minor"/>
    </font>
    <font>
      <sz val="9"/>
      <name val="ＭＳ Ｐゴシック"/>
      <family val="3"/>
      <charset val="128"/>
      <scheme val="minor"/>
    </font>
    <font>
      <sz val="9"/>
      <name val="ＭＳ Ｐゴシック"/>
      <family val="3"/>
      <scheme val="minor"/>
    </font>
    <font>
      <sz val="9"/>
      <name val="ＭＳ Ｐゴシック"/>
      <family val="3"/>
      <charset val="128"/>
    </font>
    <font>
      <sz val="6"/>
      <name val="ＭＳ Ｐゴシック"/>
      <family val="3"/>
      <scheme val="minor"/>
    </font>
    <font>
      <sz val="9"/>
      <name val="ＭＳ ゴシック"/>
      <family val="3"/>
      <charset val="128"/>
    </font>
    <font>
      <strike/>
      <sz val="9"/>
      <name val="ＭＳ Ｐゴシック"/>
      <family val="3"/>
      <charset val="128"/>
    </font>
    <font>
      <b/>
      <sz val="9"/>
      <name val="ＭＳ Ｐゴシック"/>
      <family val="3"/>
      <charset val="128"/>
      <scheme val="minor"/>
    </font>
    <font>
      <strike/>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8"/>
      <name val="ＭＳ Ｐゴシック"/>
      <family val="3"/>
      <charset val="128"/>
      <scheme val="minor"/>
    </font>
    <font>
      <sz val="7"/>
      <name val="ＭＳ Ｐゴシック"/>
      <family val="3"/>
      <charset val="128"/>
      <scheme val="minor"/>
    </font>
    <font>
      <sz val="10"/>
      <name val="ＭＳ Ｐゴシック"/>
      <family val="3"/>
      <scheme val="minor"/>
    </font>
    <font>
      <sz val="12"/>
      <name val="ＭＳ Ｐゴシック"/>
      <family val="3"/>
      <charset val="128"/>
    </font>
    <font>
      <sz val="8"/>
      <name val="ＭＳ Ｐゴシック"/>
      <family val="2"/>
      <scheme val="minor"/>
    </font>
  </fonts>
  <fills count="3">
    <fill>
      <patternFill patternType="none"/>
    </fill>
    <fill>
      <patternFill patternType="gray125"/>
    </fill>
    <fill>
      <patternFill patternType="solid">
        <fgColor theme="0"/>
        <bgColor indexed="64"/>
      </patternFill>
    </fill>
  </fills>
  <borders count="1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bottom/>
      <diagonal/>
    </border>
    <border>
      <left/>
      <right style="thin">
        <color auto="1"/>
      </right>
      <top/>
      <bottom/>
      <diagonal/>
    </border>
    <border>
      <left/>
      <right style="hair">
        <color auto="1"/>
      </right>
      <top style="thin">
        <color auto="1"/>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hair">
        <color auto="1"/>
      </left>
      <right/>
      <top/>
      <bottom style="thin">
        <color auto="1"/>
      </bottom>
      <diagonal/>
    </border>
    <border>
      <left style="double">
        <color auto="1"/>
      </left>
      <right/>
      <top style="thin">
        <color auto="1"/>
      </top>
      <bottom/>
      <diagonal/>
    </border>
    <border>
      <left style="double">
        <color auto="1"/>
      </left>
      <right/>
      <top/>
      <bottom style="thin">
        <color auto="1"/>
      </bottom>
      <diagonal/>
    </border>
    <border>
      <left style="double">
        <color auto="1"/>
      </left>
      <right style="hair">
        <color auto="1"/>
      </right>
      <top style="thin">
        <color auto="1"/>
      </top>
      <bottom style="hair">
        <color auto="1"/>
      </bottom>
      <diagonal/>
    </border>
    <border>
      <left style="double">
        <color auto="1"/>
      </left>
      <right style="hair">
        <color auto="1"/>
      </right>
      <top style="hair">
        <color auto="1"/>
      </top>
      <bottom style="hair">
        <color auto="1"/>
      </bottom>
      <diagonal/>
    </border>
    <border>
      <left style="double">
        <color auto="1"/>
      </left>
      <right style="hair">
        <color auto="1"/>
      </right>
      <top style="hair">
        <color auto="1"/>
      </top>
      <bottom style="thin">
        <color auto="1"/>
      </bottom>
      <diagonal/>
    </border>
    <border>
      <left style="double">
        <color auto="1"/>
      </left>
      <right style="hair">
        <color auto="1"/>
      </right>
      <top/>
      <bottom style="thin">
        <color auto="1"/>
      </bottom>
      <diagonal/>
    </border>
    <border>
      <left style="hair">
        <color auto="1"/>
      </left>
      <right style="thin">
        <color auto="1"/>
      </right>
      <top style="thin">
        <color auto="1"/>
      </top>
      <bottom/>
      <diagonal/>
    </border>
    <border>
      <left style="hair">
        <color auto="1"/>
      </left>
      <right style="thin">
        <color auto="1"/>
      </right>
      <top/>
      <bottom/>
      <diagonal/>
    </border>
    <border>
      <left style="thin">
        <color auto="1"/>
      </left>
      <right style="thin">
        <color auto="1"/>
      </right>
      <top/>
      <bottom style="hair">
        <color auto="1"/>
      </bottom>
      <diagonal/>
    </border>
    <border>
      <left/>
      <right style="hair">
        <color auto="1"/>
      </right>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hair">
        <color auto="1"/>
      </right>
      <top/>
      <bottom/>
      <diagonal/>
    </border>
    <border>
      <left/>
      <right style="thin">
        <color auto="1"/>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diagonalDown="1">
      <left style="thin">
        <color auto="1"/>
      </left>
      <right style="thin">
        <color auto="1"/>
      </right>
      <top style="thin">
        <color auto="1"/>
      </top>
      <bottom style="thin">
        <color auto="1"/>
      </bottom>
      <diagonal style="thin">
        <color auto="1"/>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style="thin">
        <color auto="1"/>
      </left>
      <right/>
      <top/>
      <bottom style="hair">
        <color auto="1"/>
      </bottom>
      <diagonal/>
    </border>
    <border>
      <left/>
      <right style="thin">
        <color auto="1"/>
      </right>
      <top style="hair">
        <color auto="1"/>
      </top>
      <bottom/>
      <diagonal/>
    </border>
    <border>
      <left/>
      <right style="hair">
        <color auto="1"/>
      </right>
      <top/>
      <bottom style="hair">
        <color auto="1"/>
      </bottom>
      <diagonal/>
    </border>
    <border>
      <left style="hair">
        <color auto="1"/>
      </left>
      <right style="thin">
        <color auto="1"/>
      </right>
      <top/>
      <bottom style="hair">
        <color auto="1"/>
      </bottom>
      <diagonal/>
    </border>
    <border>
      <left/>
      <right/>
      <top style="hair">
        <color auto="1"/>
      </top>
      <bottom/>
      <diagonal/>
    </border>
    <border>
      <left style="double">
        <color auto="1"/>
      </left>
      <right/>
      <top style="hair">
        <color auto="1"/>
      </top>
      <bottom style="hair">
        <color auto="1"/>
      </bottom>
      <diagonal/>
    </border>
    <border>
      <left style="thin">
        <color auto="1"/>
      </left>
      <right style="hair">
        <color auto="1"/>
      </right>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double">
        <color auto="1"/>
      </left>
      <right style="thin">
        <color auto="1"/>
      </right>
      <top style="hair">
        <color auto="1"/>
      </top>
      <bottom style="hair">
        <color auto="1"/>
      </bottom>
      <diagonal/>
    </border>
    <border>
      <left style="hair">
        <color auto="1"/>
      </left>
      <right style="double">
        <color auto="1"/>
      </right>
      <top style="hair">
        <color auto="1"/>
      </top>
      <bottom style="hair">
        <color indexed="64"/>
      </bottom>
      <diagonal/>
    </border>
    <border>
      <left style="double">
        <color auto="1"/>
      </left>
      <right style="thin">
        <color auto="1"/>
      </right>
      <top style="hair">
        <color auto="1"/>
      </top>
      <bottom/>
      <diagonal/>
    </border>
    <border>
      <left style="hair">
        <color auto="1"/>
      </left>
      <right/>
      <top style="hair">
        <color auto="1"/>
      </top>
      <bottom/>
      <diagonal/>
    </border>
    <border>
      <left style="hair">
        <color auto="1"/>
      </left>
      <right style="hair">
        <color auto="1"/>
      </right>
      <top style="hair">
        <color auto="1"/>
      </top>
      <bottom/>
      <diagonal/>
    </border>
    <border>
      <left style="double">
        <color auto="1"/>
      </left>
      <right style="thin">
        <color auto="1"/>
      </right>
      <top style="thin">
        <color auto="1"/>
      </top>
      <bottom style="thin">
        <color auto="1"/>
      </bottom>
      <diagonal/>
    </border>
    <border>
      <left/>
      <right style="double">
        <color indexed="64"/>
      </right>
      <top style="hair">
        <color auto="1"/>
      </top>
      <bottom style="hair">
        <color indexed="64"/>
      </bottom>
      <diagonal/>
    </border>
    <border>
      <left/>
      <right style="double">
        <color auto="1"/>
      </right>
      <top style="thin">
        <color auto="1"/>
      </top>
      <bottom style="thin">
        <color auto="1"/>
      </bottom>
      <diagonal/>
    </border>
    <border>
      <left style="thin">
        <color auto="1"/>
      </left>
      <right/>
      <top/>
      <bottom style="double">
        <color indexed="64"/>
      </bottom>
      <diagonal/>
    </border>
    <border>
      <left/>
      <right style="thin">
        <color auto="1"/>
      </right>
      <top/>
      <bottom style="double">
        <color indexed="64"/>
      </bottom>
      <diagonal/>
    </border>
    <border>
      <left/>
      <right style="hair">
        <color auto="1"/>
      </right>
      <top style="thin">
        <color auto="1"/>
      </top>
      <bottom style="double">
        <color indexed="64"/>
      </bottom>
      <diagonal/>
    </border>
    <border>
      <left style="hair">
        <color auto="1"/>
      </left>
      <right style="hair">
        <color auto="1"/>
      </right>
      <top style="thin">
        <color auto="1"/>
      </top>
      <bottom style="double">
        <color indexed="64"/>
      </bottom>
      <diagonal/>
    </border>
    <border>
      <left style="hair">
        <color auto="1"/>
      </left>
      <right style="thin">
        <color auto="1"/>
      </right>
      <top style="thin">
        <color auto="1"/>
      </top>
      <bottom style="double">
        <color indexed="64"/>
      </bottom>
      <diagonal/>
    </border>
    <border>
      <left style="thin">
        <color auto="1"/>
      </left>
      <right style="hair">
        <color auto="1"/>
      </right>
      <top style="thin">
        <color auto="1"/>
      </top>
      <bottom style="double">
        <color indexed="64"/>
      </bottom>
      <diagonal/>
    </border>
    <border>
      <left style="hair">
        <color auto="1"/>
      </left>
      <right/>
      <top style="thin">
        <color auto="1"/>
      </top>
      <bottom style="double">
        <color indexed="64"/>
      </bottom>
      <diagonal/>
    </border>
    <border>
      <left style="double">
        <color auto="1"/>
      </left>
      <right style="hair">
        <color auto="1"/>
      </right>
      <top style="thin">
        <color auto="1"/>
      </top>
      <bottom style="double">
        <color indexed="64"/>
      </bottom>
      <diagonal/>
    </border>
    <border>
      <left style="thin">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double">
        <color auto="1"/>
      </right>
      <top style="thin">
        <color auto="1"/>
      </top>
      <bottom style="hair">
        <color auto="1"/>
      </bottom>
      <diagonal/>
    </border>
    <border>
      <left/>
      <right style="double">
        <color indexed="64"/>
      </right>
      <top/>
      <bottom/>
      <diagonal/>
    </border>
    <border>
      <left/>
      <right style="double">
        <color indexed="64"/>
      </right>
      <top style="hair">
        <color auto="1"/>
      </top>
      <bottom style="thin">
        <color auto="1"/>
      </bottom>
      <diagonal/>
    </border>
    <border>
      <left style="thin">
        <color indexed="64"/>
      </left>
      <right style="hair">
        <color auto="1"/>
      </right>
      <top style="double">
        <color indexed="64"/>
      </top>
      <bottom style="thin">
        <color auto="1"/>
      </bottom>
      <diagonal/>
    </border>
    <border>
      <left style="hair">
        <color auto="1"/>
      </left>
      <right style="hair">
        <color auto="1"/>
      </right>
      <top style="double">
        <color indexed="64"/>
      </top>
      <bottom style="thin">
        <color auto="1"/>
      </bottom>
      <diagonal/>
    </border>
    <border>
      <left style="hair">
        <color auto="1"/>
      </left>
      <right style="thin">
        <color indexed="64"/>
      </right>
      <top style="double">
        <color indexed="64"/>
      </top>
      <bottom style="thin">
        <color auto="1"/>
      </bottom>
      <diagonal/>
    </border>
    <border>
      <left style="hair">
        <color auto="1"/>
      </left>
      <right style="double">
        <color auto="1"/>
      </right>
      <top style="hair">
        <color auto="1"/>
      </top>
      <bottom style="thin">
        <color auto="1"/>
      </bottom>
      <diagonal/>
    </border>
    <border>
      <left style="hair">
        <color auto="1"/>
      </left>
      <right style="double">
        <color auto="1"/>
      </right>
      <top style="hair">
        <color auto="1"/>
      </top>
      <bottom/>
      <diagonal/>
    </border>
    <border>
      <left style="hair">
        <color auto="1"/>
      </left>
      <right style="double">
        <color auto="1"/>
      </right>
      <top/>
      <bottom style="hair">
        <color indexed="64"/>
      </bottom>
      <diagonal/>
    </border>
    <border>
      <left style="double">
        <color auto="1"/>
      </left>
      <right style="hair">
        <color auto="1"/>
      </right>
      <top/>
      <bottom style="hair">
        <color auto="1"/>
      </bottom>
      <diagonal/>
    </border>
    <border>
      <left/>
      <right style="thin">
        <color auto="1"/>
      </right>
      <top/>
      <bottom style="hair">
        <color auto="1"/>
      </bottom>
      <diagonal/>
    </border>
  </borders>
  <cellStyleXfs count="6">
    <xf numFmtId="0" fontId="0" fillId="0" borderId="0"/>
    <xf numFmtId="0" fontId="12" fillId="0" borderId="0" applyNumberFormat="0" applyFill="0" applyBorder="0" applyAlignment="0" applyProtection="0"/>
    <xf numFmtId="38" fontId="13" fillId="0" borderId="0" applyFont="0" applyFill="0" applyBorder="0" applyAlignment="0" applyProtection="0">
      <alignment vertical="center"/>
    </xf>
    <xf numFmtId="0" fontId="13" fillId="0" borderId="0"/>
    <xf numFmtId="0" fontId="25" fillId="0" borderId="0"/>
    <xf numFmtId="0" fontId="26" fillId="0" borderId="0" applyNumberFormat="0" applyFill="0" applyBorder="0" applyAlignment="0" applyProtection="0"/>
  </cellStyleXfs>
  <cellXfs count="1436">
    <xf numFmtId="0" fontId="0" fillId="0" borderId="0" xfId="0"/>
    <xf numFmtId="0" fontId="9" fillId="0" borderId="0" xfId="0" applyFont="1" applyFill="1" applyAlignment="1">
      <alignment vertical="center"/>
    </xf>
    <xf numFmtId="0" fontId="8" fillId="0" borderId="40" xfId="0" applyFont="1" applyFill="1" applyBorder="1" applyAlignment="1">
      <alignment horizontal="center" vertical="center" shrinkToFit="1"/>
    </xf>
    <xf numFmtId="0" fontId="8" fillId="0" borderId="59" xfId="0" applyFont="1" applyFill="1" applyBorder="1" applyAlignment="1">
      <alignment horizontal="center" vertical="center" shrinkToFit="1"/>
    </xf>
    <xf numFmtId="0" fontId="8" fillId="0" borderId="62" xfId="0" applyFont="1" applyFill="1" applyBorder="1" applyAlignment="1">
      <alignment horizontal="center" vertical="center" shrinkToFit="1"/>
    </xf>
    <xf numFmtId="0" fontId="6" fillId="0" borderId="0" xfId="0" applyFont="1" applyFill="1" applyAlignment="1">
      <alignment vertical="center"/>
    </xf>
    <xf numFmtId="0" fontId="11" fillId="0" borderId="0" xfId="0" applyFont="1" applyFill="1" applyAlignment="1">
      <alignment vertical="center"/>
    </xf>
    <xf numFmtId="176" fontId="6" fillId="0" borderId="4" xfId="0" applyNumberFormat="1" applyFont="1" applyFill="1" applyBorder="1" applyAlignment="1">
      <alignment vertical="center" shrinkToFit="1"/>
    </xf>
    <xf numFmtId="0" fontId="14" fillId="0" borderId="0" xfId="0" applyFont="1" applyFill="1" applyAlignment="1">
      <alignment vertical="center"/>
    </xf>
    <xf numFmtId="0" fontId="8" fillId="0" borderId="26"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6" fillId="0" borderId="39" xfId="0" applyFont="1" applyFill="1" applyBorder="1" applyAlignment="1">
      <alignment horizontal="center" vertical="center" shrinkToFit="1"/>
    </xf>
    <xf numFmtId="0" fontId="14" fillId="0" borderId="11" xfId="0" applyFont="1" applyFill="1" applyBorder="1" applyAlignment="1">
      <alignment vertical="center"/>
    </xf>
    <xf numFmtId="0" fontId="14" fillId="0" borderId="3" xfId="0" applyFont="1" applyFill="1" applyBorder="1" applyAlignment="1">
      <alignment vertical="center"/>
    </xf>
    <xf numFmtId="0" fontId="19" fillId="0" borderId="37" xfId="0" applyFont="1" applyFill="1" applyBorder="1" applyAlignment="1">
      <alignment vertical="center"/>
    </xf>
    <xf numFmtId="176" fontId="6" fillId="0" borderId="1" xfId="0" applyNumberFormat="1" applyFont="1" applyFill="1" applyBorder="1" applyAlignment="1">
      <alignment vertical="center" shrinkToFit="1"/>
    </xf>
    <xf numFmtId="176" fontId="6" fillId="0" borderId="15" xfId="0" applyNumberFormat="1" applyFont="1" applyFill="1" applyBorder="1" applyAlignment="1">
      <alignment vertical="center" shrinkToFit="1"/>
    </xf>
    <xf numFmtId="178" fontId="6" fillId="0" borderId="17" xfId="0" applyNumberFormat="1" applyFont="1" applyFill="1" applyBorder="1" applyAlignment="1">
      <alignment vertical="center" shrinkToFit="1"/>
    </xf>
    <xf numFmtId="0" fontId="6" fillId="0" borderId="38" xfId="0" applyFont="1" applyFill="1" applyBorder="1" applyAlignment="1">
      <alignment horizontal="center" vertical="center" shrinkToFit="1"/>
    </xf>
    <xf numFmtId="0" fontId="6" fillId="0" borderId="40" xfId="0" applyFont="1" applyFill="1" applyBorder="1" applyAlignment="1">
      <alignment horizontal="center" vertical="center" shrinkToFit="1"/>
    </xf>
    <xf numFmtId="176" fontId="6" fillId="0" borderId="11" xfId="0" applyNumberFormat="1" applyFont="1" applyFill="1" applyBorder="1" applyAlignment="1">
      <alignment vertical="center" shrinkToFit="1"/>
    </xf>
    <xf numFmtId="176" fontId="6" fillId="0" borderId="29" xfId="0" applyNumberFormat="1" applyFont="1" applyFill="1" applyBorder="1" applyAlignment="1">
      <alignment vertical="center" shrinkToFit="1"/>
    </xf>
    <xf numFmtId="176" fontId="6" fillId="0" borderId="0" xfId="0" applyNumberFormat="1" applyFont="1" applyFill="1" applyBorder="1" applyAlignment="1">
      <alignment vertical="center" shrinkToFit="1"/>
    </xf>
    <xf numFmtId="0" fontId="14" fillId="0" borderId="0" xfId="0" applyFont="1" applyFill="1" applyBorder="1" applyAlignment="1">
      <alignment vertical="center"/>
    </xf>
    <xf numFmtId="0" fontId="0" fillId="0" borderId="0" xfId="0" applyFill="1" applyAlignment="1">
      <alignment vertical="center"/>
    </xf>
    <xf numFmtId="176" fontId="5" fillId="0" borderId="0" xfId="0" applyNumberFormat="1" applyFont="1" applyFill="1" applyBorder="1" applyAlignment="1">
      <alignment vertical="center" shrinkToFit="1"/>
    </xf>
    <xf numFmtId="0" fontId="5" fillId="0" borderId="0" xfId="0" applyFont="1" applyFill="1" applyBorder="1" applyAlignment="1">
      <alignment horizontal="center" vertical="center" shrinkToFit="1"/>
    </xf>
    <xf numFmtId="176" fontId="5" fillId="0" borderId="78" xfId="0" applyNumberFormat="1" applyFont="1" applyFill="1" applyBorder="1" applyAlignment="1">
      <alignment vertical="center" shrinkToFit="1"/>
    </xf>
    <xf numFmtId="176" fontId="5" fillId="0" borderId="21" xfId="0" applyNumberFormat="1" applyFont="1" applyFill="1" applyBorder="1" applyAlignment="1">
      <alignment vertical="center" shrinkToFit="1"/>
    </xf>
    <xf numFmtId="0" fontId="5" fillId="0" borderId="13" xfId="0" applyFont="1" applyFill="1" applyBorder="1" applyAlignment="1">
      <alignment horizontal="center" vertical="center" shrinkToFit="1"/>
    </xf>
    <xf numFmtId="0" fontId="0" fillId="0" borderId="28" xfId="0" applyFill="1" applyBorder="1" applyAlignment="1">
      <alignment vertical="center"/>
    </xf>
    <xf numFmtId="176" fontId="5" fillId="0" borderId="80" xfId="0" applyNumberFormat="1" applyFont="1" applyFill="1" applyBorder="1" applyAlignment="1">
      <alignment vertical="center" shrinkToFit="1"/>
    </xf>
    <xf numFmtId="176" fontId="5" fillId="0" borderId="81" xfId="0" applyNumberFormat="1" applyFont="1" applyFill="1" applyBorder="1" applyAlignment="1">
      <alignment vertical="center" shrinkToFit="1"/>
    </xf>
    <xf numFmtId="176" fontId="5" fillId="0" borderId="22" xfId="0" applyNumberFormat="1" applyFont="1" applyFill="1" applyBorder="1" applyAlignment="1">
      <alignment horizontal="right" vertical="center" shrinkToFit="1"/>
    </xf>
    <xf numFmtId="176" fontId="5" fillId="0" borderId="22" xfId="0" applyNumberFormat="1" applyFont="1" applyFill="1" applyBorder="1" applyAlignment="1">
      <alignment vertical="center" shrinkToFit="1"/>
    </xf>
    <xf numFmtId="176" fontId="5" fillId="0" borderId="42" xfId="0" applyNumberFormat="1" applyFont="1" applyFill="1" applyBorder="1" applyAlignment="1">
      <alignment horizontal="right" vertical="center" shrinkToFit="1"/>
    </xf>
    <xf numFmtId="176" fontId="5" fillId="0" borderId="82" xfId="0" applyNumberFormat="1" applyFont="1" applyFill="1" applyBorder="1" applyAlignment="1">
      <alignment vertical="center" shrinkToFit="1"/>
    </xf>
    <xf numFmtId="176" fontId="5" fillId="0" borderId="83" xfId="0" applyNumberFormat="1" applyFont="1" applyFill="1" applyBorder="1" applyAlignment="1">
      <alignment vertical="center" shrinkToFit="1"/>
    </xf>
    <xf numFmtId="176" fontId="5" fillId="0" borderId="84" xfId="0" applyNumberFormat="1" applyFont="1" applyFill="1" applyBorder="1" applyAlignment="1">
      <alignment vertical="center" shrinkToFit="1"/>
    </xf>
    <xf numFmtId="0" fontId="5" fillId="0" borderId="65" xfId="0" applyFont="1" applyFill="1" applyBorder="1" applyAlignment="1">
      <alignment horizontal="center" vertical="center" shrinkToFit="1"/>
    </xf>
    <xf numFmtId="176" fontId="5" fillId="0" borderId="42" xfId="0" applyNumberFormat="1" applyFont="1" applyFill="1" applyBorder="1" applyAlignment="1">
      <alignment vertical="center" shrinkToFit="1"/>
    </xf>
    <xf numFmtId="0" fontId="5" fillId="0" borderId="85"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6" fillId="0" borderId="0" xfId="0" applyFont="1" applyFill="1" applyAlignment="1">
      <alignment horizontal="right" vertical="center"/>
    </xf>
    <xf numFmtId="0" fontId="5" fillId="0" borderId="0" xfId="0" applyFont="1" applyFill="1" applyAlignment="1">
      <alignment horizontal="right" vertical="center"/>
    </xf>
    <xf numFmtId="176" fontId="5" fillId="0" borderId="86" xfId="0" applyNumberFormat="1" applyFont="1" applyFill="1" applyBorder="1" applyAlignment="1">
      <alignment vertical="center" shrinkToFit="1"/>
    </xf>
    <xf numFmtId="176" fontId="5" fillId="0" borderId="64" xfId="0" applyNumberFormat="1" applyFont="1" applyFill="1" applyBorder="1" applyAlignment="1">
      <alignment vertical="center" shrinkToFit="1"/>
    </xf>
    <xf numFmtId="0" fontId="19" fillId="0" borderId="0" xfId="0" applyFont="1" applyFill="1" applyBorder="1" applyAlignment="1">
      <alignment vertical="center"/>
    </xf>
    <xf numFmtId="179" fontId="6" fillId="0" borderId="0" xfId="0" applyNumberFormat="1" applyFont="1" applyFill="1" applyBorder="1" applyAlignment="1">
      <alignment vertical="center" shrinkToFit="1"/>
    </xf>
    <xf numFmtId="179" fontId="6" fillId="0" borderId="0" xfId="0" applyNumberFormat="1" applyFont="1" applyFill="1" applyBorder="1" applyAlignment="1">
      <alignment horizontal="center" vertical="center" shrinkToFit="1"/>
    </xf>
    <xf numFmtId="179" fontId="6" fillId="0" borderId="90" xfId="0" applyNumberFormat="1" applyFont="1" applyFill="1" applyBorder="1" applyAlignment="1">
      <alignment horizontal="center" vertical="center" shrinkToFit="1"/>
    </xf>
    <xf numFmtId="179" fontId="6" fillId="0" borderId="91" xfId="0" applyNumberFormat="1" applyFont="1" applyFill="1" applyBorder="1" applyAlignment="1">
      <alignment horizontal="center" vertical="center" shrinkToFit="1"/>
    </xf>
    <xf numFmtId="179" fontId="6" fillId="0" borderId="92" xfId="0" applyNumberFormat="1" applyFont="1" applyFill="1" applyBorder="1" applyAlignment="1">
      <alignment horizontal="center" vertical="center" shrinkToFit="1"/>
    </xf>
    <xf numFmtId="179" fontId="6" fillId="0" borderId="93" xfId="0" applyNumberFormat="1" applyFont="1" applyFill="1" applyBorder="1" applyAlignment="1">
      <alignment horizontal="center" vertical="center" shrinkToFit="1"/>
    </xf>
    <xf numFmtId="179" fontId="6" fillId="0" borderId="94" xfId="0" applyNumberFormat="1" applyFont="1" applyFill="1" applyBorder="1" applyAlignment="1">
      <alignment horizontal="center" vertical="center" shrinkToFit="1"/>
    </xf>
    <xf numFmtId="179" fontId="6" fillId="0" borderId="95" xfId="0" applyNumberFormat="1" applyFont="1" applyFill="1" applyBorder="1" applyAlignment="1">
      <alignment horizontal="center" vertical="center" shrinkToFit="1"/>
    </xf>
    <xf numFmtId="0" fontId="0" fillId="0" borderId="0" xfId="0" applyFill="1" applyBorder="1" applyAlignment="1">
      <alignment vertical="center"/>
    </xf>
    <xf numFmtId="0" fontId="0" fillId="0" borderId="27" xfId="0" applyFill="1" applyBorder="1" applyAlignment="1">
      <alignment vertical="center"/>
    </xf>
    <xf numFmtId="0" fontId="11" fillId="0" borderId="0" xfId="0" applyFont="1" applyFill="1" applyAlignment="1">
      <alignment vertical="top" wrapText="1"/>
    </xf>
    <xf numFmtId="0" fontId="11" fillId="0" borderId="0" xfId="0" applyFont="1" applyFill="1" applyAlignment="1">
      <alignment vertical="center" wrapText="1"/>
    </xf>
    <xf numFmtId="176" fontId="6" fillId="0" borderId="0" xfId="3" applyNumberFormat="1" applyFont="1" applyFill="1" applyBorder="1" applyAlignment="1">
      <alignment horizontal="right" vertical="center" shrinkToFit="1"/>
    </xf>
    <xf numFmtId="0" fontId="6" fillId="0" borderId="33" xfId="0" applyFont="1" applyFill="1" applyBorder="1" applyAlignment="1">
      <alignment horizontal="center" vertical="center" shrinkToFit="1"/>
    </xf>
    <xf numFmtId="0" fontId="6" fillId="0" borderId="51" xfId="0" applyFont="1" applyFill="1" applyBorder="1" applyAlignment="1">
      <alignment horizontal="center" vertical="center" shrinkToFit="1"/>
    </xf>
    <xf numFmtId="0" fontId="6" fillId="0" borderId="33" xfId="0" applyFont="1" applyFill="1" applyBorder="1" applyAlignment="1">
      <alignment horizontal="center" vertical="center" wrapText="1" shrinkToFit="1"/>
    </xf>
    <xf numFmtId="0" fontId="6" fillId="0" borderId="51" xfId="0" applyFont="1" applyFill="1" applyBorder="1" applyAlignment="1">
      <alignment horizontal="center" vertical="center" wrapText="1" shrinkToFit="1"/>
    </xf>
    <xf numFmtId="0" fontId="16" fillId="0" borderId="39" xfId="0" applyFont="1" applyFill="1" applyBorder="1" applyAlignment="1">
      <alignment horizontal="center" vertical="center" shrinkToFit="1"/>
    </xf>
    <xf numFmtId="176" fontId="14" fillId="0" borderId="0" xfId="0" applyNumberFormat="1" applyFont="1" applyFill="1" applyAlignment="1">
      <alignment vertical="center"/>
    </xf>
    <xf numFmtId="0" fontId="6" fillId="0" borderId="38" xfId="3" applyFont="1" applyFill="1" applyBorder="1" applyAlignment="1">
      <alignment horizontal="center" vertical="center" shrinkToFit="1"/>
    </xf>
    <xf numFmtId="0" fontId="6" fillId="0" borderId="39" xfId="3" applyFont="1" applyFill="1" applyBorder="1" applyAlignment="1">
      <alignment horizontal="center" vertical="center" shrinkToFit="1"/>
    </xf>
    <xf numFmtId="0" fontId="6" fillId="0" borderId="40" xfId="3" applyFont="1" applyFill="1" applyBorder="1" applyAlignment="1">
      <alignment horizontal="center" vertical="center" shrinkToFit="1"/>
    </xf>
    <xf numFmtId="49" fontId="14" fillId="0" borderId="0" xfId="0" applyNumberFormat="1" applyFont="1" applyFill="1" applyAlignment="1">
      <alignment vertical="center"/>
    </xf>
    <xf numFmtId="0" fontId="11" fillId="0" borderId="0" xfId="0" applyFont="1" applyFill="1" applyAlignment="1">
      <alignment horizontal="left" vertical="center" wrapText="1"/>
    </xf>
    <xf numFmtId="0" fontId="29" fillId="0" borderId="2" xfId="0" applyFont="1" applyFill="1" applyBorder="1" applyAlignment="1">
      <alignment vertical="center"/>
    </xf>
    <xf numFmtId="176" fontId="5" fillId="0" borderId="23" xfId="0" applyNumberFormat="1" applyFont="1" applyFill="1" applyBorder="1" applyAlignment="1">
      <alignment vertical="center" shrinkToFit="1"/>
    </xf>
    <xf numFmtId="0" fontId="5" fillId="0" borderId="39"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176" fontId="5" fillId="0" borderId="79" xfId="0" applyNumberFormat="1" applyFont="1" applyFill="1" applyBorder="1" applyAlignment="1">
      <alignment vertical="center" shrinkToFit="1"/>
    </xf>
    <xf numFmtId="176" fontId="5" fillId="0" borderId="72" xfId="0" applyNumberFormat="1" applyFont="1" applyFill="1" applyBorder="1" applyAlignment="1">
      <alignment vertical="center" shrinkToFit="1"/>
    </xf>
    <xf numFmtId="176" fontId="5" fillId="0" borderId="52" xfId="0" applyNumberFormat="1" applyFont="1" applyFill="1" applyBorder="1" applyAlignment="1">
      <alignment vertical="center" shrinkToFit="1"/>
    </xf>
    <xf numFmtId="176" fontId="5" fillId="0" borderId="77" xfId="0" applyNumberFormat="1" applyFont="1" applyFill="1" applyBorder="1" applyAlignment="1">
      <alignment vertical="center" shrinkToFit="1"/>
    </xf>
    <xf numFmtId="0" fontId="5" fillId="0" borderId="5" xfId="0" applyFont="1" applyFill="1" applyBorder="1" applyAlignment="1">
      <alignment horizontal="center" vertical="center" shrinkToFit="1"/>
    </xf>
    <xf numFmtId="176" fontId="5" fillId="0" borderId="99" xfId="0" applyNumberFormat="1" applyFont="1" applyFill="1" applyBorder="1" applyAlignment="1">
      <alignment vertical="center" shrinkToFit="1"/>
    </xf>
    <xf numFmtId="176" fontId="5" fillId="0" borderId="102" xfId="0" applyNumberFormat="1" applyFont="1" applyFill="1" applyBorder="1" applyAlignment="1">
      <alignment vertical="center" shrinkToFit="1"/>
    </xf>
    <xf numFmtId="176" fontId="5" fillId="0" borderId="28" xfId="0" applyNumberFormat="1" applyFont="1" applyFill="1" applyBorder="1" applyAlignment="1">
      <alignment vertical="center" shrinkToFit="1"/>
    </xf>
    <xf numFmtId="0" fontId="5" fillId="0" borderId="14" xfId="0" applyFont="1" applyFill="1" applyBorder="1" applyAlignment="1">
      <alignment horizontal="center" vertical="center" shrinkToFit="1"/>
    </xf>
    <xf numFmtId="176" fontId="5" fillId="0" borderId="24" xfId="0" applyNumberFormat="1" applyFont="1" applyFill="1" applyBorder="1" applyAlignment="1">
      <alignment vertical="center" shrinkToFit="1"/>
    </xf>
    <xf numFmtId="176" fontId="5" fillId="0" borderId="25" xfId="0" applyNumberFormat="1" applyFont="1" applyFill="1" applyBorder="1" applyAlignment="1">
      <alignment vertical="center" shrinkToFit="1"/>
    </xf>
    <xf numFmtId="176" fontId="5" fillId="0" borderId="103" xfId="0" applyNumberFormat="1" applyFont="1" applyFill="1" applyBorder="1" applyAlignment="1">
      <alignment vertical="center" shrinkToFit="1"/>
    </xf>
    <xf numFmtId="176" fontId="5" fillId="0" borderId="59" xfId="0" applyNumberFormat="1" applyFont="1" applyFill="1" applyBorder="1" applyAlignment="1">
      <alignment vertical="center" shrinkToFit="1"/>
    </xf>
    <xf numFmtId="0" fontId="5" fillId="0" borderId="27"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176" fontId="5" fillId="0" borderId="26" xfId="0" applyNumberFormat="1" applyFont="1" applyFill="1" applyBorder="1" applyAlignment="1">
      <alignment vertical="center" shrinkToFit="1"/>
    </xf>
    <xf numFmtId="176" fontId="31" fillId="0" borderId="15" xfId="0" applyNumberFormat="1" applyFont="1" applyFill="1" applyBorder="1" applyAlignment="1">
      <alignment vertical="center" shrinkToFit="1"/>
    </xf>
    <xf numFmtId="178" fontId="31" fillId="0" borderId="17" xfId="0" applyNumberFormat="1" applyFont="1" applyFill="1" applyBorder="1" applyAlignment="1">
      <alignment vertical="center" shrinkToFit="1"/>
    </xf>
    <xf numFmtId="176" fontId="31" fillId="0" borderId="3" xfId="0" applyNumberFormat="1" applyFont="1" applyFill="1" applyBorder="1" applyAlignment="1">
      <alignment vertical="center" shrinkToFit="1"/>
    </xf>
    <xf numFmtId="176" fontId="31" fillId="0" borderId="1" xfId="0" applyNumberFormat="1" applyFont="1" applyFill="1" applyBorder="1" applyAlignment="1">
      <alignment vertical="center" shrinkToFit="1"/>
    </xf>
    <xf numFmtId="176" fontId="31" fillId="0" borderId="15" xfId="0" applyNumberFormat="1" applyFont="1" applyFill="1" applyBorder="1" applyAlignment="1" applyProtection="1">
      <alignment vertical="center" shrinkToFit="1"/>
      <protection locked="0"/>
    </xf>
    <xf numFmtId="176" fontId="31" fillId="0" borderId="17" xfId="0" applyNumberFormat="1" applyFont="1" applyFill="1" applyBorder="1" applyAlignment="1">
      <alignment vertical="center" shrinkToFit="1"/>
    </xf>
    <xf numFmtId="177" fontId="31" fillId="0" borderId="17" xfId="0" applyNumberFormat="1" applyFont="1" applyFill="1" applyBorder="1" applyAlignment="1">
      <alignment vertical="center" shrinkToFit="1"/>
    </xf>
    <xf numFmtId="178" fontId="31" fillId="0" borderId="17" xfId="0" applyNumberFormat="1" applyFont="1" applyFill="1" applyBorder="1" applyAlignment="1" applyProtection="1">
      <alignment vertical="center" shrinkToFit="1"/>
      <protection locked="0"/>
    </xf>
    <xf numFmtId="176" fontId="31" fillId="0" borderId="12" xfId="3" applyNumberFormat="1" applyFont="1" applyFill="1" applyBorder="1" applyAlignment="1">
      <alignment vertical="center" shrinkToFit="1"/>
    </xf>
    <xf numFmtId="176" fontId="31" fillId="0" borderId="39" xfId="3" applyNumberFormat="1" applyFont="1" applyFill="1" applyBorder="1" applyAlignment="1">
      <alignment vertical="center" shrinkToFit="1"/>
    </xf>
    <xf numFmtId="176" fontId="31" fillId="0" borderId="13" xfId="3" applyNumberFormat="1" applyFont="1" applyFill="1" applyBorder="1" applyAlignment="1">
      <alignment vertical="center" shrinkToFit="1"/>
    </xf>
    <xf numFmtId="176" fontId="31" fillId="0" borderId="21" xfId="3" applyNumberFormat="1" applyFont="1" applyFill="1" applyBorder="1" applyAlignment="1">
      <alignment vertical="center" shrinkToFit="1"/>
    </xf>
    <xf numFmtId="177" fontId="31" fillId="0" borderId="42" xfId="3" applyNumberFormat="1" applyFont="1" applyFill="1" applyBorder="1" applyAlignment="1">
      <alignment vertical="center" shrinkToFit="1"/>
    </xf>
    <xf numFmtId="177" fontId="31" fillId="0" borderId="23" xfId="3" applyNumberFormat="1" applyFont="1" applyFill="1" applyBorder="1" applyAlignment="1">
      <alignment vertical="center" shrinkToFit="1"/>
    </xf>
    <xf numFmtId="176" fontId="31" fillId="0" borderId="56" xfId="3" applyNumberFormat="1" applyFont="1" applyFill="1" applyBorder="1" applyAlignment="1">
      <alignment vertical="center" shrinkToFit="1"/>
    </xf>
    <xf numFmtId="176" fontId="31" fillId="0" borderId="39" xfId="0" applyNumberFormat="1" applyFont="1" applyFill="1" applyBorder="1" applyAlignment="1">
      <alignment vertical="center" shrinkToFit="1"/>
    </xf>
    <xf numFmtId="176" fontId="31" fillId="0" borderId="13" xfId="0" applyNumberFormat="1" applyFont="1" applyFill="1" applyBorder="1" applyAlignment="1">
      <alignment vertical="center" shrinkToFit="1"/>
    </xf>
    <xf numFmtId="176" fontId="31" fillId="0" borderId="21" xfId="0" applyNumberFormat="1" applyFont="1" applyFill="1" applyBorder="1" applyAlignment="1">
      <alignment vertical="center" shrinkToFit="1"/>
    </xf>
    <xf numFmtId="177" fontId="31" fillId="0" borderId="42" xfId="0" applyNumberFormat="1" applyFont="1" applyFill="1" applyBorder="1" applyAlignment="1">
      <alignment vertical="center" shrinkToFit="1"/>
    </xf>
    <xf numFmtId="177" fontId="31" fillId="0" borderId="23" xfId="0" applyNumberFormat="1" applyFont="1" applyFill="1" applyBorder="1" applyAlignment="1">
      <alignment vertical="center" shrinkToFit="1"/>
    </xf>
    <xf numFmtId="176" fontId="31" fillId="0" borderId="56" xfId="0" applyNumberFormat="1" applyFont="1" applyFill="1" applyBorder="1" applyAlignment="1">
      <alignment vertical="center" shrinkToFit="1"/>
    </xf>
    <xf numFmtId="176" fontId="33" fillId="0" borderId="39" xfId="3" applyNumberFormat="1" applyFont="1" applyFill="1" applyBorder="1" applyAlignment="1">
      <alignment vertical="center" shrinkToFit="1"/>
    </xf>
    <xf numFmtId="176" fontId="33" fillId="0" borderId="13" xfId="3" applyNumberFormat="1" applyFont="1" applyFill="1" applyBorder="1" applyAlignment="1">
      <alignment vertical="center" shrinkToFit="1"/>
    </xf>
    <xf numFmtId="176" fontId="33" fillId="0" borderId="21" xfId="3" applyNumberFormat="1" applyFont="1" applyFill="1" applyBorder="1" applyAlignment="1">
      <alignment vertical="center" shrinkToFit="1"/>
    </xf>
    <xf numFmtId="177" fontId="33" fillId="0" borderId="42" xfId="3" applyNumberFormat="1" applyFont="1" applyFill="1" applyBorder="1" applyAlignment="1">
      <alignment vertical="center" shrinkToFit="1"/>
    </xf>
    <xf numFmtId="177" fontId="33" fillId="0" borderId="23" xfId="3" applyNumberFormat="1" applyFont="1" applyFill="1" applyBorder="1" applyAlignment="1">
      <alignment vertical="center" shrinkToFit="1"/>
    </xf>
    <xf numFmtId="176" fontId="33" fillId="0" borderId="56" xfId="3" applyNumberFormat="1" applyFont="1" applyFill="1" applyBorder="1" applyAlignment="1">
      <alignment vertical="center" shrinkToFit="1"/>
    </xf>
    <xf numFmtId="176" fontId="31" fillId="0" borderId="14" xfId="0" applyNumberFormat="1" applyFont="1" applyFill="1" applyBorder="1" applyAlignment="1">
      <alignment vertical="center" shrinkToFit="1"/>
    </xf>
    <xf numFmtId="176" fontId="31" fillId="0" borderId="24" xfId="0" applyNumberFormat="1" applyFont="1" applyFill="1" applyBorder="1" applyAlignment="1">
      <alignment vertical="center" shrinkToFit="1"/>
    </xf>
    <xf numFmtId="177" fontId="31" fillId="0" borderId="26" xfId="0" applyNumberFormat="1" applyFont="1" applyFill="1" applyBorder="1" applyAlignment="1">
      <alignment vertical="center" shrinkToFit="1"/>
    </xf>
    <xf numFmtId="178" fontId="31" fillId="0" borderId="20" xfId="0" applyNumberFormat="1" applyFont="1" applyFill="1" applyBorder="1" applyAlignment="1">
      <alignment vertical="center" shrinkToFit="1"/>
    </xf>
    <xf numFmtId="176" fontId="31" fillId="0" borderId="18" xfId="3" applyNumberFormat="1" applyFont="1" applyFill="1" applyBorder="1" applyAlignment="1">
      <alignment vertical="center" shrinkToFit="1"/>
    </xf>
    <xf numFmtId="176" fontId="31" fillId="0" borderId="55" xfId="3" applyNumberFormat="1" applyFont="1" applyFill="1" applyBorder="1" applyAlignment="1">
      <alignment vertical="center" shrinkToFit="1"/>
    </xf>
    <xf numFmtId="176" fontId="31" fillId="0" borderId="63" xfId="0" applyNumberFormat="1" applyFont="1" applyFill="1" applyBorder="1" applyAlignment="1">
      <alignment vertical="center" shrinkToFit="1"/>
    </xf>
    <xf numFmtId="178" fontId="31" fillId="0" borderId="23" xfId="0" applyNumberFormat="1" applyFont="1" applyFill="1" applyBorder="1" applyAlignment="1">
      <alignment vertical="center" shrinkToFit="1"/>
    </xf>
    <xf numFmtId="176" fontId="31" fillId="0" borderId="63" xfId="3" applyNumberFormat="1" applyFont="1" applyFill="1" applyBorder="1" applyAlignment="1">
      <alignment vertical="center" shrinkToFit="1"/>
    </xf>
    <xf numFmtId="178" fontId="31" fillId="0" borderId="23" xfId="3" applyNumberFormat="1" applyFont="1" applyFill="1" applyBorder="1" applyAlignment="1">
      <alignment vertical="center" shrinkToFit="1"/>
    </xf>
    <xf numFmtId="176" fontId="36" fillId="0" borderId="13" xfId="0" applyNumberFormat="1" applyFont="1" applyFill="1" applyBorder="1" applyAlignment="1">
      <alignment vertical="center" shrinkToFit="1"/>
    </xf>
    <xf numFmtId="176" fontId="31" fillId="0" borderId="13" xfId="3" applyNumberFormat="1" applyFont="1" applyFill="1" applyBorder="1" applyAlignment="1" applyProtection="1">
      <alignment vertical="center" shrinkToFit="1"/>
      <protection locked="0"/>
    </xf>
    <xf numFmtId="176" fontId="31" fillId="0" borderId="21" xfId="3" applyNumberFormat="1" applyFont="1" applyFill="1" applyBorder="1" applyAlignment="1" applyProtection="1">
      <alignment vertical="center" shrinkToFit="1"/>
      <protection locked="0"/>
    </xf>
    <xf numFmtId="178" fontId="31" fillId="0" borderId="42" xfId="3" applyNumberFormat="1" applyFont="1" applyFill="1" applyBorder="1" applyAlignment="1" applyProtection="1">
      <alignment vertical="center" shrinkToFit="1"/>
      <protection locked="0"/>
    </xf>
    <xf numFmtId="178" fontId="31" fillId="0" borderId="23" xfId="3" applyNumberFormat="1" applyFont="1" applyFill="1" applyBorder="1" applyAlignment="1" applyProtection="1">
      <alignment vertical="center" shrinkToFit="1"/>
      <protection locked="0"/>
    </xf>
    <xf numFmtId="176" fontId="31" fillId="0" borderId="56" xfId="3" applyNumberFormat="1" applyFont="1" applyFill="1" applyBorder="1" applyAlignment="1" applyProtection="1">
      <alignment vertical="center" shrinkToFit="1"/>
      <protection locked="0"/>
    </xf>
    <xf numFmtId="176" fontId="31" fillId="0" borderId="42" xfId="3" applyNumberFormat="1" applyFont="1" applyFill="1" applyBorder="1" applyAlignment="1" applyProtection="1">
      <alignment vertical="center" shrinkToFit="1"/>
      <protection locked="0"/>
    </xf>
    <xf numFmtId="176" fontId="31" fillId="0" borderId="60" xfId="3" applyNumberFormat="1" applyFont="1" applyFill="1" applyBorder="1" applyAlignment="1">
      <alignment vertical="center" shrinkToFit="1"/>
    </xf>
    <xf numFmtId="178" fontId="31" fillId="0" borderId="20" xfId="3" applyNumberFormat="1" applyFont="1" applyFill="1" applyBorder="1" applyAlignment="1">
      <alignment vertical="center" shrinkToFit="1"/>
    </xf>
    <xf numFmtId="176" fontId="31" fillId="0" borderId="14" xfId="3" applyNumberFormat="1" applyFont="1" applyFill="1" applyBorder="1" applyAlignment="1">
      <alignment vertical="center" shrinkToFit="1"/>
    </xf>
    <xf numFmtId="176" fontId="31" fillId="0" borderId="62" xfId="3" applyNumberFormat="1" applyFont="1" applyFill="1" applyBorder="1" applyAlignment="1">
      <alignment vertical="center" shrinkToFit="1"/>
    </xf>
    <xf numFmtId="176" fontId="31" fillId="0" borderId="24" xfId="3" applyNumberFormat="1" applyFont="1" applyFill="1" applyBorder="1" applyAlignment="1">
      <alignment vertical="center" shrinkToFit="1"/>
    </xf>
    <xf numFmtId="178" fontId="31" fillId="0" borderId="26" xfId="3" applyNumberFormat="1" applyFont="1" applyFill="1" applyBorder="1" applyAlignment="1">
      <alignment vertical="center" shrinkToFit="1"/>
    </xf>
    <xf numFmtId="176" fontId="31" fillId="0" borderId="57" xfId="3" applyNumberFormat="1" applyFont="1" applyFill="1" applyBorder="1" applyAlignment="1">
      <alignment vertical="center" shrinkToFit="1"/>
    </xf>
    <xf numFmtId="176" fontId="31" fillId="0" borderId="19" xfId="0" applyNumberFormat="1" applyFont="1" applyFill="1" applyBorder="1" applyAlignment="1" applyProtection="1">
      <alignment vertical="center" shrinkToFit="1"/>
      <protection locked="0"/>
    </xf>
    <xf numFmtId="176" fontId="31" fillId="0" borderId="22" xfId="3" applyNumberFormat="1" applyFont="1" applyFill="1" applyBorder="1" applyAlignment="1">
      <alignment vertical="center" shrinkToFit="1"/>
    </xf>
    <xf numFmtId="176" fontId="31" fillId="0" borderId="21" xfId="0" applyNumberFormat="1" applyFont="1" applyFill="1" applyBorder="1" applyAlignment="1" applyProtection="1">
      <alignment vertical="center" shrinkToFit="1"/>
      <protection locked="0"/>
    </xf>
    <xf numFmtId="176" fontId="31" fillId="0" borderId="22" xfId="0" applyNumberFormat="1" applyFont="1" applyFill="1" applyBorder="1" applyAlignment="1" applyProtection="1">
      <alignment vertical="center" shrinkToFit="1"/>
      <protection locked="0"/>
    </xf>
    <xf numFmtId="176" fontId="31" fillId="0" borderId="22" xfId="0" applyNumberFormat="1" applyFont="1" applyFill="1" applyBorder="1" applyAlignment="1">
      <alignment vertical="center" shrinkToFit="1"/>
    </xf>
    <xf numFmtId="176" fontId="31" fillId="0" borderId="24" xfId="3" applyNumberFormat="1" applyFont="1" applyFill="1" applyBorder="1" applyAlignment="1" applyProtection="1">
      <alignment vertical="center" shrinkToFit="1"/>
      <protection locked="0"/>
    </xf>
    <xf numFmtId="176" fontId="31" fillId="0" borderId="39" xfId="0" applyNumberFormat="1" applyFont="1" applyFill="1" applyBorder="1" applyAlignment="1" applyProtection="1">
      <alignment vertical="center" shrinkToFit="1"/>
      <protection locked="0"/>
    </xf>
    <xf numFmtId="176" fontId="31" fillId="0" borderId="40" xfId="3" applyNumberFormat="1" applyFont="1" applyFill="1" applyBorder="1" applyAlignment="1" applyProtection="1">
      <alignment vertical="center" shrinkToFit="1"/>
      <protection locked="0"/>
    </xf>
    <xf numFmtId="176" fontId="31" fillId="0" borderId="56" xfId="0" applyNumberFormat="1" applyFont="1" applyFill="1" applyBorder="1" applyAlignment="1" applyProtection="1">
      <alignment vertical="center" shrinkToFit="1"/>
      <protection locked="0"/>
    </xf>
    <xf numFmtId="176" fontId="31" fillId="0" borderId="57" xfId="3" applyNumberFormat="1" applyFont="1" applyFill="1" applyBorder="1" applyAlignment="1" applyProtection="1">
      <alignment vertical="center" shrinkToFit="1"/>
      <protection locked="0"/>
    </xf>
    <xf numFmtId="176" fontId="31" fillId="0" borderId="13" xfId="0" applyNumberFormat="1" applyFont="1" applyFill="1" applyBorder="1" applyAlignment="1" applyProtection="1">
      <alignment vertical="center" shrinkToFit="1"/>
      <protection locked="0"/>
    </xf>
    <xf numFmtId="176" fontId="31" fillId="0" borderId="14" xfId="3" applyNumberFormat="1" applyFont="1" applyFill="1" applyBorder="1" applyAlignment="1" applyProtection="1">
      <alignment vertical="center" shrinkToFit="1"/>
      <protection locked="0"/>
    </xf>
    <xf numFmtId="176" fontId="31" fillId="0" borderId="63" xfId="0" applyNumberFormat="1" applyFont="1" applyFill="1" applyBorder="1" applyAlignment="1" applyProtection="1">
      <alignment vertical="center" shrinkToFit="1"/>
      <protection locked="0"/>
    </xf>
    <xf numFmtId="176" fontId="33" fillId="0" borderId="63" xfId="3" applyNumberFormat="1" applyFont="1" applyFill="1" applyBorder="1" applyAlignment="1">
      <alignment vertical="center" shrinkToFit="1"/>
    </xf>
    <xf numFmtId="176" fontId="31" fillId="0" borderId="62" xfId="3" applyNumberFormat="1" applyFont="1" applyFill="1" applyBorder="1" applyAlignment="1" applyProtection="1">
      <alignment vertical="center" shrinkToFit="1"/>
      <protection locked="0"/>
    </xf>
    <xf numFmtId="176" fontId="31" fillId="0" borderId="55" xfId="0" applyNumberFormat="1" applyFont="1" applyFill="1" applyBorder="1" applyAlignment="1" applyProtection="1">
      <alignment vertical="center" shrinkToFit="1"/>
      <protection locked="0"/>
    </xf>
    <xf numFmtId="176" fontId="31" fillId="0" borderId="18" xfId="0" applyNumberFormat="1" applyFont="1" applyFill="1" applyBorder="1" applyAlignment="1" applyProtection="1">
      <alignment vertical="center" shrinkToFit="1"/>
      <protection locked="0"/>
    </xf>
    <xf numFmtId="178" fontId="31" fillId="0" borderId="23" xfId="0" applyNumberFormat="1" applyFont="1" applyFill="1" applyBorder="1" applyAlignment="1" applyProtection="1">
      <alignment vertical="center" shrinkToFit="1"/>
      <protection locked="0"/>
    </xf>
    <xf numFmtId="178" fontId="31" fillId="0" borderId="26" xfId="3" applyNumberFormat="1" applyFont="1" applyFill="1" applyBorder="1" applyAlignment="1" applyProtection="1">
      <alignment vertical="center" shrinkToFit="1"/>
      <protection locked="0"/>
    </xf>
    <xf numFmtId="178" fontId="31" fillId="0" borderId="42" xfId="0" applyNumberFormat="1" applyFont="1" applyFill="1" applyBorder="1" applyAlignment="1" applyProtection="1">
      <alignment vertical="center" shrinkToFit="1"/>
      <protection locked="0"/>
    </xf>
    <xf numFmtId="178" fontId="31" fillId="0" borderId="43" xfId="3" applyNumberFormat="1" applyFont="1" applyFill="1" applyBorder="1" applyAlignment="1" applyProtection="1">
      <alignment vertical="center" shrinkToFit="1"/>
      <protection locked="0"/>
    </xf>
    <xf numFmtId="176" fontId="31" fillId="0" borderId="20" xfId="0" applyNumberFormat="1" applyFont="1" applyFill="1" applyBorder="1" applyAlignment="1" applyProtection="1">
      <alignment vertical="center" shrinkToFit="1"/>
      <protection locked="0"/>
    </xf>
    <xf numFmtId="176" fontId="31" fillId="0" borderId="23" xfId="0" applyNumberFormat="1" applyFont="1" applyFill="1" applyBorder="1" applyAlignment="1" applyProtection="1">
      <alignment vertical="center" shrinkToFit="1"/>
      <protection locked="0"/>
    </xf>
    <xf numFmtId="176" fontId="31" fillId="0" borderId="26" xfId="3" applyNumberFormat="1" applyFont="1" applyFill="1" applyBorder="1" applyAlignment="1" applyProtection="1">
      <alignment vertical="center" shrinkToFit="1"/>
      <protection locked="0"/>
    </xf>
    <xf numFmtId="177" fontId="31" fillId="0" borderId="20" xfId="3" applyNumberFormat="1" applyFont="1" applyFill="1" applyBorder="1" applyAlignment="1">
      <alignment vertical="center" shrinkToFit="1"/>
    </xf>
    <xf numFmtId="176" fontId="31" fillId="0" borderId="78" xfId="3" applyNumberFormat="1" applyFont="1" applyFill="1" applyBorder="1" applyAlignment="1" applyProtection="1">
      <alignment vertical="center" shrinkToFit="1"/>
      <protection locked="0"/>
    </xf>
    <xf numFmtId="178" fontId="31" fillId="0" borderId="79" xfId="3" applyNumberFormat="1" applyFont="1" applyFill="1" applyBorder="1" applyAlignment="1" applyProtection="1">
      <alignment vertical="center" shrinkToFit="1"/>
      <protection locked="0"/>
    </xf>
    <xf numFmtId="176" fontId="31" fillId="0" borderId="63" xfId="3" applyNumberFormat="1" applyFont="1" applyFill="1" applyBorder="1" applyAlignment="1" applyProtection="1">
      <alignment vertical="center" shrinkToFit="1"/>
      <protection locked="0"/>
    </xf>
    <xf numFmtId="176" fontId="31" fillId="0" borderId="55" xfId="0" applyNumberFormat="1" applyFont="1" applyFill="1" applyBorder="1" applyAlignment="1">
      <alignment horizontal="right" vertical="center" shrinkToFit="1"/>
    </xf>
    <xf numFmtId="176" fontId="31" fillId="0" borderId="12" xfId="0" applyNumberFormat="1" applyFont="1" applyFill="1" applyBorder="1" applyAlignment="1">
      <alignment vertical="center" shrinkToFit="1"/>
    </xf>
    <xf numFmtId="178" fontId="31" fillId="0" borderId="41" xfId="0" applyNumberFormat="1" applyFont="1" applyFill="1" applyBorder="1" applyAlignment="1">
      <alignment vertical="center" shrinkToFit="1"/>
    </xf>
    <xf numFmtId="178" fontId="31" fillId="0" borderId="42" xfId="0" applyNumberFormat="1" applyFont="1" applyFill="1" applyBorder="1" applyAlignment="1">
      <alignment vertical="center" shrinkToFit="1"/>
    </xf>
    <xf numFmtId="178" fontId="31" fillId="0" borderId="42" xfId="3" applyNumberFormat="1" applyFont="1" applyFill="1" applyBorder="1" applyAlignment="1">
      <alignment vertical="center" shrinkToFit="1"/>
    </xf>
    <xf numFmtId="178" fontId="31" fillId="0" borderId="42" xfId="3" applyNumberFormat="1" applyFont="1" applyFill="1" applyBorder="1" applyAlignment="1">
      <alignment horizontal="center" vertical="center" shrinkToFit="1"/>
    </xf>
    <xf numFmtId="178" fontId="31" fillId="0" borderId="43" xfId="3" applyNumberFormat="1" applyFont="1" applyFill="1" applyBorder="1" applyAlignment="1">
      <alignment vertical="center" shrinkToFit="1"/>
    </xf>
    <xf numFmtId="176" fontId="31" fillId="0" borderId="42" xfId="0" applyNumberFormat="1" applyFont="1" applyFill="1" applyBorder="1" applyAlignment="1" applyProtection="1">
      <alignment vertical="center" shrinkToFit="1"/>
      <protection locked="0"/>
    </xf>
    <xf numFmtId="178" fontId="36" fillId="0" borderId="42" xfId="0" applyNumberFormat="1" applyFont="1" applyFill="1" applyBorder="1" applyAlignment="1">
      <alignment vertical="center" shrinkToFit="1"/>
    </xf>
    <xf numFmtId="176" fontId="31" fillId="0" borderId="65" xfId="0" applyNumberFormat="1" applyFont="1" applyFill="1" applyBorder="1" applyAlignment="1" applyProtection="1">
      <alignment vertical="center" shrinkToFit="1"/>
      <protection locked="0"/>
    </xf>
    <xf numFmtId="176" fontId="31" fillId="0" borderId="75" xfId="0" applyNumberFormat="1" applyFont="1" applyFill="1" applyBorder="1" applyAlignment="1" applyProtection="1">
      <alignment vertical="center" shrinkToFit="1"/>
      <protection locked="0"/>
    </xf>
    <xf numFmtId="176" fontId="31" fillId="0" borderId="98" xfId="0" applyNumberFormat="1" applyFont="1" applyFill="1" applyBorder="1" applyAlignment="1" applyProtection="1">
      <alignment vertical="center" shrinkToFit="1"/>
      <protection locked="0"/>
    </xf>
    <xf numFmtId="178" fontId="31" fillId="0" borderId="83" xfId="0" applyNumberFormat="1" applyFont="1" applyFill="1" applyBorder="1" applyAlignment="1" applyProtection="1">
      <alignment vertical="center" shrinkToFit="1"/>
      <protection locked="0"/>
    </xf>
    <xf numFmtId="176" fontId="31" fillId="0" borderId="78" xfId="0" applyNumberFormat="1" applyFont="1" applyFill="1" applyBorder="1" applyAlignment="1" applyProtection="1">
      <alignment vertical="center" shrinkToFit="1"/>
      <protection locked="0"/>
    </xf>
    <xf numFmtId="178" fontId="31" fillId="0" borderId="79" xfId="0" applyNumberFormat="1" applyFont="1" applyFill="1" applyBorder="1" applyAlignment="1" applyProtection="1">
      <alignment vertical="center" shrinkToFit="1"/>
      <protection locked="0"/>
    </xf>
    <xf numFmtId="176" fontId="31" fillId="0" borderId="83" xfId="0" applyNumberFormat="1" applyFont="1" applyFill="1" applyBorder="1" applyAlignment="1" applyProtection="1">
      <alignment vertical="center" shrinkToFit="1"/>
      <protection locked="0"/>
    </xf>
    <xf numFmtId="176" fontId="31" fillId="0" borderId="78" xfId="0" applyNumberFormat="1" applyFont="1" applyFill="1" applyBorder="1" applyAlignment="1">
      <alignment vertical="center" shrinkToFit="1"/>
    </xf>
    <xf numFmtId="178" fontId="31" fillId="0" borderId="79" xfId="0" applyNumberFormat="1" applyFont="1" applyFill="1" applyBorder="1" applyAlignment="1">
      <alignment vertical="center" shrinkToFit="1"/>
    </xf>
    <xf numFmtId="178" fontId="31" fillId="0" borderId="41" xfId="3" applyNumberFormat="1" applyFont="1" applyFill="1" applyBorder="1" applyAlignment="1">
      <alignment vertical="center" shrinkToFit="1"/>
    </xf>
    <xf numFmtId="176" fontId="31" fillId="0" borderId="18" xfId="0" applyNumberFormat="1" applyFont="1" applyFill="1" applyBorder="1" applyAlignment="1">
      <alignment vertical="center" shrinkToFit="1"/>
    </xf>
    <xf numFmtId="178" fontId="31" fillId="0" borderId="26" xfId="0" applyNumberFormat="1" applyFont="1" applyFill="1" applyBorder="1" applyAlignment="1">
      <alignment vertical="center" shrinkToFit="1"/>
    </xf>
    <xf numFmtId="176" fontId="31" fillId="0" borderId="15" xfId="3" applyNumberFormat="1" applyFont="1" applyFill="1" applyBorder="1" applyAlignment="1">
      <alignment horizontal="right" vertical="center" shrinkToFit="1"/>
    </xf>
    <xf numFmtId="176" fontId="31" fillId="0" borderId="17" xfId="3" applyNumberFormat="1" applyFont="1" applyFill="1" applyBorder="1" applyAlignment="1">
      <alignment horizontal="right" vertical="center" shrinkToFit="1"/>
    </xf>
    <xf numFmtId="176" fontId="31" fillId="0" borderId="18" xfId="3" applyNumberFormat="1" applyFont="1" applyFill="1" applyBorder="1" applyAlignment="1">
      <alignment horizontal="right" vertical="center" shrinkToFit="1"/>
    </xf>
    <xf numFmtId="176" fontId="31" fillId="0" borderId="20" xfId="3" applyNumberFormat="1" applyFont="1" applyFill="1" applyBorder="1" applyAlignment="1">
      <alignment horizontal="right" vertical="center" shrinkToFit="1"/>
    </xf>
    <xf numFmtId="176" fontId="31" fillId="0" borderId="55" xfId="3" applyNumberFormat="1" applyFont="1" applyFill="1" applyBorder="1" applyAlignment="1">
      <alignment horizontal="right" vertical="center" shrinkToFit="1"/>
    </xf>
    <xf numFmtId="176" fontId="31" fillId="0" borderId="21" xfId="3" applyNumberFormat="1" applyFont="1" applyFill="1" applyBorder="1" applyAlignment="1">
      <alignment horizontal="right" vertical="center" shrinkToFit="1"/>
    </xf>
    <xf numFmtId="176" fontId="31" fillId="0" borderId="42" xfId="3" applyNumberFormat="1" applyFont="1" applyFill="1" applyBorder="1" applyAlignment="1">
      <alignment horizontal="right" vertical="center" shrinkToFit="1"/>
    </xf>
    <xf numFmtId="176" fontId="31" fillId="0" borderId="23" xfId="3" applyNumberFormat="1" applyFont="1" applyFill="1" applyBorder="1" applyAlignment="1">
      <alignment horizontal="right" vertical="center" shrinkToFit="1"/>
    </xf>
    <xf numFmtId="176" fontId="31" fillId="0" borderId="56" xfId="3" applyNumberFormat="1" applyFont="1" applyFill="1" applyBorder="1" applyAlignment="1">
      <alignment horizontal="right" vertical="center" shrinkToFit="1"/>
    </xf>
    <xf numFmtId="176" fontId="31" fillId="0" borderId="21" xfId="0" applyNumberFormat="1" applyFont="1" applyFill="1" applyBorder="1" applyAlignment="1">
      <alignment horizontal="right" vertical="center" shrinkToFit="1"/>
    </xf>
    <xf numFmtId="176" fontId="31" fillId="0" borderId="42" xfId="0" applyNumberFormat="1" applyFont="1" applyFill="1" applyBorder="1" applyAlignment="1">
      <alignment horizontal="right" vertical="center" shrinkToFit="1"/>
    </xf>
    <xf numFmtId="176" fontId="31" fillId="0" borderId="23" xfId="0" applyNumberFormat="1" applyFont="1" applyFill="1" applyBorder="1" applyAlignment="1">
      <alignment horizontal="right" vertical="center" shrinkToFit="1"/>
    </xf>
    <xf numFmtId="176" fontId="31" fillId="0" borderId="56" xfId="0" applyNumberFormat="1" applyFont="1" applyFill="1" applyBorder="1" applyAlignment="1">
      <alignment horizontal="right" vertical="center" shrinkToFit="1"/>
    </xf>
    <xf numFmtId="176" fontId="33" fillId="0" borderId="21" xfId="3" applyNumberFormat="1" applyFont="1" applyFill="1" applyBorder="1" applyAlignment="1">
      <alignment horizontal="right" vertical="center" shrinkToFit="1"/>
    </xf>
    <xf numFmtId="176" fontId="33" fillId="0" borderId="42" xfId="3" applyNumberFormat="1" applyFont="1" applyFill="1" applyBorder="1" applyAlignment="1">
      <alignment horizontal="right" vertical="center" shrinkToFit="1"/>
    </xf>
    <xf numFmtId="176" fontId="33" fillId="0" borderId="23" xfId="3" applyNumberFormat="1" applyFont="1" applyFill="1" applyBorder="1" applyAlignment="1">
      <alignment horizontal="right" vertical="center" shrinkToFit="1"/>
    </xf>
    <xf numFmtId="176" fontId="33" fillId="0" borderId="56" xfId="3" applyNumberFormat="1" applyFont="1" applyFill="1" applyBorder="1" applyAlignment="1">
      <alignment horizontal="right" vertical="center" shrinkToFit="1"/>
    </xf>
    <xf numFmtId="176" fontId="31" fillId="0" borderId="96" xfId="3" applyNumberFormat="1" applyFont="1" applyFill="1" applyBorder="1" applyAlignment="1">
      <alignment horizontal="right" vertical="center" shrinkToFit="1"/>
    </xf>
    <xf numFmtId="176" fontId="31" fillId="0" borderId="97" xfId="3" applyNumberFormat="1" applyFont="1" applyFill="1" applyBorder="1" applyAlignment="1">
      <alignment horizontal="right" vertical="center" shrinkToFit="1"/>
    </xf>
    <xf numFmtId="176" fontId="31" fillId="0" borderId="74" xfId="3" applyNumberFormat="1" applyFont="1" applyFill="1" applyBorder="1" applyAlignment="1">
      <alignment horizontal="right" vertical="center" shrinkToFit="1"/>
    </xf>
    <xf numFmtId="176" fontId="31" fillId="0" borderId="73" xfId="3" applyNumberFormat="1" applyFont="1" applyFill="1" applyBorder="1" applyAlignment="1">
      <alignment horizontal="right" vertical="center" shrinkToFit="1"/>
    </xf>
    <xf numFmtId="176" fontId="31" fillId="0" borderId="26" xfId="3" applyNumberFormat="1" applyFont="1" applyFill="1" applyBorder="1" applyAlignment="1">
      <alignment horizontal="right" vertical="center" shrinkToFit="1"/>
    </xf>
    <xf numFmtId="176" fontId="31" fillId="0" borderId="41" xfId="3" applyNumberFormat="1" applyFont="1" applyFill="1" applyBorder="1" applyAlignment="1">
      <alignment horizontal="right" vertical="center" shrinkToFit="1"/>
    </xf>
    <xf numFmtId="176" fontId="31" fillId="0" borderId="24" xfId="3" applyNumberFormat="1" applyFont="1" applyFill="1" applyBorder="1" applyAlignment="1">
      <alignment horizontal="right" vertical="center" shrinkToFit="1"/>
    </xf>
    <xf numFmtId="176" fontId="31" fillId="0" borderId="43" xfId="3" applyNumberFormat="1" applyFont="1" applyFill="1" applyBorder="1" applyAlignment="1">
      <alignment horizontal="right" vertical="center" shrinkToFit="1"/>
    </xf>
    <xf numFmtId="176" fontId="31" fillId="0" borderId="57" xfId="3" applyNumberFormat="1" applyFont="1" applyFill="1" applyBorder="1" applyAlignment="1">
      <alignment horizontal="right" vertical="center" shrinkToFit="1"/>
    </xf>
    <xf numFmtId="176" fontId="31" fillId="0" borderId="19" xfId="3" applyNumberFormat="1" applyFont="1" applyFill="1" applyBorder="1" applyAlignment="1">
      <alignment horizontal="right" vertical="center" shrinkToFit="1"/>
    </xf>
    <xf numFmtId="176" fontId="31" fillId="0" borderId="22" xfId="3" applyNumberFormat="1" applyFont="1" applyFill="1" applyBorder="1" applyAlignment="1">
      <alignment horizontal="right" vertical="center" shrinkToFit="1"/>
    </xf>
    <xf numFmtId="176" fontId="31" fillId="0" borderId="22" xfId="0" applyNumberFormat="1" applyFont="1" applyFill="1" applyBorder="1" applyAlignment="1">
      <alignment horizontal="right" vertical="center" shrinkToFit="1"/>
    </xf>
    <xf numFmtId="176" fontId="33" fillId="0" borderId="22" xfId="3" applyNumberFormat="1" applyFont="1" applyFill="1" applyBorder="1" applyAlignment="1">
      <alignment horizontal="right" vertical="center" shrinkToFit="1"/>
    </xf>
    <xf numFmtId="176" fontId="31" fillId="0" borderId="25" xfId="3" applyNumberFormat="1" applyFont="1" applyFill="1" applyBorder="1" applyAlignment="1">
      <alignment horizontal="right" vertical="center" shrinkToFit="1"/>
    </xf>
    <xf numFmtId="176" fontId="31" fillId="0" borderId="16" xfId="3" applyNumberFormat="1" applyFont="1" applyFill="1" applyBorder="1" applyAlignment="1">
      <alignment horizontal="right" vertical="center" shrinkToFit="1"/>
    </xf>
    <xf numFmtId="182" fontId="31" fillId="0" borderId="15" xfId="3" applyNumberFormat="1" applyFont="1" applyFill="1" applyBorder="1" applyAlignment="1">
      <alignment horizontal="right" vertical="center" shrinkToFit="1"/>
    </xf>
    <xf numFmtId="182" fontId="31" fillId="0" borderId="17" xfId="3" applyNumberFormat="1" applyFont="1" applyFill="1" applyBorder="1" applyAlignment="1">
      <alignment horizontal="right" vertical="center" shrinkToFit="1"/>
    </xf>
    <xf numFmtId="182" fontId="31" fillId="0" borderId="15" xfId="3" applyNumberFormat="1" applyFont="1" applyFill="1" applyBorder="1" applyAlignment="1" applyProtection="1">
      <alignment horizontal="right" vertical="center" shrinkToFit="1"/>
      <protection locked="0"/>
    </xf>
    <xf numFmtId="182" fontId="31" fillId="0" borderId="17" xfId="3" applyNumberFormat="1" applyFont="1" applyFill="1" applyBorder="1" applyAlignment="1" applyProtection="1">
      <alignment horizontal="right" vertical="center"/>
      <protection locked="0"/>
    </xf>
    <xf numFmtId="182" fontId="31" fillId="0" borderId="18" xfId="3" applyNumberFormat="1" applyFont="1" applyFill="1" applyBorder="1" applyAlignment="1">
      <alignment horizontal="right" vertical="center" shrinkToFit="1"/>
    </xf>
    <xf numFmtId="182" fontId="31" fillId="0" borderId="41" xfId="3" applyNumberFormat="1" applyFont="1" applyFill="1" applyBorder="1" applyAlignment="1">
      <alignment horizontal="right" vertical="center" shrinkToFit="1"/>
    </xf>
    <xf numFmtId="182" fontId="31" fillId="0" borderId="20" xfId="3" applyNumberFormat="1" applyFont="1" applyFill="1" applyBorder="1" applyAlignment="1">
      <alignment horizontal="right" vertical="center" shrinkToFit="1"/>
    </xf>
    <xf numFmtId="182" fontId="31" fillId="0" borderId="55" xfId="3" applyNumberFormat="1" applyFont="1" applyFill="1" applyBorder="1" applyAlignment="1">
      <alignment horizontal="right" vertical="center" shrinkToFit="1"/>
    </xf>
    <xf numFmtId="182" fontId="31" fillId="0" borderId="21" xfId="3" applyNumberFormat="1" applyFont="1" applyFill="1" applyBorder="1" applyAlignment="1">
      <alignment horizontal="right" vertical="center" shrinkToFit="1"/>
    </xf>
    <xf numFmtId="182" fontId="31" fillId="0" borderId="42" xfId="3" applyNumberFormat="1" applyFont="1" applyFill="1" applyBorder="1" applyAlignment="1">
      <alignment horizontal="right" vertical="center" shrinkToFit="1"/>
    </xf>
    <xf numFmtId="182" fontId="31" fillId="0" borderId="23" xfId="3" applyNumberFormat="1" applyFont="1" applyFill="1" applyBorder="1" applyAlignment="1">
      <alignment horizontal="right" vertical="center" shrinkToFit="1"/>
    </xf>
    <xf numFmtId="182" fontId="31" fillId="0" borderId="56" xfId="3" applyNumberFormat="1" applyFont="1" applyFill="1" applyBorder="1" applyAlignment="1">
      <alignment horizontal="right" vertical="center" shrinkToFit="1"/>
    </xf>
    <xf numFmtId="182" fontId="31" fillId="0" borderId="21" xfId="0" applyNumberFormat="1" applyFont="1" applyFill="1" applyBorder="1" applyAlignment="1" applyProtection="1">
      <alignment vertical="center" shrinkToFit="1"/>
      <protection locked="0"/>
    </xf>
    <xf numFmtId="182" fontId="31" fillId="0" borderId="42" xfId="0" applyNumberFormat="1" applyFont="1" applyFill="1" applyBorder="1" applyAlignment="1" applyProtection="1">
      <alignment horizontal="right" vertical="center"/>
      <protection locked="0"/>
    </xf>
    <xf numFmtId="182" fontId="31" fillId="0" borderId="23" xfId="0" applyNumberFormat="1" applyFont="1" applyFill="1" applyBorder="1" applyAlignment="1" applyProtection="1">
      <alignment vertical="center"/>
      <protection locked="0"/>
    </xf>
    <xf numFmtId="182" fontId="31" fillId="0" borderId="56" xfId="0" applyNumberFormat="1" applyFont="1" applyFill="1" applyBorder="1" applyAlignment="1" applyProtection="1">
      <alignment vertical="center" shrinkToFit="1"/>
      <protection locked="0"/>
    </xf>
    <xf numFmtId="182" fontId="31" fillId="0" borderId="42" xfId="0" applyNumberFormat="1" applyFont="1" applyFill="1" applyBorder="1" applyAlignment="1" applyProtection="1">
      <alignment vertical="center"/>
      <protection locked="0"/>
    </xf>
    <xf numFmtId="182" fontId="31" fillId="0" borderId="56" xfId="0" applyNumberFormat="1" applyFont="1" applyFill="1" applyBorder="1" applyAlignment="1" applyProtection="1">
      <alignment vertical="center"/>
    </xf>
    <xf numFmtId="182" fontId="31" fillId="0" borderId="42" xfId="0" applyNumberFormat="1" applyFont="1" applyFill="1" applyBorder="1" applyAlignment="1" applyProtection="1">
      <alignment vertical="center"/>
    </xf>
    <xf numFmtId="182" fontId="31" fillId="0" borderId="23" xfId="0" applyNumberFormat="1" applyFont="1" applyFill="1" applyBorder="1" applyAlignment="1" applyProtection="1">
      <alignment vertical="center" shrinkToFit="1"/>
      <protection locked="0"/>
    </xf>
    <xf numFmtId="182" fontId="31" fillId="0" borderId="21" xfId="0" applyNumberFormat="1" applyFont="1" applyFill="1" applyBorder="1" applyAlignment="1">
      <alignment horizontal="right" vertical="center" shrinkToFit="1"/>
    </xf>
    <xf numFmtId="182" fontId="31" fillId="0" borderId="42" xfId="0" applyNumberFormat="1" applyFont="1" applyFill="1" applyBorder="1" applyAlignment="1">
      <alignment horizontal="right" vertical="center" shrinkToFit="1"/>
    </xf>
    <xf numFmtId="182" fontId="31" fillId="0" borderId="23" xfId="0" applyNumberFormat="1" applyFont="1" applyFill="1" applyBorder="1" applyAlignment="1">
      <alignment horizontal="right" vertical="center" shrinkToFit="1"/>
    </xf>
    <xf numFmtId="182" fontId="31" fillId="0" borderId="56" xfId="0" applyNumberFormat="1" applyFont="1" applyFill="1" applyBorder="1" applyAlignment="1">
      <alignment horizontal="right" vertical="center" shrinkToFit="1"/>
    </xf>
    <xf numFmtId="182" fontId="33" fillId="0" borderId="21" xfId="3" applyNumberFormat="1" applyFont="1" applyFill="1" applyBorder="1" applyAlignment="1">
      <alignment horizontal="right" vertical="center" shrinkToFit="1"/>
    </xf>
    <xf numFmtId="182" fontId="33" fillId="0" borderId="42" xfId="3" applyNumberFormat="1" applyFont="1" applyFill="1" applyBorder="1" applyAlignment="1">
      <alignment horizontal="right" vertical="center" shrinkToFit="1"/>
    </xf>
    <xf numFmtId="182" fontId="33" fillId="0" borderId="23" xfId="3" applyNumberFormat="1" applyFont="1" applyFill="1" applyBorder="1" applyAlignment="1">
      <alignment horizontal="right" vertical="center" shrinkToFit="1"/>
    </xf>
    <xf numFmtId="182" fontId="33" fillId="0" borderId="56" xfId="3" applyNumberFormat="1" applyFont="1" applyFill="1" applyBorder="1" applyAlignment="1">
      <alignment horizontal="right" vertical="center" shrinkToFit="1"/>
    </xf>
    <xf numFmtId="182" fontId="31" fillId="0" borderId="78" xfId="3" applyNumberFormat="1" applyFont="1" applyFill="1" applyBorder="1" applyAlignment="1" applyProtection="1">
      <alignment vertical="center" shrinkToFit="1"/>
      <protection locked="0"/>
    </xf>
    <xf numFmtId="182" fontId="31" fillId="0" borderId="83" xfId="3" applyNumberFormat="1" applyFont="1" applyFill="1" applyBorder="1" applyAlignment="1" applyProtection="1">
      <alignment vertical="center"/>
      <protection locked="0"/>
    </xf>
    <xf numFmtId="182" fontId="31" fillId="0" borderId="79" xfId="3" applyNumberFormat="1" applyFont="1" applyFill="1" applyBorder="1" applyAlignment="1" applyProtection="1">
      <alignment vertical="center"/>
      <protection locked="0"/>
    </xf>
    <xf numFmtId="182" fontId="31" fillId="0" borderId="98" xfId="3" applyNumberFormat="1" applyFont="1" applyFill="1" applyBorder="1" applyAlignment="1" applyProtection="1">
      <alignment vertical="center" shrinkToFit="1"/>
      <protection locked="0"/>
    </xf>
    <xf numFmtId="182" fontId="31" fillId="0" borderId="98" xfId="3" applyNumberFormat="1" applyFont="1" applyFill="1" applyBorder="1" applyAlignment="1" applyProtection="1">
      <alignment vertical="center"/>
    </xf>
    <xf numFmtId="182" fontId="31" fillId="0" borderId="83" xfId="3" applyNumberFormat="1" applyFont="1" applyFill="1" applyBorder="1" applyAlignment="1" applyProtection="1">
      <alignment vertical="center"/>
    </xf>
    <xf numFmtId="182" fontId="31" fillId="0" borderId="79" xfId="3" applyNumberFormat="1" applyFont="1" applyFill="1" applyBorder="1" applyAlignment="1" applyProtection="1">
      <alignment vertical="center" shrinkToFit="1"/>
      <protection locked="0"/>
    </xf>
    <xf numFmtId="182" fontId="37" fillId="0" borderId="23" xfId="3" applyNumberFormat="1" applyFont="1" applyFill="1" applyBorder="1" applyAlignment="1">
      <alignment horizontal="right" vertical="center" shrinkToFit="1"/>
    </xf>
    <xf numFmtId="182" fontId="37" fillId="0" borderId="56" xfId="3" applyNumberFormat="1" applyFont="1" applyFill="1" applyBorder="1" applyAlignment="1">
      <alignment horizontal="right" vertical="center" shrinkToFit="1"/>
    </xf>
    <xf numFmtId="182" fontId="38" fillId="0" borderId="56" xfId="3" applyNumberFormat="1" applyFont="1" applyFill="1" applyBorder="1" applyAlignment="1">
      <alignment horizontal="right" vertical="center" shrinkToFit="1"/>
    </xf>
    <xf numFmtId="182" fontId="31" fillId="0" borderId="21" xfId="3" applyNumberFormat="1" applyFont="1" applyFill="1" applyBorder="1" applyAlignment="1" applyProtection="1">
      <alignment vertical="center" shrinkToFit="1"/>
      <protection locked="0"/>
    </xf>
    <xf numFmtId="182" fontId="31" fillId="0" borderId="42" xfId="3" applyNumberFormat="1" applyFont="1" applyFill="1" applyBorder="1" applyAlignment="1" applyProtection="1">
      <alignment vertical="center"/>
      <protection locked="0"/>
    </xf>
    <xf numFmtId="182" fontId="31" fillId="0" borderId="23" xfId="3" applyNumberFormat="1" applyFont="1" applyFill="1" applyBorder="1" applyAlignment="1" applyProtection="1">
      <alignment vertical="center"/>
      <protection locked="0"/>
    </xf>
    <xf numFmtId="182" fontId="31" fillId="0" borderId="56" xfId="3" applyNumberFormat="1" applyFont="1" applyFill="1" applyBorder="1" applyAlignment="1" applyProtection="1">
      <alignment vertical="center" shrinkToFit="1"/>
      <protection locked="0"/>
    </xf>
    <xf numFmtId="182" fontId="31" fillId="0" borderId="56" xfId="3" applyNumberFormat="1" applyFont="1" applyFill="1" applyBorder="1" applyAlignment="1" applyProtection="1">
      <alignment vertical="center"/>
    </xf>
    <xf numFmtId="182" fontId="31" fillId="0" borderId="42" xfId="3" applyNumberFormat="1" applyFont="1" applyFill="1" applyBorder="1" applyAlignment="1" applyProtection="1">
      <alignment vertical="center"/>
    </xf>
    <xf numFmtId="182" fontId="31" fillId="0" borderId="23" xfId="3" applyNumberFormat="1" applyFont="1" applyFill="1" applyBorder="1" applyAlignment="1" applyProtection="1">
      <alignment vertical="center" shrinkToFit="1"/>
      <protection locked="0"/>
    </xf>
    <xf numFmtId="182" fontId="31" fillId="0" borderId="24" xfId="3" applyNumberFormat="1" applyFont="1" applyFill="1" applyBorder="1" applyAlignment="1" applyProtection="1">
      <alignment vertical="center" shrinkToFit="1"/>
      <protection locked="0"/>
    </xf>
    <xf numFmtId="182" fontId="31" fillId="0" borderId="43" xfId="3" applyNumberFormat="1" applyFont="1" applyFill="1" applyBorder="1" applyAlignment="1" applyProtection="1">
      <alignment vertical="center"/>
      <protection locked="0"/>
    </xf>
    <xf numFmtId="182" fontId="31" fillId="0" borderId="26" xfId="3" applyNumberFormat="1" applyFont="1" applyFill="1" applyBorder="1" applyAlignment="1" applyProtection="1">
      <alignment vertical="center"/>
      <protection locked="0"/>
    </xf>
    <xf numFmtId="182" fontId="31" fillId="0" borderId="57" xfId="3" applyNumberFormat="1" applyFont="1" applyFill="1" applyBorder="1" applyAlignment="1" applyProtection="1">
      <alignment vertical="center" shrinkToFit="1"/>
      <protection locked="0"/>
    </xf>
    <xf numFmtId="182" fontId="31" fillId="0" borderId="57" xfId="3" applyNumberFormat="1" applyFont="1" applyFill="1" applyBorder="1" applyAlignment="1">
      <alignment vertical="center"/>
    </xf>
    <xf numFmtId="182" fontId="31" fillId="0" borderId="43" xfId="3" applyNumberFormat="1" applyFont="1" applyFill="1" applyBorder="1" applyAlignment="1">
      <alignment vertical="center"/>
    </xf>
    <xf numFmtId="182" fontId="31" fillId="0" borderId="26" xfId="3" applyNumberFormat="1" applyFont="1" applyFill="1" applyBorder="1" applyAlignment="1" applyProtection="1">
      <alignment vertical="center" shrinkToFit="1"/>
      <protection locked="0"/>
    </xf>
    <xf numFmtId="182" fontId="31" fillId="0" borderId="18" xfId="0" applyNumberFormat="1" applyFont="1" applyFill="1" applyBorder="1" applyAlignment="1">
      <alignment horizontal="right" vertical="center" shrinkToFit="1"/>
    </xf>
    <xf numFmtId="182" fontId="31" fillId="0" borderId="78" xfId="0" applyNumberFormat="1" applyFont="1" applyFill="1" applyBorder="1" applyAlignment="1" applyProtection="1">
      <alignment vertical="center" shrinkToFit="1"/>
      <protection locked="0"/>
    </xf>
    <xf numFmtId="182" fontId="31" fillId="0" borderId="83" xfId="0" applyNumberFormat="1" applyFont="1" applyFill="1" applyBorder="1" applyAlignment="1" applyProtection="1">
      <alignment vertical="center"/>
      <protection locked="0"/>
    </xf>
    <xf numFmtId="182" fontId="31" fillId="0" borderId="79" xfId="0" applyNumberFormat="1" applyFont="1" applyFill="1" applyBorder="1" applyAlignment="1" applyProtection="1">
      <alignment vertical="center"/>
      <protection locked="0"/>
    </xf>
    <xf numFmtId="182" fontId="31" fillId="0" borderId="98" xfId="0" applyNumberFormat="1" applyFont="1" applyFill="1" applyBorder="1" applyAlignment="1" applyProtection="1">
      <alignment vertical="center" shrinkToFit="1"/>
      <protection locked="0"/>
    </xf>
    <xf numFmtId="182" fontId="31" fillId="0" borderId="98" xfId="0" applyNumberFormat="1" applyFont="1" applyFill="1" applyBorder="1" applyAlignment="1" applyProtection="1">
      <alignment vertical="center"/>
    </xf>
    <xf numFmtId="182" fontId="31" fillId="0" borderId="83" xfId="0" applyNumberFormat="1" applyFont="1" applyFill="1" applyBorder="1" applyAlignment="1" applyProtection="1">
      <alignment vertical="center"/>
    </xf>
    <xf numFmtId="182" fontId="31" fillId="0" borderId="79" xfId="0" applyNumberFormat="1" applyFont="1" applyFill="1" applyBorder="1" applyAlignment="1" applyProtection="1">
      <alignment vertical="center" shrinkToFit="1"/>
      <protection locked="0"/>
    </xf>
    <xf numFmtId="182" fontId="31" fillId="0" borderId="24" xfId="3" applyNumberFormat="1" applyFont="1" applyFill="1" applyBorder="1" applyAlignment="1">
      <alignment horizontal="right" vertical="center" shrinkToFit="1"/>
    </xf>
    <xf numFmtId="182" fontId="31" fillId="0" borderId="43" xfId="3" applyNumberFormat="1" applyFont="1" applyFill="1" applyBorder="1" applyAlignment="1">
      <alignment horizontal="right" vertical="center" shrinkToFit="1"/>
    </xf>
    <xf numFmtId="182" fontId="31" fillId="0" borderId="26" xfId="3" applyNumberFormat="1" applyFont="1" applyFill="1" applyBorder="1" applyAlignment="1">
      <alignment horizontal="right" vertical="center" shrinkToFit="1"/>
    </xf>
    <xf numFmtId="182" fontId="31" fillId="0" borderId="57" xfId="3" applyNumberFormat="1" applyFont="1" applyFill="1" applyBorder="1" applyAlignment="1">
      <alignment horizontal="right" vertical="center" shrinkToFit="1"/>
    </xf>
    <xf numFmtId="182" fontId="6" fillId="0" borderId="30" xfId="0" applyNumberFormat="1" applyFont="1" applyFill="1" applyBorder="1" applyAlignment="1">
      <alignment horizontal="right" vertical="center" shrinkToFit="1"/>
    </xf>
    <xf numFmtId="182" fontId="6" fillId="0" borderId="10" xfId="0" applyNumberFormat="1" applyFont="1" applyFill="1" applyBorder="1" applyAlignment="1">
      <alignment horizontal="right" vertical="center" shrinkToFit="1"/>
    </xf>
    <xf numFmtId="182" fontId="6" fillId="0" borderId="32" xfId="0" applyNumberFormat="1" applyFont="1" applyFill="1" applyBorder="1" applyAlignment="1">
      <alignment horizontal="right" vertical="center" shrinkToFit="1"/>
    </xf>
    <xf numFmtId="182" fontId="6" fillId="0" borderId="54" xfId="0" applyNumberFormat="1" applyFont="1" applyFill="1" applyBorder="1" applyAlignment="1">
      <alignment horizontal="right" vertical="center" shrinkToFit="1"/>
    </xf>
    <xf numFmtId="0" fontId="39" fillId="0" borderId="37" xfId="0" applyFont="1" applyFill="1" applyBorder="1" applyAlignment="1">
      <alignment vertical="center"/>
    </xf>
    <xf numFmtId="0" fontId="39" fillId="0" borderId="0" xfId="0" applyFont="1" applyFill="1" applyBorder="1" applyAlignment="1">
      <alignment vertical="center"/>
    </xf>
    <xf numFmtId="176" fontId="31" fillId="0" borderId="23" xfId="3" applyNumberFormat="1" applyFont="1" applyFill="1" applyBorder="1" applyAlignment="1">
      <alignment vertical="center" shrinkToFit="1"/>
    </xf>
    <xf numFmtId="176" fontId="31" fillId="0" borderId="0" xfId="0" applyNumberFormat="1" applyFont="1" applyFill="1" applyBorder="1" applyAlignment="1">
      <alignment horizontal="right" vertical="center" shrinkToFit="1"/>
    </xf>
    <xf numFmtId="0" fontId="31" fillId="0" borderId="38" xfId="0" applyFont="1" applyFill="1" applyBorder="1" applyAlignment="1">
      <alignment horizontal="center" vertical="center" shrinkToFit="1"/>
    </xf>
    <xf numFmtId="176" fontId="31" fillId="0" borderId="42" xfId="3" applyNumberFormat="1" applyFont="1" applyFill="1" applyBorder="1" applyAlignment="1">
      <alignment vertical="center" shrinkToFit="1"/>
    </xf>
    <xf numFmtId="0" fontId="31" fillId="0" borderId="21" xfId="3" applyFont="1" applyFill="1" applyBorder="1" applyAlignment="1">
      <alignment vertical="center" shrinkToFit="1"/>
    </xf>
    <xf numFmtId="0" fontId="31" fillId="0" borderId="39" xfId="3" applyFont="1" applyFill="1" applyBorder="1" applyAlignment="1">
      <alignment horizontal="center" vertical="center" shrinkToFit="1"/>
    </xf>
    <xf numFmtId="0" fontId="31" fillId="0" borderId="39" xfId="0" applyFont="1" applyFill="1" applyBorder="1" applyAlignment="1">
      <alignment horizontal="center" vertical="center" shrinkToFit="1"/>
    </xf>
    <xf numFmtId="176" fontId="31" fillId="0" borderId="42" xfId="0" applyNumberFormat="1" applyFont="1" applyFill="1" applyBorder="1" applyAlignment="1">
      <alignment vertical="center" shrinkToFit="1"/>
    </xf>
    <xf numFmtId="176" fontId="31" fillId="0" borderId="0" xfId="3" applyNumberFormat="1" applyFont="1" applyFill="1" applyBorder="1" applyAlignment="1">
      <alignment horizontal="right" vertical="center" shrinkToFit="1"/>
    </xf>
    <xf numFmtId="176" fontId="33" fillId="0" borderId="0" xfId="0" applyNumberFormat="1" applyFont="1" applyFill="1" applyBorder="1" applyAlignment="1">
      <alignment horizontal="right" vertical="center" shrinkToFit="1"/>
    </xf>
    <xf numFmtId="0" fontId="31" fillId="0" borderId="40" xfId="0" applyFont="1" applyFill="1" applyBorder="1" applyAlignment="1">
      <alignment horizontal="center" vertical="center" shrinkToFit="1"/>
    </xf>
    <xf numFmtId="176" fontId="31" fillId="0" borderId="22" xfId="3" quotePrefix="1" applyNumberFormat="1" applyFont="1" applyFill="1" applyBorder="1" applyAlignment="1">
      <alignment horizontal="right" vertical="center" shrinkToFit="1"/>
    </xf>
    <xf numFmtId="176" fontId="31" fillId="0" borderId="21" xfId="3" quotePrefix="1" applyNumberFormat="1" applyFont="1" applyFill="1" applyBorder="1" applyAlignment="1">
      <alignment horizontal="right" vertical="center" shrinkToFit="1"/>
    </xf>
    <xf numFmtId="176" fontId="31" fillId="0" borderId="23" xfId="3" quotePrefix="1" applyNumberFormat="1" applyFont="1" applyFill="1" applyBorder="1" applyAlignment="1">
      <alignment horizontal="right" vertical="center" shrinkToFit="1"/>
    </xf>
    <xf numFmtId="0" fontId="33" fillId="0" borderId="39" xfId="0" applyFont="1" applyFill="1" applyBorder="1" applyAlignment="1">
      <alignment horizontal="center" vertical="center" shrinkToFit="1"/>
    </xf>
    <xf numFmtId="0" fontId="31" fillId="0" borderId="40" xfId="3" applyFont="1" applyFill="1" applyBorder="1" applyAlignment="1">
      <alignment horizontal="center" vertical="center" shrinkToFit="1"/>
    </xf>
    <xf numFmtId="0" fontId="31" fillId="0" borderId="38" xfId="3" applyFont="1" applyFill="1" applyBorder="1" applyAlignment="1">
      <alignment horizontal="center" vertical="center" shrinkToFit="1"/>
    </xf>
    <xf numFmtId="176" fontId="31" fillId="0" borderId="41" xfId="0" applyNumberFormat="1" applyFont="1" applyFill="1" applyBorder="1" applyAlignment="1" applyProtection="1">
      <alignment vertical="center" shrinkToFit="1"/>
      <protection locked="0"/>
    </xf>
    <xf numFmtId="0" fontId="40" fillId="0" borderId="0" xfId="0" applyFont="1" applyFill="1" applyAlignment="1">
      <alignment vertical="center"/>
    </xf>
    <xf numFmtId="0" fontId="31" fillId="0" borderId="0" xfId="0" applyFont="1" applyFill="1" applyBorder="1" applyAlignment="1">
      <alignment horizontal="center" vertical="center" shrinkToFit="1"/>
    </xf>
    <xf numFmtId="0" fontId="40" fillId="0" borderId="0" xfId="0" applyFont="1" applyFill="1" applyBorder="1" applyAlignment="1">
      <alignment vertical="center"/>
    </xf>
    <xf numFmtId="0" fontId="31" fillId="0" borderId="0" xfId="0" applyFont="1" applyFill="1" applyBorder="1" applyAlignment="1">
      <alignment horizontal="center" vertical="center" shrinkToFit="1"/>
    </xf>
    <xf numFmtId="0" fontId="31" fillId="0" borderId="15" xfId="0" applyFont="1" applyFill="1" applyBorder="1" applyAlignment="1">
      <alignment horizontal="center" vertical="center" shrinkToFit="1"/>
    </xf>
    <xf numFmtId="0" fontId="31" fillId="0" borderId="16" xfId="0" applyFont="1" applyFill="1" applyBorder="1" applyAlignment="1">
      <alignment horizontal="center" vertical="center" shrinkToFit="1"/>
    </xf>
    <xf numFmtId="0" fontId="31" fillId="0" borderId="17" xfId="0" applyFont="1" applyFill="1" applyBorder="1" applyAlignment="1">
      <alignment horizontal="center" vertical="center" shrinkToFit="1"/>
    </xf>
    <xf numFmtId="0" fontId="31" fillId="0" borderId="35" xfId="0" applyFont="1" applyFill="1" applyBorder="1" applyAlignment="1">
      <alignment horizontal="center" vertical="center" shrinkToFit="1"/>
    </xf>
    <xf numFmtId="176" fontId="31" fillId="0" borderId="100" xfId="3" applyNumberFormat="1" applyFont="1" applyFill="1" applyBorder="1" applyAlignment="1">
      <alignment horizontal="right" vertical="center" shrinkToFit="1"/>
    </xf>
    <xf numFmtId="176" fontId="31" fillId="0" borderId="24" xfId="0" applyNumberFormat="1" applyFont="1" applyFill="1" applyBorder="1" applyAlignment="1">
      <alignment horizontal="right" vertical="center" shrinkToFit="1"/>
    </xf>
    <xf numFmtId="176" fontId="31" fillId="0" borderId="25" xfId="0" applyNumberFormat="1" applyFont="1" applyFill="1" applyBorder="1" applyAlignment="1">
      <alignment horizontal="right" vertical="center" shrinkToFit="1"/>
    </xf>
    <xf numFmtId="176" fontId="31" fillId="0" borderId="26" xfId="0" applyNumberFormat="1" applyFont="1" applyFill="1" applyBorder="1" applyAlignment="1">
      <alignment horizontal="right" vertical="center" shrinkToFit="1"/>
    </xf>
    <xf numFmtId="176" fontId="31" fillId="0" borderId="43" xfId="0" applyNumberFormat="1" applyFont="1" applyFill="1" applyBorder="1" applyAlignment="1">
      <alignment horizontal="right" vertical="center" shrinkToFit="1"/>
    </xf>
    <xf numFmtId="176" fontId="36" fillId="0" borderId="21" xfId="0" applyNumberFormat="1" applyFont="1" applyFill="1" applyBorder="1" applyAlignment="1">
      <alignment horizontal="right" vertical="center" shrinkToFit="1"/>
    </xf>
    <xf numFmtId="176" fontId="36" fillId="0" borderId="22" xfId="0" applyNumberFormat="1" applyFont="1" applyFill="1" applyBorder="1" applyAlignment="1">
      <alignment horizontal="right" vertical="center" shrinkToFit="1"/>
    </xf>
    <xf numFmtId="176" fontId="36" fillId="0" borderId="23" xfId="3" applyNumberFormat="1" applyFont="1" applyFill="1" applyBorder="1" applyAlignment="1">
      <alignment horizontal="right" vertical="center" shrinkToFit="1"/>
    </xf>
    <xf numFmtId="176" fontId="31" fillId="0" borderId="78" xfId="3" applyNumberFormat="1" applyFont="1" applyFill="1" applyBorder="1" applyAlignment="1">
      <alignment horizontal="right" vertical="center" shrinkToFit="1"/>
    </xf>
    <xf numFmtId="176" fontId="31" fillId="0" borderId="84" xfId="3" applyNumberFormat="1" applyFont="1" applyFill="1" applyBorder="1" applyAlignment="1">
      <alignment horizontal="right" vertical="center" shrinkToFit="1"/>
    </xf>
    <xf numFmtId="176" fontId="31" fillId="0" borderId="79" xfId="3" applyNumberFormat="1" applyFont="1" applyFill="1" applyBorder="1" applyAlignment="1">
      <alignment horizontal="right" vertical="center" shrinkToFit="1"/>
    </xf>
    <xf numFmtId="176" fontId="31" fillId="0" borderId="83" xfId="3" applyNumberFormat="1" applyFont="1" applyFill="1" applyBorder="1" applyAlignment="1">
      <alignment horizontal="right" vertical="center" shrinkToFit="1"/>
    </xf>
    <xf numFmtId="176" fontId="31" fillId="0" borderId="96" xfId="0" applyNumberFormat="1" applyFont="1" applyFill="1" applyBorder="1" applyAlignment="1">
      <alignment horizontal="right" vertical="center" shrinkToFit="1"/>
    </xf>
    <xf numFmtId="176" fontId="31" fillId="0" borderId="30" xfId="0" applyNumberFormat="1" applyFont="1" applyFill="1" applyBorder="1" applyAlignment="1">
      <alignment horizontal="right" vertical="center" shrinkToFit="1"/>
    </xf>
    <xf numFmtId="176" fontId="31" fillId="0" borderId="31" xfId="0" applyNumberFormat="1" applyFont="1" applyFill="1" applyBorder="1" applyAlignment="1">
      <alignment horizontal="right" vertical="center" shrinkToFit="1"/>
    </xf>
    <xf numFmtId="176" fontId="31" fillId="0" borderId="32" xfId="0" applyNumberFormat="1" applyFont="1" applyFill="1" applyBorder="1" applyAlignment="1">
      <alignment horizontal="right" vertical="center" shrinkToFit="1"/>
    </xf>
    <xf numFmtId="176" fontId="31" fillId="0" borderId="44" xfId="0" applyNumberFormat="1" applyFont="1" applyFill="1" applyBorder="1" applyAlignment="1">
      <alignment horizontal="right" vertical="center" shrinkToFit="1"/>
    </xf>
    <xf numFmtId="176" fontId="31" fillId="0" borderId="17" xfId="0" applyNumberFormat="1" applyFont="1" applyFill="1" applyBorder="1" applyAlignment="1">
      <alignment horizontal="right" vertical="center" shrinkToFit="1"/>
    </xf>
    <xf numFmtId="0" fontId="41" fillId="0" borderId="0" xfId="0" applyFont="1" applyFill="1" applyAlignment="1">
      <alignment vertical="center"/>
    </xf>
    <xf numFmtId="176" fontId="31" fillId="0" borderId="78" xfId="0" applyNumberFormat="1" applyFont="1" applyFill="1" applyBorder="1" applyAlignment="1">
      <alignment horizontal="right" vertical="center" shrinkToFit="1"/>
    </xf>
    <xf numFmtId="176" fontId="31" fillId="0" borderId="84" xfId="0" applyNumberFormat="1" applyFont="1" applyFill="1" applyBorder="1" applyAlignment="1">
      <alignment horizontal="right" vertical="center" shrinkToFit="1"/>
    </xf>
    <xf numFmtId="176" fontId="31" fillId="0" borderId="83" xfId="0" applyNumberFormat="1" applyFont="1" applyFill="1" applyBorder="1" applyAlignment="1">
      <alignment horizontal="right" vertical="center" shrinkToFit="1"/>
    </xf>
    <xf numFmtId="176" fontId="31" fillId="0" borderId="79" xfId="0" applyNumberFormat="1" applyFont="1" applyFill="1" applyBorder="1" applyAlignment="1">
      <alignment horizontal="right" vertical="center" shrinkToFit="1"/>
    </xf>
    <xf numFmtId="176" fontId="31" fillId="0" borderId="98" xfId="0" applyNumberFormat="1" applyFont="1" applyFill="1" applyBorder="1" applyAlignment="1">
      <alignment horizontal="right" vertical="center" shrinkToFit="1"/>
    </xf>
    <xf numFmtId="176" fontId="31" fillId="0" borderId="73" xfId="0" applyNumberFormat="1" applyFont="1" applyFill="1" applyBorder="1" applyAlignment="1">
      <alignment horizontal="right" vertical="center" shrinkToFit="1"/>
    </xf>
    <xf numFmtId="176" fontId="31" fillId="0" borderId="57" xfId="0" applyNumberFormat="1" applyFont="1" applyFill="1" applyBorder="1" applyAlignment="1">
      <alignment horizontal="right" vertical="center" shrinkToFit="1"/>
    </xf>
    <xf numFmtId="176" fontId="31" fillId="0" borderId="98" xfId="3" applyNumberFormat="1" applyFont="1" applyFill="1" applyBorder="1" applyAlignment="1">
      <alignment horizontal="right" vertical="center" shrinkToFit="1"/>
    </xf>
    <xf numFmtId="176" fontId="31" fillId="0" borderId="57" xfId="0" applyNumberFormat="1" applyFont="1" applyFill="1" applyBorder="1" applyAlignment="1" applyProtection="1">
      <alignment vertical="center" shrinkToFit="1"/>
      <protection locked="0"/>
    </xf>
    <xf numFmtId="176" fontId="31" fillId="0" borderId="25" xfId="0" applyNumberFormat="1" applyFont="1" applyFill="1" applyBorder="1" applyAlignment="1" applyProtection="1">
      <alignment vertical="center" shrinkToFit="1"/>
      <protection locked="0"/>
    </xf>
    <xf numFmtId="176" fontId="31" fillId="0" borderId="43" xfId="0" applyNumberFormat="1" applyFont="1" applyFill="1" applyBorder="1" applyAlignment="1" applyProtection="1">
      <alignment vertical="center" shrinkToFit="1"/>
      <protection locked="0"/>
    </xf>
    <xf numFmtId="176" fontId="31" fillId="0" borderId="24" xfId="0" applyNumberFormat="1" applyFont="1" applyFill="1" applyBorder="1" applyAlignment="1" applyProtection="1">
      <alignment vertical="center" shrinkToFit="1"/>
      <protection locked="0"/>
    </xf>
    <xf numFmtId="176" fontId="31" fillId="0" borderId="26" xfId="0" applyNumberFormat="1" applyFont="1" applyFill="1" applyBorder="1" applyAlignment="1" applyProtection="1">
      <alignment vertical="center" shrinkToFit="1"/>
      <protection locked="0"/>
    </xf>
    <xf numFmtId="0" fontId="31" fillId="0" borderId="13" xfId="3" applyNumberFormat="1" applyFont="1" applyFill="1" applyBorder="1" applyAlignment="1">
      <alignment horizontal="center" vertical="center" shrinkToFit="1"/>
    </xf>
    <xf numFmtId="0" fontId="39" fillId="0" borderId="0" xfId="0" applyFont="1" applyFill="1" applyAlignment="1">
      <alignment vertical="center"/>
    </xf>
    <xf numFmtId="0" fontId="31" fillId="0" borderId="0" xfId="0" applyFont="1" applyFill="1" applyAlignment="1">
      <alignment vertical="center"/>
    </xf>
    <xf numFmtId="0" fontId="40" fillId="0" borderId="0" xfId="0" applyFont="1" applyFill="1" applyAlignment="1">
      <alignment horizontal="center" vertical="center" wrapText="1"/>
    </xf>
    <xf numFmtId="0" fontId="40" fillId="0" borderId="0" xfId="0" applyFont="1" applyFill="1" applyAlignment="1">
      <alignment horizontal="center" vertical="center"/>
    </xf>
    <xf numFmtId="0" fontId="41" fillId="0" borderId="0" xfId="0" applyFont="1" applyFill="1" applyBorder="1" applyAlignment="1">
      <alignment vertical="center"/>
    </xf>
    <xf numFmtId="0" fontId="31" fillId="0" borderId="0" xfId="0" applyNumberFormat="1" applyFont="1" applyFill="1" applyBorder="1" applyAlignment="1">
      <alignment horizontal="center" vertical="center" shrinkToFit="1"/>
    </xf>
    <xf numFmtId="0" fontId="31" fillId="0" borderId="37" xfId="0" applyNumberFormat="1" applyFont="1" applyFill="1" applyBorder="1" applyAlignment="1">
      <alignment shrinkToFit="1"/>
    </xf>
    <xf numFmtId="0" fontId="42" fillId="0" borderId="37" xfId="0" applyNumberFormat="1" applyFont="1" applyFill="1" applyBorder="1" applyAlignment="1">
      <alignment horizontal="center" wrapText="1" shrinkToFit="1"/>
    </xf>
    <xf numFmtId="0" fontId="42" fillId="0" borderId="37" xfId="0" applyNumberFormat="1" applyFont="1" applyFill="1" applyBorder="1" applyAlignment="1">
      <alignment horizontal="center" shrinkToFit="1"/>
    </xf>
    <xf numFmtId="0" fontId="42" fillId="0" borderId="37" xfId="0" applyNumberFormat="1" applyFont="1" applyFill="1" applyBorder="1" applyAlignment="1">
      <alignment horizontal="right" shrinkToFit="1"/>
    </xf>
    <xf numFmtId="0" fontId="31" fillId="0" borderId="1" xfId="3" applyNumberFormat="1" applyFont="1" applyFill="1" applyBorder="1" applyAlignment="1" applyProtection="1">
      <alignment horizontal="center" vertical="center" wrapText="1" shrinkToFit="1"/>
      <protection locked="0"/>
    </xf>
    <xf numFmtId="0" fontId="31" fillId="0" borderId="1" xfId="3" applyFont="1" applyFill="1" applyBorder="1" applyAlignment="1" applyProtection="1">
      <alignment horizontal="center" vertical="center" wrapText="1" shrinkToFit="1"/>
      <protection locked="0"/>
    </xf>
    <xf numFmtId="0" fontId="31" fillId="0" borderId="1" xfId="3" applyNumberFormat="1" applyFont="1" applyFill="1" applyBorder="1" applyAlignment="1">
      <alignment vertical="center" wrapText="1" shrinkToFit="1"/>
    </xf>
    <xf numFmtId="0" fontId="40" fillId="0" borderId="0" xfId="0" applyFont="1" applyFill="1" applyAlignment="1">
      <alignment vertical="center" wrapText="1"/>
    </xf>
    <xf numFmtId="0" fontId="31" fillId="0" borderId="0" xfId="0" applyFont="1" applyFill="1" applyAlignment="1">
      <alignment vertical="center" wrapText="1"/>
    </xf>
    <xf numFmtId="0" fontId="31" fillId="0" borderId="12" xfId="3" applyNumberFormat="1" applyFont="1" applyFill="1" applyBorder="1" applyAlignment="1">
      <alignment horizontal="center" vertical="center" shrinkToFit="1"/>
    </xf>
    <xf numFmtId="0" fontId="31" fillId="0" borderId="12" xfId="3" applyNumberFormat="1" applyFont="1" applyFill="1" applyBorder="1" applyAlignment="1">
      <alignment vertical="center" shrinkToFit="1"/>
    </xf>
    <xf numFmtId="0" fontId="31" fillId="0" borderId="12" xfId="3" applyNumberFormat="1" applyFont="1" applyFill="1" applyBorder="1" applyAlignment="1">
      <alignment horizontal="center" vertical="center" wrapText="1" shrinkToFit="1"/>
    </xf>
    <xf numFmtId="0" fontId="31" fillId="0" borderId="13" xfId="3" applyNumberFormat="1" applyFont="1" applyFill="1" applyBorder="1" applyAlignment="1">
      <alignment vertical="center" shrinkToFit="1"/>
    </xf>
    <xf numFmtId="0" fontId="31" fillId="0" borderId="13" xfId="3" applyNumberFormat="1" applyFont="1" applyFill="1" applyBorder="1" applyAlignment="1">
      <alignment horizontal="center" vertical="center" wrapText="1" shrinkToFit="1"/>
    </xf>
    <xf numFmtId="0" fontId="31" fillId="0" borderId="13" xfId="3" applyNumberFormat="1" applyFont="1" applyFill="1" applyBorder="1" applyAlignment="1">
      <alignment vertical="center" wrapText="1" shrinkToFit="1"/>
    </xf>
    <xf numFmtId="0" fontId="31" fillId="0" borderId="35" xfId="0" applyFont="1" applyFill="1" applyBorder="1" applyAlignment="1" applyProtection="1">
      <alignment vertical="center" shrinkToFit="1"/>
      <protection locked="0"/>
    </xf>
    <xf numFmtId="0" fontId="31" fillId="0" borderId="11" xfId="0" applyFont="1" applyFill="1" applyBorder="1" applyAlignment="1" applyProtection="1">
      <alignment vertical="center" shrinkToFit="1"/>
      <protection locked="0"/>
    </xf>
    <xf numFmtId="0" fontId="31" fillId="0" borderId="3" xfId="0" applyFont="1" applyFill="1" applyBorder="1" applyAlignment="1" applyProtection="1">
      <alignment vertical="center" shrinkToFit="1"/>
      <protection locked="0"/>
    </xf>
    <xf numFmtId="0" fontId="31" fillId="0" borderId="13" xfId="0" applyFont="1" applyFill="1" applyBorder="1" applyAlignment="1">
      <alignment horizontal="center" vertical="center" shrinkToFit="1"/>
    </xf>
    <xf numFmtId="0" fontId="31" fillId="0" borderId="13" xfId="0" applyNumberFormat="1" applyFont="1" applyFill="1" applyBorder="1" applyAlignment="1">
      <alignment horizontal="center" vertical="center" shrinkToFit="1"/>
    </xf>
    <xf numFmtId="0" fontId="31" fillId="0" borderId="13" xfId="0" applyNumberFormat="1" applyFont="1" applyFill="1" applyBorder="1" applyAlignment="1">
      <alignment vertical="center" shrinkToFit="1"/>
    </xf>
    <xf numFmtId="0" fontId="31" fillId="0" borderId="13" xfId="0" applyNumberFormat="1" applyFont="1" applyFill="1" applyBorder="1" applyAlignment="1">
      <alignment horizontal="center" vertical="center" wrapText="1" shrinkToFit="1"/>
    </xf>
    <xf numFmtId="0" fontId="33" fillId="0" borderId="13" xfId="3" applyNumberFormat="1" applyFont="1" applyFill="1" applyBorder="1" applyAlignment="1">
      <alignment horizontal="center" vertical="center" shrinkToFit="1"/>
    </xf>
    <xf numFmtId="0" fontId="33" fillId="0" borderId="13" xfId="3" applyNumberFormat="1" applyFont="1" applyFill="1" applyBorder="1" applyAlignment="1">
      <alignment vertical="center" shrinkToFit="1"/>
    </xf>
    <xf numFmtId="0" fontId="33" fillId="0" borderId="13" xfId="3" applyNumberFormat="1" applyFont="1" applyFill="1" applyBorder="1" applyAlignment="1">
      <alignment horizontal="center" vertical="center" wrapText="1" shrinkToFit="1"/>
    </xf>
    <xf numFmtId="0" fontId="31" fillId="0" borderId="14" xfId="0" applyNumberFormat="1" applyFont="1" applyFill="1" applyBorder="1" applyAlignment="1">
      <alignment horizontal="center" vertical="center" shrinkToFit="1"/>
    </xf>
    <xf numFmtId="0" fontId="31" fillId="0" borderId="14" xfId="0" applyNumberFormat="1" applyFont="1" applyFill="1" applyBorder="1" applyAlignment="1">
      <alignment vertical="center" shrinkToFit="1"/>
    </xf>
    <xf numFmtId="0" fontId="33" fillId="0" borderId="12" xfId="4" applyNumberFormat="1" applyFont="1" applyFill="1" applyBorder="1" applyAlignment="1">
      <alignment horizontal="center" vertical="center" shrinkToFit="1"/>
    </xf>
    <xf numFmtId="0" fontId="33" fillId="0" borderId="12" xfId="4" applyNumberFormat="1" applyFont="1" applyFill="1" applyBorder="1" applyAlignment="1">
      <alignment vertical="center" shrinkToFit="1"/>
    </xf>
    <xf numFmtId="0" fontId="31" fillId="0" borderId="13" xfId="3" applyNumberFormat="1" applyFont="1" applyFill="1" applyBorder="1" applyAlignment="1">
      <alignment horizontal="center" vertical="center" wrapText="1"/>
    </xf>
    <xf numFmtId="0" fontId="31" fillId="0" borderId="13" xfId="3" applyFont="1" applyFill="1" applyBorder="1" applyAlignment="1">
      <alignment horizontal="center" vertical="center" shrinkToFit="1"/>
    </xf>
    <xf numFmtId="0" fontId="31" fillId="0" borderId="13" xfId="3" applyFont="1" applyFill="1" applyBorder="1" applyAlignment="1">
      <alignment vertical="center" shrinkToFit="1"/>
    </xf>
    <xf numFmtId="0" fontId="31" fillId="0" borderId="13" xfId="3" applyFont="1" applyFill="1" applyBorder="1" applyAlignment="1">
      <alignment horizontal="center" vertical="center" wrapText="1" shrinkToFit="1"/>
    </xf>
    <xf numFmtId="0" fontId="31" fillId="0" borderId="13" xfId="0" applyNumberFormat="1" applyFont="1" applyFill="1" applyBorder="1" applyAlignment="1">
      <alignment vertical="center" wrapText="1" shrinkToFit="1"/>
    </xf>
    <xf numFmtId="0" fontId="31" fillId="0" borderId="14" xfId="0" applyNumberFormat="1" applyFont="1" applyFill="1" applyBorder="1" applyAlignment="1">
      <alignment horizontal="center" vertical="center" wrapText="1" shrinkToFit="1"/>
    </xf>
    <xf numFmtId="0" fontId="31" fillId="0" borderId="12" xfId="0" applyFont="1" applyFill="1" applyBorder="1" applyAlignment="1">
      <alignment horizontal="center" vertical="center" shrinkToFit="1"/>
    </xf>
    <xf numFmtId="0" fontId="31" fillId="0" borderId="39" xfId="3" applyFont="1" applyFill="1" applyBorder="1" applyAlignment="1">
      <alignment horizontal="center" vertical="center" wrapText="1" shrinkToFit="1"/>
    </xf>
    <xf numFmtId="0" fontId="31" fillId="0" borderId="14" xfId="3" applyFont="1" applyFill="1" applyBorder="1" applyAlignment="1">
      <alignment horizontal="center" vertical="center" shrinkToFit="1"/>
    </xf>
    <xf numFmtId="0" fontId="31" fillId="0" borderId="14" xfId="3" applyFont="1" applyFill="1" applyBorder="1" applyAlignment="1">
      <alignment vertical="center" shrinkToFit="1"/>
    </xf>
    <xf numFmtId="0" fontId="31" fillId="0" borderId="65" xfId="3" applyFont="1" applyFill="1" applyBorder="1" applyAlignment="1">
      <alignment horizontal="center" vertical="center" shrinkToFit="1"/>
    </xf>
    <xf numFmtId="0" fontId="31" fillId="0" borderId="6" xfId="0" applyNumberFormat="1" applyFont="1" applyFill="1" applyBorder="1" applyAlignment="1">
      <alignment horizontal="center" vertical="center" shrinkToFit="1"/>
    </xf>
    <xf numFmtId="0" fontId="31" fillId="0" borderId="68" xfId="0" applyFont="1" applyFill="1" applyBorder="1" applyAlignment="1">
      <alignment vertical="center"/>
    </xf>
    <xf numFmtId="0" fontId="31" fillId="0" borderId="2" xfId="0" applyFont="1" applyFill="1" applyBorder="1" applyAlignment="1">
      <alignment horizontal="center" vertical="center" wrapText="1"/>
    </xf>
    <xf numFmtId="0" fontId="40" fillId="0" borderId="67" xfId="0" applyFont="1" applyFill="1" applyBorder="1" applyAlignment="1">
      <alignment vertical="center"/>
    </xf>
    <xf numFmtId="0" fontId="31" fillId="0" borderId="59" xfId="0" applyNumberFormat="1" applyFont="1" applyFill="1" applyBorder="1" applyAlignment="1">
      <alignment vertical="center" shrinkToFit="1"/>
    </xf>
    <xf numFmtId="0" fontId="31" fillId="0" borderId="13" xfId="0" applyNumberFormat="1" applyFont="1" applyFill="1" applyBorder="1" applyAlignment="1" applyProtection="1">
      <alignment horizontal="center" vertical="center" shrinkToFit="1"/>
      <protection locked="0"/>
    </xf>
    <xf numFmtId="0" fontId="31" fillId="0" borderId="13" xfId="0" applyFont="1" applyFill="1" applyBorder="1" applyAlignment="1" applyProtection="1">
      <alignment vertical="center" shrinkToFit="1"/>
      <protection locked="0"/>
    </xf>
    <xf numFmtId="0" fontId="31" fillId="0" borderId="13" xfId="0" applyFont="1" applyFill="1" applyBorder="1" applyAlignment="1" applyProtection="1">
      <alignment horizontal="center" vertical="center" shrinkToFit="1"/>
      <protection locked="0"/>
    </xf>
    <xf numFmtId="0" fontId="31" fillId="0" borderId="13" xfId="3" applyNumberFormat="1" applyFont="1" applyFill="1" applyBorder="1" applyAlignment="1" applyProtection="1">
      <alignment horizontal="center" vertical="center" shrinkToFit="1"/>
      <protection locked="0"/>
    </xf>
    <xf numFmtId="0" fontId="31" fillId="0" borderId="14" xfId="3" applyFont="1" applyFill="1" applyBorder="1" applyAlignment="1">
      <alignment horizontal="center" vertical="center" wrapText="1" shrinkToFit="1"/>
    </xf>
    <xf numFmtId="0" fontId="31" fillId="0" borderId="27" xfId="0" applyFont="1" applyFill="1" applyBorder="1" applyAlignment="1" applyProtection="1">
      <alignment vertical="center" shrinkToFit="1"/>
      <protection locked="0"/>
    </xf>
    <xf numFmtId="0" fontId="31" fillId="0" borderId="0" xfId="0" applyFont="1" applyFill="1" applyBorder="1" applyAlignment="1" applyProtection="1">
      <alignment vertical="center" shrinkToFit="1"/>
      <protection locked="0"/>
    </xf>
    <xf numFmtId="0" fontId="31" fillId="0" borderId="12" xfId="3" applyNumberFormat="1" applyFont="1" applyFill="1" applyBorder="1" applyAlignment="1">
      <alignment vertical="center" wrapText="1" shrinkToFit="1"/>
    </xf>
    <xf numFmtId="0" fontId="31" fillId="0" borderId="13" xfId="0" applyFont="1" applyFill="1" applyBorder="1" applyAlignment="1">
      <alignment vertical="center" shrinkToFit="1"/>
    </xf>
    <xf numFmtId="0" fontId="33" fillId="0" borderId="13" xfId="3" applyNumberFormat="1" applyFont="1" applyFill="1" applyBorder="1" applyAlignment="1">
      <alignment vertical="center" wrapText="1" shrinkToFit="1"/>
    </xf>
    <xf numFmtId="0" fontId="31" fillId="0" borderId="13" xfId="3" applyFont="1" applyFill="1" applyBorder="1" applyAlignment="1">
      <alignment vertical="center" wrapText="1" shrinkToFit="1"/>
    </xf>
    <xf numFmtId="0" fontId="31" fillId="0" borderId="14" xfId="3" applyFont="1" applyFill="1" applyBorder="1" applyAlignment="1">
      <alignment vertical="center" wrapText="1" shrinkToFit="1"/>
    </xf>
    <xf numFmtId="0" fontId="31" fillId="0" borderId="13" xfId="0" applyNumberFormat="1" applyFont="1" applyFill="1" applyBorder="1" applyAlignment="1">
      <alignment horizontal="center" vertical="center" wrapText="1"/>
    </xf>
    <xf numFmtId="0" fontId="31" fillId="0" borderId="65" xfId="0" applyNumberFormat="1" applyFont="1" applyFill="1" applyBorder="1" applyAlignment="1">
      <alignment horizontal="center" vertical="center" shrinkToFit="1"/>
    </xf>
    <xf numFmtId="0" fontId="31" fillId="0" borderId="65" xfId="3" applyFont="1" applyFill="1" applyBorder="1" applyAlignment="1" applyProtection="1">
      <alignment horizontal="center" vertical="center" shrinkToFit="1"/>
      <protection locked="0"/>
    </xf>
    <xf numFmtId="0" fontId="31" fillId="0" borderId="65" xfId="0" applyNumberFormat="1" applyFont="1" applyFill="1" applyBorder="1" applyAlignment="1">
      <alignment vertical="center" shrinkToFit="1"/>
    </xf>
    <xf numFmtId="0" fontId="31" fillId="0" borderId="53" xfId="3" applyNumberFormat="1" applyFont="1" applyFill="1" applyBorder="1" applyAlignment="1">
      <alignment horizontal="center" vertical="center" shrinkToFit="1"/>
    </xf>
    <xf numFmtId="0" fontId="31" fillId="0" borderId="53" xfId="3" applyNumberFormat="1" applyFont="1" applyFill="1" applyBorder="1" applyAlignment="1">
      <alignment horizontal="center" vertical="center" wrapText="1" shrinkToFit="1"/>
    </xf>
    <xf numFmtId="0" fontId="31" fillId="0" borderId="53" xfId="3" applyNumberFormat="1" applyFont="1" applyFill="1" applyBorder="1" applyAlignment="1">
      <alignment vertical="center" shrinkToFit="1"/>
    </xf>
    <xf numFmtId="0" fontId="33" fillId="0" borderId="12" xfId="4" applyNumberFormat="1" applyFont="1" applyFill="1" applyBorder="1" applyAlignment="1">
      <alignment horizontal="center" vertical="center" wrapText="1" shrinkToFit="1"/>
    </xf>
    <xf numFmtId="0" fontId="31" fillId="0" borderId="65" xfId="0" applyNumberFormat="1" applyFont="1" applyFill="1" applyBorder="1" applyAlignment="1">
      <alignment horizontal="center" vertical="center" wrapText="1" shrinkToFit="1"/>
    </xf>
    <xf numFmtId="0" fontId="31" fillId="0" borderId="0" xfId="0" applyNumberFormat="1" applyFont="1" applyFill="1" applyBorder="1" applyAlignment="1">
      <alignment horizontal="center" vertical="center" wrapText="1" shrinkToFit="1"/>
    </xf>
    <xf numFmtId="0" fontId="31" fillId="0" borderId="1" xfId="0" applyNumberFormat="1" applyFont="1" applyFill="1" applyBorder="1" applyAlignment="1">
      <alignment horizontal="center" vertical="center" shrinkToFit="1"/>
    </xf>
    <xf numFmtId="0" fontId="31" fillId="0" borderId="1" xfId="3" applyNumberFormat="1" applyFont="1" applyFill="1" applyBorder="1" applyAlignment="1" applyProtection="1">
      <alignment horizontal="center" vertical="center" shrinkToFit="1"/>
      <protection locked="0"/>
    </xf>
    <xf numFmtId="0" fontId="31" fillId="0" borderId="1" xfId="3" applyNumberFormat="1" applyFont="1" applyFill="1" applyBorder="1" applyAlignment="1">
      <alignment horizontal="center" vertical="center" shrinkToFit="1"/>
    </xf>
    <xf numFmtId="0" fontId="31" fillId="0" borderId="1" xfId="3" applyNumberFormat="1" applyFont="1" applyFill="1" applyBorder="1" applyAlignment="1">
      <alignment vertical="center" shrinkToFit="1"/>
    </xf>
    <xf numFmtId="0" fontId="31" fillId="0" borderId="14" xfId="0" applyNumberFormat="1" applyFont="1" applyFill="1" applyBorder="1" applyAlignment="1">
      <alignment vertical="center" wrapText="1" shrinkToFit="1"/>
    </xf>
    <xf numFmtId="0" fontId="42" fillId="0" borderId="13" xfId="3" applyNumberFormat="1" applyFont="1" applyFill="1" applyBorder="1" applyAlignment="1">
      <alignment horizontal="center" vertical="center" wrapText="1" shrinkToFit="1"/>
    </xf>
    <xf numFmtId="0" fontId="43" fillId="0" borderId="13" xfId="3" applyNumberFormat="1" applyFont="1" applyFill="1" applyBorder="1" applyAlignment="1">
      <alignment horizontal="center" vertical="center" wrapText="1" shrinkToFit="1"/>
    </xf>
    <xf numFmtId="0" fontId="42" fillId="0" borderId="0" xfId="0" applyNumberFormat="1" applyFont="1" applyFill="1" applyBorder="1" applyAlignment="1">
      <alignment horizontal="center" vertical="center" wrapText="1" shrinkToFit="1"/>
    </xf>
    <xf numFmtId="0" fontId="33" fillId="0" borderId="13" xfId="0" applyNumberFormat="1" applyFont="1" applyFill="1" applyBorder="1" applyAlignment="1">
      <alignment horizontal="center" vertical="center" shrinkToFit="1"/>
    </xf>
    <xf numFmtId="0" fontId="33" fillId="0" borderId="13" xfId="0" applyNumberFormat="1" applyFont="1" applyFill="1" applyBorder="1" applyAlignment="1">
      <alignment vertical="center" wrapText="1" shrinkToFit="1"/>
    </xf>
    <xf numFmtId="0" fontId="31" fillId="0" borderId="12" xfId="0" applyNumberFormat="1" applyFont="1" applyFill="1" applyBorder="1" applyAlignment="1">
      <alignment horizontal="center" vertical="center" shrinkToFit="1"/>
    </xf>
    <xf numFmtId="0" fontId="31" fillId="0" borderId="12" xfId="0" applyNumberFormat="1" applyFont="1" applyFill="1" applyBorder="1" applyAlignment="1">
      <alignment vertical="center" wrapText="1" shrinkToFit="1"/>
    </xf>
    <xf numFmtId="0" fontId="31" fillId="0" borderId="13" xfId="0" applyFont="1" applyFill="1" applyBorder="1" applyAlignment="1" applyProtection="1">
      <alignment horizontal="center" vertical="center" wrapText="1"/>
      <protection locked="0"/>
    </xf>
    <xf numFmtId="0" fontId="31" fillId="0" borderId="0" xfId="0" applyNumberFormat="1" applyFont="1" applyFill="1" applyBorder="1" applyAlignment="1" applyProtection="1">
      <alignment horizontal="center" vertical="center" shrinkToFit="1"/>
      <protection locked="0"/>
    </xf>
    <xf numFmtId="0" fontId="31" fillId="0" borderId="0" xfId="0" applyFont="1" applyFill="1" applyBorder="1" applyAlignment="1" applyProtection="1">
      <alignment vertical="center" wrapText="1"/>
      <protection locked="0"/>
    </xf>
    <xf numFmtId="0" fontId="31" fillId="0" borderId="65" xfId="0" applyNumberFormat="1" applyFont="1" applyFill="1" applyBorder="1" applyAlignment="1">
      <alignment vertical="center" wrapText="1" shrinkToFit="1"/>
    </xf>
    <xf numFmtId="0" fontId="31" fillId="0" borderId="53" xfId="0" applyFont="1" applyFill="1" applyBorder="1" applyAlignment="1">
      <alignment horizontal="center" vertical="center" shrinkToFit="1"/>
    </xf>
    <xf numFmtId="0" fontId="31" fillId="0" borderId="53" xfId="3" applyNumberFormat="1" applyFont="1" applyFill="1" applyBorder="1" applyAlignment="1">
      <alignment vertical="center" wrapText="1" shrinkToFit="1"/>
    </xf>
    <xf numFmtId="0" fontId="43" fillId="0" borderId="1" xfId="0" applyNumberFormat="1" applyFont="1" applyFill="1" applyBorder="1" applyAlignment="1">
      <alignment horizontal="center" vertical="center" wrapText="1" shrinkToFit="1"/>
    </xf>
    <xf numFmtId="0" fontId="31" fillId="0" borderId="1" xfId="3" applyFont="1" applyFill="1" applyBorder="1" applyAlignment="1">
      <alignment horizontal="center" vertical="center"/>
    </xf>
    <xf numFmtId="0" fontId="31" fillId="0" borderId="3" xfId="3" applyFont="1" applyFill="1" applyBorder="1" applyAlignment="1">
      <alignment horizontal="center" vertical="center"/>
    </xf>
    <xf numFmtId="0" fontId="31" fillId="0" borderId="1" xfId="3" applyFont="1" applyFill="1" applyBorder="1" applyAlignment="1">
      <alignment vertical="center"/>
    </xf>
    <xf numFmtId="0" fontId="31" fillId="0" borderId="4" xfId="0" applyFont="1" applyFill="1" applyBorder="1" applyAlignment="1">
      <alignment horizontal="center" vertical="center" shrinkToFit="1"/>
    </xf>
    <xf numFmtId="0" fontId="31" fillId="0" borderId="53" xfId="3" applyFont="1" applyFill="1" applyBorder="1" applyAlignment="1">
      <alignment horizontal="center" vertical="center"/>
    </xf>
    <xf numFmtId="0" fontId="31" fillId="0" borderId="53" xfId="3" applyFont="1" applyFill="1" applyBorder="1" applyAlignment="1">
      <alignment vertical="center"/>
    </xf>
    <xf numFmtId="0" fontId="31" fillId="0" borderId="13" xfId="3" applyFont="1" applyFill="1" applyBorder="1" applyAlignment="1">
      <alignment horizontal="center" vertical="center"/>
    </xf>
    <xf numFmtId="0" fontId="31" fillId="0" borderId="13" xfId="3" applyFont="1" applyFill="1" applyBorder="1" applyAlignment="1">
      <alignment vertical="center"/>
    </xf>
    <xf numFmtId="0" fontId="31" fillId="0" borderId="13" xfId="0" applyFont="1" applyFill="1" applyBorder="1" applyAlignment="1">
      <alignment horizontal="center" vertical="center"/>
    </xf>
    <xf numFmtId="0" fontId="31" fillId="0" borderId="13" xfId="0" applyFont="1" applyFill="1" applyBorder="1" applyAlignment="1">
      <alignment vertical="center"/>
    </xf>
    <xf numFmtId="0" fontId="33" fillId="0" borderId="13" xfId="3" applyFont="1" applyFill="1" applyBorder="1" applyAlignment="1">
      <alignment horizontal="center" vertical="center"/>
    </xf>
    <xf numFmtId="0" fontId="31" fillId="0" borderId="14" xfId="0" applyFont="1" applyFill="1" applyBorder="1" applyAlignment="1">
      <alignment horizontal="center" vertical="center" shrinkToFit="1"/>
    </xf>
    <xf numFmtId="0" fontId="31" fillId="0" borderId="14" xfId="0" applyFont="1" applyFill="1" applyBorder="1" applyAlignment="1">
      <alignment horizontal="center" vertical="center"/>
    </xf>
    <xf numFmtId="0" fontId="31" fillId="0" borderId="14" xfId="0" applyFont="1" applyFill="1" applyBorder="1" applyAlignment="1">
      <alignment vertical="center"/>
    </xf>
    <xf numFmtId="0" fontId="31" fillId="0" borderId="53" xfId="4" applyFont="1" applyFill="1" applyBorder="1" applyAlignment="1">
      <alignment horizontal="center" vertical="center"/>
    </xf>
    <xf numFmtId="0" fontId="31" fillId="0" borderId="12" xfId="3" applyFont="1" applyFill="1" applyBorder="1" applyAlignment="1">
      <alignment horizontal="center" vertical="center" shrinkToFit="1"/>
    </xf>
    <xf numFmtId="0" fontId="40" fillId="0" borderId="13" xfId="3" applyFont="1" applyFill="1" applyBorder="1" applyAlignment="1">
      <alignment vertical="center"/>
    </xf>
    <xf numFmtId="0" fontId="40" fillId="0" borderId="0" xfId="3" applyFont="1" applyFill="1" applyAlignment="1">
      <alignment vertical="center"/>
    </xf>
    <xf numFmtId="0" fontId="31" fillId="0" borderId="2" xfId="0" applyNumberFormat="1" applyFont="1" applyFill="1" applyBorder="1" applyAlignment="1">
      <alignment horizontal="center" vertical="center" shrinkToFit="1"/>
    </xf>
    <xf numFmtId="0" fontId="31" fillId="0" borderId="11" xfId="0" applyNumberFormat="1" applyFont="1" applyFill="1" applyBorder="1" applyAlignment="1">
      <alignment horizontal="center" vertical="center" shrinkToFit="1"/>
    </xf>
    <xf numFmtId="0" fontId="31" fillId="0" borderId="0" xfId="0" applyNumberFormat="1" applyFont="1" applyFill="1" applyBorder="1" applyAlignment="1">
      <alignment vertical="center" shrinkToFit="1"/>
    </xf>
    <xf numFmtId="0" fontId="31" fillId="0" borderId="12" xfId="3" applyFont="1" applyFill="1" applyBorder="1" applyAlignment="1">
      <alignment horizontal="center" vertical="center"/>
    </xf>
    <xf numFmtId="0" fontId="31" fillId="0" borderId="12" xfId="3" applyFont="1" applyFill="1" applyBorder="1" applyAlignment="1">
      <alignment vertical="center" shrinkToFit="1"/>
    </xf>
    <xf numFmtId="0" fontId="31" fillId="0" borderId="14" xfId="3" applyFont="1" applyFill="1" applyBorder="1" applyAlignment="1">
      <alignment horizontal="left" vertical="center" shrinkToFit="1"/>
    </xf>
    <xf numFmtId="0" fontId="31" fillId="0" borderId="65" xfId="0" applyFont="1" applyFill="1" applyBorder="1" applyAlignment="1">
      <alignment horizontal="center" vertical="center"/>
    </xf>
    <xf numFmtId="0" fontId="31" fillId="0" borderId="65" xfId="0" applyFont="1" applyFill="1" applyBorder="1" applyAlignment="1">
      <alignment vertical="center" shrinkToFit="1"/>
    </xf>
    <xf numFmtId="0" fontId="31" fillId="0" borderId="65" xfId="0" applyFont="1" applyFill="1" applyBorder="1" applyAlignment="1">
      <alignment vertical="center"/>
    </xf>
    <xf numFmtId="0" fontId="31" fillId="0" borderId="53" xfId="3" applyFont="1" applyFill="1" applyBorder="1" applyAlignment="1">
      <alignment vertical="center" shrinkToFit="1"/>
    </xf>
    <xf numFmtId="0" fontId="33" fillId="0" borderId="12" xfId="4" applyFont="1" applyFill="1" applyBorder="1" applyAlignment="1">
      <alignment horizontal="center" vertical="center"/>
    </xf>
    <xf numFmtId="0" fontId="31" fillId="0" borderId="14" xfId="0" applyFont="1" applyFill="1" applyBorder="1" applyAlignment="1">
      <alignment vertical="center" shrinkToFit="1"/>
    </xf>
    <xf numFmtId="0" fontId="31" fillId="0" borderId="65" xfId="0" applyNumberFormat="1" applyFont="1" applyFill="1" applyBorder="1" applyAlignment="1" applyProtection="1">
      <alignment horizontal="center" vertical="center" shrinkToFit="1"/>
      <protection locked="0"/>
    </xf>
    <xf numFmtId="0" fontId="31" fillId="0" borderId="19" xfId="3" applyNumberFormat="1" applyFont="1" applyFill="1" applyBorder="1" applyAlignment="1">
      <alignment horizontal="center" vertical="center" shrinkToFit="1"/>
    </xf>
    <xf numFmtId="0" fontId="31" fillId="0" borderId="1" xfId="0" applyNumberFormat="1" applyFont="1" applyFill="1" applyBorder="1" applyAlignment="1">
      <alignment horizontal="center" vertical="center" wrapText="1" shrinkToFit="1"/>
    </xf>
    <xf numFmtId="0" fontId="42" fillId="0" borderId="1" xfId="0" applyNumberFormat="1" applyFont="1" applyFill="1" applyBorder="1" applyAlignment="1">
      <alignment horizontal="center" vertical="center" wrapText="1" shrinkToFit="1"/>
    </xf>
    <xf numFmtId="38" fontId="42" fillId="0" borderId="1" xfId="2" applyFont="1" applyFill="1" applyBorder="1" applyAlignment="1">
      <alignment horizontal="center" vertical="center" wrapText="1" shrinkToFit="1"/>
    </xf>
    <xf numFmtId="0" fontId="31" fillId="0" borderId="15" xfId="3" applyNumberFormat="1" applyFont="1" applyFill="1" applyBorder="1" applyAlignment="1">
      <alignment horizontal="center" vertical="center" shrinkToFit="1"/>
    </xf>
    <xf numFmtId="0" fontId="31" fillId="0" borderId="16" xfId="3" applyNumberFormat="1" applyFont="1" applyFill="1" applyBorder="1" applyAlignment="1">
      <alignment horizontal="center" vertical="center" shrinkToFit="1"/>
    </xf>
    <xf numFmtId="0" fontId="31" fillId="0" borderId="1" xfId="3" applyNumberFormat="1" applyFont="1" applyFill="1" applyBorder="1" applyAlignment="1">
      <alignment horizontal="right" vertical="center" shrinkToFit="1"/>
    </xf>
    <xf numFmtId="38" fontId="31" fillId="0" borderId="1" xfId="2" applyFont="1" applyFill="1" applyBorder="1" applyAlignment="1">
      <alignment vertical="center" shrinkToFit="1"/>
    </xf>
    <xf numFmtId="0" fontId="31" fillId="0" borderId="18" xfId="3" applyNumberFormat="1" applyFont="1" applyFill="1" applyBorder="1" applyAlignment="1">
      <alignment horizontal="center" vertical="center" shrinkToFit="1"/>
    </xf>
    <xf numFmtId="0" fontId="31" fillId="0" borderId="21" xfId="3" applyNumberFormat="1" applyFont="1" applyFill="1" applyBorder="1" applyAlignment="1">
      <alignment horizontal="center" vertical="center" shrinkToFit="1"/>
    </xf>
    <xf numFmtId="0" fontId="31" fillId="0" borderId="22" xfId="3" applyNumberFormat="1" applyFont="1" applyFill="1" applyBorder="1" applyAlignment="1">
      <alignment horizontal="center" vertical="center" shrinkToFit="1"/>
    </xf>
    <xf numFmtId="0" fontId="31" fillId="0" borderId="21" xfId="0" applyNumberFormat="1" applyFont="1" applyFill="1" applyBorder="1" applyAlignment="1">
      <alignment horizontal="center" vertical="center" shrinkToFit="1"/>
    </xf>
    <xf numFmtId="0" fontId="31" fillId="0" borderId="22" xfId="0" applyNumberFormat="1" applyFont="1" applyFill="1" applyBorder="1" applyAlignment="1">
      <alignment horizontal="center" vertical="center" shrinkToFit="1"/>
    </xf>
    <xf numFmtId="0" fontId="33" fillId="0" borderId="21" xfId="3" applyNumberFormat="1" applyFont="1" applyFill="1" applyBorder="1" applyAlignment="1">
      <alignment horizontal="center" vertical="center" shrinkToFit="1"/>
    </xf>
    <xf numFmtId="0" fontId="33" fillId="0" borderId="22" xfId="3" applyNumberFormat="1" applyFont="1" applyFill="1" applyBorder="1" applyAlignment="1">
      <alignment horizontal="center" vertical="center" shrinkToFit="1"/>
    </xf>
    <xf numFmtId="0" fontId="31" fillId="0" borderId="24" xfId="0" applyNumberFormat="1" applyFont="1" applyFill="1" applyBorder="1" applyAlignment="1">
      <alignment horizontal="center" vertical="center" shrinkToFit="1"/>
    </xf>
    <xf numFmtId="0" fontId="31" fillId="0" borderId="25" xfId="0" applyNumberFormat="1" applyFont="1" applyFill="1" applyBorder="1" applyAlignment="1">
      <alignment horizontal="center" vertical="center" shrinkToFit="1"/>
    </xf>
    <xf numFmtId="0" fontId="31" fillId="0" borderId="19" xfId="0" applyNumberFormat="1" applyFont="1" applyFill="1" applyBorder="1" applyAlignment="1">
      <alignment horizontal="center" vertical="center" shrinkToFit="1"/>
    </xf>
    <xf numFmtId="0" fontId="31" fillId="0" borderId="100" xfId="3" applyNumberFormat="1" applyFont="1" applyFill="1" applyBorder="1" applyAlignment="1">
      <alignment horizontal="center" vertical="center" shrinkToFit="1"/>
    </xf>
    <xf numFmtId="0" fontId="31" fillId="0" borderId="21" xfId="3" applyFont="1" applyFill="1" applyBorder="1" applyAlignment="1">
      <alignment horizontal="center" vertical="center" shrinkToFit="1"/>
    </xf>
    <xf numFmtId="0" fontId="31" fillId="0" borderId="22" xfId="3" applyFont="1" applyFill="1" applyBorder="1" applyAlignment="1">
      <alignment horizontal="center" vertical="center" shrinkToFit="1"/>
    </xf>
    <xf numFmtId="0" fontId="31" fillId="0" borderId="24" xfId="3" applyFont="1" applyFill="1" applyBorder="1" applyAlignment="1">
      <alignment horizontal="center" vertical="center" shrinkToFit="1"/>
    </xf>
    <xf numFmtId="0" fontId="31" fillId="0" borderId="25" xfId="3" applyFont="1" applyFill="1" applyBorder="1" applyAlignment="1">
      <alignment horizontal="center" vertical="center" shrinkToFit="1"/>
    </xf>
    <xf numFmtId="0" fontId="31" fillId="0" borderId="30" xfId="0" applyNumberFormat="1" applyFont="1" applyFill="1" applyBorder="1" applyAlignment="1">
      <alignment horizontal="right" vertical="center" shrinkToFit="1"/>
    </xf>
    <xf numFmtId="0" fontId="31" fillId="0" borderId="1" xfId="0" applyNumberFormat="1" applyFont="1" applyFill="1" applyBorder="1" applyAlignment="1">
      <alignment horizontal="right" vertical="center" shrinkToFit="1"/>
    </xf>
    <xf numFmtId="0" fontId="31" fillId="0" borderId="6" xfId="0" applyNumberFormat="1" applyFont="1" applyFill="1" applyBorder="1" applyAlignment="1">
      <alignment horizontal="right" vertical="center" shrinkToFit="1"/>
    </xf>
    <xf numFmtId="0" fontId="31" fillId="0" borderId="6" xfId="0" applyNumberFormat="1" applyFont="1" applyFill="1" applyBorder="1" applyAlignment="1">
      <alignment vertical="center" shrinkToFit="1"/>
    </xf>
    <xf numFmtId="38" fontId="31" fillId="0" borderId="6" xfId="2" applyFont="1" applyFill="1" applyBorder="1" applyAlignment="1">
      <alignment vertical="center" shrinkToFit="1"/>
    </xf>
    <xf numFmtId="38" fontId="40" fillId="0" borderId="0" xfId="2" applyFont="1" applyFill="1" applyAlignment="1">
      <alignment vertical="center"/>
    </xf>
    <xf numFmtId="0" fontId="31" fillId="0" borderId="21" xfId="0" applyNumberFormat="1" applyFont="1" applyFill="1" applyBorder="1" applyAlignment="1" applyProtection="1">
      <alignment horizontal="center" vertical="center" shrinkToFit="1"/>
      <protection locked="0"/>
    </xf>
    <xf numFmtId="0" fontId="31" fillId="0" borderId="22" xfId="0" applyNumberFormat="1" applyFont="1" applyFill="1" applyBorder="1" applyAlignment="1" applyProtection="1">
      <alignment horizontal="center" vertical="center" shrinkToFit="1"/>
      <protection locked="0"/>
    </xf>
    <xf numFmtId="0" fontId="31" fillId="0" borderId="41" xfId="3" applyNumberFormat="1" applyFont="1" applyFill="1" applyBorder="1" applyAlignment="1">
      <alignment horizontal="center" vertical="center" shrinkToFit="1"/>
    </xf>
    <xf numFmtId="0" fontId="31" fillId="0" borderId="42" xfId="3" applyNumberFormat="1" applyFont="1" applyFill="1" applyBorder="1" applyAlignment="1">
      <alignment horizontal="center" vertical="center" shrinkToFit="1"/>
    </xf>
    <xf numFmtId="0" fontId="31" fillId="0" borderId="42" xfId="0" applyNumberFormat="1" applyFont="1" applyFill="1" applyBorder="1" applyAlignment="1" applyProtection="1">
      <alignment horizontal="center" vertical="center" shrinkToFit="1"/>
      <protection locked="0"/>
    </xf>
    <xf numFmtId="0" fontId="31" fillId="0" borderId="42" xfId="0" applyNumberFormat="1" applyFont="1" applyFill="1" applyBorder="1" applyAlignment="1">
      <alignment horizontal="center" vertical="center" shrinkToFit="1"/>
    </xf>
    <xf numFmtId="0" fontId="33" fillId="0" borderId="42" xfId="3" applyNumberFormat="1" applyFont="1" applyFill="1" applyBorder="1" applyAlignment="1">
      <alignment horizontal="center" vertical="center" shrinkToFit="1"/>
    </xf>
    <xf numFmtId="0" fontId="31" fillId="0" borderId="42" xfId="3" applyFont="1" applyFill="1" applyBorder="1" applyAlignment="1">
      <alignment horizontal="center" vertical="center" shrinkToFit="1"/>
    </xf>
    <xf numFmtId="0" fontId="31" fillId="0" borderId="43" xfId="3" applyFont="1" applyFill="1" applyBorder="1" applyAlignment="1">
      <alignment horizontal="center" vertical="center" shrinkToFit="1"/>
    </xf>
    <xf numFmtId="0" fontId="31" fillId="0" borderId="78" xfId="0" applyNumberFormat="1" applyFont="1" applyFill="1" applyBorder="1" applyAlignment="1">
      <alignment horizontal="center" vertical="center" shrinkToFit="1"/>
    </xf>
    <xf numFmtId="0" fontId="31" fillId="0" borderId="84" xfId="0" applyNumberFormat="1" applyFont="1" applyFill="1" applyBorder="1" applyAlignment="1">
      <alignment horizontal="center" vertical="center" shrinkToFit="1"/>
    </xf>
    <xf numFmtId="0" fontId="31" fillId="0" borderId="83" xfId="0" applyNumberFormat="1" applyFont="1" applyFill="1" applyBorder="1" applyAlignment="1">
      <alignment horizontal="center" vertical="center" shrinkToFit="1"/>
    </xf>
    <xf numFmtId="0" fontId="31" fillId="0" borderId="96" xfId="3" applyNumberFormat="1" applyFont="1" applyFill="1" applyBorder="1" applyAlignment="1">
      <alignment horizontal="center" vertical="center" shrinkToFit="1"/>
    </xf>
    <xf numFmtId="0" fontId="31" fillId="0" borderId="97" xfId="3" applyNumberFormat="1" applyFont="1" applyFill="1" applyBorder="1" applyAlignment="1">
      <alignment horizontal="center" vertical="center" shrinkToFit="1"/>
    </xf>
    <xf numFmtId="0" fontId="31" fillId="0" borderId="41" xfId="0" applyNumberFormat="1" applyFont="1" applyFill="1" applyBorder="1" applyAlignment="1">
      <alignment horizontal="center" vertical="center" shrinkToFit="1"/>
    </xf>
    <xf numFmtId="0" fontId="31" fillId="0" borderId="43" xfId="0" applyNumberFormat="1" applyFont="1" applyFill="1" applyBorder="1" applyAlignment="1">
      <alignment horizontal="center" vertical="center" shrinkToFit="1"/>
    </xf>
    <xf numFmtId="0" fontId="31" fillId="0" borderId="78" xfId="0" applyNumberFormat="1" applyFont="1" applyFill="1" applyBorder="1" applyAlignment="1" applyProtection="1">
      <alignment horizontal="center" vertical="center" shrinkToFit="1"/>
      <protection locked="0"/>
    </xf>
    <xf numFmtId="0" fontId="31" fillId="0" borderId="84" xfId="0" applyNumberFormat="1" applyFont="1" applyFill="1" applyBorder="1" applyAlignment="1" applyProtection="1">
      <alignment horizontal="center" vertical="center" shrinkToFit="1"/>
      <protection locked="0"/>
    </xf>
    <xf numFmtId="0" fontId="31" fillId="0" borderId="83" xfId="0" applyNumberFormat="1" applyFont="1" applyFill="1" applyBorder="1" applyAlignment="1" applyProtection="1">
      <alignment horizontal="center" vertical="center" shrinkToFit="1"/>
      <protection locked="0"/>
    </xf>
    <xf numFmtId="182" fontId="31" fillId="0" borderId="12" xfId="3" applyNumberFormat="1" applyFont="1" applyFill="1" applyBorder="1" applyAlignment="1">
      <alignment horizontal="right" vertical="center" shrinkToFit="1"/>
    </xf>
    <xf numFmtId="182" fontId="31" fillId="0" borderId="12" xfId="2" applyNumberFormat="1" applyFont="1" applyFill="1" applyBorder="1" applyAlignment="1">
      <alignment horizontal="right" vertical="center" shrinkToFit="1"/>
    </xf>
    <xf numFmtId="182" fontId="31" fillId="0" borderId="13" xfId="3" applyNumberFormat="1" applyFont="1" applyFill="1" applyBorder="1" applyAlignment="1">
      <alignment horizontal="right" vertical="center" shrinkToFit="1"/>
    </xf>
    <xf numFmtId="182" fontId="31" fillId="0" borderId="13" xfId="2" applyNumberFormat="1" applyFont="1" applyFill="1" applyBorder="1" applyAlignment="1">
      <alignment horizontal="right" vertical="center" shrinkToFit="1"/>
    </xf>
    <xf numFmtId="182" fontId="31" fillId="0" borderId="13" xfId="0" applyNumberFormat="1" applyFont="1" applyFill="1" applyBorder="1" applyAlignment="1" applyProtection="1">
      <alignment horizontal="right" vertical="center" shrinkToFit="1"/>
      <protection locked="0"/>
    </xf>
    <xf numFmtId="182" fontId="31" fillId="0" borderId="13" xfId="0" applyNumberFormat="1" applyFont="1" applyFill="1" applyBorder="1" applyAlignment="1">
      <alignment horizontal="right" vertical="center" shrinkToFit="1"/>
    </xf>
    <xf numFmtId="182" fontId="33" fillId="0" borderId="13" xfId="3" applyNumberFormat="1" applyFont="1" applyFill="1" applyBorder="1" applyAlignment="1">
      <alignment horizontal="right" vertical="center" shrinkToFit="1"/>
    </xf>
    <xf numFmtId="182" fontId="33" fillId="0" borderId="13" xfId="2" applyNumberFormat="1" applyFont="1" applyFill="1" applyBorder="1" applyAlignment="1">
      <alignment horizontal="right" vertical="center" shrinkToFit="1"/>
    </xf>
    <xf numFmtId="182" fontId="31" fillId="0" borderId="65" xfId="0" applyNumberFormat="1" applyFont="1" applyFill="1" applyBorder="1" applyAlignment="1">
      <alignment horizontal="right" vertical="center" shrinkToFit="1"/>
    </xf>
    <xf numFmtId="182" fontId="31" fillId="0" borderId="65" xfId="2" applyNumberFormat="1" applyFont="1" applyFill="1" applyBorder="1" applyAlignment="1">
      <alignment horizontal="right" vertical="center" shrinkToFit="1"/>
    </xf>
    <xf numFmtId="182" fontId="31" fillId="0" borderId="14" xfId="0" applyNumberFormat="1" applyFont="1" applyFill="1" applyBorder="1" applyAlignment="1">
      <alignment horizontal="right" vertical="center" shrinkToFit="1"/>
    </xf>
    <xf numFmtId="182" fontId="31" fillId="0" borderId="14" xfId="2" applyNumberFormat="1" applyFont="1" applyFill="1" applyBorder="1" applyAlignment="1">
      <alignment horizontal="right" vertical="center" shrinkToFit="1"/>
    </xf>
    <xf numFmtId="182" fontId="31" fillId="0" borderId="53" xfId="3" applyNumberFormat="1" applyFont="1" applyFill="1" applyBorder="1" applyAlignment="1">
      <alignment horizontal="right" vertical="center" shrinkToFit="1"/>
    </xf>
    <xf numFmtId="182" fontId="31" fillId="0" borderId="53" xfId="2" applyNumberFormat="1" applyFont="1" applyFill="1" applyBorder="1" applyAlignment="1">
      <alignment horizontal="right" vertical="center" shrinkToFit="1"/>
    </xf>
    <xf numFmtId="182" fontId="31" fillId="0" borderId="65" xfId="0" applyNumberFormat="1" applyFont="1" applyFill="1" applyBorder="1" applyAlignment="1" applyProtection="1">
      <alignment horizontal="right" vertical="center" shrinkToFit="1"/>
      <protection locked="0"/>
    </xf>
    <xf numFmtId="182" fontId="31" fillId="0" borderId="14" xfId="3" applyNumberFormat="1" applyFont="1" applyFill="1" applyBorder="1" applyAlignment="1">
      <alignment horizontal="right" vertical="center" shrinkToFit="1"/>
    </xf>
    <xf numFmtId="182" fontId="31" fillId="0" borderId="13" xfId="3" applyNumberFormat="1" applyFont="1" applyFill="1" applyBorder="1" applyAlignment="1">
      <alignment horizontal="center" vertical="center" shrinkToFit="1"/>
    </xf>
    <xf numFmtId="182" fontId="31" fillId="0" borderId="13" xfId="0" applyNumberFormat="1" applyFont="1" applyFill="1" applyBorder="1" applyAlignment="1">
      <alignment horizontal="center" vertical="center" shrinkToFit="1"/>
    </xf>
    <xf numFmtId="182" fontId="33" fillId="0" borderId="13" xfId="3" applyNumberFormat="1" applyFont="1" applyFill="1" applyBorder="1" applyAlignment="1">
      <alignment horizontal="center" vertical="center" shrinkToFit="1"/>
    </xf>
    <xf numFmtId="182" fontId="31" fillId="0" borderId="13" xfId="0" applyNumberFormat="1" applyFont="1" applyFill="1" applyBorder="1" applyAlignment="1" applyProtection="1">
      <alignment horizontal="center" vertical="center" shrinkToFit="1"/>
      <protection locked="0"/>
    </xf>
    <xf numFmtId="182" fontId="31" fillId="0" borderId="65" xfId="0" applyNumberFormat="1" applyFont="1" applyFill="1" applyBorder="1" applyAlignment="1">
      <alignment horizontal="center" vertical="center" shrinkToFit="1"/>
    </xf>
    <xf numFmtId="182" fontId="31" fillId="0" borderId="12" xfId="3" applyNumberFormat="1" applyFont="1" applyFill="1" applyBorder="1" applyAlignment="1">
      <alignment horizontal="center" vertical="center" shrinkToFit="1"/>
    </xf>
    <xf numFmtId="182" fontId="31" fillId="0" borderId="14" xfId="0" applyNumberFormat="1" applyFont="1" applyFill="1" applyBorder="1" applyAlignment="1">
      <alignment horizontal="center" vertical="center" shrinkToFit="1"/>
    </xf>
    <xf numFmtId="182" fontId="31" fillId="0" borderId="53" xfId="0" applyNumberFormat="1" applyFont="1" applyFill="1" applyBorder="1" applyAlignment="1">
      <alignment horizontal="center" vertical="center" shrinkToFit="1"/>
    </xf>
    <xf numFmtId="182" fontId="31" fillId="0" borderId="65" xfId="0" applyNumberFormat="1" applyFont="1" applyFill="1" applyBorder="1" applyAlignment="1" applyProtection="1">
      <alignment horizontal="center" vertical="center" shrinkToFit="1"/>
      <protection locked="0"/>
    </xf>
    <xf numFmtId="182" fontId="31" fillId="0" borderId="14" xfId="3" applyNumberFormat="1" applyFont="1" applyFill="1" applyBorder="1" applyAlignment="1">
      <alignment horizontal="center" vertical="center" shrinkToFit="1"/>
    </xf>
    <xf numFmtId="182" fontId="31" fillId="0" borderId="1" xfId="3" applyNumberFormat="1" applyFont="1" applyFill="1" applyBorder="1" applyAlignment="1">
      <alignment horizontal="right" vertical="center" shrinkToFit="1"/>
    </xf>
    <xf numFmtId="0" fontId="33" fillId="0" borderId="13" xfId="0" applyNumberFormat="1" applyFont="1" applyFill="1" applyBorder="1" applyAlignment="1">
      <alignment vertical="center" shrinkToFit="1"/>
    </xf>
    <xf numFmtId="0" fontId="31" fillId="0" borderId="13" xfId="3" quotePrefix="1" applyNumberFormat="1" applyFont="1" applyFill="1" applyBorder="1" applyAlignment="1">
      <alignment vertical="center" shrinkToFit="1"/>
    </xf>
    <xf numFmtId="0" fontId="31" fillId="0" borderId="0" xfId="3" applyFont="1" applyFill="1" applyAlignment="1">
      <alignment vertical="center"/>
    </xf>
    <xf numFmtId="0" fontId="31" fillId="0" borderId="13" xfId="3" applyNumberFormat="1" applyFont="1" applyFill="1" applyBorder="1" applyAlignment="1">
      <alignment horizontal="left" vertical="center" wrapText="1" shrinkToFit="1"/>
    </xf>
    <xf numFmtId="0" fontId="31" fillId="0" borderId="2" xfId="0" applyFont="1" applyFill="1" applyBorder="1" applyAlignment="1">
      <alignment vertical="center" shrinkToFit="1"/>
    </xf>
    <xf numFmtId="38" fontId="31" fillId="0" borderId="0" xfId="2" applyFont="1" applyFill="1" applyBorder="1" applyAlignment="1">
      <alignment horizontal="center" vertical="center" shrinkToFit="1"/>
    </xf>
    <xf numFmtId="38" fontId="31" fillId="0" borderId="1" xfId="2" applyFont="1" applyFill="1" applyBorder="1" applyAlignment="1">
      <alignment horizontal="center" vertical="center" shrinkToFit="1"/>
    </xf>
    <xf numFmtId="38" fontId="40" fillId="0" borderId="0" xfId="2" applyFont="1" applyFill="1" applyAlignment="1">
      <alignment horizontal="center" vertical="center"/>
    </xf>
    <xf numFmtId="0" fontId="31" fillId="0" borderId="14" xfId="3" applyNumberFormat="1" applyFont="1" applyFill="1" applyBorder="1" applyAlignment="1">
      <alignment vertical="center" shrinkToFit="1"/>
    </xf>
    <xf numFmtId="0" fontId="31" fillId="0" borderId="12" xfId="3" applyNumberFormat="1" applyFont="1" applyFill="1" applyBorder="1" applyAlignment="1">
      <alignment horizontal="left" vertical="center" shrinkToFit="1"/>
    </xf>
    <xf numFmtId="182" fontId="31" fillId="0" borderId="12" xfId="0" applyNumberFormat="1" applyFont="1" applyFill="1" applyBorder="1" applyAlignment="1">
      <alignment vertical="center" shrinkToFit="1"/>
    </xf>
    <xf numFmtId="182" fontId="31" fillId="0" borderId="13" xfId="3" applyNumberFormat="1" applyFont="1" applyFill="1" applyBorder="1" applyAlignment="1">
      <alignment vertical="center" shrinkToFit="1"/>
    </xf>
    <xf numFmtId="182" fontId="31" fillId="0" borderId="14" xfId="0" applyNumberFormat="1" applyFont="1" applyFill="1" applyBorder="1" applyAlignment="1">
      <alignment vertical="center" shrinkToFit="1"/>
    </xf>
    <xf numFmtId="0" fontId="31" fillId="2" borderId="13" xfId="3" applyNumberFormat="1" applyFont="1" applyFill="1" applyBorder="1" applyAlignment="1">
      <alignment vertical="center" shrinkToFit="1"/>
    </xf>
    <xf numFmtId="0" fontId="31" fillId="2" borderId="13" xfId="3" applyNumberFormat="1" applyFont="1" applyFill="1" applyBorder="1" applyAlignment="1">
      <alignment vertical="center" wrapText="1" shrinkToFit="1"/>
    </xf>
    <xf numFmtId="0" fontId="32" fillId="2" borderId="0" xfId="0" applyFont="1" applyFill="1" applyBorder="1" applyAlignment="1">
      <alignment horizontal="center" vertical="center" shrinkToFit="1"/>
    </xf>
    <xf numFmtId="0" fontId="44" fillId="2" borderId="0" xfId="0" applyFont="1" applyFill="1" applyBorder="1" applyAlignment="1">
      <alignment vertical="center"/>
    </xf>
    <xf numFmtId="0" fontId="40" fillId="2" borderId="0" xfId="0" applyFont="1" applyFill="1" applyAlignment="1"/>
    <xf numFmtId="0" fontId="31" fillId="2" borderId="0" xfId="0" applyFont="1" applyFill="1" applyAlignment="1">
      <alignment wrapText="1"/>
    </xf>
    <xf numFmtId="0" fontId="40" fillId="2" borderId="0" xfId="0" applyFont="1" applyFill="1" applyAlignment="1">
      <alignment vertical="center"/>
    </xf>
    <xf numFmtId="0" fontId="31" fillId="2" borderId="12" xfId="3" applyNumberFormat="1" applyFont="1" applyFill="1" applyBorder="1" applyAlignment="1">
      <alignment vertical="center" shrinkToFit="1"/>
    </xf>
    <xf numFmtId="0" fontId="31" fillId="2" borderId="12" xfId="3" applyNumberFormat="1" applyFont="1" applyFill="1" applyBorder="1" applyAlignment="1">
      <alignment vertical="center" wrapText="1" shrinkToFit="1"/>
    </xf>
    <xf numFmtId="0" fontId="40" fillId="2" borderId="0" xfId="3" applyFont="1" applyFill="1" applyAlignment="1">
      <alignment vertical="center"/>
    </xf>
    <xf numFmtId="0" fontId="31" fillId="2" borderId="5" xfId="3" applyNumberFormat="1" applyFont="1" applyFill="1" applyBorder="1" applyAlignment="1">
      <alignment vertical="center" shrinkToFit="1"/>
    </xf>
    <xf numFmtId="0" fontId="31" fillId="2" borderId="5" xfId="3" applyNumberFormat="1" applyFont="1" applyFill="1" applyBorder="1" applyAlignment="1">
      <alignment vertical="center" wrapText="1" shrinkToFit="1"/>
    </xf>
    <xf numFmtId="0" fontId="31" fillId="2" borderId="38" xfId="0" applyFont="1" applyFill="1" applyBorder="1" applyAlignment="1">
      <alignment horizontal="center" vertical="center" shrinkToFit="1"/>
    </xf>
    <xf numFmtId="0" fontId="31" fillId="2" borderId="12" xfId="0" applyNumberFormat="1" applyFont="1" applyFill="1" applyBorder="1" applyAlignment="1">
      <alignment vertical="center" shrinkToFit="1"/>
    </xf>
    <xf numFmtId="0" fontId="31" fillId="2" borderId="12" xfId="0" applyNumberFormat="1" applyFont="1" applyFill="1" applyBorder="1" applyAlignment="1">
      <alignment vertical="center" wrapText="1" shrinkToFit="1"/>
    </xf>
    <xf numFmtId="0" fontId="31" fillId="2" borderId="39" xfId="3" applyFont="1" applyFill="1" applyBorder="1" applyAlignment="1">
      <alignment horizontal="center" vertical="center" shrinkToFit="1"/>
    </xf>
    <xf numFmtId="0" fontId="31" fillId="2" borderId="39" xfId="0" applyFont="1" applyFill="1" applyBorder="1" applyAlignment="1">
      <alignment horizontal="center" vertical="center" shrinkToFit="1"/>
    </xf>
    <xf numFmtId="0" fontId="31" fillId="2" borderId="13" xfId="0" applyNumberFormat="1" applyFont="1" applyFill="1" applyBorder="1" applyAlignment="1">
      <alignment vertical="center" shrinkToFit="1"/>
    </xf>
    <xf numFmtId="0" fontId="31" fillId="2" borderId="13" xfId="0" applyNumberFormat="1" applyFont="1" applyFill="1" applyBorder="1" applyAlignment="1">
      <alignment vertical="center" wrapText="1" shrinkToFit="1"/>
    </xf>
    <xf numFmtId="0" fontId="31" fillId="2" borderId="13" xfId="3" applyNumberFormat="1" applyFont="1" applyFill="1" applyBorder="1" applyAlignment="1">
      <alignment vertical="center" wrapText="1"/>
    </xf>
    <xf numFmtId="0" fontId="33" fillId="2" borderId="13" xfId="3" applyNumberFormat="1" applyFont="1" applyFill="1" applyBorder="1" applyAlignment="1">
      <alignment vertical="center" shrinkToFit="1"/>
    </xf>
    <xf numFmtId="0" fontId="33" fillId="2" borderId="13" xfId="3" applyNumberFormat="1" applyFont="1" applyFill="1" applyBorder="1" applyAlignment="1">
      <alignment vertical="center" wrapText="1" shrinkToFit="1"/>
    </xf>
    <xf numFmtId="0" fontId="31" fillId="2" borderId="40" xfId="0" applyFont="1" applyFill="1" applyBorder="1" applyAlignment="1">
      <alignment horizontal="center" vertical="center" shrinkToFit="1"/>
    </xf>
    <xf numFmtId="0" fontId="31" fillId="2" borderId="14" xfId="0" applyNumberFormat="1" applyFont="1" applyFill="1" applyBorder="1" applyAlignment="1">
      <alignment vertical="center" shrinkToFit="1"/>
    </xf>
    <xf numFmtId="0" fontId="31" fillId="2" borderId="14" xfId="0" applyNumberFormat="1" applyFont="1" applyFill="1" applyBorder="1" applyAlignment="1">
      <alignment vertical="center" wrapText="1" shrinkToFit="1"/>
    </xf>
    <xf numFmtId="0" fontId="31" fillId="2" borderId="13" xfId="3" applyFont="1" applyFill="1" applyBorder="1" applyAlignment="1">
      <alignment vertical="center" shrinkToFit="1"/>
    </xf>
    <xf numFmtId="0" fontId="31" fillId="2" borderId="13" xfId="3" applyFont="1" applyFill="1" applyBorder="1" applyAlignment="1">
      <alignment vertical="center" wrapText="1" shrinkToFit="1"/>
    </xf>
    <xf numFmtId="0" fontId="33" fillId="2" borderId="39" xfId="0" applyFont="1" applyFill="1" applyBorder="1" applyAlignment="1">
      <alignment horizontal="center" vertical="center" shrinkToFit="1"/>
    </xf>
    <xf numFmtId="0" fontId="33" fillId="2" borderId="13" xfId="0" applyFont="1" applyFill="1" applyBorder="1" applyAlignment="1">
      <alignment vertical="center" shrinkToFit="1"/>
    </xf>
    <xf numFmtId="0" fontId="33" fillId="2" borderId="13" xfId="0" applyFont="1" applyFill="1" applyBorder="1" applyAlignment="1">
      <alignment vertical="center" wrapText="1" shrinkToFit="1"/>
    </xf>
    <xf numFmtId="0" fontId="33" fillId="2" borderId="13" xfId="0" applyNumberFormat="1" applyFont="1" applyFill="1" applyBorder="1" applyAlignment="1">
      <alignment vertical="center" shrinkToFit="1"/>
    </xf>
    <xf numFmtId="0" fontId="33" fillId="2" borderId="13" xfId="0" applyNumberFormat="1" applyFont="1" applyFill="1" applyBorder="1" applyAlignment="1">
      <alignment vertical="center" wrapText="1" shrinkToFit="1"/>
    </xf>
    <xf numFmtId="0" fontId="31" fillId="2" borderId="38" xfId="3" applyFont="1" applyFill="1" applyBorder="1" applyAlignment="1">
      <alignment horizontal="center" vertical="center" shrinkToFit="1"/>
    </xf>
    <xf numFmtId="0" fontId="31" fillId="2" borderId="40" xfId="3" applyFont="1" applyFill="1" applyBorder="1" applyAlignment="1">
      <alignment horizontal="center" vertical="center" shrinkToFit="1"/>
    </xf>
    <xf numFmtId="0" fontId="31" fillId="2" borderId="21" xfId="3" applyNumberFormat="1" applyFont="1" applyFill="1" applyBorder="1" applyAlignment="1">
      <alignment horizontal="right" vertical="center" shrinkToFit="1"/>
    </xf>
    <xf numFmtId="0" fontId="31" fillId="2" borderId="23" xfId="3" applyNumberFormat="1" applyFont="1" applyFill="1" applyBorder="1" applyAlignment="1">
      <alignment horizontal="center" vertical="center" shrinkToFit="1"/>
    </xf>
    <xf numFmtId="38" fontId="31" fillId="2" borderId="21" xfId="2" applyFont="1" applyFill="1" applyBorder="1" applyAlignment="1">
      <alignment horizontal="right" vertical="center" shrinkToFit="1"/>
    </xf>
    <xf numFmtId="0" fontId="39" fillId="2" borderId="0" xfId="0" applyFont="1" applyFill="1" applyAlignment="1">
      <alignment vertical="center"/>
    </xf>
    <xf numFmtId="0" fontId="31" fillId="2" borderId="30" xfId="3" applyNumberFormat="1" applyFont="1" applyFill="1" applyBorder="1" applyAlignment="1">
      <alignment horizontal="center" vertical="center" shrinkToFit="1"/>
    </xf>
    <xf numFmtId="0" fontId="31" fillId="2" borderId="32" xfId="3" applyNumberFormat="1" applyFont="1" applyFill="1" applyBorder="1" applyAlignment="1">
      <alignment horizontal="center" vertical="center" shrinkToFit="1"/>
    </xf>
    <xf numFmtId="0" fontId="31" fillId="2" borderId="15" xfId="3" applyNumberFormat="1" applyFont="1" applyFill="1" applyBorder="1" applyAlignment="1">
      <alignment horizontal="right" vertical="center" shrinkToFit="1"/>
    </xf>
    <xf numFmtId="0" fontId="31" fillId="2" borderId="20" xfId="3" applyNumberFormat="1" applyFont="1" applyFill="1" applyBorder="1" applyAlignment="1">
      <alignment horizontal="center" vertical="center" shrinkToFit="1"/>
    </xf>
    <xf numFmtId="0" fontId="31" fillId="2" borderId="18" xfId="3" applyNumberFormat="1" applyFont="1" applyFill="1" applyBorder="1" applyAlignment="1">
      <alignment horizontal="right" vertical="center" shrinkToFit="1"/>
    </xf>
    <xf numFmtId="38" fontId="31" fillId="2" borderId="18" xfId="2" applyFont="1" applyFill="1" applyBorder="1" applyAlignment="1">
      <alignment horizontal="right" vertical="center" shrinkToFit="1"/>
    </xf>
    <xf numFmtId="0" fontId="31" fillId="2" borderId="23" xfId="0" applyNumberFormat="1" applyFont="1" applyFill="1" applyBorder="1" applyAlignment="1">
      <alignment horizontal="center" vertical="center" shrinkToFit="1"/>
    </xf>
    <xf numFmtId="0" fontId="33" fillId="2" borderId="23" xfId="3" applyNumberFormat="1" applyFont="1" applyFill="1" applyBorder="1" applyAlignment="1">
      <alignment horizontal="center" vertical="center" shrinkToFit="1"/>
    </xf>
    <xf numFmtId="0" fontId="33" fillId="2" borderId="21" xfId="3" applyNumberFormat="1" applyFont="1" applyFill="1" applyBorder="1" applyAlignment="1">
      <alignment horizontal="right" vertical="center" shrinkToFit="1"/>
    </xf>
    <xf numFmtId="38" fontId="33" fillId="2" borderId="21" xfId="2" applyFont="1" applyFill="1" applyBorder="1" applyAlignment="1">
      <alignment horizontal="right" vertical="center" shrinkToFit="1"/>
    </xf>
    <xf numFmtId="0" fontId="31" fillId="2" borderId="21" xfId="0" applyNumberFormat="1" applyFont="1" applyFill="1" applyBorder="1" applyAlignment="1">
      <alignment horizontal="right" vertical="center" shrinkToFit="1"/>
    </xf>
    <xf numFmtId="0" fontId="31" fillId="2" borderId="21" xfId="3" quotePrefix="1" applyNumberFormat="1" applyFont="1" applyFill="1" applyBorder="1" applyAlignment="1">
      <alignment horizontal="right" vertical="center" shrinkToFit="1"/>
    </xf>
    <xf numFmtId="0" fontId="31" fillId="2" borderId="21" xfId="3" applyFont="1" applyFill="1" applyBorder="1" applyAlignment="1">
      <alignment horizontal="right" vertical="center" shrinkToFit="1"/>
    </xf>
    <xf numFmtId="0" fontId="31" fillId="2" borderId="23" xfId="3" applyFont="1" applyFill="1" applyBorder="1" applyAlignment="1">
      <alignment horizontal="center" vertical="center" shrinkToFit="1"/>
    </xf>
    <xf numFmtId="0" fontId="31" fillId="2" borderId="24" xfId="0" applyNumberFormat="1" applyFont="1" applyFill="1" applyBorder="1" applyAlignment="1">
      <alignment horizontal="right" vertical="center" shrinkToFit="1"/>
    </xf>
    <xf numFmtId="0" fontId="31" fillId="2" borderId="26" xfId="0" applyNumberFormat="1" applyFont="1" applyFill="1" applyBorder="1" applyAlignment="1">
      <alignment horizontal="center" vertical="center" shrinkToFit="1"/>
    </xf>
    <xf numFmtId="38" fontId="31" fillId="2" borderId="24" xfId="2" applyFont="1" applyFill="1" applyBorder="1" applyAlignment="1">
      <alignment horizontal="right" vertical="center" shrinkToFit="1"/>
    </xf>
    <xf numFmtId="38" fontId="36" fillId="2" borderId="21" xfId="2" applyFont="1" applyFill="1" applyBorder="1" applyAlignment="1">
      <alignment horizontal="right" vertical="center" shrinkToFit="1"/>
    </xf>
    <xf numFmtId="0" fontId="36" fillId="2" borderId="23" xfId="0" applyNumberFormat="1" applyFont="1" applyFill="1" applyBorder="1" applyAlignment="1">
      <alignment horizontal="center" vertical="center" shrinkToFit="1"/>
    </xf>
    <xf numFmtId="0" fontId="38" fillId="2" borderId="23" xfId="3" applyNumberFormat="1" applyFont="1" applyFill="1" applyBorder="1" applyAlignment="1">
      <alignment horizontal="center" vertical="center" shrinkToFit="1"/>
    </xf>
    <xf numFmtId="0" fontId="31" fillId="2" borderId="24" xfId="3" applyFont="1" applyFill="1" applyBorder="1" applyAlignment="1">
      <alignment horizontal="right" vertical="center" shrinkToFit="1"/>
    </xf>
    <xf numFmtId="0" fontId="31" fillId="2" borderId="26" xfId="3" applyFont="1" applyFill="1" applyBorder="1" applyAlignment="1">
      <alignment horizontal="center" vertical="center" shrinkToFit="1"/>
    </xf>
    <xf numFmtId="0" fontId="31" fillId="2" borderId="11" xfId="0" applyFont="1" applyFill="1" applyBorder="1" applyAlignment="1">
      <alignment horizontal="center" vertical="center" shrinkToFit="1"/>
    </xf>
    <xf numFmtId="0" fontId="31" fillId="2" borderId="17" xfId="0" applyNumberFormat="1" applyFont="1" applyFill="1" applyBorder="1" applyAlignment="1">
      <alignment vertical="center" shrinkToFit="1"/>
    </xf>
    <xf numFmtId="0" fontId="31" fillId="2" borderId="3" xfId="0" applyFont="1" applyFill="1" applyBorder="1" applyAlignment="1">
      <alignment horizontal="center" vertical="center" shrinkToFit="1"/>
    </xf>
    <xf numFmtId="0" fontId="40" fillId="2" borderId="0" xfId="0" applyFont="1" applyFill="1" applyBorder="1" applyAlignment="1">
      <alignment vertical="center"/>
    </xf>
    <xf numFmtId="0" fontId="31" fillId="2" borderId="23" xfId="0" applyNumberFormat="1" applyFont="1" applyFill="1" applyBorder="1" applyAlignment="1" applyProtection="1">
      <alignment horizontal="center" vertical="center" shrinkToFit="1"/>
      <protection locked="0"/>
    </xf>
    <xf numFmtId="0" fontId="31" fillId="2" borderId="24" xfId="3" applyNumberFormat="1" applyFont="1" applyFill="1" applyBorder="1" applyAlignment="1" applyProtection="1">
      <alignment horizontal="right" vertical="center" shrinkToFit="1"/>
      <protection locked="0"/>
    </xf>
    <xf numFmtId="0" fontId="31" fillId="2" borderId="26" xfId="3" applyNumberFormat="1" applyFont="1" applyFill="1" applyBorder="1" applyAlignment="1" applyProtection="1">
      <alignment horizontal="center" vertical="center" shrinkToFit="1"/>
      <protection locked="0"/>
    </xf>
    <xf numFmtId="0" fontId="31" fillId="2" borderId="23" xfId="3" applyNumberFormat="1" applyFont="1" applyFill="1" applyBorder="1" applyAlignment="1" applyProtection="1">
      <alignment horizontal="center" vertical="center" shrinkToFit="1"/>
      <protection locked="0"/>
    </xf>
    <xf numFmtId="180" fontId="31" fillId="2" borderId="17" xfId="0" applyNumberFormat="1" applyFont="1" applyFill="1" applyBorder="1" applyAlignment="1">
      <alignment vertical="center" shrinkToFit="1"/>
    </xf>
    <xf numFmtId="0" fontId="31" fillId="2" borderId="41" xfId="3" applyNumberFormat="1" applyFont="1" applyFill="1" applyBorder="1" applyAlignment="1">
      <alignment horizontal="center" vertical="center" shrinkToFit="1"/>
    </xf>
    <xf numFmtId="0" fontId="31" fillId="2" borderId="42" xfId="3" applyNumberFormat="1" applyFont="1" applyFill="1" applyBorder="1" applyAlignment="1">
      <alignment horizontal="center" vertical="center" shrinkToFit="1"/>
    </xf>
    <xf numFmtId="0" fontId="31" fillId="2" borderId="42" xfId="0" applyNumberFormat="1" applyFont="1" applyFill="1" applyBorder="1" applyAlignment="1" applyProtection="1">
      <alignment horizontal="center" vertical="center" shrinkToFit="1"/>
      <protection locked="0"/>
    </xf>
    <xf numFmtId="0" fontId="31" fillId="2" borderId="42" xfId="0" applyNumberFormat="1" applyFont="1" applyFill="1" applyBorder="1" applyAlignment="1">
      <alignment horizontal="center" vertical="center" shrinkToFit="1"/>
    </xf>
    <xf numFmtId="0" fontId="33" fillId="2" borderId="42" xfId="3" applyNumberFormat="1" applyFont="1" applyFill="1" applyBorder="1" applyAlignment="1">
      <alignment horizontal="center" vertical="center" shrinkToFit="1"/>
    </xf>
    <xf numFmtId="0" fontId="31" fillId="2" borderId="43" xfId="3" applyNumberFormat="1" applyFont="1" applyFill="1" applyBorder="1" applyAlignment="1" applyProtection="1">
      <alignment horizontal="center" vertical="center" shrinkToFit="1"/>
      <protection locked="0"/>
    </xf>
    <xf numFmtId="0" fontId="31" fillId="2" borderId="42" xfId="3" applyFont="1" applyFill="1" applyBorder="1" applyAlignment="1">
      <alignment horizontal="center" vertical="center" shrinkToFit="1"/>
    </xf>
    <xf numFmtId="0" fontId="31" fillId="2" borderId="43" xfId="0" applyNumberFormat="1" applyFont="1" applyFill="1" applyBorder="1" applyAlignment="1">
      <alignment horizontal="center" vertical="center" shrinkToFit="1"/>
    </xf>
    <xf numFmtId="0" fontId="31" fillId="2" borderId="42" xfId="3" applyNumberFormat="1" applyFont="1" applyFill="1" applyBorder="1" applyAlignment="1" applyProtection="1">
      <alignment horizontal="center" vertical="center" shrinkToFit="1"/>
      <protection locked="0"/>
    </xf>
    <xf numFmtId="0" fontId="31" fillId="2" borderId="43" xfId="3" applyFont="1" applyFill="1" applyBorder="1" applyAlignment="1">
      <alignment horizontal="center" vertical="center" shrinkToFit="1"/>
    </xf>
    <xf numFmtId="0" fontId="31" fillId="2" borderId="35" xfId="0" applyNumberFormat="1" applyFont="1" applyFill="1" applyBorder="1" applyAlignment="1">
      <alignment vertical="center" shrinkToFit="1"/>
    </xf>
    <xf numFmtId="180" fontId="31" fillId="2" borderId="35" xfId="0" applyNumberFormat="1" applyFont="1" applyFill="1" applyBorder="1" applyAlignment="1">
      <alignment vertical="center" shrinkToFit="1"/>
    </xf>
    <xf numFmtId="0" fontId="31" fillId="2" borderId="55" xfId="3" applyNumberFormat="1" applyFont="1" applyFill="1" applyBorder="1" applyAlignment="1">
      <alignment horizontal="right" vertical="center" shrinkToFit="1"/>
    </xf>
    <xf numFmtId="0" fontId="31" fillId="2" borderId="56" xfId="3" applyNumberFormat="1" applyFont="1" applyFill="1" applyBorder="1" applyAlignment="1">
      <alignment horizontal="right" vertical="center" shrinkToFit="1"/>
    </xf>
    <xf numFmtId="0" fontId="33" fillId="2" borderId="56" xfId="3" applyNumberFormat="1" applyFont="1" applyFill="1" applyBorder="1" applyAlignment="1">
      <alignment horizontal="right" vertical="center" shrinkToFit="1"/>
    </xf>
    <xf numFmtId="0" fontId="31" fillId="2" borderId="57" xfId="3" applyNumberFormat="1" applyFont="1" applyFill="1" applyBorder="1" applyAlignment="1" applyProtection="1">
      <alignment horizontal="right" vertical="center" shrinkToFit="1"/>
      <protection locked="0"/>
    </xf>
    <xf numFmtId="0" fontId="31" fillId="2" borderId="56" xfId="0" applyNumberFormat="1" applyFont="1" applyFill="1" applyBorder="1" applyAlignment="1">
      <alignment horizontal="right" vertical="center" shrinkToFit="1"/>
    </xf>
    <xf numFmtId="0" fontId="31" fillId="2" borderId="56" xfId="3" applyFont="1" applyFill="1" applyBorder="1" applyAlignment="1">
      <alignment horizontal="right" vertical="center" shrinkToFit="1"/>
    </xf>
    <xf numFmtId="0" fontId="31" fillId="2" borderId="57" xfId="0" applyNumberFormat="1" applyFont="1" applyFill="1" applyBorder="1" applyAlignment="1">
      <alignment horizontal="right" vertical="center" shrinkToFit="1"/>
    </xf>
    <xf numFmtId="0" fontId="31" fillId="2" borderId="57" xfId="3" applyFont="1" applyFill="1" applyBorder="1" applyAlignment="1">
      <alignment horizontal="right" vertical="center" shrinkToFit="1"/>
    </xf>
    <xf numFmtId="0" fontId="38" fillId="2" borderId="42" xfId="3" applyNumberFormat="1" applyFont="1" applyFill="1" applyBorder="1" applyAlignment="1">
      <alignment horizontal="center" vertical="center" shrinkToFit="1"/>
    </xf>
    <xf numFmtId="0" fontId="31" fillId="2" borderId="21" xfId="0" applyNumberFormat="1" applyFont="1" applyFill="1" applyBorder="1" applyAlignment="1" applyProtection="1">
      <alignment horizontal="right" vertical="center" shrinkToFit="1"/>
      <protection locked="0"/>
    </xf>
    <xf numFmtId="0" fontId="31" fillId="2" borderId="21" xfId="3" applyNumberFormat="1" applyFont="1" applyFill="1" applyBorder="1" applyAlignment="1" applyProtection="1">
      <alignment horizontal="right" vertical="center" shrinkToFit="1"/>
      <protection locked="0"/>
    </xf>
    <xf numFmtId="0" fontId="31" fillId="2" borderId="15" xfId="0" applyNumberFormat="1" applyFont="1" applyFill="1" applyBorder="1" applyAlignment="1">
      <alignment horizontal="right" vertical="center" shrinkToFit="1"/>
    </xf>
    <xf numFmtId="180" fontId="31" fillId="2" borderId="15" xfId="0" applyNumberFormat="1" applyFont="1" applyFill="1" applyBorder="1" applyAlignment="1">
      <alignment horizontal="right" vertical="center" shrinkToFit="1"/>
    </xf>
    <xf numFmtId="0" fontId="31" fillId="2" borderId="56" xfId="0" applyNumberFormat="1" applyFont="1" applyFill="1" applyBorder="1" applyAlignment="1" applyProtection="1">
      <alignment horizontal="right" vertical="center" shrinkToFit="1"/>
      <protection locked="0"/>
    </xf>
    <xf numFmtId="0" fontId="31" fillId="2" borderId="56" xfId="3" applyNumberFormat="1" applyFont="1" applyFill="1" applyBorder="1" applyAlignment="1" applyProtection="1">
      <alignment horizontal="right" vertical="center" shrinkToFit="1"/>
      <protection locked="0"/>
    </xf>
    <xf numFmtId="0" fontId="31" fillId="2" borderId="29" xfId="0" applyNumberFormat="1" applyFont="1" applyFill="1" applyBorder="1" applyAlignment="1">
      <alignment horizontal="right" vertical="center" shrinkToFit="1"/>
    </xf>
    <xf numFmtId="180" fontId="31" fillId="2" borderId="29" xfId="0" applyNumberFormat="1" applyFont="1" applyFill="1" applyBorder="1" applyAlignment="1">
      <alignment horizontal="right" vertical="center" shrinkToFit="1"/>
    </xf>
    <xf numFmtId="49" fontId="30" fillId="0" borderId="13" xfId="3" applyNumberFormat="1" applyFont="1" applyFill="1" applyBorder="1" applyAlignment="1">
      <alignment vertical="center" wrapText="1" shrinkToFit="1"/>
    </xf>
    <xf numFmtId="49" fontId="31" fillId="0" borderId="13" xfId="3" applyNumberFormat="1" applyFont="1" applyFill="1" applyBorder="1" applyAlignment="1">
      <alignment vertical="center" wrapText="1" shrinkToFit="1"/>
    </xf>
    <xf numFmtId="0" fontId="32" fillId="0" borderId="13" xfId="3" applyNumberFormat="1" applyFont="1" applyFill="1" applyBorder="1" applyAlignment="1">
      <alignment vertical="center" wrapText="1" shrinkToFit="1"/>
    </xf>
    <xf numFmtId="0" fontId="35" fillId="0" borderId="13" xfId="3" applyNumberFormat="1" applyFont="1" applyFill="1" applyBorder="1" applyAlignment="1">
      <alignment vertical="center" wrapText="1" shrinkToFit="1"/>
    </xf>
    <xf numFmtId="0" fontId="30" fillId="0" borderId="0" xfId="0" applyFont="1" applyFill="1" applyAlignment="1">
      <alignment vertical="center" wrapText="1"/>
    </xf>
    <xf numFmtId="0" fontId="30" fillId="0" borderId="0" xfId="0" applyNumberFormat="1" applyFont="1" applyFill="1" applyBorder="1" applyAlignment="1">
      <alignment horizontal="center" vertical="center" wrapText="1" shrinkToFit="1"/>
    </xf>
    <xf numFmtId="181" fontId="31" fillId="0" borderId="0" xfId="0" applyNumberFormat="1" applyFont="1" applyFill="1" applyBorder="1" applyAlignment="1">
      <alignment horizontal="right" vertical="center" shrinkToFit="1"/>
    </xf>
    <xf numFmtId="181" fontId="30" fillId="0" borderId="0" xfId="0" applyNumberFormat="1" applyFont="1" applyFill="1" applyAlignment="1">
      <alignment horizontal="right" vertical="center"/>
    </xf>
    <xf numFmtId="0" fontId="30" fillId="0" borderId="0" xfId="0" applyFont="1" applyFill="1" applyAlignment="1">
      <alignment vertical="center"/>
    </xf>
    <xf numFmtId="181" fontId="42" fillId="0" borderId="1" xfId="0" applyNumberFormat="1" applyFont="1" applyFill="1" applyBorder="1" applyAlignment="1">
      <alignment horizontal="right" vertical="center" shrinkToFit="1"/>
    </xf>
    <xf numFmtId="0" fontId="30" fillId="0" borderId="0" xfId="0" applyFont="1" applyFill="1" applyAlignment="1">
      <alignment horizontal="center" vertical="center" wrapText="1"/>
    </xf>
    <xf numFmtId="0" fontId="30" fillId="0" borderId="5" xfId="3" applyNumberFormat="1" applyFont="1" applyFill="1" applyBorder="1" applyAlignment="1" applyProtection="1">
      <alignment vertical="center" wrapText="1" shrinkToFit="1"/>
      <protection locked="0"/>
    </xf>
    <xf numFmtId="0" fontId="30" fillId="0" borderId="0" xfId="3" applyFont="1" applyFill="1" applyAlignment="1">
      <alignment vertical="center" wrapText="1"/>
    </xf>
    <xf numFmtId="0" fontId="30" fillId="0" borderId="13" xfId="3" applyNumberFormat="1" applyFont="1" applyFill="1" applyBorder="1" applyAlignment="1">
      <alignment vertical="center" wrapText="1" shrinkToFit="1"/>
    </xf>
    <xf numFmtId="0" fontId="30" fillId="0" borderId="13" xfId="3" applyNumberFormat="1" applyFont="1" applyFill="1" applyBorder="1" applyAlignment="1" applyProtection="1">
      <alignment vertical="center" wrapText="1" shrinkToFit="1"/>
      <protection locked="0"/>
    </xf>
    <xf numFmtId="0" fontId="30" fillId="0" borderId="13" xfId="3" applyNumberFormat="1" applyFont="1" applyFill="1" applyBorder="1" applyAlignment="1" applyProtection="1">
      <alignment vertical="center" wrapText="1"/>
      <protection locked="0"/>
    </xf>
    <xf numFmtId="0" fontId="30" fillId="0" borderId="6" xfId="3" applyNumberFormat="1" applyFont="1" applyFill="1" applyBorder="1" applyAlignment="1" applyProtection="1">
      <alignment vertical="center" wrapText="1"/>
      <protection locked="0"/>
    </xf>
    <xf numFmtId="176" fontId="31" fillId="0" borderId="12" xfId="0" applyNumberFormat="1" applyFont="1" applyFill="1" applyBorder="1" applyAlignment="1">
      <alignment horizontal="right" vertical="center" wrapText="1" shrinkToFit="1"/>
    </xf>
    <xf numFmtId="176" fontId="31" fillId="0" borderId="13" xfId="0" applyNumberFormat="1" applyFont="1" applyFill="1" applyBorder="1" applyAlignment="1">
      <alignment horizontal="right" vertical="center" wrapText="1" shrinkToFit="1"/>
    </xf>
    <xf numFmtId="0" fontId="30" fillId="0" borderId="53" xfId="3" applyNumberFormat="1" applyFont="1" applyFill="1" applyBorder="1" applyAlignment="1">
      <alignment vertical="center" wrapText="1" shrinkToFit="1"/>
    </xf>
    <xf numFmtId="0" fontId="31" fillId="0" borderId="65" xfId="3" applyNumberFormat="1" applyFont="1" applyFill="1" applyBorder="1" applyAlignment="1">
      <alignment vertical="center" wrapText="1" shrinkToFit="1"/>
    </xf>
    <xf numFmtId="0" fontId="31" fillId="0" borderId="53" xfId="0" applyNumberFormat="1" applyFont="1" applyFill="1" applyBorder="1" applyAlignment="1">
      <alignment vertical="center" wrapText="1" shrinkToFit="1"/>
    </xf>
    <xf numFmtId="0" fontId="32" fillId="0" borderId="13" xfId="0" applyNumberFormat="1" applyFont="1" applyFill="1" applyBorder="1" applyAlignment="1">
      <alignment vertical="center" wrapText="1" shrinkToFit="1"/>
    </xf>
    <xf numFmtId="0" fontId="30" fillId="0" borderId="12" xfId="3" applyNumberFormat="1" applyFont="1" applyFill="1" applyBorder="1" applyAlignment="1">
      <alignment vertical="center" wrapText="1" shrinkToFit="1"/>
    </xf>
    <xf numFmtId="0" fontId="30" fillId="0" borderId="13" xfId="3" applyNumberFormat="1" applyFont="1" applyFill="1" applyBorder="1" applyAlignment="1">
      <alignment vertical="top" wrapText="1" shrinkToFit="1"/>
    </xf>
    <xf numFmtId="0" fontId="30" fillId="0" borderId="13" xfId="3" applyFont="1" applyFill="1" applyBorder="1" applyAlignment="1">
      <alignment vertical="center" wrapText="1" shrinkToFit="1"/>
    </xf>
    <xf numFmtId="0" fontId="33" fillId="0" borderId="0" xfId="0" applyFont="1" applyFill="1" applyAlignment="1">
      <alignment vertical="center" wrapText="1"/>
    </xf>
    <xf numFmtId="0" fontId="30" fillId="0" borderId="65" xfId="3" applyNumberFormat="1" applyFont="1" applyFill="1" applyBorder="1" applyAlignment="1">
      <alignment vertical="center" wrapText="1" shrinkToFit="1"/>
    </xf>
    <xf numFmtId="0" fontId="30" fillId="0" borderId="14" xfId="3" applyNumberFormat="1" applyFont="1" applyFill="1" applyBorder="1" applyAlignment="1">
      <alignment vertical="center" wrapText="1" shrinkToFit="1"/>
    </xf>
    <xf numFmtId="0" fontId="32" fillId="0" borderId="65" xfId="3" applyNumberFormat="1" applyFont="1" applyFill="1" applyBorder="1" applyAlignment="1">
      <alignment vertical="center" wrapText="1" shrinkToFit="1"/>
    </xf>
    <xf numFmtId="0" fontId="30" fillId="0" borderId="65" xfId="3" applyNumberFormat="1" applyFont="1" applyFill="1" applyBorder="1" applyAlignment="1">
      <alignment horizontal="left" vertical="center" wrapText="1" shrinkToFit="1"/>
    </xf>
    <xf numFmtId="0" fontId="30" fillId="0" borderId="27" xfId="0" applyFont="1" applyFill="1" applyBorder="1" applyAlignment="1">
      <alignment vertical="center" wrapText="1"/>
    </xf>
    <xf numFmtId="0" fontId="30" fillId="0" borderId="0" xfId="0" applyFont="1" applyFill="1" applyBorder="1" applyAlignment="1">
      <alignment vertical="center" wrapText="1"/>
    </xf>
    <xf numFmtId="0" fontId="30" fillId="0" borderId="0" xfId="3" applyFont="1" applyFill="1" applyBorder="1" applyAlignment="1">
      <alignment vertical="center" wrapText="1"/>
    </xf>
    <xf numFmtId="0" fontId="30" fillId="0" borderId="14" xfId="3" applyFont="1" applyFill="1" applyBorder="1" applyAlignment="1">
      <alignment vertical="center" wrapText="1" shrinkToFit="1"/>
    </xf>
    <xf numFmtId="181" fontId="31" fillId="0" borderId="0" xfId="0" applyNumberFormat="1" applyFont="1" applyFill="1" applyAlignment="1">
      <alignment horizontal="right" vertical="center"/>
    </xf>
    <xf numFmtId="0" fontId="30" fillId="0" borderId="4" xfId="0" applyNumberFormat="1" applyFont="1" applyFill="1" applyBorder="1" applyAlignment="1">
      <alignment horizontal="center" vertical="center" wrapText="1" shrinkToFit="1"/>
    </xf>
    <xf numFmtId="0" fontId="30" fillId="0" borderId="5" xfId="3" applyNumberFormat="1" applyFont="1" applyFill="1" applyBorder="1" applyAlignment="1">
      <alignment vertical="center" wrapText="1" shrinkToFit="1"/>
    </xf>
    <xf numFmtId="0" fontId="31" fillId="0" borderId="6" xfId="3" applyNumberFormat="1" applyFont="1" applyFill="1" applyBorder="1" applyAlignment="1">
      <alignment vertical="center" wrapText="1" shrinkToFit="1"/>
    </xf>
    <xf numFmtId="0" fontId="32" fillId="0" borderId="53" xfId="3" applyNumberFormat="1" applyFont="1" applyFill="1" applyBorder="1" applyAlignment="1">
      <alignment vertical="center" wrapText="1" shrinkToFit="1"/>
    </xf>
    <xf numFmtId="0" fontId="31" fillId="0" borderId="14" xfId="3" applyNumberFormat="1" applyFont="1" applyFill="1" applyBorder="1" applyAlignment="1">
      <alignment vertical="center" wrapText="1" shrinkToFit="1"/>
    </xf>
    <xf numFmtId="0" fontId="30" fillId="0" borderId="6" xfId="3" applyNumberFormat="1" applyFont="1" applyFill="1" applyBorder="1" applyAlignment="1">
      <alignment vertical="center" wrapText="1" shrinkToFit="1"/>
    </xf>
    <xf numFmtId="0" fontId="32" fillId="0" borderId="12" xfId="3" applyNumberFormat="1" applyFont="1" applyFill="1" applyBorder="1" applyAlignment="1">
      <alignment vertical="center" wrapText="1" shrinkToFit="1"/>
    </xf>
    <xf numFmtId="0" fontId="31" fillId="0" borderId="6" xfId="3" applyFont="1" applyFill="1" applyBorder="1" applyAlignment="1">
      <alignment vertical="center" wrapText="1" shrinkToFit="1"/>
    </xf>
    <xf numFmtId="0" fontId="31" fillId="0" borderId="0" xfId="3" applyFont="1" applyFill="1" applyAlignment="1">
      <alignment vertical="center" wrapText="1"/>
    </xf>
    <xf numFmtId="0" fontId="32" fillId="0" borderId="14" xfId="0" applyNumberFormat="1" applyFont="1" applyFill="1" applyBorder="1" applyAlignment="1">
      <alignment vertical="center" wrapText="1" shrinkToFit="1"/>
    </xf>
    <xf numFmtId="0" fontId="30" fillId="0" borderId="66" xfId="3" applyFont="1" applyFill="1" applyBorder="1" applyAlignment="1">
      <alignment horizontal="center" vertical="center" wrapText="1" shrinkToFit="1"/>
    </xf>
    <xf numFmtId="0" fontId="30" fillId="0" borderId="65" xfId="3" applyFont="1" applyFill="1" applyBorder="1" applyAlignment="1">
      <alignment vertical="center" wrapText="1" shrinkToFit="1"/>
    </xf>
    <xf numFmtId="0" fontId="30" fillId="0" borderId="28" xfId="0" applyFont="1" applyFill="1" applyBorder="1" applyAlignment="1">
      <alignment vertical="center" wrapText="1"/>
    </xf>
    <xf numFmtId="176" fontId="31" fillId="0" borderId="12" xfId="0" applyNumberFormat="1" applyFont="1" applyFill="1" applyBorder="1" applyAlignment="1">
      <alignment vertical="center" wrapText="1" shrinkToFit="1"/>
    </xf>
    <xf numFmtId="176" fontId="31" fillId="0" borderId="13" xfId="0" applyNumberFormat="1" applyFont="1" applyFill="1" applyBorder="1" applyAlignment="1">
      <alignment vertical="center" wrapText="1" shrinkToFit="1"/>
    </xf>
    <xf numFmtId="0" fontId="32" fillId="0" borderId="0" xfId="0" applyFont="1" applyFill="1" applyAlignment="1">
      <alignment vertical="center" wrapText="1"/>
    </xf>
    <xf numFmtId="0" fontId="31" fillId="0" borderId="39" xfId="3" applyNumberFormat="1" applyFont="1" applyFill="1" applyBorder="1" applyAlignment="1">
      <alignment vertical="center" wrapText="1" shrinkToFit="1"/>
    </xf>
    <xf numFmtId="0" fontId="31" fillId="0" borderId="63" xfId="3" applyFont="1" applyFill="1" applyBorder="1" applyAlignment="1">
      <alignment vertical="center" wrapText="1" shrinkToFit="1"/>
    </xf>
    <xf numFmtId="0" fontId="32" fillId="0" borderId="39" xfId="0" applyNumberFormat="1" applyFont="1" applyFill="1" applyBorder="1" applyAlignment="1">
      <alignment vertical="center" wrapText="1" shrinkToFit="1"/>
    </xf>
    <xf numFmtId="0" fontId="30" fillId="0" borderId="39" xfId="3" applyNumberFormat="1" applyFont="1" applyFill="1" applyBorder="1" applyAlignment="1">
      <alignment vertical="center" wrapText="1" shrinkToFit="1"/>
    </xf>
    <xf numFmtId="0" fontId="30" fillId="0" borderId="64" xfId="3" applyNumberFormat="1" applyFont="1" applyFill="1" applyBorder="1" applyAlignment="1">
      <alignment vertical="center" wrapText="1" shrinkToFit="1"/>
    </xf>
    <xf numFmtId="0" fontId="30" fillId="0" borderId="4" xfId="3" applyFont="1" applyFill="1" applyBorder="1" applyAlignment="1">
      <alignment vertical="center" wrapText="1" shrinkToFit="1"/>
    </xf>
    <xf numFmtId="0" fontId="31" fillId="0" borderId="39" xfId="3" applyNumberFormat="1" applyFont="1" applyFill="1" applyBorder="1" applyAlignment="1" applyProtection="1">
      <alignment vertical="center" wrapText="1" shrinkToFit="1"/>
      <protection locked="0"/>
    </xf>
    <xf numFmtId="0" fontId="30" fillId="0" borderId="39" xfId="3" applyNumberFormat="1" applyFont="1" applyFill="1" applyBorder="1" applyAlignment="1" applyProtection="1">
      <alignment vertical="center" wrapText="1" shrinkToFit="1"/>
      <protection locked="0"/>
    </xf>
    <xf numFmtId="0" fontId="31" fillId="0" borderId="39" xfId="3" applyNumberFormat="1" applyFont="1" applyFill="1" applyBorder="1" applyAlignment="1" applyProtection="1">
      <alignment horizontal="left" vertical="center" wrapText="1"/>
      <protection locked="0"/>
    </xf>
    <xf numFmtId="0" fontId="31" fillId="0" borderId="39" xfId="0" applyFont="1" applyFill="1" applyBorder="1" applyAlignment="1">
      <alignment horizontal="center" vertical="center" wrapText="1" shrinkToFit="1"/>
    </xf>
    <xf numFmtId="0" fontId="31" fillId="0" borderId="40" xfId="0" applyFont="1" applyFill="1" applyBorder="1" applyAlignment="1">
      <alignment horizontal="center" vertical="center" wrapText="1" shrinkToFit="1"/>
    </xf>
    <xf numFmtId="0" fontId="31" fillId="0" borderId="66" xfId="0" applyFont="1" applyFill="1" applyBorder="1" applyAlignment="1">
      <alignment horizontal="center" vertical="center" wrapText="1" shrinkToFit="1"/>
    </xf>
    <xf numFmtId="0" fontId="30" fillId="0" borderId="39" xfId="3" applyFont="1" applyFill="1" applyBorder="1" applyAlignment="1">
      <alignment horizontal="center" vertical="center" wrapText="1" shrinkToFit="1"/>
    </xf>
    <xf numFmtId="0" fontId="31" fillId="0" borderId="71" xfId="0" applyFont="1" applyFill="1" applyBorder="1" applyAlignment="1">
      <alignment horizontal="center" vertical="center" wrapText="1" shrinkToFit="1"/>
    </xf>
    <xf numFmtId="0" fontId="31" fillId="0" borderId="38" xfId="0" applyFont="1" applyFill="1" applyBorder="1" applyAlignment="1">
      <alignment horizontal="center" vertical="center" wrapText="1" shrinkToFit="1"/>
    </xf>
    <xf numFmtId="49" fontId="30" fillId="0" borderId="65" xfId="3" applyNumberFormat="1" applyFont="1" applyFill="1" applyBorder="1" applyAlignment="1">
      <alignment horizontal="center" vertical="center" wrapText="1" shrinkToFit="1"/>
    </xf>
    <xf numFmtId="0" fontId="31" fillId="0" borderId="63" xfId="0" applyFont="1" applyFill="1" applyBorder="1" applyAlignment="1">
      <alignment horizontal="center" vertical="center" wrapText="1" shrinkToFit="1"/>
    </xf>
    <xf numFmtId="0" fontId="31" fillId="0" borderId="75" xfId="0" applyFont="1" applyFill="1" applyBorder="1" applyAlignment="1">
      <alignment horizontal="center" vertical="center" wrapText="1" shrinkToFit="1"/>
    </xf>
    <xf numFmtId="0" fontId="30" fillId="0" borderId="38" xfId="3" applyFont="1" applyFill="1" applyBorder="1" applyAlignment="1">
      <alignment horizontal="center" vertical="center" wrapText="1" shrinkToFit="1"/>
    </xf>
    <xf numFmtId="0" fontId="30" fillId="0" borderId="6" xfId="3" applyFont="1" applyFill="1" applyBorder="1" applyAlignment="1">
      <alignment horizontal="center" vertical="center" wrapText="1" shrinkToFit="1"/>
    </xf>
    <xf numFmtId="0" fontId="31" fillId="0" borderId="5" xfId="0" applyFont="1" applyFill="1" applyBorder="1" applyAlignment="1">
      <alignment horizontal="center" vertical="center" wrapText="1"/>
    </xf>
    <xf numFmtId="0" fontId="30" fillId="0" borderId="39" xfId="0" applyFont="1" applyFill="1" applyBorder="1" applyAlignment="1">
      <alignment horizontal="center" vertical="center" wrapText="1"/>
    </xf>
    <xf numFmtId="0" fontId="32" fillId="0" borderId="6" xfId="0" applyFont="1" applyFill="1" applyBorder="1" applyAlignment="1">
      <alignment horizontal="center" vertical="center" wrapText="1" shrinkToFit="1"/>
    </xf>
    <xf numFmtId="0" fontId="31" fillId="0" borderId="36" xfId="0" applyFont="1" applyFill="1" applyBorder="1" applyAlignment="1">
      <alignment vertical="center" textRotation="255" wrapText="1" shrinkToFit="1"/>
    </xf>
    <xf numFmtId="181" fontId="30" fillId="0" borderId="4" xfId="3" applyNumberFormat="1" applyFont="1" applyFill="1" applyBorder="1" applyAlignment="1" applyProtection="1">
      <alignment horizontal="right" vertical="center" wrapText="1" shrinkToFit="1"/>
      <protection locked="0"/>
    </xf>
    <xf numFmtId="181" fontId="30" fillId="0" borderId="13" xfId="3" applyNumberFormat="1" applyFont="1" applyFill="1" applyBorder="1" applyAlignment="1">
      <alignment horizontal="right" vertical="center" wrapText="1" shrinkToFit="1"/>
    </xf>
    <xf numFmtId="181" fontId="30" fillId="0" borderId="13" xfId="3" applyNumberFormat="1" applyFont="1" applyFill="1" applyBorder="1" applyAlignment="1" applyProtection="1">
      <alignment horizontal="right" vertical="center" wrapText="1" shrinkToFit="1"/>
      <protection locked="0"/>
    </xf>
    <xf numFmtId="181" fontId="31" fillId="0" borderId="13" xfId="3" applyNumberFormat="1" applyFont="1" applyFill="1" applyBorder="1" applyAlignment="1" applyProtection="1">
      <alignment horizontal="right" vertical="center" wrapText="1" shrinkToFit="1"/>
      <protection locked="0"/>
    </xf>
    <xf numFmtId="181" fontId="31" fillId="0" borderId="6" xfId="3" applyNumberFormat="1" applyFont="1" applyFill="1" applyBorder="1" applyAlignment="1" applyProtection="1">
      <alignment horizontal="right" vertical="center" wrapText="1" shrinkToFit="1"/>
      <protection locked="0"/>
    </xf>
    <xf numFmtId="181" fontId="31" fillId="0" borderId="13" xfId="3" applyNumberFormat="1" applyFont="1" applyFill="1" applyBorder="1" applyAlignment="1">
      <alignment horizontal="right" vertical="center" wrapText="1" shrinkToFit="1"/>
    </xf>
    <xf numFmtId="181" fontId="30" fillId="0" borderId="53" xfId="3" applyNumberFormat="1" applyFont="1" applyFill="1" applyBorder="1" applyAlignment="1">
      <alignment horizontal="right" vertical="center" wrapText="1" shrinkToFit="1"/>
    </xf>
    <xf numFmtId="181" fontId="30" fillId="0" borderId="65" xfId="3" applyNumberFormat="1" applyFont="1" applyFill="1" applyBorder="1" applyAlignment="1">
      <alignment horizontal="right" vertical="center" wrapText="1" shrinkToFit="1"/>
    </xf>
    <xf numFmtId="176" fontId="30" fillId="0" borderId="13" xfId="0" applyNumberFormat="1" applyFont="1" applyFill="1" applyBorder="1" applyAlignment="1" applyProtection="1">
      <alignment vertical="center" wrapText="1" shrinkToFit="1"/>
      <protection locked="0"/>
    </xf>
    <xf numFmtId="181" fontId="32" fillId="0" borderId="13" xfId="3" applyNumberFormat="1" applyFont="1" applyFill="1" applyBorder="1" applyAlignment="1">
      <alignment horizontal="right" vertical="center" wrapText="1" shrinkToFit="1"/>
    </xf>
    <xf numFmtId="181" fontId="32" fillId="0" borderId="13" xfId="0" applyNumberFormat="1" applyFont="1" applyFill="1" applyBorder="1" applyAlignment="1">
      <alignment horizontal="right" vertical="center" wrapText="1" shrinkToFit="1"/>
    </xf>
    <xf numFmtId="181" fontId="33" fillId="0" borderId="13" xfId="3" applyNumberFormat="1" applyFont="1" applyFill="1" applyBorder="1" applyAlignment="1">
      <alignment horizontal="right" vertical="center" wrapText="1" shrinkToFit="1"/>
    </xf>
    <xf numFmtId="0" fontId="45" fillId="0" borderId="0" xfId="0" applyNumberFormat="1" applyFont="1" applyFill="1" applyBorder="1" applyAlignment="1" applyProtection="1">
      <alignment vertical="center" wrapText="1" shrinkToFit="1"/>
      <protection locked="0"/>
    </xf>
    <xf numFmtId="0" fontId="33" fillId="0" borderId="0" xfId="0" applyNumberFormat="1" applyFont="1" applyFill="1" applyBorder="1" applyAlignment="1" applyProtection="1">
      <alignment vertical="center" wrapText="1" shrinkToFit="1"/>
      <protection locked="0"/>
    </xf>
    <xf numFmtId="181" fontId="31" fillId="0" borderId="13" xfId="0" applyNumberFormat="1" applyFont="1" applyFill="1" applyBorder="1" applyAlignment="1">
      <alignment horizontal="right" vertical="center" wrapText="1" shrinkToFit="1"/>
    </xf>
    <xf numFmtId="176" fontId="30" fillId="0" borderId="6" xfId="3" applyNumberFormat="1" applyFont="1" applyFill="1" applyBorder="1" applyAlignment="1" applyProtection="1">
      <alignment vertical="center" wrapText="1" shrinkToFit="1"/>
      <protection locked="0"/>
    </xf>
    <xf numFmtId="181" fontId="30" fillId="0" borderId="12" xfId="3" applyNumberFormat="1" applyFont="1" applyFill="1" applyBorder="1" applyAlignment="1">
      <alignment horizontal="right" vertical="center" wrapText="1" shrinkToFit="1"/>
    </xf>
    <xf numFmtId="181" fontId="31" fillId="0" borderId="12" xfId="3" applyNumberFormat="1" applyFont="1" applyFill="1" applyBorder="1" applyAlignment="1">
      <alignment horizontal="right" vertical="center" wrapText="1" shrinkToFit="1"/>
    </xf>
    <xf numFmtId="181" fontId="30" fillId="0" borderId="14" xfId="3" applyNumberFormat="1" applyFont="1" applyFill="1" applyBorder="1" applyAlignment="1">
      <alignment horizontal="right" vertical="center" wrapText="1" shrinkToFit="1"/>
    </xf>
    <xf numFmtId="181" fontId="31" fillId="0" borderId="65" xfId="3" applyNumberFormat="1" applyFont="1" applyFill="1" applyBorder="1" applyAlignment="1">
      <alignment horizontal="right" vertical="center" wrapText="1" shrinkToFit="1"/>
    </xf>
    <xf numFmtId="181" fontId="31" fillId="0" borderId="14" xfId="0" applyNumberFormat="1" applyFont="1" applyFill="1" applyBorder="1" applyAlignment="1">
      <alignment horizontal="right" vertical="center" wrapText="1" shrinkToFit="1"/>
    </xf>
    <xf numFmtId="181" fontId="30" fillId="0" borderId="5" xfId="3" applyNumberFormat="1" applyFont="1" applyFill="1" applyBorder="1" applyAlignment="1">
      <alignment horizontal="right" vertical="center" wrapText="1"/>
    </xf>
    <xf numFmtId="181" fontId="30" fillId="0" borderId="53" xfId="3" applyNumberFormat="1" applyFont="1" applyFill="1" applyBorder="1" applyAlignment="1">
      <alignment horizontal="right" vertical="center" wrapText="1"/>
    </xf>
    <xf numFmtId="181" fontId="31" fillId="0" borderId="65" xfId="0" applyNumberFormat="1" applyFont="1" applyFill="1" applyBorder="1" applyAlignment="1">
      <alignment horizontal="right" vertical="center" wrapText="1" shrinkToFit="1"/>
    </xf>
    <xf numFmtId="181" fontId="31" fillId="0" borderId="5" xfId="3" applyNumberFormat="1" applyFont="1" applyFill="1" applyBorder="1" applyAlignment="1">
      <alignment horizontal="right" vertical="center" wrapText="1" shrinkToFit="1"/>
    </xf>
    <xf numFmtId="181" fontId="30" fillId="0" borderId="5" xfId="3" applyNumberFormat="1" applyFont="1" applyFill="1" applyBorder="1" applyAlignment="1">
      <alignment horizontal="right" vertical="center" wrapText="1" shrinkToFit="1"/>
    </xf>
    <xf numFmtId="181" fontId="31" fillId="0" borderId="6" xfId="3" applyNumberFormat="1" applyFont="1" applyFill="1" applyBorder="1" applyAlignment="1">
      <alignment horizontal="right" vertical="center" wrapText="1" shrinkToFit="1"/>
    </xf>
    <xf numFmtId="176" fontId="31" fillId="0" borderId="13" xfId="0" applyNumberFormat="1" applyFont="1" applyFill="1" applyBorder="1" applyAlignment="1" applyProtection="1">
      <alignment vertical="center" wrapText="1" shrinkToFit="1"/>
      <protection locked="0"/>
    </xf>
    <xf numFmtId="181" fontId="31" fillId="0" borderId="53" xfId="3" applyNumberFormat="1" applyFont="1" applyFill="1" applyBorder="1" applyAlignment="1">
      <alignment horizontal="right" vertical="center" wrapText="1" shrinkToFit="1"/>
    </xf>
    <xf numFmtId="181" fontId="31" fillId="0" borderId="53" xfId="0" applyNumberFormat="1" applyFont="1" applyFill="1" applyBorder="1" applyAlignment="1">
      <alignment horizontal="right" vertical="center" wrapText="1" shrinkToFit="1"/>
    </xf>
    <xf numFmtId="181" fontId="32" fillId="0" borderId="53" xfId="3" applyNumberFormat="1" applyFont="1" applyFill="1" applyBorder="1" applyAlignment="1">
      <alignment horizontal="right" vertical="center" wrapText="1" shrinkToFit="1"/>
    </xf>
    <xf numFmtId="181" fontId="30" fillId="0" borderId="53" xfId="3" applyNumberFormat="1" applyFont="1" applyFill="1" applyBorder="1" applyAlignment="1" applyProtection="1">
      <alignment horizontal="right" vertical="center" wrapText="1" shrinkToFit="1"/>
      <protection locked="0"/>
    </xf>
    <xf numFmtId="181" fontId="31" fillId="0" borderId="39" xfId="0" applyNumberFormat="1" applyFont="1" applyFill="1" applyBorder="1" applyAlignment="1">
      <alignment horizontal="right" vertical="center" wrapText="1" shrinkToFit="1"/>
    </xf>
    <xf numFmtId="176" fontId="30" fillId="0" borderId="39" xfId="0" applyNumberFormat="1" applyFont="1" applyFill="1" applyBorder="1" applyAlignment="1" applyProtection="1">
      <alignment vertical="center" wrapText="1" shrinkToFit="1"/>
      <protection locked="0"/>
    </xf>
    <xf numFmtId="181" fontId="31" fillId="0" borderId="14" xfId="3" applyNumberFormat="1" applyFont="1" applyFill="1" applyBorder="1" applyAlignment="1">
      <alignment horizontal="right" vertical="center" wrapText="1" shrinkToFit="1"/>
    </xf>
    <xf numFmtId="176" fontId="30" fillId="0" borderId="13" xfId="3" applyNumberFormat="1" applyFont="1" applyFill="1" applyBorder="1" applyAlignment="1" applyProtection="1">
      <alignment vertical="center" wrapText="1" shrinkToFit="1"/>
      <protection locked="0"/>
    </xf>
    <xf numFmtId="181" fontId="32" fillId="0" borderId="12" xfId="3" applyNumberFormat="1" applyFont="1" applyFill="1" applyBorder="1" applyAlignment="1">
      <alignment horizontal="right" vertical="center" wrapText="1" shrinkToFit="1"/>
    </xf>
    <xf numFmtId="181" fontId="33" fillId="0" borderId="13" xfId="0" applyNumberFormat="1" applyFont="1" applyFill="1" applyBorder="1" applyAlignment="1">
      <alignment horizontal="right" vertical="center" wrapText="1" shrinkToFit="1"/>
    </xf>
    <xf numFmtId="181" fontId="32" fillId="0" borderId="14" xfId="3" applyNumberFormat="1" applyFont="1" applyFill="1" applyBorder="1" applyAlignment="1">
      <alignment horizontal="right" vertical="center" wrapText="1" shrinkToFit="1"/>
    </xf>
    <xf numFmtId="181" fontId="30" fillId="0" borderId="6" xfId="3" applyNumberFormat="1" applyFont="1" applyFill="1" applyBorder="1" applyAlignment="1">
      <alignment horizontal="right" vertical="center" wrapText="1" shrinkToFit="1"/>
    </xf>
    <xf numFmtId="0" fontId="33" fillId="0" borderId="13" xfId="0" applyNumberFormat="1" applyFont="1" applyFill="1" applyBorder="1" applyAlignment="1" applyProtection="1">
      <alignment vertical="center" wrapText="1" shrinkToFit="1"/>
      <protection locked="0"/>
    </xf>
    <xf numFmtId="0" fontId="33" fillId="0" borderId="39" xfId="0" applyNumberFormat="1" applyFont="1" applyFill="1" applyBorder="1" applyAlignment="1" applyProtection="1">
      <alignment horizontal="left" vertical="center" wrapText="1" shrinkToFit="1"/>
      <protection locked="0"/>
    </xf>
    <xf numFmtId="181" fontId="31" fillId="0" borderId="12" xfId="0" applyNumberFormat="1" applyFont="1" applyFill="1" applyBorder="1" applyAlignment="1">
      <alignment horizontal="right" vertical="center" wrapText="1" shrinkToFit="1"/>
    </xf>
    <xf numFmtId="181" fontId="30" fillId="0" borderId="64" xfId="3" applyNumberFormat="1" applyFont="1" applyFill="1" applyBorder="1" applyAlignment="1">
      <alignment horizontal="right" vertical="center" wrapText="1" shrinkToFit="1"/>
    </xf>
    <xf numFmtId="0" fontId="35" fillId="0" borderId="0" xfId="0" applyFont="1" applyFill="1" applyAlignment="1">
      <alignment vertical="center" wrapText="1"/>
    </xf>
    <xf numFmtId="0" fontId="35" fillId="0" borderId="13" xfId="0" applyFont="1" applyFill="1" applyBorder="1" applyAlignment="1">
      <alignment horizontal="center" vertical="center" wrapText="1" shrinkToFit="1"/>
    </xf>
    <xf numFmtId="181" fontId="33" fillId="0" borderId="13" xfId="3" applyNumberFormat="1" applyFont="1" applyFill="1" applyBorder="1" applyAlignment="1">
      <alignment vertical="center" wrapText="1" shrinkToFit="1"/>
    </xf>
    <xf numFmtId="181" fontId="31" fillId="0" borderId="64" xfId="3" applyNumberFormat="1" applyFont="1" applyFill="1" applyBorder="1" applyAlignment="1">
      <alignment horizontal="right" vertical="center" wrapText="1" shrinkToFit="1"/>
    </xf>
    <xf numFmtId="38" fontId="31" fillId="0" borderId="13" xfId="3" applyNumberFormat="1" applyFont="1" applyFill="1" applyBorder="1" applyAlignment="1">
      <alignment horizontal="right" vertical="center" wrapText="1" shrinkToFit="1"/>
    </xf>
    <xf numFmtId="176" fontId="30" fillId="0" borderId="65" xfId="0" applyNumberFormat="1" applyFont="1" applyFill="1" applyBorder="1" applyAlignment="1" applyProtection="1">
      <alignment vertical="center" wrapText="1" shrinkToFit="1"/>
      <protection locked="0"/>
    </xf>
    <xf numFmtId="0" fontId="31" fillId="0" borderId="0" xfId="0" applyNumberFormat="1" applyFont="1" applyFill="1" applyBorder="1" applyAlignment="1">
      <alignment horizontal="left" vertical="center" wrapText="1"/>
    </xf>
    <xf numFmtId="0" fontId="30" fillId="0" borderId="5" xfId="3" applyNumberFormat="1" applyFont="1" applyFill="1" applyBorder="1" applyAlignment="1" applyProtection="1">
      <alignment horizontal="left" vertical="center" wrapText="1"/>
      <protection locked="0"/>
    </xf>
    <xf numFmtId="0" fontId="30" fillId="0" borderId="13" xfId="3" applyNumberFormat="1" applyFont="1" applyFill="1" applyBorder="1" applyAlignment="1">
      <alignment horizontal="left" vertical="center" wrapText="1"/>
    </xf>
    <xf numFmtId="0" fontId="31" fillId="0" borderId="13" xfId="3" applyNumberFormat="1" applyFont="1" applyFill="1" applyBorder="1" applyAlignment="1" applyProtection="1">
      <alignment horizontal="left" vertical="center" wrapText="1"/>
      <protection locked="0"/>
    </xf>
    <xf numFmtId="0" fontId="30" fillId="0" borderId="13" xfId="3" applyNumberFormat="1" applyFont="1" applyFill="1" applyBorder="1" applyAlignment="1" applyProtection="1">
      <alignment horizontal="left" vertical="center" wrapText="1"/>
      <protection locked="0"/>
    </xf>
    <xf numFmtId="0" fontId="31" fillId="0" borderId="6" xfId="3" applyNumberFormat="1" applyFont="1" applyFill="1" applyBorder="1" applyAlignment="1" applyProtection="1">
      <alignment horizontal="left" vertical="center" wrapText="1"/>
      <protection locked="0"/>
    </xf>
    <xf numFmtId="0" fontId="31" fillId="0" borderId="13" xfId="3" applyNumberFormat="1" applyFont="1" applyFill="1" applyBorder="1" applyAlignment="1">
      <alignment horizontal="left" vertical="center" wrapText="1"/>
    </xf>
    <xf numFmtId="0" fontId="30" fillId="0" borderId="53" xfId="3" applyNumberFormat="1" applyFont="1" applyFill="1" applyBorder="1" applyAlignment="1">
      <alignment horizontal="left" vertical="center" wrapText="1"/>
    </xf>
    <xf numFmtId="0" fontId="31" fillId="0" borderId="65" xfId="3" applyNumberFormat="1" applyFont="1" applyFill="1" applyBorder="1" applyAlignment="1">
      <alignment horizontal="left" vertical="center" wrapText="1"/>
    </xf>
    <xf numFmtId="0" fontId="31" fillId="0" borderId="53" xfId="0" applyNumberFormat="1" applyFont="1" applyFill="1" applyBorder="1" applyAlignment="1">
      <alignment horizontal="left" vertical="center" wrapText="1"/>
    </xf>
    <xf numFmtId="0" fontId="31" fillId="0" borderId="65" xfId="0" applyNumberFormat="1" applyFont="1" applyFill="1" applyBorder="1" applyAlignment="1">
      <alignment horizontal="left" vertical="center" wrapText="1"/>
    </xf>
    <xf numFmtId="0" fontId="32" fillId="0" borderId="13" xfId="3" applyNumberFormat="1" applyFont="1" applyFill="1" applyBorder="1" applyAlignment="1">
      <alignment horizontal="left" vertical="center" wrapText="1"/>
    </xf>
    <xf numFmtId="0" fontId="32" fillId="0" borderId="13" xfId="0" applyNumberFormat="1" applyFont="1" applyFill="1" applyBorder="1" applyAlignment="1">
      <alignment horizontal="left" vertical="center" wrapText="1"/>
    </xf>
    <xf numFmtId="0" fontId="33" fillId="0" borderId="13" xfId="3" applyNumberFormat="1" applyFont="1" applyFill="1" applyBorder="1" applyAlignment="1">
      <alignment horizontal="left" vertical="center" wrapText="1"/>
    </xf>
    <xf numFmtId="0" fontId="31" fillId="0" borderId="13" xfId="0" applyNumberFormat="1" applyFont="1" applyFill="1" applyBorder="1" applyAlignment="1">
      <alignment horizontal="left" vertical="center" wrapText="1"/>
    </xf>
    <xf numFmtId="0" fontId="30" fillId="0" borderId="12" xfId="3" applyNumberFormat="1" applyFont="1" applyFill="1" applyBorder="1" applyAlignment="1">
      <alignment horizontal="left" vertical="center" wrapText="1"/>
    </xf>
    <xf numFmtId="0" fontId="30" fillId="0" borderId="65" xfId="3" applyNumberFormat="1" applyFont="1" applyFill="1" applyBorder="1" applyAlignment="1">
      <alignment horizontal="left" vertical="center" wrapText="1"/>
    </xf>
    <xf numFmtId="0" fontId="30" fillId="0" borderId="13" xfId="3" applyFont="1" applyFill="1" applyBorder="1" applyAlignment="1">
      <alignment horizontal="left" vertical="center" wrapText="1"/>
    </xf>
    <xf numFmtId="0" fontId="30" fillId="0" borderId="14" xfId="3" applyNumberFormat="1" applyFont="1" applyFill="1" applyBorder="1" applyAlignment="1">
      <alignment horizontal="left" vertical="center" wrapText="1"/>
    </xf>
    <xf numFmtId="0" fontId="31" fillId="0" borderId="14" xfId="0" applyNumberFormat="1" applyFont="1" applyFill="1" applyBorder="1" applyAlignment="1">
      <alignment horizontal="left" vertical="center" wrapText="1"/>
    </xf>
    <xf numFmtId="0" fontId="32" fillId="0" borderId="65" xfId="3" applyNumberFormat="1" applyFont="1" applyFill="1" applyBorder="1" applyAlignment="1">
      <alignment horizontal="left" vertical="center" wrapText="1"/>
    </xf>
    <xf numFmtId="0" fontId="31" fillId="0" borderId="53" xfId="3" applyNumberFormat="1" applyFont="1" applyFill="1" applyBorder="1" applyAlignment="1">
      <alignment horizontal="left" vertical="center" wrapText="1"/>
    </xf>
    <xf numFmtId="49" fontId="31" fillId="0" borderId="13" xfId="3" applyNumberFormat="1" applyFont="1" applyFill="1" applyBorder="1" applyAlignment="1">
      <alignment horizontal="left" vertical="center" wrapText="1"/>
    </xf>
    <xf numFmtId="0" fontId="31" fillId="0" borderId="13" xfId="3" applyFont="1" applyFill="1" applyBorder="1" applyAlignment="1">
      <alignment horizontal="left" vertical="center" wrapText="1"/>
    </xf>
    <xf numFmtId="0" fontId="30" fillId="0" borderId="14" xfId="3" applyFont="1" applyFill="1" applyBorder="1" applyAlignment="1">
      <alignment horizontal="left" vertical="center" wrapText="1"/>
    </xf>
    <xf numFmtId="0" fontId="31" fillId="0" borderId="4" xfId="0" applyNumberFormat="1" applyFont="1" applyFill="1" applyBorder="1" applyAlignment="1">
      <alignment horizontal="left" vertical="center" wrapText="1"/>
    </xf>
    <xf numFmtId="0" fontId="31" fillId="0" borderId="12" xfId="3" applyNumberFormat="1" applyFont="1" applyFill="1" applyBorder="1" applyAlignment="1">
      <alignment horizontal="left" vertical="center" wrapText="1"/>
    </xf>
    <xf numFmtId="0" fontId="30" fillId="0" borderId="5" xfId="3" applyNumberFormat="1" applyFont="1" applyFill="1" applyBorder="1" applyAlignment="1">
      <alignment horizontal="left" vertical="center" wrapText="1"/>
    </xf>
    <xf numFmtId="0" fontId="31" fillId="0" borderId="6" xfId="3" applyNumberFormat="1" applyFont="1" applyFill="1" applyBorder="1" applyAlignment="1">
      <alignment horizontal="left" vertical="center" wrapText="1"/>
    </xf>
    <xf numFmtId="0" fontId="32" fillId="0" borderId="53" xfId="3" applyNumberFormat="1" applyFont="1" applyFill="1" applyBorder="1" applyAlignment="1">
      <alignment horizontal="left" vertical="center" wrapText="1"/>
    </xf>
    <xf numFmtId="0" fontId="31" fillId="0" borderId="14" xfId="3" applyNumberFormat="1" applyFont="1" applyFill="1" applyBorder="1" applyAlignment="1">
      <alignment horizontal="left" vertical="center" wrapText="1"/>
    </xf>
    <xf numFmtId="0" fontId="31" fillId="0" borderId="39" xfId="0" applyNumberFormat="1" applyFont="1" applyFill="1" applyBorder="1" applyAlignment="1">
      <alignment horizontal="left" vertical="center" wrapText="1"/>
    </xf>
    <xf numFmtId="0" fontId="30" fillId="0" borderId="39" xfId="3" applyNumberFormat="1" applyFont="1" applyFill="1" applyBorder="1" applyAlignment="1">
      <alignment horizontal="left" vertical="center" wrapText="1"/>
    </xf>
    <xf numFmtId="0" fontId="31" fillId="0" borderId="37" xfId="0" applyNumberFormat="1" applyFont="1" applyFill="1" applyBorder="1" applyAlignment="1">
      <alignment horizontal="left" vertical="center" wrapText="1"/>
    </xf>
    <xf numFmtId="0" fontId="30" fillId="0" borderId="0" xfId="0" applyFont="1" applyFill="1" applyAlignment="1">
      <alignment horizontal="left" vertical="center" wrapText="1"/>
    </xf>
    <xf numFmtId="0" fontId="31" fillId="0" borderId="61" xfId="3" applyNumberFormat="1" applyFont="1" applyFill="1" applyBorder="1" applyAlignment="1">
      <alignment horizontal="left" vertical="center" wrapText="1"/>
    </xf>
    <xf numFmtId="0" fontId="31" fillId="0" borderId="5" xfId="3" applyNumberFormat="1" applyFont="1" applyFill="1" applyBorder="1" applyAlignment="1">
      <alignment horizontal="left" vertical="center" wrapText="1"/>
    </xf>
    <xf numFmtId="0" fontId="32" fillId="0" borderId="12" xfId="3" applyNumberFormat="1" applyFont="1" applyFill="1" applyBorder="1" applyAlignment="1">
      <alignment horizontal="left" vertical="center" wrapText="1"/>
    </xf>
    <xf numFmtId="0" fontId="31" fillId="0" borderId="6" xfId="3" applyFont="1" applyFill="1" applyBorder="1" applyAlignment="1">
      <alignment horizontal="left" vertical="center" wrapText="1"/>
    </xf>
    <xf numFmtId="0" fontId="32" fillId="0" borderId="14" xfId="3" applyNumberFormat="1" applyFont="1" applyFill="1" applyBorder="1" applyAlignment="1">
      <alignment horizontal="left" vertical="center" wrapText="1"/>
    </xf>
    <xf numFmtId="0" fontId="30" fillId="0" borderId="6" xfId="3" applyFont="1" applyFill="1" applyBorder="1" applyAlignment="1">
      <alignment horizontal="left" vertical="center" wrapText="1"/>
    </xf>
    <xf numFmtId="0" fontId="31" fillId="0" borderId="5" xfId="0" applyNumberFormat="1" applyFont="1" applyFill="1" applyBorder="1" applyAlignment="1">
      <alignment horizontal="left" vertical="center" wrapText="1"/>
    </xf>
    <xf numFmtId="0" fontId="32" fillId="0" borderId="64" xfId="0" applyNumberFormat="1" applyFont="1" applyFill="1" applyBorder="1" applyAlignment="1">
      <alignment horizontal="left" vertical="center" wrapText="1"/>
    </xf>
    <xf numFmtId="0" fontId="30" fillId="0" borderId="63" xfId="3" applyNumberFormat="1" applyFont="1" applyFill="1" applyBorder="1" applyAlignment="1">
      <alignment horizontal="left" vertical="center" wrapText="1"/>
    </xf>
    <xf numFmtId="0" fontId="30" fillId="0" borderId="4" xfId="3" applyNumberFormat="1" applyFont="1" applyFill="1" applyBorder="1" applyAlignment="1">
      <alignment horizontal="left" vertical="center" wrapText="1"/>
    </xf>
    <xf numFmtId="0" fontId="35" fillId="0" borderId="13" xfId="3" applyNumberFormat="1" applyFont="1" applyFill="1" applyBorder="1" applyAlignment="1">
      <alignment horizontal="left" vertical="center" wrapText="1"/>
    </xf>
    <xf numFmtId="0" fontId="31" fillId="0" borderId="63" xfId="3" applyNumberFormat="1" applyFont="1" applyFill="1" applyBorder="1" applyAlignment="1">
      <alignment horizontal="left" vertical="center" wrapText="1"/>
    </xf>
    <xf numFmtId="0" fontId="31" fillId="0" borderId="63" xfId="0" applyNumberFormat="1" applyFont="1" applyFill="1" applyBorder="1" applyAlignment="1">
      <alignment horizontal="left" vertical="center" wrapText="1"/>
    </xf>
    <xf numFmtId="0" fontId="30" fillId="0" borderId="39" xfId="3" applyNumberFormat="1" applyFont="1" applyFill="1" applyBorder="1" applyAlignment="1" applyProtection="1">
      <alignment horizontal="left" vertical="center" wrapText="1"/>
      <protection locked="0"/>
    </xf>
    <xf numFmtId="0" fontId="31" fillId="0" borderId="0" xfId="0" applyFont="1" applyFill="1" applyAlignment="1">
      <alignment horizontal="center" vertical="center" wrapText="1"/>
    </xf>
    <xf numFmtId="0" fontId="31" fillId="0" borderId="4" xfId="3" applyFont="1" applyFill="1" applyBorder="1" applyAlignment="1">
      <alignment vertical="center" wrapText="1" shrinkToFit="1"/>
    </xf>
    <xf numFmtId="0" fontId="31" fillId="0" borderId="40" xfId="3" applyFont="1" applyFill="1" applyBorder="1" applyAlignment="1">
      <alignment horizontal="center" vertical="center" wrapText="1" shrinkToFit="1"/>
    </xf>
    <xf numFmtId="176" fontId="31" fillId="0" borderId="4" xfId="0" applyNumberFormat="1" applyFont="1" applyFill="1" applyBorder="1" applyAlignment="1" applyProtection="1">
      <alignment vertical="center" wrapText="1" shrinkToFit="1"/>
      <protection locked="0"/>
    </xf>
    <xf numFmtId="0" fontId="30" fillId="0" borderId="62" xfId="3" applyNumberFormat="1" applyFont="1" applyFill="1" applyBorder="1" applyAlignment="1">
      <alignment horizontal="left" vertical="center" wrapText="1"/>
    </xf>
    <xf numFmtId="176" fontId="31" fillId="0" borderId="14" xfId="0" applyNumberFormat="1" applyFont="1" applyFill="1" applyBorder="1" applyAlignment="1" applyProtection="1">
      <alignment vertical="center" wrapText="1" shrinkToFit="1"/>
      <protection locked="0"/>
    </xf>
    <xf numFmtId="176" fontId="30" fillId="0" borderId="6" xfId="0" applyNumberFormat="1" applyFont="1" applyFill="1" applyBorder="1" applyAlignment="1" applyProtection="1">
      <alignment vertical="center" wrapText="1" shrinkToFit="1"/>
      <protection locked="0"/>
    </xf>
    <xf numFmtId="176" fontId="30" fillId="0" borderId="4" xfId="0" applyNumberFormat="1" applyFont="1" applyFill="1" applyBorder="1" applyAlignment="1" applyProtection="1">
      <alignment vertical="center" wrapText="1" shrinkToFit="1"/>
      <protection locked="0"/>
    </xf>
    <xf numFmtId="0" fontId="31" fillId="0" borderId="13" xfId="0" applyFont="1" applyFill="1" applyBorder="1" applyAlignment="1">
      <alignment vertical="center" wrapText="1" shrinkToFit="1"/>
    </xf>
    <xf numFmtId="0" fontId="31" fillId="0" borderId="13" xfId="0" applyFont="1" applyFill="1" applyBorder="1" applyAlignment="1">
      <alignment horizontal="left" vertical="center" wrapText="1"/>
    </xf>
    <xf numFmtId="181" fontId="31" fillId="0" borderId="4" xfId="0" applyNumberFormat="1" applyFont="1" applyFill="1" applyBorder="1" applyAlignment="1">
      <alignment horizontal="right" vertical="center" shrinkToFit="1"/>
    </xf>
    <xf numFmtId="0" fontId="31" fillId="0" borderId="12" xfId="0" applyNumberFormat="1" applyFont="1" applyFill="1" applyBorder="1" applyAlignment="1">
      <alignment horizontal="left" vertical="center" wrapText="1"/>
    </xf>
    <xf numFmtId="0" fontId="30" fillId="0" borderId="4" xfId="3" applyNumberFormat="1" applyFont="1" applyFill="1" applyBorder="1" applyAlignment="1">
      <alignment vertical="center" wrapText="1" shrinkToFit="1"/>
    </xf>
    <xf numFmtId="181" fontId="30" fillId="0" borderId="4" xfId="3" applyNumberFormat="1" applyFont="1" applyFill="1" applyBorder="1" applyAlignment="1">
      <alignment horizontal="right" vertical="center" wrapText="1" shrinkToFit="1"/>
    </xf>
    <xf numFmtId="0" fontId="31" fillId="0" borderId="5" xfId="0" applyNumberFormat="1" applyFont="1" applyFill="1" applyBorder="1" applyAlignment="1">
      <alignment vertical="center" wrapText="1" shrinkToFit="1"/>
    </xf>
    <xf numFmtId="0" fontId="31" fillId="0" borderId="4" xfId="0" applyNumberFormat="1" applyFont="1" applyFill="1" applyBorder="1" applyAlignment="1">
      <alignment vertical="center" wrapText="1" shrinkToFit="1"/>
    </xf>
    <xf numFmtId="176" fontId="31" fillId="0" borderId="65" xfId="0" applyNumberFormat="1" applyFont="1" applyFill="1" applyBorder="1" applyAlignment="1">
      <alignment horizontal="right" vertical="center" wrapText="1" shrinkToFit="1"/>
    </xf>
    <xf numFmtId="0" fontId="31" fillId="0" borderId="39" xfId="0" applyNumberFormat="1" applyFont="1" applyFill="1" applyBorder="1" applyAlignment="1">
      <alignment vertical="center" wrapText="1" shrinkToFit="1"/>
    </xf>
    <xf numFmtId="181" fontId="31" fillId="0" borderId="39" xfId="3" applyNumberFormat="1" applyFont="1" applyFill="1" applyBorder="1" applyAlignment="1">
      <alignment horizontal="right" vertical="center" wrapText="1" shrinkToFit="1"/>
    </xf>
    <xf numFmtId="176" fontId="32" fillId="0" borderId="13" xfId="0" applyNumberFormat="1" applyFont="1" applyFill="1" applyBorder="1" applyAlignment="1">
      <alignment horizontal="right" vertical="center" wrapText="1" shrinkToFit="1"/>
    </xf>
    <xf numFmtId="0" fontId="32" fillId="0" borderId="12" xfId="0" applyNumberFormat="1" applyFont="1" applyFill="1" applyBorder="1" applyAlignment="1">
      <alignment vertical="center" wrapText="1" shrinkToFit="1"/>
    </xf>
    <xf numFmtId="0" fontId="32" fillId="0" borderId="12" xfId="0" applyNumberFormat="1" applyFont="1" applyFill="1" applyBorder="1" applyAlignment="1">
      <alignment horizontal="left" vertical="center" wrapText="1"/>
    </xf>
    <xf numFmtId="181" fontId="32" fillId="0" borderId="12" xfId="0" applyNumberFormat="1" applyFont="1" applyFill="1" applyBorder="1" applyAlignment="1">
      <alignment horizontal="right" vertical="center" wrapText="1" shrinkToFit="1"/>
    </xf>
    <xf numFmtId="176" fontId="30" fillId="0" borderId="14" xfId="3" applyNumberFormat="1" applyFont="1" applyFill="1" applyBorder="1" applyAlignment="1" applyProtection="1">
      <alignment vertical="center" wrapText="1" shrinkToFit="1"/>
      <protection locked="0"/>
    </xf>
    <xf numFmtId="0" fontId="33" fillId="0" borderId="12" xfId="4" applyNumberFormat="1" applyFont="1" applyFill="1" applyBorder="1" applyAlignment="1">
      <alignment vertical="center" wrapText="1" shrinkToFit="1"/>
    </xf>
    <xf numFmtId="0" fontId="33" fillId="0" borderId="12" xfId="4" applyNumberFormat="1" applyFont="1" applyFill="1" applyBorder="1" applyAlignment="1">
      <alignment horizontal="left" vertical="center" wrapText="1"/>
    </xf>
    <xf numFmtId="181" fontId="33" fillId="0" borderId="12" xfId="4" applyNumberFormat="1" applyFont="1" applyFill="1" applyBorder="1" applyAlignment="1">
      <alignment horizontal="right" vertical="center" wrapText="1" shrinkToFit="1"/>
    </xf>
    <xf numFmtId="181" fontId="30" fillId="0" borderId="63" xfId="3" applyNumberFormat="1" applyFont="1" applyFill="1" applyBorder="1" applyAlignment="1">
      <alignment horizontal="right" vertical="center" wrapText="1" shrinkToFit="1"/>
    </xf>
    <xf numFmtId="176" fontId="30" fillId="0" borderId="12" xfId="0" applyNumberFormat="1" applyFont="1" applyFill="1" applyBorder="1" applyAlignment="1" applyProtection="1">
      <alignment vertical="center" wrapText="1" shrinkToFit="1"/>
      <protection locked="0"/>
    </xf>
    <xf numFmtId="0" fontId="30" fillId="0" borderId="13" xfId="3" applyNumberFormat="1" applyFont="1" applyFill="1" applyBorder="1" applyAlignment="1">
      <alignment horizontal="left" vertical="center" wrapText="1" shrinkToFit="1"/>
    </xf>
    <xf numFmtId="0" fontId="31" fillId="0" borderId="13" xfId="3" applyNumberFormat="1" applyFont="1" applyFill="1" applyBorder="1" applyAlignment="1">
      <alignment vertical="top" wrapText="1" shrinkToFit="1"/>
    </xf>
    <xf numFmtId="0" fontId="31" fillId="0" borderId="13" xfId="0" applyNumberFormat="1" applyFont="1" applyFill="1" applyBorder="1" applyAlignment="1">
      <alignment horizontal="left" vertical="center" wrapText="1" shrinkToFit="1"/>
    </xf>
    <xf numFmtId="0" fontId="32" fillId="0" borderId="14" xfId="3" applyNumberFormat="1" applyFont="1" applyFill="1" applyBorder="1" applyAlignment="1">
      <alignment vertical="center" wrapText="1" shrinkToFit="1"/>
    </xf>
    <xf numFmtId="0" fontId="32" fillId="0" borderId="59" xfId="0" applyNumberFormat="1" applyFont="1" applyFill="1" applyBorder="1" applyAlignment="1">
      <alignment horizontal="left" vertical="center" wrapText="1"/>
    </xf>
    <xf numFmtId="0" fontId="30" fillId="0" borderId="64" xfId="3" applyFont="1" applyFill="1" applyBorder="1" applyAlignment="1">
      <alignment horizontal="center" vertical="center" wrapText="1" shrinkToFit="1"/>
    </xf>
    <xf numFmtId="0" fontId="30" fillId="0" borderId="40" xfId="3" applyFont="1" applyFill="1" applyBorder="1" applyAlignment="1">
      <alignment horizontal="center" vertical="center" wrapText="1" shrinkToFit="1"/>
    </xf>
    <xf numFmtId="0" fontId="31" fillId="0" borderId="14" xfId="3" applyNumberFormat="1" applyFont="1" applyFill="1" applyBorder="1" applyAlignment="1">
      <alignment vertical="top" wrapText="1" shrinkToFit="1"/>
    </xf>
    <xf numFmtId="0" fontId="31" fillId="0" borderId="64" xfId="3" applyNumberFormat="1" applyFont="1" applyFill="1" applyBorder="1" applyAlignment="1">
      <alignment vertical="center" wrapText="1" shrinkToFit="1"/>
    </xf>
    <xf numFmtId="0" fontId="31" fillId="0" borderId="1" xfId="0" applyFont="1" applyFill="1" applyBorder="1" applyAlignment="1">
      <alignment vertical="center" textRotation="255" shrinkToFit="1"/>
    </xf>
    <xf numFmtId="0" fontId="31" fillId="0" borderId="64" xfId="0" applyNumberFormat="1" applyFont="1" applyFill="1" applyBorder="1" applyAlignment="1">
      <alignment vertical="center" wrapText="1" shrinkToFit="1"/>
    </xf>
    <xf numFmtId="0" fontId="30" fillId="0" borderId="59" xfId="3" applyNumberFormat="1" applyFont="1" applyFill="1" applyBorder="1" applyAlignment="1">
      <alignment vertical="center" wrapText="1" shrinkToFit="1"/>
    </xf>
    <xf numFmtId="181" fontId="30" fillId="0" borderId="59" xfId="3" applyNumberFormat="1" applyFont="1" applyFill="1" applyBorder="1" applyAlignment="1">
      <alignment horizontal="right" vertical="center" wrapText="1" shrinkToFit="1"/>
    </xf>
    <xf numFmtId="0" fontId="31" fillId="0" borderId="59" xfId="0" applyNumberFormat="1" applyFont="1" applyFill="1" applyBorder="1" applyAlignment="1">
      <alignment vertical="center" wrapText="1" shrinkToFit="1"/>
    </xf>
    <xf numFmtId="0" fontId="30" fillId="0" borderId="14" xfId="3" applyFont="1" applyFill="1" applyBorder="1" applyAlignment="1">
      <alignment vertical="center" wrapText="1"/>
    </xf>
    <xf numFmtId="0" fontId="31" fillId="0" borderId="14" xfId="3" applyFont="1" applyFill="1" applyBorder="1" applyAlignment="1">
      <alignment horizontal="left" vertical="center" wrapText="1"/>
    </xf>
    <xf numFmtId="181" fontId="31" fillId="0" borderId="14" xfId="3" applyNumberFormat="1" applyFont="1" applyFill="1" applyBorder="1" applyAlignment="1">
      <alignment horizontal="right" vertical="center" wrapText="1"/>
    </xf>
    <xf numFmtId="0" fontId="30" fillId="0" borderId="4" xfId="0" applyNumberFormat="1" applyFont="1" applyFill="1" applyBorder="1" applyAlignment="1">
      <alignment horizontal="center" vertical="center" shrinkToFit="1"/>
    </xf>
    <xf numFmtId="0" fontId="30" fillId="0" borderId="0" xfId="0" applyFont="1" applyFill="1" applyAlignment="1">
      <alignment horizontal="center" vertical="center"/>
    </xf>
    <xf numFmtId="0" fontId="31" fillId="0" borderId="4" xfId="0" applyNumberFormat="1" applyFont="1" applyFill="1" applyBorder="1" applyAlignment="1">
      <alignment horizontal="center" vertical="center"/>
    </xf>
    <xf numFmtId="181" fontId="42" fillId="0" borderId="1" xfId="0" applyNumberFormat="1" applyFont="1" applyFill="1" applyBorder="1" applyAlignment="1">
      <alignment horizontal="center" vertical="center" shrinkToFit="1"/>
    </xf>
    <xf numFmtId="181" fontId="31" fillId="0" borderId="4" xfId="0" applyNumberFormat="1" applyFont="1" applyFill="1" applyBorder="1" applyAlignment="1">
      <alignment horizontal="center" vertical="center" shrinkToFit="1"/>
    </xf>
    <xf numFmtId="0" fontId="30" fillId="0" borderId="0" xfId="3" applyFont="1" applyFill="1" applyAlignment="1">
      <alignment horizontal="center" vertical="center"/>
    </xf>
    <xf numFmtId="181" fontId="31" fillId="0" borderId="1" xfId="0" applyNumberFormat="1" applyFont="1" applyFill="1" applyBorder="1" applyAlignment="1">
      <alignment horizontal="center" vertical="center" shrinkToFit="1"/>
    </xf>
    <xf numFmtId="181" fontId="31" fillId="0" borderId="1" xfId="0" applyNumberFormat="1" applyFont="1" applyFill="1" applyBorder="1" applyAlignment="1">
      <alignment horizontal="right" vertical="center" wrapText="1" shrinkToFit="1"/>
    </xf>
    <xf numFmtId="0" fontId="31" fillId="0" borderId="0" xfId="3" applyFont="1" applyFill="1" applyAlignment="1">
      <alignment horizontal="center" vertical="center" wrapText="1"/>
    </xf>
    <xf numFmtId="0" fontId="31" fillId="0" borderId="0" xfId="0" applyFont="1" applyFill="1" applyAlignment="1">
      <alignment horizontal="center" vertical="center"/>
    </xf>
    <xf numFmtId="0" fontId="31" fillId="0" borderId="0" xfId="3" applyFont="1" applyFill="1" applyAlignment="1">
      <alignment horizontal="center" vertical="center"/>
    </xf>
    <xf numFmtId="0" fontId="31" fillId="0" borderId="1" xfId="0" applyNumberFormat="1" applyFont="1" applyFill="1" applyBorder="1" applyAlignment="1">
      <alignment horizontal="center" vertical="center"/>
    </xf>
    <xf numFmtId="0" fontId="30" fillId="0" borderId="0" xfId="0" applyFont="1" applyFill="1" applyBorder="1" applyAlignment="1">
      <alignment vertical="center"/>
    </xf>
    <xf numFmtId="181" fontId="32" fillId="0" borderId="65" xfId="0" applyNumberFormat="1" applyFont="1" applyFill="1" applyBorder="1" applyAlignment="1">
      <alignment horizontal="right" vertical="center" wrapText="1" shrinkToFit="1"/>
    </xf>
    <xf numFmtId="0" fontId="33" fillId="0" borderId="12" xfId="0" applyFont="1" applyFill="1" applyBorder="1" applyAlignment="1">
      <alignment horizontal="center" vertical="center" wrapText="1" shrinkToFit="1"/>
    </xf>
    <xf numFmtId="0" fontId="32" fillId="0" borderId="6" xfId="3" applyNumberFormat="1" applyFont="1" applyFill="1" applyBorder="1" applyAlignment="1">
      <alignment vertical="center" wrapText="1" shrinkToFit="1"/>
    </xf>
    <xf numFmtId="0" fontId="32" fillId="0" borderId="6" xfId="3" applyNumberFormat="1" applyFont="1" applyFill="1" applyBorder="1" applyAlignment="1">
      <alignment horizontal="left" vertical="center" wrapText="1"/>
    </xf>
    <xf numFmtId="181" fontId="32" fillId="0" borderId="6" xfId="3" applyNumberFormat="1" applyFont="1" applyFill="1" applyBorder="1" applyAlignment="1">
      <alignment horizontal="right" vertical="center" wrapText="1" shrinkToFit="1"/>
    </xf>
    <xf numFmtId="176" fontId="31" fillId="0" borderId="14" xfId="0" applyNumberFormat="1" applyFont="1" applyFill="1" applyBorder="1" applyAlignment="1">
      <alignment horizontal="right" vertical="center" wrapText="1" shrinkToFit="1"/>
    </xf>
    <xf numFmtId="0" fontId="31" fillId="0" borderId="4" xfId="3" applyNumberFormat="1" applyFont="1" applyFill="1" applyBorder="1" applyAlignment="1">
      <alignment horizontal="left" vertical="center" wrapText="1"/>
    </xf>
    <xf numFmtId="181" fontId="31" fillId="0" borderId="4" xfId="3" applyNumberFormat="1" applyFont="1" applyFill="1" applyBorder="1" applyAlignment="1">
      <alignment horizontal="right" vertical="center" wrapText="1" shrinkToFit="1"/>
    </xf>
    <xf numFmtId="176" fontId="31" fillId="0" borderId="65" xfId="0" applyNumberFormat="1" applyFont="1" applyFill="1" applyBorder="1" applyAlignment="1" applyProtection="1">
      <alignment vertical="center" wrapText="1" shrinkToFit="1"/>
      <protection locked="0"/>
    </xf>
    <xf numFmtId="0" fontId="31" fillId="0" borderId="2" xfId="0" applyNumberFormat="1" applyFont="1" applyFill="1" applyBorder="1" applyAlignment="1">
      <alignment vertical="center" wrapText="1" shrinkToFit="1"/>
    </xf>
    <xf numFmtId="0" fontId="31" fillId="0" borderId="1" xfId="0" applyNumberFormat="1" applyFont="1" applyFill="1" applyBorder="1" applyAlignment="1">
      <alignment horizontal="left" vertical="center" wrapText="1"/>
    </xf>
    <xf numFmtId="0" fontId="31" fillId="0" borderId="7" xfId="3" applyFont="1" applyFill="1" applyBorder="1" applyAlignment="1">
      <alignment horizontal="center" vertical="center" wrapText="1" shrinkToFit="1"/>
    </xf>
    <xf numFmtId="0" fontId="31" fillId="0" borderId="4" xfId="3" applyNumberFormat="1" applyFont="1" applyFill="1" applyBorder="1" applyAlignment="1">
      <alignment vertical="center" wrapText="1" shrinkToFit="1"/>
    </xf>
    <xf numFmtId="0" fontId="30" fillId="0" borderId="7" xfId="3" applyFont="1" applyFill="1" applyBorder="1" applyAlignment="1">
      <alignment horizontal="center" vertical="center" wrapText="1"/>
    </xf>
    <xf numFmtId="0" fontId="31" fillId="0" borderId="36" xfId="3" applyNumberFormat="1" applyFont="1" applyFill="1" applyBorder="1" applyAlignment="1">
      <alignment horizontal="left" vertical="center" wrapText="1"/>
    </xf>
    <xf numFmtId="181" fontId="31" fillId="0" borderId="8" xfId="3" applyNumberFormat="1" applyFont="1" applyFill="1" applyBorder="1" applyAlignment="1">
      <alignment horizontal="right" vertical="center" wrapText="1" shrinkToFit="1"/>
    </xf>
    <xf numFmtId="0" fontId="33" fillId="0" borderId="13" xfId="3" applyNumberFormat="1" applyFont="1" applyFill="1" applyBorder="1" applyAlignment="1">
      <alignment horizontal="left" vertical="center" shrinkToFit="1"/>
    </xf>
    <xf numFmtId="176" fontId="31" fillId="0" borderId="38" xfId="3" applyNumberFormat="1" applyFont="1" applyFill="1" applyBorder="1" applyAlignment="1">
      <alignment vertical="center" shrinkToFit="1"/>
    </xf>
    <xf numFmtId="178" fontId="31" fillId="0" borderId="20" xfId="0" applyNumberFormat="1" applyFont="1" applyFill="1" applyBorder="1" applyAlignment="1" applyProtection="1">
      <alignment vertical="center" shrinkToFit="1"/>
      <protection locked="0"/>
    </xf>
    <xf numFmtId="178" fontId="31" fillId="0" borderId="41" xfId="0" applyNumberFormat="1" applyFont="1" applyFill="1" applyBorder="1" applyAlignment="1" applyProtection="1">
      <alignment vertical="center" shrinkToFit="1"/>
      <protection locked="0"/>
    </xf>
    <xf numFmtId="0" fontId="31" fillId="0" borderId="1" xfId="3" applyFont="1" applyFill="1" applyBorder="1" applyAlignment="1" applyProtection="1">
      <alignment horizontal="left" vertical="center" wrapText="1" shrinkToFit="1"/>
      <protection locked="0"/>
    </xf>
    <xf numFmtId="0" fontId="31" fillId="0" borderId="13" xfId="3" applyNumberFormat="1" applyFont="1" applyFill="1" applyBorder="1" applyAlignment="1">
      <alignment horizontal="left" vertical="center" shrinkToFit="1"/>
    </xf>
    <xf numFmtId="0" fontId="31" fillId="0" borderId="13" xfId="0" applyFont="1" applyFill="1" applyBorder="1" applyAlignment="1" applyProtection="1">
      <alignment horizontal="left" vertical="center" shrinkToFit="1"/>
      <protection locked="0"/>
    </xf>
    <xf numFmtId="0" fontId="31" fillId="0" borderId="13" xfId="0" applyNumberFormat="1" applyFont="1" applyFill="1" applyBorder="1" applyAlignment="1">
      <alignment horizontal="left" vertical="center" shrinkToFit="1"/>
    </xf>
    <xf numFmtId="0" fontId="31" fillId="0" borderId="65" xfId="0" applyNumberFormat="1" applyFont="1" applyFill="1" applyBorder="1" applyAlignment="1">
      <alignment horizontal="left" vertical="center" shrinkToFit="1"/>
    </xf>
    <xf numFmtId="0" fontId="33" fillId="0" borderId="12" xfId="4" applyNumberFormat="1" applyFont="1" applyFill="1" applyBorder="1" applyAlignment="1">
      <alignment horizontal="left" vertical="center" shrinkToFit="1"/>
    </xf>
    <xf numFmtId="0" fontId="31" fillId="0" borderId="13" xfId="3" applyFont="1" applyFill="1" applyBorder="1" applyAlignment="1">
      <alignment horizontal="left" vertical="center" shrinkToFit="1"/>
    </xf>
    <xf numFmtId="0" fontId="31" fillId="0" borderId="14" xfId="0" applyNumberFormat="1" applyFont="1" applyFill="1" applyBorder="1" applyAlignment="1">
      <alignment horizontal="left" vertical="center" shrinkToFit="1"/>
    </xf>
    <xf numFmtId="0" fontId="31" fillId="0" borderId="53" xfId="3" applyNumberFormat="1" applyFont="1" applyFill="1" applyBorder="1" applyAlignment="1">
      <alignment horizontal="left" vertical="center" shrinkToFit="1"/>
    </xf>
    <xf numFmtId="0" fontId="31" fillId="0" borderId="24" xfId="3" applyNumberFormat="1" applyFont="1" applyFill="1" applyBorder="1" applyAlignment="1">
      <alignment horizontal="right" vertical="center" shrinkToFit="1"/>
    </xf>
    <xf numFmtId="0" fontId="31" fillId="0" borderId="43" xfId="3" applyNumberFormat="1" applyFont="1" applyFill="1" applyBorder="1" applyAlignment="1">
      <alignment horizontal="center" vertical="center" shrinkToFit="1"/>
    </xf>
    <xf numFmtId="0" fontId="31" fillId="0" borderId="26" xfId="3" applyNumberFormat="1" applyFont="1" applyFill="1" applyBorder="1" applyAlignment="1">
      <alignment horizontal="center" vertical="center" shrinkToFit="1"/>
    </xf>
    <xf numFmtId="0" fontId="31" fillId="0" borderId="57" xfId="3" applyNumberFormat="1" applyFont="1" applyFill="1" applyBorder="1" applyAlignment="1">
      <alignment horizontal="right" vertical="center" shrinkToFit="1"/>
    </xf>
    <xf numFmtId="38" fontId="31" fillId="0" borderId="24" xfId="2" applyFont="1" applyFill="1" applyBorder="1" applyAlignment="1">
      <alignment horizontal="right" vertical="center" shrinkToFit="1"/>
    </xf>
    <xf numFmtId="0" fontId="31" fillId="0" borderId="4" xfId="0" applyNumberFormat="1" applyFont="1" applyFill="1" applyBorder="1" applyAlignment="1">
      <alignment horizontal="center" vertical="center" wrapText="1" shrinkToFit="1"/>
    </xf>
    <xf numFmtId="0" fontId="31" fillId="0" borderId="4" xfId="0" applyNumberFormat="1" applyFont="1" applyFill="1" applyBorder="1" applyAlignment="1">
      <alignment horizontal="center" vertical="center" wrapText="1"/>
    </xf>
    <xf numFmtId="0" fontId="31" fillId="0" borderId="1" xfId="0" applyNumberFormat="1" applyFont="1" applyFill="1" applyBorder="1" applyAlignment="1">
      <alignment horizontal="center" vertical="center" shrinkToFit="1"/>
    </xf>
    <xf numFmtId="0" fontId="31" fillId="0" borderId="4" xfId="0" applyNumberFormat="1" applyFont="1" applyFill="1" applyBorder="1" applyAlignment="1">
      <alignment horizontal="center" vertical="center" shrinkToFit="1"/>
    </xf>
    <xf numFmtId="0" fontId="31" fillId="0" borderId="53" xfId="0" applyFont="1" applyFill="1" applyBorder="1" applyAlignment="1">
      <alignment horizontal="center" vertical="center" wrapText="1" shrinkToFit="1"/>
    </xf>
    <xf numFmtId="0" fontId="31" fillId="0" borderId="4" xfId="0" applyFont="1" applyFill="1" applyBorder="1" applyAlignment="1">
      <alignment horizontal="center" vertical="center" wrapText="1" shrinkToFit="1"/>
    </xf>
    <xf numFmtId="0" fontId="31" fillId="0" borderId="13" xfId="0" applyFont="1" applyFill="1" applyBorder="1" applyAlignment="1">
      <alignment horizontal="center" vertical="center" wrapText="1" shrinkToFit="1"/>
    </xf>
    <xf numFmtId="0" fontId="30" fillId="0" borderId="13" xfId="3" applyFont="1" applyFill="1" applyBorder="1" applyAlignment="1">
      <alignment horizontal="center" vertical="center" wrapText="1" shrinkToFit="1"/>
    </xf>
    <xf numFmtId="0" fontId="31" fillId="0" borderId="14" xfId="0" applyFont="1" applyFill="1" applyBorder="1" applyAlignment="1">
      <alignment horizontal="center" vertical="center" wrapText="1" shrinkToFit="1"/>
    </xf>
    <xf numFmtId="0" fontId="30" fillId="0" borderId="12" xfId="3" applyFont="1" applyFill="1" applyBorder="1" applyAlignment="1">
      <alignment horizontal="center" vertical="center" wrapText="1" shrinkToFit="1"/>
    </xf>
    <xf numFmtId="0" fontId="31" fillId="0" borderId="21" xfId="3" applyNumberFormat="1" applyFont="1" applyFill="1" applyBorder="1" applyAlignment="1">
      <alignment horizontal="right" vertical="center" shrinkToFit="1"/>
    </xf>
    <xf numFmtId="0" fontId="31" fillId="0" borderId="23" xfId="3" applyNumberFormat="1" applyFont="1" applyFill="1" applyBorder="1" applyAlignment="1">
      <alignment horizontal="center" vertical="center" shrinkToFit="1"/>
    </xf>
    <xf numFmtId="0" fontId="31" fillId="0" borderId="56" xfId="3" applyNumberFormat="1" applyFont="1" applyFill="1" applyBorder="1" applyAlignment="1">
      <alignment horizontal="right" vertical="center" shrinkToFit="1"/>
    </xf>
    <xf numFmtId="38" fontId="31" fillId="0" borderId="21" xfId="2" applyFont="1" applyFill="1" applyBorder="1" applyAlignment="1">
      <alignment horizontal="right" vertical="center" shrinkToFit="1"/>
    </xf>
    <xf numFmtId="0" fontId="31" fillId="0" borderId="13" xfId="0" applyFont="1" applyFill="1" applyBorder="1" applyAlignment="1">
      <alignment horizontal="center" vertical="center" wrapText="1" shrinkToFit="1"/>
    </xf>
    <xf numFmtId="0" fontId="31" fillId="0" borderId="5" xfId="0" applyFont="1" applyFill="1" applyBorder="1" applyAlignment="1">
      <alignment horizontal="center" vertical="center" textRotation="255" shrinkToFit="1"/>
    </xf>
    <xf numFmtId="0" fontId="31" fillId="0" borderId="1" xfId="0" applyFont="1" applyFill="1" applyBorder="1" applyAlignment="1">
      <alignment horizontal="center" vertical="center" wrapText="1" shrinkToFit="1"/>
    </xf>
    <xf numFmtId="0" fontId="31" fillId="0" borderId="1" xfId="0" applyNumberFormat="1" applyFont="1" applyFill="1" applyBorder="1" applyAlignment="1">
      <alignment horizontal="center" vertical="center" shrinkToFit="1"/>
    </xf>
    <xf numFmtId="0" fontId="31" fillId="0" borderId="65" xfId="3" applyFont="1" applyFill="1" applyBorder="1" applyAlignment="1">
      <alignment horizontal="center" vertical="center" shrinkToFit="1"/>
    </xf>
    <xf numFmtId="0" fontId="4" fillId="0" borderId="1" xfId="0" applyNumberFormat="1" applyFont="1" applyFill="1" applyBorder="1" applyAlignment="1">
      <alignment horizontal="center" vertical="center" wrapText="1" shrinkToFit="1"/>
    </xf>
    <xf numFmtId="0" fontId="31" fillId="0" borderId="13" xfId="0" applyNumberFormat="1" applyFont="1" applyFill="1" applyBorder="1" applyAlignment="1">
      <alignment vertical="center" shrinkToFit="1"/>
    </xf>
    <xf numFmtId="182" fontId="31" fillId="0" borderId="13" xfId="0" applyNumberFormat="1" applyFont="1" applyFill="1" applyBorder="1" applyAlignment="1">
      <alignment vertical="center" shrinkToFit="1"/>
    </xf>
    <xf numFmtId="0" fontId="31" fillId="0" borderId="5" xfId="0" applyFont="1" applyFill="1" applyBorder="1" applyAlignment="1">
      <alignment horizontal="center" vertical="center" textRotation="255" wrapText="1" shrinkToFit="1"/>
    </xf>
    <xf numFmtId="0" fontId="31" fillId="0" borderId="65" xfId="0" applyFont="1" applyFill="1" applyBorder="1" applyAlignment="1">
      <alignment horizontal="center" vertical="center" wrapText="1" shrinkToFit="1"/>
    </xf>
    <xf numFmtId="0" fontId="31" fillId="0" borderId="5" xfId="0" applyFont="1" applyFill="1" applyBorder="1" applyAlignment="1">
      <alignment horizontal="center" vertical="center" wrapText="1" shrinkToFit="1"/>
    </xf>
    <xf numFmtId="0" fontId="30" fillId="0" borderId="4" xfId="3" applyFont="1" applyFill="1" applyBorder="1" applyAlignment="1">
      <alignment horizontal="center" vertical="center" wrapText="1" shrinkToFit="1"/>
    </xf>
    <xf numFmtId="0" fontId="31" fillId="0" borderId="4" xfId="0" applyFont="1" applyFill="1" applyBorder="1" applyAlignment="1">
      <alignment horizontal="center" vertical="center" wrapText="1" shrinkToFit="1"/>
    </xf>
    <xf numFmtId="0" fontId="30" fillId="0" borderId="7" xfId="3" applyFont="1" applyFill="1" applyBorder="1" applyAlignment="1">
      <alignment horizontal="center" vertical="center" wrapText="1" shrinkToFit="1"/>
    </xf>
    <xf numFmtId="0" fontId="30" fillId="0" borderId="27" xfId="3" applyFont="1" applyFill="1" applyBorder="1" applyAlignment="1">
      <alignment horizontal="center" vertical="center" wrapText="1" shrinkToFit="1"/>
    </xf>
    <xf numFmtId="0" fontId="31" fillId="0" borderId="13" xfId="0" applyFont="1" applyFill="1" applyBorder="1" applyAlignment="1">
      <alignment horizontal="center" vertical="center" wrapText="1" shrinkToFit="1"/>
    </xf>
    <xf numFmtId="0" fontId="30" fillId="0" borderId="5" xfId="3" applyFont="1" applyFill="1" applyBorder="1" applyAlignment="1">
      <alignment horizontal="center" vertical="center" wrapText="1" shrinkToFit="1"/>
    </xf>
    <xf numFmtId="0" fontId="33" fillId="0" borderId="5" xfId="0" applyFont="1" applyFill="1" applyBorder="1" applyAlignment="1">
      <alignment horizontal="center" vertical="center" wrapText="1" shrinkToFit="1"/>
    </xf>
    <xf numFmtId="0" fontId="31" fillId="0" borderId="12" xfId="0" applyFont="1" applyFill="1" applyBorder="1" applyAlignment="1">
      <alignment horizontal="center" vertical="center" wrapText="1" shrinkToFit="1"/>
    </xf>
    <xf numFmtId="0" fontId="31" fillId="0" borderId="14" xfId="0" applyFont="1" applyFill="1" applyBorder="1" applyAlignment="1">
      <alignment horizontal="center" vertical="center" wrapText="1" shrinkToFit="1"/>
    </xf>
    <xf numFmtId="0" fontId="30" fillId="0" borderId="12" xfId="3" applyFont="1" applyFill="1" applyBorder="1" applyAlignment="1">
      <alignment horizontal="center" vertical="center" wrapText="1" shrinkToFit="1"/>
    </xf>
    <xf numFmtId="0" fontId="30" fillId="0" borderId="1" xfId="3" applyNumberFormat="1" applyFont="1" applyFill="1" applyBorder="1" applyAlignment="1">
      <alignment vertical="center" wrapText="1" shrinkToFit="1"/>
    </xf>
    <xf numFmtId="0" fontId="30" fillId="0" borderId="1" xfId="3" applyNumberFormat="1" applyFont="1" applyFill="1" applyBorder="1" applyAlignment="1">
      <alignment horizontal="left" vertical="center" wrapText="1"/>
    </xf>
    <xf numFmtId="181" fontId="30" fillId="0" borderId="1" xfId="3" applyNumberFormat="1" applyFont="1" applyFill="1" applyBorder="1" applyAlignment="1">
      <alignment horizontal="right" vertical="center" wrapText="1" shrinkToFit="1"/>
    </xf>
    <xf numFmtId="0" fontId="31" fillId="0" borderId="11" xfId="0" applyFont="1" applyFill="1" applyBorder="1" applyAlignment="1">
      <alignment horizontal="center" vertical="center" wrapText="1" shrinkToFit="1"/>
    </xf>
    <xf numFmtId="0" fontId="31" fillId="0" borderId="5" xfId="0" applyFont="1" applyFill="1" applyBorder="1" applyAlignment="1">
      <alignment horizontal="center" vertical="center" textRotation="255" shrinkToFit="1"/>
    </xf>
    <xf numFmtId="0" fontId="31" fillId="0" borderId="1" xfId="0" applyFont="1" applyFill="1" applyBorder="1" applyAlignment="1">
      <alignment horizontal="center" vertical="center" wrapText="1" shrinkToFit="1"/>
    </xf>
    <xf numFmtId="0" fontId="31" fillId="0" borderId="1" xfId="0" applyNumberFormat="1" applyFont="1" applyFill="1" applyBorder="1" applyAlignment="1">
      <alignment horizontal="center" vertical="center" shrinkToFit="1"/>
    </xf>
    <xf numFmtId="0" fontId="31" fillId="0" borderId="53" xfId="0" applyFont="1" applyFill="1" applyBorder="1" applyAlignment="1">
      <alignment horizontal="center" vertical="center" shrinkToFit="1"/>
    </xf>
    <xf numFmtId="0" fontId="31" fillId="0" borderId="5" xfId="0" applyFont="1" applyFill="1" applyBorder="1" applyAlignment="1">
      <alignment horizontal="center" vertical="center" textRotation="255" wrapText="1" shrinkToFit="1"/>
    </xf>
    <xf numFmtId="0" fontId="31" fillId="0" borderId="13" xfId="0" applyFont="1" applyFill="1" applyBorder="1" applyAlignment="1">
      <alignment horizontal="center" vertical="center" wrapText="1" shrinkToFit="1"/>
    </xf>
    <xf numFmtId="0" fontId="31" fillId="0" borderId="12" xfId="0" applyFont="1" applyFill="1" applyBorder="1" applyAlignment="1">
      <alignment horizontal="center" vertical="center" wrapText="1" shrinkToFit="1"/>
    </xf>
    <xf numFmtId="0" fontId="31" fillId="0" borderId="14" xfId="0" applyFont="1" applyFill="1" applyBorder="1" applyAlignment="1">
      <alignment horizontal="center" vertical="center" wrapText="1" shrinkToFit="1"/>
    </xf>
    <xf numFmtId="0" fontId="31" fillId="0" borderId="14" xfId="0" applyFont="1" applyFill="1" applyBorder="1" applyAlignment="1">
      <alignment horizontal="center" vertical="center" wrapText="1"/>
    </xf>
    <xf numFmtId="0" fontId="30" fillId="0" borderId="13" xfId="3" applyFont="1" applyFill="1" applyBorder="1" applyAlignment="1">
      <alignment horizontal="center" vertical="center" wrapText="1" shrinkToFit="1"/>
    </xf>
    <xf numFmtId="0" fontId="31" fillId="0" borderId="5" xfId="0" applyFont="1" applyFill="1" applyBorder="1" applyAlignment="1">
      <alignment horizontal="center" vertical="center" wrapText="1" shrinkToFit="1"/>
    </xf>
    <xf numFmtId="0" fontId="30" fillId="0" borderId="5" xfId="3" applyFont="1" applyFill="1" applyBorder="1" applyAlignment="1">
      <alignment horizontal="center" vertical="center" wrapText="1" shrinkToFit="1"/>
    </xf>
    <xf numFmtId="0" fontId="31" fillId="0" borderId="5" xfId="0" applyFont="1" applyFill="1" applyBorder="1" applyAlignment="1">
      <alignment horizontal="center" vertical="center" textRotation="255" wrapText="1"/>
    </xf>
    <xf numFmtId="0" fontId="31" fillId="0" borderId="29" xfId="3" applyFont="1" applyFill="1" applyBorder="1" applyAlignment="1">
      <alignment vertical="center" shrinkToFit="1"/>
    </xf>
    <xf numFmtId="0" fontId="31" fillId="0" borderId="53" xfId="0" applyFont="1" applyFill="1" applyBorder="1" applyAlignment="1">
      <alignment vertical="center" shrinkToFit="1"/>
    </xf>
    <xf numFmtId="0" fontId="31" fillId="0" borderId="13" xfId="0" applyFont="1" applyFill="1" applyBorder="1" applyAlignment="1">
      <alignment shrinkToFit="1"/>
    </xf>
    <xf numFmtId="0" fontId="31" fillId="0" borderId="12" xfId="4" applyFont="1" applyFill="1" applyBorder="1" applyAlignment="1">
      <alignment vertical="center" shrinkToFit="1"/>
    </xf>
    <xf numFmtId="0" fontId="31" fillId="0" borderId="17" xfId="1" applyFont="1" applyFill="1" applyBorder="1" applyAlignment="1">
      <alignment vertical="center" shrinkToFit="1"/>
    </xf>
    <xf numFmtId="0" fontId="31" fillId="0" borderId="12" xfId="1" applyFont="1" applyFill="1" applyBorder="1" applyAlignment="1">
      <alignment vertical="center" shrinkToFit="1"/>
    </xf>
    <xf numFmtId="0" fontId="31" fillId="0" borderId="13" xfId="1" applyFont="1" applyFill="1" applyBorder="1" applyAlignment="1">
      <alignment vertical="center" shrinkToFit="1"/>
    </xf>
    <xf numFmtId="0" fontId="31" fillId="0" borderId="65" xfId="1" applyFont="1" applyFill="1" applyBorder="1" applyAlignment="1">
      <alignment vertical="center" shrinkToFit="1"/>
    </xf>
    <xf numFmtId="0" fontId="31" fillId="0" borderId="12" xfId="5" applyFont="1" applyFill="1" applyBorder="1" applyAlignment="1">
      <alignment vertical="center" shrinkToFit="1"/>
    </xf>
    <xf numFmtId="0" fontId="31" fillId="0" borderId="13" xfId="5" applyFont="1" applyFill="1" applyBorder="1" applyAlignment="1">
      <alignment vertical="center" shrinkToFit="1"/>
    </xf>
    <xf numFmtId="0" fontId="31" fillId="0" borderId="13" xfId="5" applyNumberFormat="1" applyFont="1" applyFill="1" applyBorder="1" applyAlignment="1">
      <alignment vertical="center" shrinkToFit="1"/>
    </xf>
    <xf numFmtId="0" fontId="31" fillId="0" borderId="65" xfId="1" applyNumberFormat="1" applyFont="1" applyFill="1" applyBorder="1" applyAlignment="1">
      <alignment vertical="center" shrinkToFit="1"/>
    </xf>
    <xf numFmtId="0" fontId="31" fillId="0" borderId="12" xfId="1" applyNumberFormat="1" applyFont="1" applyFill="1" applyBorder="1" applyAlignment="1">
      <alignment vertical="center" shrinkToFit="1"/>
    </xf>
    <xf numFmtId="0" fontId="31" fillId="0" borderId="13" xfId="1" applyNumberFormat="1" applyFont="1" applyFill="1" applyBorder="1" applyAlignment="1">
      <alignment vertical="center" shrinkToFit="1"/>
    </xf>
    <xf numFmtId="0" fontId="31" fillId="0" borderId="14" xfId="1" applyFont="1" applyFill="1" applyBorder="1" applyAlignment="1">
      <alignment vertical="center" shrinkToFit="1"/>
    </xf>
    <xf numFmtId="0" fontId="40" fillId="0" borderId="27" xfId="0" applyFont="1" applyFill="1" applyBorder="1" applyAlignment="1">
      <alignment vertical="center"/>
    </xf>
    <xf numFmtId="182" fontId="31" fillId="0" borderId="12" xfId="3" applyNumberFormat="1" applyFont="1" applyFill="1" applyBorder="1" applyAlignment="1">
      <alignment vertical="center" shrinkToFit="1"/>
    </xf>
    <xf numFmtId="176" fontId="30" fillId="0" borderId="5" xfId="0" applyNumberFormat="1" applyFont="1" applyFill="1" applyBorder="1" applyAlignment="1" applyProtection="1">
      <alignment vertical="center" wrapText="1" shrinkToFit="1"/>
      <protection locked="0"/>
    </xf>
    <xf numFmtId="0" fontId="31" fillId="0" borderId="6" xfId="0" applyNumberFormat="1" applyFont="1" applyFill="1" applyBorder="1" applyAlignment="1">
      <alignment vertical="center" wrapText="1" shrinkToFit="1"/>
    </xf>
    <xf numFmtId="0" fontId="31" fillId="0" borderId="6" xfId="0" applyNumberFormat="1" applyFont="1" applyFill="1" applyBorder="1" applyAlignment="1">
      <alignment horizontal="left" vertical="center" wrapText="1"/>
    </xf>
    <xf numFmtId="176" fontId="30" fillId="0" borderId="14" xfId="0" applyNumberFormat="1" applyFont="1" applyFill="1" applyBorder="1" applyAlignment="1" applyProtection="1">
      <alignment vertical="center" wrapText="1" shrinkToFit="1"/>
      <protection locked="0"/>
    </xf>
    <xf numFmtId="0" fontId="32" fillId="0" borderId="5" xfId="0" applyNumberFormat="1" applyFont="1" applyFill="1" applyBorder="1" applyAlignment="1">
      <alignment vertical="center" wrapText="1" shrinkToFit="1"/>
    </xf>
    <xf numFmtId="0" fontId="32" fillId="0" borderId="5" xfId="0" applyNumberFormat="1" applyFont="1" applyFill="1" applyBorder="1" applyAlignment="1">
      <alignment horizontal="left" vertical="center" wrapText="1"/>
    </xf>
    <xf numFmtId="181" fontId="32" fillId="0" borderId="5" xfId="0" applyNumberFormat="1" applyFont="1" applyFill="1" applyBorder="1" applyAlignment="1">
      <alignment horizontal="right" vertical="center" wrapText="1" shrinkToFit="1"/>
    </xf>
    <xf numFmtId="0" fontId="32" fillId="0" borderId="14" xfId="0" applyNumberFormat="1" applyFont="1" applyFill="1" applyBorder="1" applyAlignment="1">
      <alignment horizontal="left" vertical="center" wrapText="1"/>
    </xf>
    <xf numFmtId="181" fontId="32" fillId="0" borderId="14" xfId="0" applyNumberFormat="1" applyFont="1" applyFill="1" applyBorder="1" applyAlignment="1">
      <alignment horizontal="right" vertical="center" wrapText="1" shrinkToFit="1"/>
    </xf>
    <xf numFmtId="0" fontId="32" fillId="0" borderId="5" xfId="3" applyNumberFormat="1" applyFont="1" applyFill="1" applyBorder="1" applyAlignment="1">
      <alignment vertical="center" wrapText="1" shrinkToFit="1"/>
    </xf>
    <xf numFmtId="0" fontId="32" fillId="0" borderId="5" xfId="3" applyNumberFormat="1" applyFont="1" applyFill="1" applyBorder="1" applyAlignment="1">
      <alignment horizontal="left" vertical="center" wrapText="1"/>
    </xf>
    <xf numFmtId="181" fontId="32" fillId="0" borderId="5" xfId="3" applyNumberFormat="1" applyFont="1" applyFill="1" applyBorder="1" applyAlignment="1">
      <alignment horizontal="right" vertical="center" wrapText="1" shrinkToFit="1"/>
    </xf>
    <xf numFmtId="0" fontId="31" fillId="0" borderId="27" xfId="0" applyFont="1" applyFill="1" applyBorder="1" applyAlignment="1">
      <alignment horizontal="center" vertical="center" wrapText="1" shrinkToFit="1"/>
    </xf>
    <xf numFmtId="176" fontId="31" fillId="0" borderId="5" xfId="0" applyNumberFormat="1" applyFont="1" applyFill="1" applyBorder="1" applyAlignment="1">
      <alignment horizontal="right" vertical="center" wrapText="1" shrinkToFit="1"/>
    </xf>
    <xf numFmtId="0" fontId="31" fillId="0" borderId="27" xfId="3" applyNumberFormat="1" applyFont="1" applyFill="1" applyBorder="1" applyAlignment="1">
      <alignment vertical="center" wrapText="1" shrinkToFit="1"/>
    </xf>
    <xf numFmtId="181" fontId="31" fillId="0" borderId="0" xfId="3" applyNumberFormat="1" applyFont="1" applyFill="1" applyBorder="1" applyAlignment="1">
      <alignment horizontal="right" vertical="center" wrapText="1" shrinkToFit="1"/>
    </xf>
    <xf numFmtId="0" fontId="31" fillId="0" borderId="40" xfId="3" applyNumberFormat="1" applyFont="1" applyFill="1" applyBorder="1" applyAlignment="1">
      <alignment vertical="center" wrapText="1" shrinkToFit="1"/>
    </xf>
    <xf numFmtId="181" fontId="31" fillId="0" borderId="62" xfId="3" applyNumberFormat="1" applyFont="1" applyFill="1" applyBorder="1" applyAlignment="1">
      <alignment horizontal="right" vertical="center" wrapText="1" shrinkToFit="1"/>
    </xf>
    <xf numFmtId="0" fontId="31" fillId="0" borderId="5" xfId="3" applyNumberFormat="1" applyFont="1" applyFill="1" applyBorder="1" applyAlignment="1">
      <alignment vertical="center" wrapText="1" shrinkToFit="1"/>
    </xf>
    <xf numFmtId="0" fontId="31" fillId="0" borderId="0" xfId="0" applyFont="1" applyFill="1" applyBorder="1" applyAlignment="1">
      <alignment horizontal="center" vertical="center" wrapText="1" shrinkToFit="1"/>
    </xf>
    <xf numFmtId="0" fontId="30" fillId="0" borderId="27" xfId="3" applyNumberFormat="1" applyFont="1" applyFill="1" applyBorder="1" applyAlignment="1">
      <alignment vertical="center" wrapText="1" shrinkToFit="1"/>
    </xf>
    <xf numFmtId="0" fontId="30" fillId="0" borderId="5" xfId="3" applyFont="1" applyFill="1" applyBorder="1" applyAlignment="1">
      <alignment vertical="center" wrapText="1" shrinkToFit="1"/>
    </xf>
    <xf numFmtId="0" fontId="30" fillId="0" borderId="0" xfId="3" applyNumberFormat="1" applyFont="1" applyFill="1" applyBorder="1" applyAlignment="1">
      <alignment horizontal="left" vertical="center" wrapText="1"/>
    </xf>
    <xf numFmtId="176" fontId="31" fillId="0" borderId="5" xfId="0" applyNumberFormat="1" applyFont="1" applyFill="1" applyBorder="1" applyAlignment="1" applyProtection="1">
      <alignment vertical="center" wrapText="1" shrinkToFit="1"/>
      <protection locked="0"/>
    </xf>
    <xf numFmtId="0" fontId="32" fillId="0" borderId="5" xfId="0" applyFont="1" applyFill="1" applyBorder="1" applyAlignment="1">
      <alignment horizontal="center" vertical="center" wrapText="1" shrinkToFit="1"/>
    </xf>
    <xf numFmtId="181" fontId="31" fillId="0" borderId="5" xfId="0" applyNumberFormat="1" applyFont="1" applyFill="1" applyBorder="1" applyAlignment="1">
      <alignment horizontal="right" vertical="center" wrapText="1" shrinkToFit="1"/>
    </xf>
    <xf numFmtId="0" fontId="40" fillId="0" borderId="9" xfId="0" applyFont="1" applyFill="1" applyBorder="1" applyAlignment="1">
      <alignment vertical="center"/>
    </xf>
    <xf numFmtId="0" fontId="31" fillId="0" borderId="27" xfId="3" applyFont="1" applyFill="1" applyBorder="1" applyAlignment="1">
      <alignment horizontal="center" vertical="center" shrinkToFit="1"/>
    </xf>
    <xf numFmtId="0" fontId="31" fillId="0" borderId="5" xfId="3" applyNumberFormat="1" applyFont="1" applyFill="1" applyBorder="1" applyAlignment="1">
      <alignment vertical="center" shrinkToFit="1"/>
    </xf>
    <xf numFmtId="182" fontId="31" fillId="0" borderId="5" xfId="3" applyNumberFormat="1" applyFont="1" applyFill="1" applyBorder="1" applyAlignment="1">
      <alignment vertical="center" shrinkToFit="1"/>
    </xf>
    <xf numFmtId="182" fontId="31" fillId="0" borderId="14" xfId="3" applyNumberFormat="1" applyFont="1" applyFill="1" applyBorder="1" applyAlignment="1">
      <alignment vertical="center" shrinkToFit="1"/>
    </xf>
    <xf numFmtId="0" fontId="31" fillId="0" borderId="37" xfId="0" applyFont="1" applyFill="1" applyBorder="1" applyAlignment="1">
      <alignment vertical="center" wrapText="1"/>
    </xf>
    <xf numFmtId="0" fontId="40" fillId="0" borderId="1" xfId="0" applyFont="1" applyFill="1" applyBorder="1" applyAlignment="1">
      <alignment vertical="center"/>
    </xf>
    <xf numFmtId="0" fontId="31" fillId="0" borderId="37" xfId="0" applyNumberFormat="1" applyFont="1" applyFill="1" applyBorder="1" applyAlignment="1">
      <alignment horizontal="center" vertical="center" shrinkToFit="1"/>
    </xf>
    <xf numFmtId="0" fontId="46" fillId="0" borderId="13" xfId="3" applyNumberFormat="1" applyFont="1" applyFill="1" applyBorder="1" applyAlignment="1">
      <alignment horizontal="left" vertical="center" wrapText="1"/>
    </xf>
    <xf numFmtId="0" fontId="31" fillId="0" borderId="5" xfId="0" applyFont="1" applyFill="1" applyBorder="1" applyAlignment="1">
      <alignment vertical="center" textRotation="255" wrapText="1" shrinkToFit="1"/>
    </xf>
    <xf numFmtId="176" fontId="30" fillId="0" borderId="5" xfId="3" applyNumberFormat="1" applyFont="1" applyFill="1" applyBorder="1" applyAlignment="1" applyProtection="1">
      <alignment vertical="center" wrapText="1" shrinkToFit="1"/>
      <protection locked="0"/>
    </xf>
    <xf numFmtId="0" fontId="31" fillId="0" borderId="40" xfId="0" applyNumberFormat="1" applyFont="1" applyFill="1" applyBorder="1" applyAlignment="1">
      <alignment vertical="center" wrapText="1" shrinkToFit="1"/>
    </xf>
    <xf numFmtId="0" fontId="31" fillId="0" borderId="40" xfId="0" applyNumberFormat="1" applyFont="1" applyFill="1" applyBorder="1" applyAlignment="1">
      <alignment horizontal="left" vertical="center" wrapText="1"/>
    </xf>
    <xf numFmtId="181" fontId="31" fillId="0" borderId="40" xfId="0" applyNumberFormat="1" applyFont="1" applyFill="1" applyBorder="1" applyAlignment="1">
      <alignment horizontal="right" vertical="center" wrapText="1" shrinkToFit="1"/>
    </xf>
    <xf numFmtId="0" fontId="32" fillId="0" borderId="40" xfId="0" applyNumberFormat="1" applyFont="1" applyFill="1" applyBorder="1" applyAlignment="1">
      <alignment vertical="center" wrapText="1" shrinkToFit="1"/>
    </xf>
    <xf numFmtId="0" fontId="30" fillId="0" borderId="7" xfId="3" applyNumberFormat="1" applyFont="1" applyFill="1" applyBorder="1" applyAlignment="1">
      <alignment vertical="center" wrapText="1" shrinkToFit="1"/>
    </xf>
    <xf numFmtId="0" fontId="32" fillId="0" borderId="27" xfId="0" applyNumberFormat="1" applyFont="1" applyFill="1" applyBorder="1" applyAlignment="1">
      <alignment vertical="center" wrapText="1" shrinkToFit="1"/>
    </xf>
    <xf numFmtId="0" fontId="31" fillId="0" borderId="4"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0" fillId="0" borderId="1" xfId="3" applyFont="1" applyFill="1" applyBorder="1" applyAlignment="1">
      <alignment vertical="center" wrapText="1" shrinkToFit="1"/>
    </xf>
    <xf numFmtId="0" fontId="30" fillId="0" borderId="11" xfId="3" applyNumberFormat="1" applyFont="1" applyFill="1" applyBorder="1" applyAlignment="1">
      <alignment horizontal="left" vertical="center" wrapText="1"/>
    </xf>
    <xf numFmtId="176" fontId="31" fillId="0" borderId="1" xfId="0" applyNumberFormat="1" applyFont="1" applyFill="1" applyBorder="1" applyAlignment="1" applyProtection="1">
      <alignment vertical="center" wrapText="1" shrinkToFit="1"/>
      <protection locked="0"/>
    </xf>
    <xf numFmtId="0" fontId="31" fillId="0" borderId="5" xfId="0" applyFont="1" applyFill="1" applyBorder="1" applyAlignment="1">
      <alignment vertical="center" wrapText="1" shrinkToFit="1"/>
    </xf>
    <xf numFmtId="0" fontId="32" fillId="0" borderId="4" xfId="0" applyFont="1" applyFill="1" applyBorder="1" applyAlignment="1">
      <alignment horizontal="center" vertical="center" wrapText="1" shrinkToFit="1"/>
    </xf>
    <xf numFmtId="0" fontId="32" fillId="0" borderId="4" xfId="0" applyNumberFormat="1" applyFont="1" applyFill="1" applyBorder="1" applyAlignment="1">
      <alignment vertical="center" wrapText="1" shrinkToFit="1"/>
    </xf>
    <xf numFmtId="0" fontId="32" fillId="0" borderId="4" xfId="0" applyNumberFormat="1" applyFont="1" applyFill="1" applyBorder="1" applyAlignment="1">
      <alignment horizontal="left" vertical="center" wrapText="1"/>
    </xf>
    <xf numFmtId="181" fontId="32" fillId="0" borderId="4" xfId="0" applyNumberFormat="1" applyFont="1" applyFill="1" applyBorder="1" applyAlignment="1">
      <alignment horizontal="right" vertical="center" wrapText="1" shrinkToFit="1"/>
    </xf>
    <xf numFmtId="0" fontId="31" fillId="0" borderId="1" xfId="0" applyFont="1" applyFill="1" applyBorder="1" applyAlignment="1">
      <alignment vertical="center" textRotation="255" wrapText="1" shrinkToFit="1"/>
    </xf>
    <xf numFmtId="0" fontId="31" fillId="0" borderId="1" xfId="0" applyNumberFormat="1" applyFont="1" applyFill="1" applyBorder="1" applyAlignment="1">
      <alignment vertical="center" wrapText="1" shrinkToFit="1"/>
    </xf>
    <xf numFmtId="0" fontId="31" fillId="0" borderId="1" xfId="3" applyNumberFormat="1" applyFont="1" applyFill="1" applyBorder="1" applyAlignment="1">
      <alignment horizontal="left" vertical="center" wrapText="1"/>
    </xf>
    <xf numFmtId="181" fontId="31" fillId="0" borderId="30" xfId="3" applyNumberFormat="1" applyFont="1" applyFill="1" applyBorder="1" applyAlignment="1">
      <alignment vertical="center" shrinkToFit="1"/>
    </xf>
    <xf numFmtId="181" fontId="31" fillId="0" borderId="31" xfId="3" applyNumberFormat="1" applyFont="1" applyFill="1" applyBorder="1" applyAlignment="1">
      <alignment vertical="center" shrinkToFit="1"/>
    </xf>
    <xf numFmtId="181" fontId="31" fillId="0" borderId="44" xfId="3" applyNumberFormat="1" applyFont="1" applyFill="1" applyBorder="1" applyAlignment="1">
      <alignment vertical="center" shrinkToFit="1"/>
    </xf>
    <xf numFmtId="181" fontId="31" fillId="0" borderId="104" xfId="3" applyNumberFormat="1" applyFont="1" applyFill="1" applyBorder="1" applyAlignment="1">
      <alignment vertical="center" shrinkToFit="1"/>
    </xf>
    <xf numFmtId="181" fontId="31" fillId="0" borderId="105" xfId="3" applyNumberFormat="1" applyFont="1" applyFill="1" applyBorder="1" applyAlignment="1">
      <alignment vertical="center" shrinkToFit="1"/>
    </xf>
    <xf numFmtId="181" fontId="31" fillId="0" borderId="106" xfId="3" applyNumberFormat="1" applyFont="1" applyFill="1" applyBorder="1" applyAlignment="1">
      <alignment vertical="center" shrinkToFit="1"/>
    </xf>
    <xf numFmtId="181" fontId="31" fillId="0" borderId="54" xfId="3" applyNumberFormat="1" applyFont="1" applyFill="1" applyBorder="1" applyAlignment="1">
      <alignment vertical="center" shrinkToFit="1"/>
    </xf>
    <xf numFmtId="181" fontId="31" fillId="0" borderId="32" xfId="3" applyNumberFormat="1" applyFont="1" applyFill="1" applyBorder="1" applyAlignment="1">
      <alignment vertical="center" shrinkToFit="1"/>
    </xf>
    <xf numFmtId="181" fontId="31" fillId="0" borderId="18" xfId="3" applyNumberFormat="1" applyFont="1" applyFill="1" applyBorder="1" applyAlignment="1">
      <alignment vertical="center" shrinkToFit="1"/>
    </xf>
    <xf numFmtId="181" fontId="31" fillId="0" borderId="19" xfId="3" applyNumberFormat="1" applyFont="1" applyFill="1" applyBorder="1" applyAlignment="1">
      <alignment vertical="center" shrinkToFit="1"/>
    </xf>
    <xf numFmtId="181" fontId="31" fillId="0" borderId="41" xfId="3" applyNumberFormat="1" applyFont="1" applyFill="1" applyBorder="1" applyAlignment="1">
      <alignment vertical="center" shrinkToFit="1"/>
    </xf>
    <xf numFmtId="181" fontId="31" fillId="0" borderId="20" xfId="3" applyNumberFormat="1" applyFont="1" applyFill="1" applyBorder="1" applyAlignment="1">
      <alignment vertical="center" shrinkToFit="1"/>
    </xf>
    <xf numFmtId="181" fontId="31" fillId="0" borderId="55" xfId="3" applyNumberFormat="1" applyFont="1" applyFill="1" applyBorder="1" applyAlignment="1">
      <alignment vertical="center" shrinkToFit="1"/>
    </xf>
    <xf numFmtId="181" fontId="31" fillId="0" borderId="21" xfId="3" applyNumberFormat="1" applyFont="1" applyFill="1" applyBorder="1" applyAlignment="1">
      <alignment vertical="center" shrinkToFit="1"/>
    </xf>
    <xf numFmtId="181" fontId="31" fillId="0" borderId="22" xfId="3" applyNumberFormat="1" applyFont="1" applyFill="1" applyBorder="1" applyAlignment="1">
      <alignment vertical="center" shrinkToFit="1"/>
    </xf>
    <xf numFmtId="181" fontId="31" fillId="0" borderId="42" xfId="3" applyNumberFormat="1" applyFont="1" applyFill="1" applyBorder="1" applyAlignment="1">
      <alignment vertical="center" shrinkToFit="1"/>
    </xf>
    <xf numFmtId="181" fontId="31" fillId="0" borderId="23" xfId="3" applyNumberFormat="1" applyFont="1" applyFill="1" applyBorder="1" applyAlignment="1">
      <alignment vertical="center" shrinkToFit="1"/>
    </xf>
    <xf numFmtId="181" fontId="31" fillId="0" borderId="56" xfId="3" applyNumberFormat="1" applyFont="1" applyFill="1" applyBorder="1" applyAlignment="1">
      <alignment vertical="center" shrinkToFit="1"/>
    </xf>
    <xf numFmtId="181" fontId="31" fillId="0" borderId="21" xfId="0" applyNumberFormat="1" applyFont="1" applyFill="1" applyBorder="1" applyAlignment="1" applyProtection="1">
      <alignment vertical="center" shrinkToFit="1"/>
    </xf>
    <xf numFmtId="181" fontId="31" fillId="0" borderId="22" xfId="0" applyNumberFormat="1" applyFont="1" applyFill="1" applyBorder="1" applyAlignment="1" applyProtection="1">
      <alignment vertical="center" shrinkToFit="1"/>
    </xf>
    <xf numFmtId="181" fontId="31" fillId="0" borderId="42" xfId="0" applyNumberFormat="1" applyFont="1" applyFill="1" applyBorder="1" applyAlignment="1" applyProtection="1">
      <alignment vertical="center" shrinkToFit="1"/>
    </xf>
    <xf numFmtId="181" fontId="31" fillId="0" borderId="23" xfId="0" applyNumberFormat="1" applyFont="1" applyFill="1" applyBorder="1" applyAlignment="1" applyProtection="1">
      <alignment vertical="center" shrinkToFit="1"/>
    </xf>
    <xf numFmtId="181" fontId="31" fillId="0" borderId="56" xfId="0" applyNumberFormat="1" applyFont="1" applyFill="1" applyBorder="1" applyAlignment="1" applyProtection="1">
      <alignment vertical="center" shrinkToFit="1"/>
    </xf>
    <xf numFmtId="181" fontId="31" fillId="0" borderId="42" xfId="0" applyNumberFormat="1" applyFont="1" applyFill="1" applyBorder="1" applyAlignment="1">
      <alignment vertical="center" shrinkToFit="1"/>
    </xf>
    <xf numFmtId="181" fontId="31" fillId="0" borderId="23" xfId="0" applyNumberFormat="1" applyFont="1" applyFill="1" applyBorder="1" applyAlignment="1">
      <alignment vertical="center" shrinkToFit="1"/>
    </xf>
    <xf numFmtId="181" fontId="31" fillId="0" borderId="21" xfId="0" applyNumberFormat="1" applyFont="1" applyFill="1" applyBorder="1" applyAlignment="1">
      <alignment vertical="center" shrinkToFit="1"/>
    </xf>
    <xf numFmtId="181" fontId="31" fillId="0" borderId="22" xfId="0" applyNumberFormat="1" applyFont="1" applyFill="1" applyBorder="1" applyAlignment="1">
      <alignment vertical="center" shrinkToFit="1"/>
    </xf>
    <xf numFmtId="181" fontId="31" fillId="0" borderId="56" xfId="0" applyNumberFormat="1" applyFont="1" applyFill="1" applyBorder="1" applyAlignment="1">
      <alignment vertical="center" shrinkToFit="1"/>
    </xf>
    <xf numFmtId="181" fontId="33" fillId="0" borderId="21" xfId="3" applyNumberFormat="1" applyFont="1" applyFill="1" applyBorder="1" applyAlignment="1">
      <alignment vertical="center" shrinkToFit="1"/>
    </xf>
    <xf numFmtId="181" fontId="33" fillId="0" borderId="22" xfId="3" applyNumberFormat="1" applyFont="1" applyFill="1" applyBorder="1" applyAlignment="1">
      <alignment vertical="center" shrinkToFit="1"/>
    </xf>
    <xf numFmtId="181" fontId="33" fillId="0" borderId="42" xfId="3" applyNumberFormat="1" applyFont="1" applyFill="1" applyBorder="1" applyAlignment="1">
      <alignment vertical="center" shrinkToFit="1"/>
    </xf>
    <xf numFmtId="181" fontId="33" fillId="0" borderId="23" xfId="3" applyNumberFormat="1" applyFont="1" applyFill="1" applyBorder="1" applyAlignment="1">
      <alignment vertical="center" shrinkToFit="1"/>
    </xf>
    <xf numFmtId="181" fontId="33" fillId="0" borderId="56" xfId="3" applyNumberFormat="1" applyFont="1" applyFill="1" applyBorder="1" applyAlignment="1">
      <alignment vertical="center" shrinkToFit="1"/>
    </xf>
    <xf numFmtId="181" fontId="31" fillId="0" borderId="21" xfId="0" applyNumberFormat="1" applyFont="1" applyFill="1" applyBorder="1" applyAlignment="1" applyProtection="1">
      <alignment vertical="center" shrinkToFit="1"/>
      <protection locked="0"/>
    </xf>
    <xf numFmtId="181" fontId="31" fillId="0" borderId="22" xfId="0" applyNumberFormat="1" applyFont="1" applyFill="1" applyBorder="1" applyAlignment="1" applyProtection="1">
      <alignment vertical="center" shrinkToFit="1"/>
      <protection locked="0"/>
    </xf>
    <xf numFmtId="181" fontId="31" fillId="0" borderId="42" xfId="0" applyNumberFormat="1" applyFont="1" applyFill="1" applyBorder="1" applyAlignment="1" applyProtection="1">
      <alignment vertical="center" shrinkToFit="1"/>
      <protection locked="0"/>
    </xf>
    <xf numFmtId="181" fontId="31" fillId="0" borderId="23" xfId="0" applyNumberFormat="1" applyFont="1" applyFill="1" applyBorder="1" applyAlignment="1" applyProtection="1">
      <alignment vertical="center" shrinkToFit="1"/>
      <protection locked="0"/>
    </xf>
    <xf numFmtId="181" fontId="31" fillId="0" borderId="56" xfId="0" applyNumberFormat="1" applyFont="1" applyFill="1" applyBorder="1" applyAlignment="1" applyProtection="1">
      <alignment vertical="center" shrinkToFit="1"/>
      <protection locked="0"/>
    </xf>
    <xf numFmtId="181" fontId="31" fillId="0" borderId="78" xfId="0" applyNumberFormat="1" applyFont="1" applyFill="1" applyBorder="1" applyAlignment="1">
      <alignment vertical="center" shrinkToFit="1"/>
    </xf>
    <xf numFmtId="181" fontId="31" fillId="0" borderId="84" xfId="0" applyNumberFormat="1" applyFont="1" applyFill="1" applyBorder="1" applyAlignment="1">
      <alignment vertical="center" shrinkToFit="1"/>
    </xf>
    <xf numFmtId="181" fontId="31" fillId="0" borderId="83" xfId="0" applyNumberFormat="1" applyFont="1" applyFill="1" applyBorder="1" applyAlignment="1">
      <alignment vertical="center" shrinkToFit="1"/>
    </xf>
    <xf numFmtId="181" fontId="31" fillId="0" borderId="79" xfId="0" applyNumberFormat="1" applyFont="1" applyFill="1" applyBorder="1" applyAlignment="1">
      <alignment vertical="center" shrinkToFit="1"/>
    </xf>
    <xf numFmtId="181" fontId="31" fillId="0" borderId="98" xfId="0" applyNumberFormat="1" applyFont="1" applyFill="1" applyBorder="1" applyAlignment="1">
      <alignment vertical="center" shrinkToFit="1"/>
    </xf>
    <xf numFmtId="181" fontId="31" fillId="0" borderId="19" xfId="3" applyNumberFormat="1" applyFont="1" applyFill="1" applyBorder="1" applyAlignment="1">
      <alignment horizontal="center" vertical="center" shrinkToFit="1"/>
    </xf>
    <xf numFmtId="181" fontId="31" fillId="0" borderId="56" xfId="3" applyNumberFormat="1" applyFont="1" applyFill="1" applyBorder="1" applyAlignment="1">
      <alignment horizontal="right" vertical="center" shrinkToFit="1"/>
    </xf>
    <xf numFmtId="181" fontId="31" fillId="0" borderId="22" xfId="3" applyNumberFormat="1" applyFont="1" applyFill="1" applyBorder="1" applyAlignment="1">
      <alignment horizontal="right" vertical="center" shrinkToFit="1"/>
    </xf>
    <xf numFmtId="181" fontId="31" fillId="0" borderId="42" xfId="3" applyNumberFormat="1" applyFont="1" applyFill="1" applyBorder="1" applyAlignment="1">
      <alignment horizontal="right" vertical="center" shrinkToFit="1"/>
    </xf>
    <xf numFmtId="181" fontId="31" fillId="0" borderId="56" xfId="3" quotePrefix="1" applyNumberFormat="1" applyFont="1" applyFill="1" applyBorder="1" applyAlignment="1">
      <alignment horizontal="right" vertical="center" shrinkToFit="1"/>
    </xf>
    <xf numFmtId="181" fontId="31" fillId="0" borderId="22" xfId="3" quotePrefix="1" applyNumberFormat="1" applyFont="1" applyFill="1" applyBorder="1" applyAlignment="1">
      <alignment horizontal="right" vertical="center" shrinkToFit="1"/>
    </xf>
    <xf numFmtId="181" fontId="31" fillId="0" borderId="42" xfId="3" quotePrefix="1" applyNumberFormat="1" applyFont="1" applyFill="1" applyBorder="1" applyAlignment="1">
      <alignment horizontal="right" vertical="center" shrinkToFit="1"/>
    </xf>
    <xf numFmtId="181" fontId="31" fillId="0" borderId="21" xfId="3" quotePrefix="1" applyNumberFormat="1" applyFont="1" applyFill="1" applyBorder="1" applyAlignment="1">
      <alignment horizontal="right" vertical="center" shrinkToFit="1"/>
    </xf>
    <xf numFmtId="181" fontId="31" fillId="0" borderId="23" xfId="3" quotePrefix="1" applyNumberFormat="1" applyFont="1" applyFill="1" applyBorder="1" applyAlignment="1">
      <alignment horizontal="right" vertical="center" shrinkToFit="1"/>
    </xf>
    <xf numFmtId="181" fontId="31" fillId="0" borderId="24" xfId="0" applyNumberFormat="1" applyFont="1" applyFill="1" applyBorder="1" applyAlignment="1">
      <alignment vertical="center" shrinkToFit="1"/>
    </xf>
    <xf numFmtId="181" fontId="31" fillId="0" borderId="25" xfId="0" applyNumberFormat="1" applyFont="1" applyFill="1" applyBorder="1" applyAlignment="1">
      <alignment vertical="center" shrinkToFit="1"/>
    </xf>
    <xf numFmtId="181" fontId="31" fillId="0" borderId="43" xfId="0" applyNumberFormat="1" applyFont="1" applyFill="1" applyBorder="1" applyAlignment="1">
      <alignment vertical="center" shrinkToFit="1"/>
    </xf>
    <xf numFmtId="181" fontId="31" fillId="0" borderId="26" xfId="0" applyNumberFormat="1" applyFont="1" applyFill="1" applyBorder="1" applyAlignment="1">
      <alignment vertical="center" shrinkToFit="1"/>
    </xf>
    <xf numFmtId="181" fontId="31" fillId="0" borderId="57" xfId="0" applyNumberFormat="1" applyFont="1" applyFill="1" applyBorder="1" applyAlignment="1">
      <alignment vertical="center" shrinkToFit="1"/>
    </xf>
    <xf numFmtId="181" fontId="31" fillId="0" borderId="96" xfId="3" applyNumberFormat="1" applyFont="1" applyFill="1" applyBorder="1" applyAlignment="1">
      <alignment vertical="center" shrinkToFit="1"/>
    </xf>
    <xf numFmtId="181" fontId="31" fillId="0" borderId="100" xfId="3" applyNumberFormat="1" applyFont="1" applyFill="1" applyBorder="1" applyAlignment="1">
      <alignment vertical="center" shrinkToFit="1"/>
    </xf>
    <xf numFmtId="181" fontId="31" fillId="0" borderId="97" xfId="3" applyNumberFormat="1" applyFont="1" applyFill="1" applyBorder="1" applyAlignment="1">
      <alignment vertical="center" shrinkToFit="1"/>
    </xf>
    <xf numFmtId="181" fontId="31" fillId="0" borderId="74" xfId="3" applyNumberFormat="1" applyFont="1" applyFill="1" applyBorder="1" applyAlignment="1">
      <alignment vertical="center" shrinkToFit="1"/>
    </xf>
    <xf numFmtId="181" fontId="31" fillId="0" borderId="73" xfId="3" applyNumberFormat="1" applyFont="1" applyFill="1" applyBorder="1" applyAlignment="1">
      <alignment vertical="center" shrinkToFit="1"/>
    </xf>
    <xf numFmtId="181" fontId="31" fillId="0" borderId="78" xfId="0" applyNumberFormat="1" applyFont="1" applyFill="1" applyBorder="1" applyAlignment="1" applyProtection="1">
      <alignment vertical="center" shrinkToFit="1"/>
      <protection locked="0"/>
    </xf>
    <xf numFmtId="181" fontId="31" fillId="0" borderId="84" xfId="0" applyNumberFormat="1" applyFont="1" applyFill="1" applyBorder="1" applyAlignment="1" applyProtection="1">
      <alignment vertical="center" shrinkToFit="1"/>
      <protection locked="0"/>
    </xf>
    <xf numFmtId="181" fontId="31" fillId="0" borderId="83" xfId="0" applyNumberFormat="1" applyFont="1" applyFill="1" applyBorder="1" applyAlignment="1" applyProtection="1">
      <alignment vertical="center" shrinkToFit="1"/>
      <protection locked="0"/>
    </xf>
    <xf numFmtId="181" fontId="31" fillId="0" borderId="79" xfId="0" applyNumberFormat="1" applyFont="1" applyFill="1" applyBorder="1" applyAlignment="1" applyProtection="1">
      <alignment vertical="center" shrinkToFit="1"/>
      <protection locked="0"/>
    </xf>
    <xf numFmtId="181" fontId="31" fillId="0" borderId="98" xfId="0" applyNumberFormat="1" applyFont="1" applyFill="1" applyBorder="1" applyAlignment="1" applyProtection="1">
      <alignment vertical="center" shrinkToFit="1"/>
      <protection locked="0"/>
    </xf>
    <xf numFmtId="181" fontId="31" fillId="0" borderId="24" xfId="3" applyNumberFormat="1" applyFont="1" applyFill="1" applyBorder="1" applyAlignment="1">
      <alignment vertical="center" shrinkToFit="1"/>
    </xf>
    <xf numFmtId="181" fontId="31" fillId="0" borderId="25" xfId="3" applyNumberFormat="1" applyFont="1" applyFill="1" applyBorder="1" applyAlignment="1">
      <alignment vertical="center" shrinkToFit="1"/>
    </xf>
    <xf numFmtId="181" fontId="31" fillId="0" borderId="43" xfId="3" applyNumberFormat="1" applyFont="1" applyFill="1" applyBorder="1" applyAlignment="1">
      <alignment vertical="center" shrinkToFit="1"/>
    </xf>
    <xf numFmtId="181" fontId="31" fillId="0" borderId="26" xfId="3" applyNumberFormat="1" applyFont="1" applyFill="1" applyBorder="1" applyAlignment="1">
      <alignment vertical="center" shrinkToFit="1"/>
    </xf>
    <xf numFmtId="181" fontId="31" fillId="0" borderId="57" xfId="3" applyNumberFormat="1" applyFont="1" applyFill="1" applyBorder="1" applyAlignment="1">
      <alignment vertical="center" shrinkToFit="1"/>
    </xf>
    <xf numFmtId="181" fontId="31" fillId="0" borderId="30" xfId="0" applyNumberFormat="1" applyFont="1" applyFill="1" applyBorder="1" applyAlignment="1">
      <alignment vertical="center" shrinkToFit="1"/>
    </xf>
    <xf numFmtId="181" fontId="31" fillId="0" borderId="31" xfId="0" applyNumberFormat="1" applyFont="1" applyFill="1" applyBorder="1" applyAlignment="1">
      <alignment vertical="center" shrinkToFit="1"/>
    </xf>
    <xf numFmtId="181" fontId="31" fillId="0" borderId="32" xfId="0" applyNumberFormat="1" applyFont="1" applyFill="1" applyBorder="1" applyAlignment="1">
      <alignment vertical="center" shrinkToFit="1"/>
    </xf>
    <xf numFmtId="181" fontId="31" fillId="0" borderId="15" xfId="0" applyNumberFormat="1" applyFont="1" applyFill="1" applyBorder="1" applyAlignment="1">
      <alignment vertical="center" shrinkToFit="1"/>
    </xf>
    <xf numFmtId="181" fontId="31" fillId="0" borderId="54" xfId="0" applyNumberFormat="1" applyFont="1" applyFill="1" applyBorder="1" applyAlignment="1">
      <alignment vertical="center" shrinkToFit="1"/>
    </xf>
    <xf numFmtId="181" fontId="31" fillId="0" borderId="17" xfId="0" applyNumberFormat="1" applyFont="1" applyFill="1" applyBorder="1" applyAlignment="1">
      <alignment vertical="center" shrinkToFit="1"/>
    </xf>
    <xf numFmtId="181" fontId="31" fillId="0" borderId="37" xfId="3" applyNumberFormat="1" applyFont="1" applyFill="1" applyBorder="1" applyAlignment="1">
      <alignment vertical="center" shrinkToFit="1"/>
    </xf>
    <xf numFmtId="181" fontId="31" fillId="0" borderId="50" xfId="3" applyNumberFormat="1" applyFont="1" applyFill="1" applyBorder="1" applyAlignment="1">
      <alignment vertical="center" shrinkToFit="1"/>
    </xf>
    <xf numFmtId="181" fontId="31" fillId="0" borderId="18" xfId="0" applyNumberFormat="1" applyFont="1" applyFill="1" applyBorder="1" applyAlignment="1" applyProtection="1">
      <alignment vertical="center" shrinkToFit="1"/>
      <protection locked="0"/>
    </xf>
    <xf numFmtId="181" fontId="31" fillId="0" borderId="19" xfId="0" applyNumberFormat="1" applyFont="1" applyFill="1" applyBorder="1" applyAlignment="1" applyProtection="1">
      <alignment vertical="center" shrinkToFit="1"/>
      <protection locked="0"/>
    </xf>
    <xf numFmtId="181" fontId="31" fillId="0" borderId="41" xfId="0" applyNumberFormat="1" applyFont="1" applyFill="1" applyBorder="1" applyAlignment="1" applyProtection="1">
      <alignment vertical="center" shrinkToFit="1"/>
      <protection locked="0"/>
    </xf>
    <xf numFmtId="181" fontId="31" fillId="0" borderId="20" xfId="0" applyNumberFormat="1" applyFont="1" applyFill="1" applyBorder="1" applyAlignment="1" applyProtection="1">
      <alignment vertical="center" shrinkToFit="1"/>
      <protection locked="0"/>
    </xf>
    <xf numFmtId="181" fontId="31" fillId="0" borderId="55" xfId="0" applyNumberFormat="1" applyFont="1" applyFill="1" applyBorder="1" applyAlignment="1" applyProtection="1">
      <alignment vertical="center" shrinkToFit="1"/>
      <protection locked="0"/>
    </xf>
    <xf numFmtId="181" fontId="31" fillId="0" borderId="101" xfId="0" applyNumberFormat="1" applyFont="1" applyFill="1" applyBorder="1" applyAlignment="1" applyProtection="1">
      <alignment vertical="center" shrinkToFit="1"/>
      <protection locked="0"/>
    </xf>
    <xf numFmtId="181" fontId="31" fillId="0" borderId="47" xfId="3" applyNumberFormat="1" applyFont="1" applyFill="1" applyBorder="1" applyAlignment="1">
      <alignment vertical="center" shrinkToFit="1"/>
    </xf>
    <xf numFmtId="181" fontId="31" fillId="0" borderId="81" xfId="3" applyNumberFormat="1" applyFont="1" applyFill="1" applyBorder="1" applyAlignment="1">
      <alignment vertical="center" shrinkToFit="1"/>
    </xf>
    <xf numFmtId="181" fontId="31" fillId="0" borderId="48" xfId="3" applyNumberFormat="1" applyFont="1" applyFill="1" applyBorder="1" applyAlignment="1">
      <alignment vertical="center" shrinkToFit="1"/>
    </xf>
    <xf numFmtId="181" fontId="31" fillId="0" borderId="76" xfId="3" applyNumberFormat="1" applyFont="1" applyFill="1" applyBorder="1" applyAlignment="1">
      <alignment vertical="center" shrinkToFit="1"/>
    </xf>
    <xf numFmtId="181" fontId="31" fillId="0" borderId="81" xfId="0" applyNumberFormat="1" applyFont="1" applyFill="1" applyBorder="1" applyAlignment="1">
      <alignment vertical="center" shrinkToFit="1"/>
    </xf>
    <xf numFmtId="181" fontId="31" fillId="0" borderId="48" xfId="0" applyNumberFormat="1" applyFont="1" applyFill="1" applyBorder="1" applyAlignment="1">
      <alignment vertical="center" shrinkToFit="1"/>
    </xf>
    <xf numFmtId="181" fontId="33" fillId="0" borderId="81" xfId="3" applyNumberFormat="1" applyFont="1" applyFill="1" applyBorder="1" applyAlignment="1">
      <alignment vertical="center" shrinkToFit="1"/>
    </xf>
    <xf numFmtId="181" fontId="33" fillId="0" borderId="48" xfId="3" applyNumberFormat="1" applyFont="1" applyFill="1" applyBorder="1" applyAlignment="1">
      <alignment vertical="center" shrinkToFit="1"/>
    </xf>
    <xf numFmtId="181" fontId="31" fillId="0" borderId="81" xfId="0" applyNumberFormat="1" applyFont="1" applyFill="1" applyBorder="1" applyAlignment="1" applyProtection="1">
      <alignment vertical="center" shrinkToFit="1"/>
      <protection locked="0"/>
    </xf>
    <xf numFmtId="181" fontId="31" fillId="0" borderId="108" xfId="0" applyNumberFormat="1" applyFont="1" applyFill="1" applyBorder="1" applyAlignment="1">
      <alignment vertical="center" shrinkToFit="1"/>
    </xf>
    <xf numFmtId="181" fontId="31" fillId="0" borderId="49" xfId="0" applyNumberFormat="1" applyFont="1" applyFill="1" applyBorder="1" applyAlignment="1">
      <alignment vertical="center" shrinkToFit="1"/>
    </xf>
    <xf numFmtId="181" fontId="31" fillId="0" borderId="19" xfId="3" applyNumberFormat="1" applyFont="1" applyFill="1" applyBorder="1" applyAlignment="1">
      <alignment horizontal="right" vertical="center" shrinkToFit="1"/>
    </xf>
    <xf numFmtId="181" fontId="31" fillId="0" borderId="101" xfId="3" applyNumberFormat="1" applyFont="1" applyFill="1" applyBorder="1" applyAlignment="1">
      <alignment vertical="center" shrinkToFit="1"/>
    </xf>
    <xf numFmtId="181" fontId="31" fillId="0" borderId="47" xfId="0" applyNumberFormat="1" applyFont="1" applyFill="1" applyBorder="1" applyAlignment="1">
      <alignment vertical="center" shrinkToFit="1"/>
    </xf>
    <xf numFmtId="181" fontId="31" fillId="0" borderId="19" xfId="0" applyNumberFormat="1" applyFont="1" applyFill="1" applyBorder="1" applyAlignment="1">
      <alignment horizontal="center" vertical="center" shrinkToFit="1"/>
    </xf>
    <xf numFmtId="181" fontId="31" fillId="0" borderId="20" xfId="0" applyNumberFormat="1" applyFont="1" applyFill="1" applyBorder="1" applyAlignment="1">
      <alignment vertical="center" shrinkToFit="1"/>
    </xf>
    <xf numFmtId="181" fontId="31" fillId="0" borderId="110" xfId="3" applyNumberFormat="1" applyFont="1" applyFill="1" applyBorder="1" applyAlignment="1">
      <alignment vertical="center" shrinkToFit="1"/>
    </xf>
    <xf numFmtId="181" fontId="31" fillId="0" borderId="107" xfId="0" applyNumberFormat="1" applyFont="1" applyFill="1" applyBorder="1" applyAlignment="1">
      <alignment vertical="center" shrinkToFit="1"/>
    </xf>
    <xf numFmtId="181" fontId="31" fillId="0" borderId="109" xfId="3" applyNumberFormat="1" applyFont="1" applyFill="1" applyBorder="1" applyAlignment="1">
      <alignment vertical="center" shrinkToFit="1"/>
    </xf>
    <xf numFmtId="181" fontId="31" fillId="0" borderId="76" xfId="0" applyNumberFormat="1" applyFont="1" applyFill="1" applyBorder="1" applyAlignment="1">
      <alignment vertical="center" shrinkToFit="1"/>
    </xf>
    <xf numFmtId="181" fontId="38" fillId="0" borderId="56" xfId="3" applyNumberFormat="1" applyFont="1" applyFill="1" applyBorder="1" applyAlignment="1">
      <alignment vertical="center" shrinkToFit="1"/>
    </xf>
    <xf numFmtId="181" fontId="38" fillId="0" borderId="22" xfId="3" applyNumberFormat="1" applyFont="1" applyFill="1" applyBorder="1" applyAlignment="1">
      <alignment vertical="center" shrinkToFit="1"/>
    </xf>
    <xf numFmtId="181" fontId="38" fillId="0" borderId="81" xfId="0" applyNumberFormat="1" applyFont="1" applyFill="1" applyBorder="1" applyAlignment="1">
      <alignment vertical="center" shrinkToFit="1"/>
    </xf>
    <xf numFmtId="181" fontId="31" fillId="0" borderId="108" xfId="0" applyNumberFormat="1" applyFont="1" applyFill="1" applyBorder="1" applyAlignment="1" applyProtection="1">
      <alignment vertical="center" shrinkToFit="1"/>
      <protection locked="0"/>
    </xf>
    <xf numFmtId="181" fontId="31" fillId="0" borderId="49" xfId="3" applyNumberFormat="1" applyFont="1" applyFill="1" applyBorder="1" applyAlignment="1">
      <alignment vertical="center" shrinkToFit="1"/>
    </xf>
    <xf numFmtId="181" fontId="31" fillId="0" borderId="107" xfId="3" applyNumberFormat="1" applyFont="1" applyFill="1" applyBorder="1" applyAlignment="1">
      <alignment vertical="center" shrinkToFit="1"/>
    </xf>
    <xf numFmtId="181" fontId="31" fillId="0" borderId="44" xfId="0" applyNumberFormat="1" applyFont="1" applyFill="1" applyBorder="1" applyAlignment="1">
      <alignment vertical="center" shrinkToFit="1"/>
    </xf>
    <xf numFmtId="181" fontId="31" fillId="0" borderId="50" xfId="0" applyNumberFormat="1" applyFont="1" applyFill="1" applyBorder="1" applyAlignment="1">
      <alignment vertical="center" shrinkToFit="1"/>
    </xf>
    <xf numFmtId="0" fontId="30" fillId="0" borderId="27" xfId="3" applyFont="1" applyFill="1" applyBorder="1" applyAlignment="1">
      <alignment vertical="center" wrapText="1" shrinkToFit="1"/>
    </xf>
    <xf numFmtId="0" fontId="30" fillId="0" borderId="28" xfId="3" applyFont="1" applyFill="1" applyBorder="1" applyAlignment="1">
      <alignment vertical="center" wrapText="1" shrinkToFit="1"/>
    </xf>
    <xf numFmtId="181" fontId="31" fillId="0" borderId="1" xfId="3" applyNumberFormat="1" applyFont="1" applyFill="1" applyBorder="1" applyAlignment="1">
      <alignment horizontal="right" vertical="center" wrapText="1" shrinkToFit="1"/>
    </xf>
    <xf numFmtId="0" fontId="31" fillId="0" borderId="65" xfId="0" applyFont="1" applyFill="1" applyBorder="1" applyAlignment="1">
      <alignment horizontal="center" vertical="center" wrapText="1" shrinkToFit="1"/>
    </xf>
    <xf numFmtId="0" fontId="31" fillId="0" borderId="13" xfId="0" applyFont="1" applyFill="1" applyBorder="1" applyAlignment="1">
      <alignment horizontal="center" vertical="center" wrapText="1" shrinkToFit="1"/>
    </xf>
    <xf numFmtId="176" fontId="5" fillId="0" borderId="96" xfId="0" applyNumberFormat="1" applyFont="1" applyFill="1" applyBorder="1" applyAlignment="1">
      <alignment vertical="center" shrinkToFit="1"/>
    </xf>
    <xf numFmtId="176" fontId="5" fillId="0" borderId="74" xfId="0" applyNumberFormat="1" applyFont="1" applyFill="1" applyBorder="1" applyAlignment="1">
      <alignment vertical="center" shrinkToFit="1"/>
    </xf>
    <xf numFmtId="176" fontId="5" fillId="0" borderId="111" xfId="0" applyNumberFormat="1" applyFont="1" applyFill="1" applyBorder="1" applyAlignment="1">
      <alignment vertical="center" shrinkToFit="1"/>
    </xf>
    <xf numFmtId="0" fontId="5" fillId="0" borderId="17" xfId="0" applyFont="1" applyFill="1" applyBorder="1" applyAlignment="1">
      <alignment horizontal="center" vertical="center" shrinkToFit="1"/>
    </xf>
    <xf numFmtId="3" fontId="31" fillId="0" borderId="13" xfId="0" applyNumberFormat="1" applyFont="1" applyFill="1" applyBorder="1" applyAlignment="1" applyProtection="1">
      <alignment vertical="center" wrapText="1" shrinkToFit="1"/>
      <protection locked="0"/>
    </xf>
    <xf numFmtId="3" fontId="31" fillId="0" borderId="13" xfId="0" applyNumberFormat="1" applyFont="1" applyFill="1" applyBorder="1" applyAlignment="1">
      <alignment vertical="center" wrapText="1" shrinkToFit="1"/>
    </xf>
    <xf numFmtId="3" fontId="31" fillId="0" borderId="13" xfId="3" applyNumberFormat="1" applyFont="1" applyFill="1" applyBorder="1" applyAlignment="1">
      <alignment vertical="center" shrinkToFit="1"/>
    </xf>
    <xf numFmtId="3" fontId="31" fillId="0" borderId="14" xfId="3" applyNumberFormat="1" applyFont="1" applyFill="1" applyBorder="1" applyAlignment="1">
      <alignment vertical="center" shrinkToFit="1"/>
    </xf>
    <xf numFmtId="3" fontId="31" fillId="0" borderId="12" xfId="2" applyNumberFormat="1" applyFont="1" applyFill="1" applyBorder="1" applyAlignment="1">
      <alignment horizontal="right" vertical="center" shrinkToFit="1"/>
    </xf>
    <xf numFmtId="3" fontId="31" fillId="0" borderId="13" xfId="2" applyNumberFormat="1" applyFont="1" applyFill="1" applyBorder="1" applyAlignment="1">
      <alignment horizontal="right" vertical="center" shrinkToFit="1"/>
    </xf>
    <xf numFmtId="3" fontId="31" fillId="0" borderId="14" xfId="2" applyNumberFormat="1" applyFont="1" applyFill="1" applyBorder="1" applyAlignment="1">
      <alignment horizontal="right" vertical="center" shrinkToFit="1"/>
    </xf>
    <xf numFmtId="3" fontId="31" fillId="0" borderId="13" xfId="0" applyNumberFormat="1" applyFont="1" applyFill="1" applyBorder="1" applyAlignment="1" applyProtection="1">
      <alignment horizontal="right" vertical="center" shrinkToFit="1"/>
      <protection locked="0"/>
    </xf>
    <xf numFmtId="3" fontId="31" fillId="0" borderId="12" xfId="2" applyNumberFormat="1" applyFont="1" applyFill="1" applyBorder="1" applyAlignment="1">
      <alignment horizontal="right" vertical="center" wrapText="1" shrinkToFit="1"/>
    </xf>
    <xf numFmtId="3" fontId="31" fillId="0" borderId="13" xfId="2" applyNumberFormat="1" applyFont="1" applyFill="1" applyBorder="1" applyAlignment="1">
      <alignment horizontal="right" vertical="center" wrapText="1" shrinkToFit="1"/>
    </xf>
    <xf numFmtId="3" fontId="31" fillId="0" borderId="13" xfId="0" applyNumberFormat="1" applyFont="1" applyFill="1" applyBorder="1" applyAlignment="1" applyProtection="1">
      <alignment horizontal="right" vertical="center" wrapText="1" shrinkToFit="1"/>
      <protection locked="0"/>
    </xf>
    <xf numFmtId="3" fontId="31" fillId="0" borderId="14" xfId="2" applyNumberFormat="1" applyFont="1" applyFill="1" applyBorder="1" applyAlignment="1">
      <alignment vertical="center" shrinkToFit="1"/>
    </xf>
    <xf numFmtId="3" fontId="31" fillId="0" borderId="5" xfId="2" applyNumberFormat="1" applyFont="1" applyFill="1" applyBorder="1" applyAlignment="1">
      <alignment horizontal="right" vertical="center" shrinkToFit="1"/>
    </xf>
    <xf numFmtId="3" fontId="31" fillId="0" borderId="5" xfId="2" applyNumberFormat="1" applyFont="1" applyFill="1" applyBorder="1" applyAlignment="1">
      <alignment vertical="center" shrinkToFit="1"/>
    </xf>
    <xf numFmtId="3" fontId="33" fillId="0" borderId="13" xfId="2" applyNumberFormat="1" applyFont="1" applyFill="1" applyBorder="1" applyAlignment="1">
      <alignment horizontal="right" vertical="center" shrinkToFit="1"/>
    </xf>
    <xf numFmtId="3" fontId="31" fillId="0" borderId="13" xfId="3" applyNumberFormat="1" applyFont="1" applyFill="1" applyBorder="1" applyAlignment="1" applyProtection="1">
      <alignment horizontal="right" vertical="center" shrinkToFit="1"/>
      <protection locked="0"/>
    </xf>
    <xf numFmtId="3" fontId="31" fillId="0" borderId="12" xfId="3" applyNumberFormat="1" applyFont="1" applyFill="1" applyBorder="1" applyAlignment="1">
      <alignment horizontal="right" vertical="center" shrinkToFit="1"/>
    </xf>
    <xf numFmtId="3" fontId="31" fillId="0" borderId="13" xfId="3" applyNumberFormat="1" applyFont="1" applyFill="1" applyBorder="1" applyAlignment="1">
      <alignment horizontal="right" vertical="center" shrinkToFit="1"/>
    </xf>
    <xf numFmtId="3" fontId="31" fillId="0" borderId="14" xfId="3" applyNumberFormat="1" applyFont="1" applyFill="1" applyBorder="1" applyAlignment="1">
      <alignment horizontal="right" vertical="center" shrinkToFit="1"/>
    </xf>
    <xf numFmtId="3" fontId="31" fillId="0" borderId="12" xfId="0" applyNumberFormat="1" applyFont="1" applyFill="1" applyBorder="1" applyAlignment="1">
      <alignment horizontal="right" vertical="center" shrinkToFit="1"/>
    </xf>
    <xf numFmtId="3" fontId="31" fillId="0" borderId="13" xfId="0" applyNumberFormat="1" applyFont="1" applyFill="1" applyBorder="1" applyAlignment="1">
      <alignment horizontal="right" vertical="center" shrinkToFit="1"/>
    </xf>
    <xf numFmtId="3" fontId="31" fillId="0" borderId="14" xfId="0" applyNumberFormat="1" applyFont="1" applyFill="1" applyBorder="1" applyAlignment="1">
      <alignment horizontal="right" vertical="center" shrinkToFit="1"/>
    </xf>
    <xf numFmtId="3" fontId="31" fillId="0" borderId="12" xfId="0" applyNumberFormat="1" applyFont="1" applyFill="1" applyBorder="1" applyAlignment="1">
      <alignment vertical="center" shrinkToFit="1"/>
    </xf>
    <xf numFmtId="3" fontId="31" fillId="0" borderId="13" xfId="0" applyNumberFormat="1" applyFont="1" applyFill="1" applyBorder="1" applyAlignment="1">
      <alignment vertical="center" shrinkToFit="1"/>
    </xf>
    <xf numFmtId="3" fontId="40" fillId="0" borderId="13" xfId="0" applyNumberFormat="1" applyFont="1" applyFill="1" applyBorder="1" applyAlignment="1">
      <alignment vertical="center"/>
    </xf>
    <xf numFmtId="3" fontId="31" fillId="0" borderId="5" xfId="3" applyNumberFormat="1" applyFont="1" applyFill="1" applyBorder="1" applyAlignment="1">
      <alignment vertical="center" shrinkToFit="1"/>
    </xf>
    <xf numFmtId="3" fontId="31" fillId="0" borderId="12" xfId="3" applyNumberFormat="1" applyFont="1" applyFill="1" applyBorder="1" applyAlignment="1">
      <alignment vertical="center" shrinkToFit="1"/>
    </xf>
    <xf numFmtId="3" fontId="31" fillId="0" borderId="14" xfId="0" applyNumberFormat="1" applyFont="1" applyFill="1" applyBorder="1" applyAlignment="1">
      <alignment vertical="center" shrinkToFit="1"/>
    </xf>
    <xf numFmtId="3" fontId="33" fillId="0" borderId="13" xfId="0" applyNumberFormat="1" applyFont="1" applyFill="1" applyBorder="1" applyAlignment="1">
      <alignment horizontal="right" vertical="center" shrinkToFit="1"/>
    </xf>
    <xf numFmtId="3" fontId="31" fillId="0" borderId="6" xfId="2" applyNumberFormat="1" applyFont="1" applyFill="1" applyBorder="1" applyAlignment="1">
      <alignment horizontal="right" vertical="center" shrinkToFit="1"/>
    </xf>
    <xf numFmtId="0" fontId="6" fillId="0" borderId="7"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1" xfId="0" applyFont="1" applyFill="1" applyBorder="1" applyAlignment="1">
      <alignment horizontal="center" vertical="center" textRotation="255" shrinkToFit="1"/>
    </xf>
    <xf numFmtId="0" fontId="6" fillId="0" borderId="4" xfId="0" applyFont="1" applyFill="1" applyBorder="1" applyAlignment="1">
      <alignment horizontal="center" vertical="center" textRotation="255" shrinkToFit="1"/>
    </xf>
    <xf numFmtId="0" fontId="6" fillId="0" borderId="5" xfId="0" applyFont="1" applyFill="1" applyBorder="1" applyAlignment="1">
      <alignment horizontal="center" vertical="center" textRotation="255" shrinkToFit="1"/>
    </xf>
    <xf numFmtId="0" fontId="6" fillId="0" borderId="6" xfId="0" applyFont="1" applyFill="1" applyBorder="1" applyAlignment="1">
      <alignment horizontal="center" vertical="center" textRotation="255" shrinkToFit="1"/>
    </xf>
    <xf numFmtId="0" fontId="6" fillId="0" borderId="36"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37"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10" fillId="0" borderId="7" xfId="0" applyFont="1" applyFill="1" applyBorder="1" applyAlignment="1">
      <alignment horizontal="center" vertical="center" wrapText="1" shrinkToFit="1"/>
    </xf>
    <xf numFmtId="0" fontId="10" fillId="0" borderId="8" xfId="0" applyFont="1" applyFill="1" applyBorder="1" applyAlignment="1">
      <alignment horizontal="center" vertical="center" wrapText="1" shrinkToFit="1"/>
    </xf>
    <xf numFmtId="0" fontId="10" fillId="0" borderId="4" xfId="0" applyFont="1" applyFill="1" applyBorder="1" applyAlignment="1">
      <alignment horizontal="center" vertical="center" wrapText="1" shrinkToFit="1"/>
    </xf>
    <xf numFmtId="0" fontId="10" fillId="0" borderId="6" xfId="0" applyFont="1" applyFill="1" applyBorder="1" applyAlignment="1">
      <alignment horizontal="center" vertical="center" wrapText="1" shrinkToFit="1"/>
    </xf>
    <xf numFmtId="0" fontId="8" fillId="0" borderId="7" xfId="0" applyFont="1" applyFill="1" applyBorder="1" applyAlignment="1">
      <alignment horizontal="center" vertical="center" wrapText="1" shrinkToFit="1"/>
    </xf>
    <xf numFmtId="0" fontId="8" fillId="0" borderId="8" xfId="0" applyFont="1" applyFill="1" applyBorder="1" applyAlignment="1">
      <alignment horizontal="center" vertical="center" wrapText="1" shrinkToFit="1"/>
    </xf>
    <xf numFmtId="0" fontId="8" fillId="0" borderId="0" xfId="0" applyFont="1" applyFill="1" applyBorder="1" applyAlignment="1">
      <alignment horizontal="center" vertical="center" wrapText="1" shrinkToFit="1"/>
    </xf>
    <xf numFmtId="0" fontId="8" fillId="0" borderId="28" xfId="0" applyFont="1" applyFill="1" applyBorder="1" applyAlignment="1">
      <alignment horizontal="center" vertical="center" wrapText="1" shrinkToFit="1"/>
    </xf>
    <xf numFmtId="0" fontId="6" fillId="0" borderId="1"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7" xfId="0" applyFont="1" applyFill="1" applyBorder="1" applyAlignment="1">
      <alignment horizontal="center" vertical="center" wrapText="1" shrinkToFit="1"/>
    </xf>
    <xf numFmtId="0" fontId="6" fillId="0" borderId="10"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6" fillId="0" borderId="8" xfId="0" applyFont="1" applyFill="1" applyBorder="1" applyAlignment="1">
      <alignment horizontal="center" vertical="center" wrapText="1" shrinkToFit="1"/>
    </xf>
    <xf numFmtId="0" fontId="6" fillId="0" borderId="27" xfId="0" applyFont="1" applyFill="1" applyBorder="1" applyAlignment="1">
      <alignment horizontal="center" vertical="center" wrapText="1" shrinkToFit="1"/>
    </xf>
    <xf numFmtId="0" fontId="6" fillId="0" borderId="28" xfId="0" applyFont="1" applyFill="1" applyBorder="1" applyAlignment="1">
      <alignment horizontal="center" vertical="center" wrapText="1" shrinkToFit="1"/>
    </xf>
    <xf numFmtId="0" fontId="8" fillId="0" borderId="58" xfId="0" applyFont="1" applyFill="1" applyBorder="1" applyAlignment="1">
      <alignment horizontal="center" vertical="center" shrinkToFit="1"/>
    </xf>
    <xf numFmtId="0" fontId="8" fillId="0" borderId="52" xfId="0" applyFont="1" applyFill="1" applyBorder="1" applyAlignment="1">
      <alignment horizontal="center" vertical="center" shrinkToFit="1"/>
    </xf>
    <xf numFmtId="176" fontId="6" fillId="0" borderId="1" xfId="0" applyNumberFormat="1" applyFont="1" applyFill="1" applyBorder="1" applyAlignment="1">
      <alignment horizontal="center" vertical="center" shrinkToFit="1"/>
    </xf>
    <xf numFmtId="0" fontId="11" fillId="0" borderId="0" xfId="0" applyFont="1" applyFill="1" applyAlignment="1">
      <alignment horizontal="left" vertical="center" wrapText="1"/>
    </xf>
    <xf numFmtId="179" fontId="6" fillId="0" borderId="11" xfId="0" applyNumberFormat="1" applyFont="1" applyFill="1" applyBorder="1" applyAlignment="1">
      <alignment horizontal="center" vertical="center" shrinkToFit="1"/>
    </xf>
    <xf numFmtId="179" fontId="6" fillId="0" borderId="3" xfId="0" applyNumberFormat="1" applyFont="1" applyFill="1" applyBorder="1" applyAlignment="1">
      <alignment horizontal="center" vertical="center" shrinkToFit="1"/>
    </xf>
    <xf numFmtId="179" fontId="6" fillId="0" borderId="7" xfId="0" applyNumberFormat="1" applyFont="1" applyFill="1" applyBorder="1" applyAlignment="1">
      <alignment horizontal="center" vertical="center" shrinkToFit="1"/>
    </xf>
    <xf numFmtId="179" fontId="6" fillId="0" borderId="8" xfId="0" applyNumberFormat="1" applyFont="1" applyFill="1" applyBorder="1" applyAlignment="1">
      <alignment horizontal="center" vertical="center" shrinkToFit="1"/>
    </xf>
    <xf numFmtId="179" fontId="6" fillId="0" borderId="27" xfId="0" applyNumberFormat="1" applyFont="1" applyFill="1" applyBorder="1" applyAlignment="1">
      <alignment horizontal="center" vertical="center" shrinkToFit="1"/>
    </xf>
    <xf numFmtId="179" fontId="6" fillId="0" borderId="28" xfId="0" applyNumberFormat="1" applyFont="1" applyFill="1" applyBorder="1" applyAlignment="1">
      <alignment horizontal="center" vertical="center" shrinkToFit="1"/>
    </xf>
    <xf numFmtId="179" fontId="6" fillId="0" borderId="88" xfId="0" applyNumberFormat="1" applyFont="1" applyFill="1" applyBorder="1" applyAlignment="1">
      <alignment horizontal="center" vertical="center" shrinkToFit="1"/>
    </xf>
    <xf numFmtId="179" fontId="6" fillId="0" borderId="89" xfId="0" applyNumberFormat="1" applyFont="1" applyFill="1" applyBorder="1" applyAlignment="1">
      <alignment horizontal="center" vertical="center" shrinkToFit="1"/>
    </xf>
    <xf numFmtId="179" fontId="6" fillId="0" borderId="87" xfId="0" applyNumberFormat="1" applyFont="1" applyFill="1" applyBorder="1" applyAlignment="1">
      <alignment horizontal="center" vertical="center" shrinkToFit="1"/>
    </xf>
    <xf numFmtId="0" fontId="31" fillId="0" borderId="6" xfId="0" applyFont="1" applyFill="1" applyBorder="1" applyAlignment="1">
      <alignment horizontal="center" vertical="center" shrinkToFit="1"/>
    </xf>
    <xf numFmtId="0" fontId="31" fillId="0" borderId="9" xfId="0" applyFont="1" applyFill="1" applyBorder="1" applyAlignment="1">
      <alignment horizontal="center" vertical="center" shrinkToFit="1"/>
    </xf>
    <xf numFmtId="0" fontId="31" fillId="0" borderId="1" xfId="0" applyFont="1" applyFill="1" applyBorder="1" applyAlignment="1">
      <alignment horizontal="center" vertical="center" textRotation="255" shrinkToFit="1"/>
    </xf>
    <xf numFmtId="0" fontId="31" fillId="0" borderId="4" xfId="0" applyFont="1" applyFill="1" applyBorder="1" applyAlignment="1">
      <alignment horizontal="center" vertical="center" textRotation="255" shrinkToFit="1"/>
    </xf>
    <xf numFmtId="0" fontId="31" fillId="0" borderId="5" xfId="0" applyFont="1" applyFill="1" applyBorder="1" applyAlignment="1">
      <alignment horizontal="center" vertical="center" textRotation="255" shrinkToFit="1"/>
    </xf>
    <xf numFmtId="0" fontId="31" fillId="0" borderId="6" xfId="0" applyFont="1" applyFill="1" applyBorder="1" applyAlignment="1">
      <alignment horizontal="center" vertical="center" textRotation="255" shrinkToFit="1"/>
    </xf>
    <xf numFmtId="0" fontId="31" fillId="0" borderId="37" xfId="0" applyFont="1" applyFill="1" applyBorder="1" applyAlignment="1">
      <alignment horizontal="center" vertical="center" shrinkToFit="1"/>
    </xf>
    <xf numFmtId="0" fontId="11" fillId="0" borderId="36"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top" wrapText="1"/>
    </xf>
    <xf numFmtId="0" fontId="6" fillId="0" borderId="6" xfId="0" applyFont="1" applyFill="1" applyBorder="1" applyAlignment="1">
      <alignment horizontal="center" vertical="center" shrinkToFit="1"/>
    </xf>
    <xf numFmtId="0" fontId="6" fillId="0" borderId="88" xfId="0" applyFont="1" applyFill="1" applyBorder="1" applyAlignment="1">
      <alignment horizontal="center" vertical="center" shrinkToFit="1"/>
    </xf>
    <xf numFmtId="0" fontId="6" fillId="0" borderId="89" xfId="0" applyFont="1" applyFill="1" applyBorder="1" applyAlignment="1">
      <alignment horizontal="center" vertical="center" shrinkToFit="1"/>
    </xf>
    <xf numFmtId="179" fontId="6" fillId="0" borderId="45" xfId="0" applyNumberFormat="1" applyFont="1" applyFill="1" applyBorder="1" applyAlignment="1">
      <alignment horizontal="center" vertical="center" shrinkToFit="1"/>
    </xf>
    <xf numFmtId="179" fontId="6" fillId="0" borderId="36" xfId="0" applyNumberFormat="1" applyFont="1" applyFill="1" applyBorder="1" applyAlignment="1">
      <alignment horizontal="center" vertical="center" shrinkToFit="1"/>
    </xf>
    <xf numFmtId="179" fontId="6" fillId="0" borderId="46" xfId="0" applyNumberFormat="1" applyFont="1" applyFill="1" applyBorder="1" applyAlignment="1">
      <alignment horizontal="center" vertical="center" shrinkToFit="1"/>
    </xf>
    <xf numFmtId="179" fontId="6" fillId="0" borderId="37" xfId="0" applyNumberFormat="1" applyFont="1" applyFill="1" applyBorder="1" applyAlignment="1">
      <alignment horizontal="center" vertical="center" shrinkToFit="1"/>
    </xf>
    <xf numFmtId="179" fontId="6" fillId="0" borderId="10" xfId="0" applyNumberFormat="1" applyFont="1" applyFill="1" applyBorder="1" applyAlignment="1">
      <alignment horizontal="center" vertical="center" shrinkToFit="1"/>
    </xf>
    <xf numFmtId="179" fontId="6" fillId="0" borderId="2" xfId="0" applyNumberFormat="1" applyFont="1" applyFill="1" applyBorder="1" applyAlignment="1">
      <alignment horizontal="center" vertical="center" shrinkToFit="1"/>
    </xf>
    <xf numFmtId="0" fontId="31" fillId="0" borderId="7" xfId="0" applyFont="1" applyFill="1" applyBorder="1" applyAlignment="1">
      <alignment horizontal="center" vertical="center" shrinkToFit="1"/>
    </xf>
    <xf numFmtId="0" fontId="31" fillId="0" borderId="36" xfId="0" applyFont="1" applyFill="1" applyBorder="1" applyAlignment="1">
      <alignment horizontal="center" vertical="center" shrinkToFit="1"/>
    </xf>
    <xf numFmtId="0" fontId="31" fillId="0" borderId="27" xfId="0" applyFont="1" applyFill="1" applyBorder="1" applyAlignment="1">
      <alignment horizontal="center" vertical="center" shrinkToFit="1"/>
    </xf>
    <xf numFmtId="0" fontId="31" fillId="0" borderId="0" xfId="0" applyFont="1" applyFill="1" applyBorder="1" applyAlignment="1">
      <alignment horizontal="center" vertical="center" shrinkToFit="1"/>
    </xf>
    <xf numFmtId="0" fontId="31" fillId="0" borderId="1" xfId="0" applyFont="1" applyFill="1" applyBorder="1" applyAlignment="1">
      <alignment horizontal="center" vertical="center" shrinkToFit="1"/>
    </xf>
    <xf numFmtId="0" fontId="31" fillId="0" borderId="2" xfId="0" applyFont="1" applyFill="1" applyBorder="1" applyAlignment="1">
      <alignment horizontal="center" vertical="center" shrinkToFit="1"/>
    </xf>
    <xf numFmtId="0" fontId="31" fillId="0" borderId="11" xfId="0" applyFont="1" applyFill="1" applyBorder="1" applyAlignment="1">
      <alignment horizontal="center" vertical="center" shrinkToFit="1"/>
    </xf>
    <xf numFmtId="0" fontId="31" fillId="0" borderId="3" xfId="0" applyFont="1" applyFill="1" applyBorder="1" applyAlignment="1">
      <alignment horizontal="center" vertical="center" shrinkToFit="1"/>
    </xf>
    <xf numFmtId="0" fontId="31" fillId="0" borderId="8" xfId="0" applyFont="1" applyFill="1" applyBorder="1" applyAlignment="1">
      <alignment horizontal="center" vertical="center" shrinkToFit="1"/>
    </xf>
    <xf numFmtId="0" fontId="31" fillId="0" borderId="10"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31" fillId="0" borderId="7" xfId="0" applyNumberFormat="1" applyFont="1" applyFill="1" applyBorder="1" applyAlignment="1">
      <alignment horizontal="center" vertical="center" wrapText="1" shrinkToFit="1"/>
    </xf>
    <xf numFmtId="0" fontId="31" fillId="0" borderId="9" xfId="0" applyNumberFormat="1" applyFont="1" applyFill="1" applyBorder="1" applyAlignment="1">
      <alignment horizontal="center" vertical="center" wrapText="1" shrinkToFit="1"/>
    </xf>
    <xf numFmtId="0" fontId="4" fillId="0" borderId="4" xfId="0" applyNumberFormat="1" applyFont="1" applyFill="1" applyBorder="1" applyAlignment="1">
      <alignment horizontal="center" vertical="center" wrapText="1" shrinkToFit="1"/>
    </xf>
    <xf numFmtId="0" fontId="4" fillId="0" borderId="6" xfId="0" applyNumberFormat="1" applyFont="1" applyFill="1" applyBorder="1" applyAlignment="1">
      <alignment horizontal="center" vertical="center" wrapText="1" shrinkToFit="1"/>
    </xf>
    <xf numFmtId="0" fontId="31" fillId="0" borderId="2" xfId="0" applyNumberFormat="1" applyFont="1" applyFill="1" applyBorder="1" applyAlignment="1">
      <alignment horizontal="center" vertical="center" shrinkToFit="1"/>
    </xf>
    <xf numFmtId="0" fontId="31" fillId="0" borderId="11" xfId="0" applyNumberFormat="1" applyFont="1" applyFill="1" applyBorder="1" applyAlignment="1">
      <alignment horizontal="center" vertical="center" shrinkToFit="1"/>
    </xf>
    <xf numFmtId="0" fontId="31" fillId="0" borderId="3" xfId="0" applyNumberFormat="1" applyFont="1" applyFill="1" applyBorder="1" applyAlignment="1">
      <alignment horizontal="center" vertical="center" shrinkToFit="1"/>
    </xf>
    <xf numFmtId="0" fontId="31" fillId="0" borderId="4" xfId="0" applyNumberFormat="1" applyFont="1" applyFill="1" applyBorder="1" applyAlignment="1">
      <alignment horizontal="center" vertical="center" wrapText="1" shrinkToFit="1"/>
    </xf>
    <xf numFmtId="0" fontId="31" fillId="0" borderId="6" xfId="0" applyNumberFormat="1" applyFont="1" applyFill="1" applyBorder="1" applyAlignment="1">
      <alignment horizontal="center" vertical="center" shrinkToFit="1"/>
    </xf>
    <xf numFmtId="0" fontId="42" fillId="0" borderId="4" xfId="0" applyNumberFormat="1" applyFont="1" applyFill="1" applyBorder="1" applyAlignment="1">
      <alignment horizontal="center" vertical="center" wrapText="1" shrinkToFit="1"/>
    </xf>
    <xf numFmtId="0" fontId="42" fillId="0" borderId="6" xfId="0" applyNumberFormat="1" applyFont="1" applyFill="1" applyBorder="1" applyAlignment="1">
      <alignment horizontal="center" vertical="center" shrinkToFit="1"/>
    </xf>
    <xf numFmtId="0" fontId="31" fillId="0" borderId="4" xfId="0" applyNumberFormat="1" applyFont="1" applyFill="1" applyBorder="1" applyAlignment="1">
      <alignment horizontal="center" vertical="center" wrapText="1"/>
    </xf>
    <xf numFmtId="0" fontId="31" fillId="0" borderId="6"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shrinkToFit="1"/>
    </xf>
    <xf numFmtId="0" fontId="31" fillId="0" borderId="2" xfId="0" applyFont="1" applyFill="1" applyBorder="1" applyAlignment="1">
      <alignment horizontal="center" vertical="center" wrapText="1" shrinkToFit="1"/>
    </xf>
    <xf numFmtId="0" fontId="31" fillId="0" borderId="0" xfId="0" applyFont="1" applyFill="1" applyBorder="1" applyAlignment="1" applyProtection="1">
      <alignment vertical="center" shrinkToFit="1"/>
      <protection locked="0"/>
    </xf>
    <xf numFmtId="0" fontId="31" fillId="0" borderId="0" xfId="0" applyFont="1" applyFill="1" applyBorder="1" applyAlignment="1" applyProtection="1">
      <alignment horizontal="center" vertical="center"/>
      <protection locked="0"/>
    </xf>
    <xf numFmtId="0" fontId="42" fillId="0" borderId="0" xfId="0" applyNumberFormat="1" applyFont="1" applyFill="1" applyBorder="1" applyAlignment="1">
      <alignment horizontal="right" shrinkToFit="1"/>
    </xf>
    <xf numFmtId="0" fontId="31" fillId="0" borderId="1" xfId="0" applyNumberFormat="1" applyFont="1" applyFill="1" applyBorder="1" applyAlignment="1">
      <alignment horizontal="center" vertical="center" shrinkToFit="1"/>
    </xf>
    <xf numFmtId="0" fontId="31" fillId="0" borderId="6" xfId="0" applyNumberFormat="1" applyFont="1" applyFill="1" applyBorder="1" applyAlignment="1">
      <alignment horizontal="center" vertical="center" wrapText="1" shrinkToFit="1"/>
    </xf>
    <xf numFmtId="0" fontId="42" fillId="0" borderId="6" xfId="0" applyNumberFormat="1" applyFont="1" applyFill="1" applyBorder="1" applyAlignment="1">
      <alignment horizontal="center" vertical="center" wrapText="1" shrinkToFit="1"/>
    </xf>
    <xf numFmtId="0" fontId="4" fillId="0" borderId="6" xfId="0" applyNumberFormat="1" applyFont="1" applyFill="1" applyBorder="1" applyAlignment="1">
      <alignment horizontal="center" vertical="center" shrinkToFit="1"/>
    </xf>
    <xf numFmtId="0" fontId="31" fillId="0" borderId="4" xfId="3" applyFont="1" applyFill="1" applyBorder="1" applyAlignment="1">
      <alignment horizontal="center" vertical="center" shrinkToFit="1"/>
    </xf>
    <xf numFmtId="0" fontId="31" fillId="0" borderId="53" xfId="3" applyFont="1" applyFill="1" applyBorder="1" applyAlignment="1">
      <alignment horizontal="center" vertical="center" shrinkToFit="1"/>
    </xf>
    <xf numFmtId="0" fontId="31" fillId="0" borderId="65" xfId="3" applyFont="1" applyFill="1" applyBorder="1" applyAlignment="1">
      <alignment horizontal="center" vertical="center" shrinkToFit="1"/>
    </xf>
    <xf numFmtId="0" fontId="42" fillId="0" borderId="37" xfId="0" applyNumberFormat="1" applyFont="1" applyFill="1" applyBorder="1" applyAlignment="1">
      <alignment horizontal="right" shrinkToFit="1"/>
    </xf>
    <xf numFmtId="0" fontId="43" fillId="0" borderId="8" xfId="0" applyNumberFormat="1" applyFont="1" applyFill="1" applyBorder="1" applyAlignment="1">
      <alignment horizontal="center" vertical="center" wrapText="1" shrinkToFit="1"/>
    </xf>
    <xf numFmtId="0" fontId="43" fillId="0" borderId="10" xfId="0" applyNumberFormat="1" applyFont="1" applyFill="1" applyBorder="1" applyAlignment="1">
      <alignment horizontal="center" vertical="center" shrinkToFit="1"/>
    </xf>
    <xf numFmtId="0" fontId="31" fillId="0" borderId="15" xfId="0" applyNumberFormat="1" applyFont="1" applyFill="1" applyBorder="1" applyAlignment="1">
      <alignment horizontal="center" vertical="center" shrinkToFit="1"/>
    </xf>
    <xf numFmtId="0" fontId="31" fillId="0" borderId="16" xfId="0" applyNumberFormat="1" applyFont="1" applyFill="1" applyBorder="1" applyAlignment="1">
      <alignment horizontal="center" vertical="center" shrinkToFit="1"/>
    </xf>
    <xf numFmtId="0" fontId="31" fillId="0" borderId="35" xfId="0" applyNumberFormat="1" applyFont="1" applyFill="1" applyBorder="1" applyAlignment="1">
      <alignment horizontal="center" vertical="center" shrinkToFit="1"/>
    </xf>
    <xf numFmtId="0" fontId="31" fillId="0" borderId="17" xfId="0" applyNumberFormat="1" applyFont="1" applyFill="1" applyBorder="1" applyAlignment="1">
      <alignment horizontal="center" vertical="center" shrinkToFit="1"/>
    </xf>
    <xf numFmtId="0" fontId="31" fillId="0" borderId="4" xfId="0" applyNumberFormat="1" applyFont="1" applyFill="1" applyBorder="1" applyAlignment="1">
      <alignment horizontal="center" vertical="center" shrinkToFit="1"/>
    </xf>
    <xf numFmtId="0" fontId="40" fillId="0" borderId="68" xfId="0" applyFont="1" applyFill="1" applyBorder="1" applyAlignment="1">
      <alignment horizontal="center" vertical="center"/>
    </xf>
    <xf numFmtId="0" fontId="40" fillId="0" borderId="69" xfId="0" applyFont="1" applyFill="1" applyBorder="1" applyAlignment="1">
      <alignment horizontal="center" vertical="center"/>
    </xf>
    <xf numFmtId="0" fontId="40" fillId="0" borderId="70" xfId="0" applyFont="1" applyFill="1" applyBorder="1" applyAlignment="1">
      <alignment horizontal="center" vertical="center"/>
    </xf>
    <xf numFmtId="0" fontId="31" fillId="0" borderId="33" xfId="0" applyNumberFormat="1" applyFont="1" applyFill="1" applyBorder="1" applyAlignment="1">
      <alignment horizontal="center" vertical="center" wrapText="1" shrinkToFit="1"/>
    </xf>
    <xf numFmtId="0" fontId="31" fillId="0" borderId="30" xfId="0" applyNumberFormat="1" applyFont="1" applyFill="1" applyBorder="1" applyAlignment="1">
      <alignment horizontal="center" vertical="center" wrapText="1" shrinkToFit="1"/>
    </xf>
    <xf numFmtId="0" fontId="31" fillId="0" borderId="34" xfId="0" applyNumberFormat="1" applyFont="1" applyFill="1" applyBorder="1" applyAlignment="1">
      <alignment horizontal="center" vertical="center" wrapText="1" shrinkToFit="1"/>
    </xf>
    <xf numFmtId="0" fontId="31" fillId="0" borderId="31" xfId="0" applyNumberFormat="1" applyFont="1" applyFill="1" applyBorder="1" applyAlignment="1">
      <alignment horizontal="center" vertical="center" wrapText="1" shrinkToFit="1"/>
    </xf>
    <xf numFmtId="0" fontId="31" fillId="0" borderId="51" xfId="0" applyNumberFormat="1" applyFont="1" applyFill="1" applyBorder="1" applyAlignment="1">
      <alignment horizontal="center" vertical="center" wrapText="1" shrinkToFit="1"/>
    </xf>
    <xf numFmtId="0" fontId="31" fillId="0" borderId="32" xfId="0" applyNumberFormat="1" applyFont="1" applyFill="1" applyBorder="1" applyAlignment="1">
      <alignment horizontal="center" vertical="center" wrapText="1" shrinkToFit="1"/>
    </xf>
    <xf numFmtId="0" fontId="4" fillId="0" borderId="1" xfId="0" applyNumberFormat="1" applyFont="1" applyFill="1" applyBorder="1" applyAlignment="1">
      <alignment horizontal="center" vertical="center" wrapText="1" shrinkToFit="1"/>
    </xf>
    <xf numFmtId="0" fontId="42" fillId="0" borderId="1" xfId="0" applyNumberFormat="1" applyFont="1" applyFill="1" applyBorder="1" applyAlignment="1">
      <alignment horizontal="center" vertical="center" wrapText="1" shrinkToFit="1"/>
    </xf>
    <xf numFmtId="0" fontId="33" fillId="0" borderId="13" xfId="3" applyNumberFormat="1" applyFont="1" applyFill="1" applyBorder="1" applyAlignment="1">
      <alignment horizontal="left" vertical="center" shrinkToFit="1"/>
    </xf>
    <xf numFmtId="3" fontId="33" fillId="0" borderId="13" xfId="3" applyNumberFormat="1" applyFont="1" applyFill="1" applyBorder="1" applyAlignment="1">
      <alignment horizontal="right" vertical="center" shrinkToFit="1"/>
    </xf>
    <xf numFmtId="0" fontId="31" fillId="0" borderId="65" xfId="0" applyFont="1" applyFill="1" applyBorder="1" applyAlignment="1">
      <alignment horizontal="center" vertical="center" shrinkToFit="1"/>
    </xf>
    <xf numFmtId="0" fontId="31" fillId="0" borderId="5" xfId="0" applyFont="1" applyFill="1" applyBorder="1" applyAlignment="1">
      <alignment horizontal="center" vertical="center" shrinkToFit="1"/>
    </xf>
    <xf numFmtId="0" fontId="31" fillId="0" borderId="53" xfId="0" applyFont="1" applyFill="1" applyBorder="1" applyAlignment="1">
      <alignment horizontal="center" vertical="center" shrinkToFit="1"/>
    </xf>
    <xf numFmtId="0" fontId="31" fillId="0" borderId="7" xfId="3" applyFont="1" applyFill="1" applyBorder="1" applyAlignment="1">
      <alignment horizontal="center" vertical="center" shrinkToFit="1"/>
    </xf>
    <xf numFmtId="0" fontId="31" fillId="0" borderId="8" xfId="3" applyFont="1" applyFill="1" applyBorder="1" applyAlignment="1">
      <alignment horizontal="center" vertical="center" shrinkToFit="1"/>
    </xf>
    <xf numFmtId="0" fontId="31" fillId="0" borderId="27" xfId="3" applyFont="1" applyFill="1" applyBorder="1" applyAlignment="1">
      <alignment horizontal="center" vertical="center" shrinkToFit="1"/>
    </xf>
    <xf numFmtId="0" fontId="31" fillId="0" borderId="28" xfId="3" applyFont="1" applyFill="1" applyBorder="1" applyAlignment="1">
      <alignment horizontal="center" vertical="center" shrinkToFit="1"/>
    </xf>
    <xf numFmtId="0" fontId="31" fillId="0" borderId="9" xfId="3" applyFont="1" applyFill="1" applyBorder="1" applyAlignment="1">
      <alignment horizontal="center" vertical="center" shrinkToFit="1"/>
    </xf>
    <xf numFmtId="0" fontId="31" fillId="0" borderId="10" xfId="3" applyFont="1" applyFill="1" applyBorder="1" applyAlignment="1">
      <alignment horizontal="center" vertical="center" shrinkToFit="1"/>
    </xf>
    <xf numFmtId="3" fontId="31" fillId="0" borderId="13" xfId="0" applyNumberFormat="1" applyFont="1" applyFill="1" applyBorder="1" applyAlignment="1">
      <alignment vertical="center" shrinkToFit="1"/>
    </xf>
    <xf numFmtId="182" fontId="31" fillId="0" borderId="13" xfId="0" applyNumberFormat="1" applyFont="1" applyFill="1" applyBorder="1" applyAlignment="1">
      <alignment vertical="center" shrinkToFit="1"/>
    </xf>
    <xf numFmtId="0" fontId="31" fillId="0" borderId="5" xfId="3" applyFont="1" applyFill="1" applyBorder="1" applyAlignment="1">
      <alignment horizontal="center" vertical="center" shrinkToFit="1"/>
    </xf>
    <xf numFmtId="0" fontId="31" fillId="0" borderId="6" xfId="3" applyFont="1" applyFill="1" applyBorder="1" applyAlignment="1">
      <alignment horizontal="center" vertical="center" shrinkToFit="1"/>
    </xf>
    <xf numFmtId="0" fontId="31" fillId="2" borderId="4" xfId="0" applyNumberFormat="1" applyFont="1" applyFill="1" applyBorder="1" applyAlignment="1">
      <alignment horizontal="center" vertical="center" shrinkToFit="1"/>
    </xf>
    <xf numFmtId="0" fontId="31" fillId="2" borderId="6" xfId="0" applyNumberFormat="1" applyFont="1" applyFill="1" applyBorder="1" applyAlignment="1">
      <alignment horizontal="center" vertical="center" shrinkToFit="1"/>
    </xf>
    <xf numFmtId="0" fontId="31" fillId="2" borderId="4" xfId="0" applyNumberFormat="1" applyFont="1" applyFill="1" applyBorder="1" applyAlignment="1">
      <alignment horizontal="center" vertical="center" wrapText="1" shrinkToFit="1"/>
    </xf>
    <xf numFmtId="0" fontId="31" fillId="2" borderId="6" xfId="0" applyNumberFormat="1" applyFont="1" applyFill="1" applyBorder="1" applyAlignment="1">
      <alignment horizontal="center" vertical="center" wrapText="1" shrinkToFit="1"/>
    </xf>
    <xf numFmtId="0" fontId="31" fillId="2" borderId="4" xfId="0" applyFont="1" applyFill="1" applyBorder="1" applyAlignment="1">
      <alignment horizontal="center" vertical="center" textRotation="255" shrinkToFit="1"/>
    </xf>
    <xf numFmtId="0" fontId="31" fillId="2" borderId="5" xfId="0" applyFont="1" applyFill="1" applyBorder="1" applyAlignment="1">
      <alignment horizontal="center" vertical="center" textRotation="255" shrinkToFit="1"/>
    </xf>
    <xf numFmtId="0" fontId="31" fillId="2" borderId="6" xfId="0" applyFont="1" applyFill="1" applyBorder="1" applyAlignment="1">
      <alignment horizontal="center" vertical="center" textRotation="255" shrinkToFit="1"/>
    </xf>
    <xf numFmtId="0" fontId="31" fillId="2" borderId="9" xfId="0" applyFont="1" applyFill="1" applyBorder="1" applyAlignment="1">
      <alignment horizontal="center" vertical="center" shrinkToFit="1"/>
    </xf>
    <xf numFmtId="0" fontId="31" fillId="2" borderId="37" xfId="0" applyFont="1" applyFill="1" applyBorder="1" applyAlignment="1">
      <alignment horizontal="center" vertical="center" shrinkToFit="1"/>
    </xf>
    <xf numFmtId="0" fontId="31" fillId="2" borderId="7" xfId="0" applyFont="1" applyFill="1" applyBorder="1" applyAlignment="1">
      <alignment horizontal="center" vertical="center" shrinkToFit="1"/>
    </xf>
    <xf numFmtId="0" fontId="31" fillId="2" borderId="8" xfId="0" applyFont="1" applyFill="1" applyBorder="1" applyAlignment="1">
      <alignment horizontal="center" vertical="center" shrinkToFit="1"/>
    </xf>
    <xf numFmtId="0" fontId="31" fillId="2" borderId="27" xfId="0" applyFont="1" applyFill="1" applyBorder="1" applyAlignment="1">
      <alignment horizontal="center" vertical="center" shrinkToFit="1"/>
    </xf>
    <xf numFmtId="0" fontId="31" fillId="2" borderId="28" xfId="0" applyFont="1" applyFill="1" applyBorder="1" applyAlignment="1">
      <alignment horizontal="center" vertical="center" shrinkToFit="1"/>
    </xf>
    <xf numFmtId="0" fontId="31" fillId="2" borderId="10" xfId="0" applyFont="1" applyFill="1" applyBorder="1" applyAlignment="1">
      <alignment horizontal="center" vertical="center" shrinkToFit="1"/>
    </xf>
    <xf numFmtId="0" fontId="31" fillId="2" borderId="1" xfId="0" applyFont="1" applyFill="1" applyBorder="1" applyAlignment="1">
      <alignment horizontal="center" vertical="center" textRotation="255" shrinkToFit="1"/>
    </xf>
    <xf numFmtId="0" fontId="31" fillId="2" borderId="11" xfId="0" applyNumberFormat="1" applyFont="1" applyFill="1" applyBorder="1" applyAlignment="1">
      <alignment horizontal="center" vertical="center" shrinkToFit="1"/>
    </xf>
    <xf numFmtId="0" fontId="31" fillId="2" borderId="3" xfId="0" applyNumberFormat="1" applyFont="1" applyFill="1" applyBorder="1" applyAlignment="1">
      <alignment horizontal="center" vertical="center" shrinkToFit="1"/>
    </xf>
    <xf numFmtId="0" fontId="31" fillId="2" borderId="2" xfId="0" applyNumberFormat="1" applyFont="1" applyFill="1" applyBorder="1" applyAlignment="1">
      <alignment horizontal="center" vertical="center" shrinkToFit="1"/>
    </xf>
    <xf numFmtId="0" fontId="31" fillId="2" borderId="7" xfId="3" applyFont="1" applyFill="1" applyBorder="1" applyAlignment="1">
      <alignment horizontal="center" vertical="center" shrinkToFit="1"/>
    </xf>
    <xf numFmtId="0" fontId="31" fillId="2" borderId="8" xfId="3" applyFont="1" applyFill="1" applyBorder="1" applyAlignment="1">
      <alignment horizontal="center" vertical="center" shrinkToFit="1"/>
    </xf>
    <xf numFmtId="0" fontId="31" fillId="2" borderId="9" xfId="3" applyFont="1" applyFill="1" applyBorder="1" applyAlignment="1">
      <alignment horizontal="center" vertical="center" shrinkToFit="1"/>
    </xf>
    <xf numFmtId="0" fontId="31" fillId="2" borderId="10" xfId="3" applyFont="1" applyFill="1" applyBorder="1" applyAlignment="1">
      <alignment horizontal="center" vertical="center" shrinkToFit="1"/>
    </xf>
    <xf numFmtId="0" fontId="31" fillId="2" borderId="37" xfId="0" applyFont="1" applyFill="1" applyBorder="1" applyAlignment="1">
      <alignment horizontal="right"/>
    </xf>
    <xf numFmtId="0" fontId="31" fillId="2" borderId="15" xfId="0" applyNumberFormat="1" applyFont="1" applyFill="1" applyBorder="1" applyAlignment="1">
      <alignment horizontal="center" vertical="center" shrinkToFit="1"/>
    </xf>
    <xf numFmtId="0" fontId="31" fillId="2" borderId="17" xfId="0" applyNumberFormat="1" applyFont="1" applyFill="1" applyBorder="1" applyAlignment="1">
      <alignment horizontal="center" vertical="center" shrinkToFit="1"/>
    </xf>
    <xf numFmtId="0" fontId="31" fillId="2" borderId="36" xfId="0" applyFont="1" applyFill="1" applyBorder="1" applyAlignment="1">
      <alignment horizontal="center" vertical="center" shrinkToFit="1"/>
    </xf>
    <xf numFmtId="0" fontId="31" fillId="2" borderId="1" xfId="0" applyFont="1" applyFill="1" applyBorder="1" applyAlignment="1">
      <alignment horizontal="center" vertical="center" shrinkToFit="1"/>
    </xf>
    <xf numFmtId="0" fontId="31" fillId="2" borderId="2" xfId="0" applyFont="1" applyFill="1" applyBorder="1" applyAlignment="1">
      <alignment horizontal="center" vertical="center" shrinkToFit="1"/>
    </xf>
    <xf numFmtId="0" fontId="4" fillId="2" borderId="15" xfId="0" applyNumberFormat="1" applyFont="1" applyFill="1" applyBorder="1" applyAlignment="1">
      <alignment horizontal="center" vertical="center" wrapText="1" shrinkToFit="1"/>
    </xf>
    <xf numFmtId="0" fontId="4" fillId="2" borderId="17" xfId="0" applyNumberFormat="1" applyFont="1" applyFill="1" applyBorder="1" applyAlignment="1">
      <alignment horizontal="center" vertical="center" shrinkToFit="1"/>
    </xf>
    <xf numFmtId="0" fontId="31" fillId="0" borderId="4" xfId="0" applyFont="1" applyFill="1" applyBorder="1" applyAlignment="1">
      <alignment horizontal="center" vertical="center" wrapText="1" shrinkToFit="1"/>
    </xf>
    <xf numFmtId="0" fontId="31" fillId="0" borderId="5" xfId="0" applyFont="1" applyFill="1" applyBorder="1" applyAlignment="1">
      <alignment horizontal="center" vertical="center" wrapText="1" shrinkToFit="1"/>
    </xf>
    <xf numFmtId="0" fontId="31" fillId="0" borderId="53" xfId="0" applyFont="1" applyFill="1" applyBorder="1" applyAlignment="1">
      <alignment horizontal="center" vertical="center" wrapText="1" shrinkToFit="1"/>
    </xf>
    <xf numFmtId="0" fontId="31" fillId="0" borderId="4" xfId="0" applyFont="1" applyFill="1" applyBorder="1" applyAlignment="1">
      <alignment horizontal="center" vertical="center" textRotation="255" wrapText="1" shrinkToFit="1"/>
    </xf>
    <xf numFmtId="0" fontId="31" fillId="0" borderId="5" xfId="0" applyFont="1" applyFill="1" applyBorder="1" applyAlignment="1">
      <alignment horizontal="center" vertical="center" textRotation="255" wrapText="1" shrinkToFit="1"/>
    </xf>
    <xf numFmtId="0" fontId="31" fillId="0" borderId="6" xfId="0" applyFont="1" applyFill="1" applyBorder="1" applyAlignment="1">
      <alignment horizontal="center" vertical="center" textRotation="255" wrapText="1" shrinkToFit="1"/>
    </xf>
    <xf numFmtId="0" fontId="31" fillId="0" borderId="12" xfId="0" applyFont="1" applyFill="1" applyBorder="1" applyAlignment="1">
      <alignment horizontal="center" vertical="center" textRotation="255" shrinkToFit="1"/>
    </xf>
    <xf numFmtId="0" fontId="31" fillId="0" borderId="14" xfId="0" applyFont="1" applyFill="1" applyBorder="1" applyAlignment="1">
      <alignment horizontal="center" vertical="center" textRotation="255" shrinkToFit="1"/>
    </xf>
    <xf numFmtId="0" fontId="31" fillId="0" borderId="4" xfId="0" applyFont="1" applyFill="1" applyBorder="1" applyAlignment="1">
      <alignment horizontal="center" vertical="center" textRotation="255" wrapText="1"/>
    </xf>
    <xf numFmtId="0" fontId="31" fillId="0" borderId="5" xfId="0" applyFont="1" applyFill="1" applyBorder="1" applyAlignment="1">
      <alignment horizontal="center" vertical="center" textRotation="255" wrapText="1"/>
    </xf>
    <xf numFmtId="0" fontId="31" fillId="0" borderId="6" xfId="0" applyFont="1" applyFill="1" applyBorder="1" applyAlignment="1">
      <alignment horizontal="center" vertical="center" textRotation="255" wrapText="1"/>
    </xf>
    <xf numFmtId="0" fontId="31" fillId="0" borderId="6" xfId="0" applyFont="1" applyFill="1" applyBorder="1" applyAlignment="1">
      <alignment horizontal="center" vertical="center" wrapText="1" shrinkToFit="1"/>
    </xf>
    <xf numFmtId="0" fontId="31" fillId="0" borderId="65" xfId="0" applyFont="1" applyFill="1" applyBorder="1" applyAlignment="1">
      <alignment horizontal="center" vertical="center" wrapText="1" shrinkToFit="1"/>
    </xf>
    <xf numFmtId="0" fontId="31" fillId="0" borderId="13" xfId="0" applyFont="1" applyFill="1" applyBorder="1" applyAlignment="1">
      <alignment horizontal="center" vertical="center" wrapText="1" shrinkToFit="1"/>
    </xf>
    <xf numFmtId="0" fontId="31" fillId="0" borderId="14" xfId="0" applyFont="1" applyFill="1" applyBorder="1" applyAlignment="1">
      <alignment horizontal="center" vertical="center" wrapText="1" shrinkToFit="1"/>
    </xf>
    <xf numFmtId="0" fontId="31" fillId="0" borderId="12" xfId="0" applyFont="1" applyFill="1" applyBorder="1" applyAlignment="1">
      <alignment horizontal="center" vertical="center" wrapText="1" shrinkToFit="1"/>
    </xf>
    <xf numFmtId="0" fontId="30" fillId="0" borderId="13" xfId="3" applyFont="1" applyFill="1" applyBorder="1" applyAlignment="1">
      <alignment horizontal="center" vertical="center" wrapText="1" shrinkToFit="1"/>
    </xf>
    <xf numFmtId="0" fontId="30" fillId="0" borderId="14" xfId="3" applyFont="1" applyFill="1" applyBorder="1" applyAlignment="1">
      <alignment horizontal="center" vertical="center" wrapText="1" shrinkToFit="1"/>
    </xf>
    <xf numFmtId="0" fontId="30" fillId="0" borderId="13" xfId="0" applyFont="1" applyFill="1" applyBorder="1" applyAlignment="1">
      <alignment horizontal="center" vertical="center" wrapText="1"/>
    </xf>
    <xf numFmtId="0" fontId="32" fillId="0" borderId="13" xfId="0" applyFont="1" applyFill="1" applyBorder="1" applyAlignment="1">
      <alignment horizontal="center" vertical="center" wrapText="1" shrinkToFit="1"/>
    </xf>
    <xf numFmtId="0" fontId="32" fillId="0" borderId="14" xfId="0" applyFont="1" applyFill="1" applyBorder="1" applyAlignment="1">
      <alignment horizontal="center" vertical="center" wrapText="1" shrinkToFit="1"/>
    </xf>
    <xf numFmtId="0" fontId="30" fillId="0" borderId="7" xfId="3" applyFont="1" applyFill="1" applyBorder="1" applyAlignment="1">
      <alignment horizontal="center" vertical="center" wrapText="1" shrinkToFit="1"/>
    </xf>
    <xf numFmtId="0" fontId="30" fillId="0" borderId="8" xfId="3" applyFont="1" applyFill="1" applyBorder="1" applyAlignment="1">
      <alignment horizontal="center" vertical="center" wrapText="1" shrinkToFit="1"/>
    </xf>
    <xf numFmtId="0" fontId="30" fillId="0" borderId="27" xfId="3" applyFont="1" applyFill="1" applyBorder="1" applyAlignment="1">
      <alignment horizontal="center" vertical="center" wrapText="1" shrinkToFit="1"/>
    </xf>
    <xf numFmtId="0" fontId="30" fillId="0" borderId="28" xfId="3" applyFont="1" applyFill="1" applyBorder="1" applyAlignment="1">
      <alignment horizontal="center" vertical="center" wrapText="1" shrinkToFit="1"/>
    </xf>
    <xf numFmtId="0" fontId="30" fillId="0" borderId="9" xfId="3" applyFont="1" applyFill="1" applyBorder="1" applyAlignment="1">
      <alignment horizontal="center" vertical="center" wrapText="1" shrinkToFit="1"/>
    </xf>
    <xf numFmtId="0" fontId="30" fillId="0" borderId="10" xfId="3" applyFont="1" applyFill="1" applyBorder="1" applyAlignment="1">
      <alignment horizontal="center" vertical="center" wrapText="1" shrinkToFit="1"/>
    </xf>
    <xf numFmtId="0" fontId="30" fillId="0" borderId="65" xfId="3" applyFont="1" applyFill="1" applyBorder="1" applyAlignment="1">
      <alignment horizontal="center" vertical="center" wrapText="1" shrinkToFit="1"/>
    </xf>
    <xf numFmtId="0" fontId="30" fillId="0" borderId="6" xfId="3" applyFont="1" applyFill="1" applyBorder="1" applyAlignment="1">
      <alignment horizontal="center" vertical="center" wrapText="1" shrinkToFit="1"/>
    </xf>
    <xf numFmtId="0" fontId="30" fillId="0" borderId="12" xfId="3" applyFont="1" applyFill="1" applyBorder="1" applyAlignment="1">
      <alignment horizontal="center" vertical="center" wrapText="1" shrinkToFit="1"/>
    </xf>
    <xf numFmtId="0" fontId="31" fillId="0" borderId="12" xfId="0" applyFont="1" applyFill="1" applyBorder="1" applyAlignment="1">
      <alignment horizontal="center" vertical="center" textRotation="255" wrapText="1" shrinkToFit="1"/>
    </xf>
    <xf numFmtId="0" fontId="31" fillId="0" borderId="13" xfId="0" applyFont="1" applyFill="1" applyBorder="1" applyAlignment="1">
      <alignment horizontal="center" vertical="center" textRotation="255" wrapText="1" shrinkToFit="1"/>
    </xf>
    <xf numFmtId="0" fontId="31" fillId="0" borderId="14" xfId="0" applyFont="1" applyFill="1" applyBorder="1" applyAlignment="1">
      <alignment horizontal="center" vertical="center" textRotation="255" wrapText="1" shrinkToFit="1"/>
    </xf>
    <xf numFmtId="0" fontId="30" fillId="0" borderId="2" xfId="3" applyFont="1" applyFill="1" applyBorder="1" applyAlignment="1">
      <alignment horizontal="center" vertical="center" wrapText="1" shrinkToFit="1"/>
    </xf>
    <xf numFmtId="0" fontId="30" fillId="0" borderId="3" xfId="3" applyFont="1" applyFill="1" applyBorder="1" applyAlignment="1">
      <alignment horizontal="center" vertical="center" wrapText="1" shrinkToFit="1"/>
    </xf>
    <xf numFmtId="0" fontId="30" fillId="0" borderId="65" xfId="0" applyFont="1" applyFill="1" applyBorder="1" applyAlignment="1">
      <alignment horizontal="center" vertical="center" wrapText="1" shrinkToFit="1"/>
    </xf>
    <xf numFmtId="0" fontId="30" fillId="0" borderId="5" xfId="0" applyFont="1" applyFill="1" applyBorder="1" applyAlignment="1">
      <alignment horizontal="center" vertical="center" wrapText="1" shrinkToFit="1"/>
    </xf>
    <xf numFmtId="0" fontId="33" fillId="0" borderId="65" xfId="0" applyFont="1" applyFill="1" applyBorder="1" applyAlignment="1">
      <alignment horizontal="center" vertical="center" wrapText="1" shrinkToFit="1"/>
    </xf>
    <xf numFmtId="0" fontId="33" fillId="0" borderId="6" xfId="0" applyFont="1" applyFill="1" applyBorder="1" applyAlignment="1">
      <alignment horizontal="center" vertical="center" wrapText="1" shrinkToFit="1"/>
    </xf>
    <xf numFmtId="0" fontId="30" fillId="0" borderId="5" xfId="3" applyFont="1" applyFill="1" applyBorder="1" applyAlignment="1">
      <alignment horizontal="center" vertical="center" wrapText="1" shrinkToFit="1"/>
    </xf>
    <xf numFmtId="0" fontId="30" fillId="0" borderId="53" xfId="3" applyFont="1" applyFill="1" applyBorder="1" applyAlignment="1">
      <alignment horizontal="center" vertical="center" wrapText="1" shrinkToFit="1"/>
    </xf>
    <xf numFmtId="0" fontId="30" fillId="0" borderId="13" xfId="3" applyFont="1" applyFill="1" applyBorder="1" applyAlignment="1">
      <alignment horizontal="center" vertical="center" wrapText="1"/>
    </xf>
    <xf numFmtId="0" fontId="30" fillId="0" borderId="14" xfId="3" applyFont="1" applyFill="1" applyBorder="1" applyAlignment="1">
      <alignment horizontal="center" vertical="center" wrapText="1"/>
    </xf>
    <xf numFmtId="0" fontId="31" fillId="0" borderId="3" xfId="0" applyFont="1" applyFill="1" applyBorder="1" applyAlignment="1">
      <alignment horizontal="center" vertical="center" wrapText="1" shrinkToFit="1"/>
    </xf>
    <xf numFmtId="0" fontId="31" fillId="0" borderId="13" xfId="0" applyFont="1" applyFill="1" applyBorder="1" applyAlignment="1">
      <alignment horizontal="center" vertical="center" textRotation="255" shrinkToFit="1"/>
    </xf>
    <xf numFmtId="0" fontId="30" fillId="0" borderId="4" xfId="3" applyFont="1" applyFill="1" applyBorder="1" applyAlignment="1">
      <alignment horizontal="center" vertical="center" wrapText="1" shrinkToFit="1"/>
    </xf>
    <xf numFmtId="0" fontId="31" fillId="0" borderId="37" xfId="0" applyFont="1" applyFill="1" applyBorder="1" applyAlignment="1">
      <alignment horizontal="left" vertical="center" wrapText="1"/>
    </xf>
    <xf numFmtId="0" fontId="31" fillId="0" borderId="65" xfId="3" applyFont="1" applyFill="1" applyBorder="1" applyAlignment="1">
      <alignment horizontal="center" vertical="center" wrapText="1" shrinkToFit="1"/>
    </xf>
    <xf numFmtId="0" fontId="31" fillId="0" borderId="5" xfId="3" applyFont="1" applyFill="1" applyBorder="1" applyAlignment="1">
      <alignment horizontal="center" vertical="center" wrapText="1" shrinkToFit="1"/>
    </xf>
    <xf numFmtId="0" fontId="31" fillId="0" borderId="6" xfId="3" applyFont="1" applyFill="1" applyBorder="1" applyAlignment="1">
      <alignment horizontal="center" vertical="center" wrapText="1" shrinkToFit="1"/>
    </xf>
  </cellXfs>
  <cellStyles count="6">
    <cellStyle name="Normal" xfId="3" xr:uid="{00000000-0005-0000-0000-000000000000}"/>
    <cellStyle name="Normal 2" xfId="4" xr:uid="{00000000-0005-0000-0000-000001000000}"/>
    <cellStyle name="ハイパーリンク" xfId="1" builtinId="8"/>
    <cellStyle name="ハイパーリンク 2" xfId="5" xr:uid="{00000000-0005-0000-0000-000003000000}"/>
    <cellStyle name="桁区切り" xfId="2"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23</xdr:col>
      <xdr:colOff>104775</xdr:colOff>
      <xdr:row>0</xdr:row>
      <xdr:rowOff>152400</xdr:rowOff>
    </xdr:from>
    <xdr:to>
      <xdr:col>28</xdr:col>
      <xdr:colOff>47625</xdr:colOff>
      <xdr:row>4</xdr:row>
      <xdr:rowOff>247650</xdr:rowOff>
    </xdr:to>
    <xdr:sp macro="" textlink="">
      <xdr:nvSpPr>
        <xdr:cNvPr id="2" name="正方形/長方形 1">
          <a:extLst>
            <a:ext uri="{FF2B5EF4-FFF2-40B4-BE49-F238E27FC236}">
              <a16:creationId xmlns:a16="http://schemas.microsoft.com/office/drawing/2014/main" id="{E40C69DA-706F-424B-971E-9773D6CC899D}"/>
            </a:ext>
          </a:extLst>
        </xdr:cNvPr>
        <xdr:cNvSpPr/>
      </xdr:nvSpPr>
      <xdr:spPr>
        <a:xfrm>
          <a:off x="7124700" y="152400"/>
          <a:ext cx="3371850" cy="904875"/>
        </a:xfrm>
        <a:prstGeom prst="rect">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t"/>
        <a:lstStyle/>
        <a:p>
          <a:pPr algn="l"/>
          <a:r>
            <a:rPr kumimoji="1" lang="ja-JP" altLang="en-US" sz="1100" b="1">
              <a:solidFill>
                <a:srgbClr val="FF0000"/>
              </a:solidFill>
            </a:rPr>
            <a:t>・該当セルは確認・修正後、黄色に着色してください。</a:t>
          </a:r>
        </a:p>
        <a:p>
          <a:pPr algn="l"/>
          <a:r>
            <a:rPr kumimoji="1" lang="ja-JP" altLang="en-US" sz="1100" b="1">
              <a:solidFill>
                <a:srgbClr val="FF0000"/>
              </a:solidFill>
            </a:rPr>
            <a:t>・加筆・修正した箇所は赤字に着色してください。</a:t>
          </a:r>
        </a:p>
        <a:p>
          <a:pPr algn="l"/>
          <a:r>
            <a:rPr kumimoji="1" lang="en-US" altLang="ja-JP" sz="1000" b="0">
              <a:solidFill>
                <a:srgbClr val="FF0000"/>
              </a:solidFill>
            </a:rPr>
            <a:t>※</a:t>
          </a:r>
          <a:r>
            <a:rPr kumimoji="1" lang="ja-JP" altLang="en-US" sz="1000" b="0">
              <a:solidFill>
                <a:srgbClr val="FF0000"/>
              </a:solidFill>
            </a:rPr>
            <a:t>加筆・修正等の変更がない場合も確認の有無が分かるようセルを黄色に着色してください。</a:t>
          </a:r>
        </a:p>
        <a:p>
          <a:pPr algn="l"/>
          <a:r>
            <a:rPr kumimoji="1" lang="en-US" altLang="ja-JP" sz="1000" b="0">
              <a:solidFill>
                <a:srgbClr val="FF0000"/>
              </a:solidFill>
            </a:rPr>
            <a:t>※</a:t>
          </a:r>
          <a:r>
            <a:rPr kumimoji="1" lang="ja-JP" altLang="en-US" sz="1000" b="0">
              <a:solidFill>
                <a:srgbClr val="FF0000"/>
              </a:solidFill>
            </a:rPr>
            <a:t>新たな行を追加する際は、黄色セル、赤字でお願いします。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85725</xdr:colOff>
      <xdr:row>4</xdr:row>
      <xdr:rowOff>114300</xdr:rowOff>
    </xdr:from>
    <xdr:to>
      <xdr:col>11</xdr:col>
      <xdr:colOff>28575</xdr:colOff>
      <xdr:row>9</xdr:row>
      <xdr:rowOff>133350</xdr:rowOff>
    </xdr:to>
    <xdr:sp macro="" textlink="">
      <xdr:nvSpPr>
        <xdr:cNvPr id="2" name="正方形/長方形 1">
          <a:extLst>
            <a:ext uri="{FF2B5EF4-FFF2-40B4-BE49-F238E27FC236}">
              <a16:creationId xmlns:a16="http://schemas.microsoft.com/office/drawing/2014/main" id="{FA324698-57EE-41D1-80AB-6DB1A6FBA4AD}"/>
            </a:ext>
          </a:extLst>
        </xdr:cNvPr>
        <xdr:cNvSpPr/>
      </xdr:nvSpPr>
      <xdr:spPr>
        <a:xfrm>
          <a:off x="7791450" y="714375"/>
          <a:ext cx="3371850" cy="904875"/>
        </a:xfrm>
        <a:prstGeom prst="rect">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t"/>
        <a:lstStyle/>
        <a:p>
          <a:pPr algn="l"/>
          <a:r>
            <a:rPr kumimoji="1" lang="ja-JP" altLang="en-US" sz="1100" b="1">
              <a:solidFill>
                <a:srgbClr val="FF0000"/>
              </a:solidFill>
            </a:rPr>
            <a:t>・該当セルは確認・修正後、黄色に着色してください。</a:t>
          </a:r>
        </a:p>
        <a:p>
          <a:pPr algn="l"/>
          <a:r>
            <a:rPr kumimoji="1" lang="ja-JP" altLang="en-US" sz="1100" b="1">
              <a:solidFill>
                <a:srgbClr val="FF0000"/>
              </a:solidFill>
            </a:rPr>
            <a:t>・加筆・修正した箇所は赤字に着色してください。</a:t>
          </a:r>
        </a:p>
        <a:p>
          <a:pPr algn="l"/>
          <a:r>
            <a:rPr kumimoji="1" lang="en-US" altLang="ja-JP" sz="1000" b="0">
              <a:solidFill>
                <a:srgbClr val="FF0000"/>
              </a:solidFill>
            </a:rPr>
            <a:t>※</a:t>
          </a:r>
          <a:r>
            <a:rPr kumimoji="1" lang="ja-JP" altLang="en-US" sz="1000" b="0">
              <a:solidFill>
                <a:srgbClr val="FF0000"/>
              </a:solidFill>
            </a:rPr>
            <a:t>加筆・修正等の変更がない場合も確認の有無が分かるようセルを黄色に着色してください。</a:t>
          </a:r>
        </a:p>
        <a:p>
          <a:pPr algn="l"/>
          <a:r>
            <a:rPr kumimoji="1" lang="en-US" altLang="ja-JP" sz="1000" b="0">
              <a:solidFill>
                <a:srgbClr val="FF0000"/>
              </a:solidFill>
            </a:rPr>
            <a:t>※</a:t>
          </a:r>
          <a:r>
            <a:rPr kumimoji="1" lang="ja-JP" altLang="en-US" sz="1000" b="0">
              <a:solidFill>
                <a:srgbClr val="FF0000"/>
              </a:solidFill>
            </a:rPr>
            <a:t>新たな行を追加する際は、黄色セル、赤字でお願いします。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20</xdr:col>
      <xdr:colOff>0</xdr:colOff>
      <xdr:row>3</xdr:row>
      <xdr:rowOff>0</xdr:rowOff>
    </xdr:from>
    <xdr:to>
      <xdr:col>24</xdr:col>
      <xdr:colOff>628650</xdr:colOff>
      <xdr:row>8</xdr:row>
      <xdr:rowOff>47625</xdr:rowOff>
    </xdr:to>
    <xdr:sp macro="" textlink="">
      <xdr:nvSpPr>
        <xdr:cNvPr id="2" name="正方形/長方形 1">
          <a:extLst>
            <a:ext uri="{FF2B5EF4-FFF2-40B4-BE49-F238E27FC236}">
              <a16:creationId xmlns:a16="http://schemas.microsoft.com/office/drawing/2014/main" id="{B545A055-0480-4A15-A017-764622458098}"/>
            </a:ext>
          </a:extLst>
        </xdr:cNvPr>
        <xdr:cNvSpPr/>
      </xdr:nvSpPr>
      <xdr:spPr>
        <a:xfrm>
          <a:off x="7839075" y="685800"/>
          <a:ext cx="3371850" cy="904875"/>
        </a:xfrm>
        <a:prstGeom prst="rect">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t"/>
        <a:lstStyle/>
        <a:p>
          <a:pPr algn="l"/>
          <a:r>
            <a:rPr kumimoji="1" lang="ja-JP" altLang="en-US" sz="1100" b="1">
              <a:solidFill>
                <a:srgbClr val="FF0000"/>
              </a:solidFill>
            </a:rPr>
            <a:t>・該当セルは確認・修正後、黄色に着色してください。</a:t>
          </a:r>
        </a:p>
        <a:p>
          <a:pPr algn="l"/>
          <a:r>
            <a:rPr kumimoji="1" lang="ja-JP" altLang="en-US" sz="1100" b="1">
              <a:solidFill>
                <a:srgbClr val="FF0000"/>
              </a:solidFill>
            </a:rPr>
            <a:t>・加筆・修正した箇所は赤字に着色してください。</a:t>
          </a:r>
        </a:p>
        <a:p>
          <a:pPr algn="l"/>
          <a:r>
            <a:rPr kumimoji="1" lang="en-US" altLang="ja-JP" sz="1000" b="0">
              <a:solidFill>
                <a:srgbClr val="FF0000"/>
              </a:solidFill>
            </a:rPr>
            <a:t>※</a:t>
          </a:r>
          <a:r>
            <a:rPr kumimoji="1" lang="ja-JP" altLang="en-US" sz="1000" b="0">
              <a:solidFill>
                <a:srgbClr val="FF0000"/>
              </a:solidFill>
            </a:rPr>
            <a:t>加筆・修正等の変更がない場合も確認の有無が分かるようセルを黄色に着色してください。</a:t>
          </a:r>
        </a:p>
        <a:p>
          <a:pPr algn="l"/>
          <a:r>
            <a:rPr kumimoji="1" lang="en-US" altLang="ja-JP" sz="1000" b="0">
              <a:solidFill>
                <a:srgbClr val="FF0000"/>
              </a:solidFill>
            </a:rPr>
            <a:t>※</a:t>
          </a:r>
          <a:r>
            <a:rPr kumimoji="1" lang="ja-JP" altLang="en-US" sz="1000" b="0">
              <a:solidFill>
                <a:srgbClr val="FF0000"/>
              </a:solidFill>
            </a:rPr>
            <a:t>新たな行を追加する際は、黄色セル、赤字でお願いします。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228600</xdr:colOff>
      <xdr:row>2</xdr:row>
      <xdr:rowOff>142875</xdr:rowOff>
    </xdr:from>
    <xdr:to>
      <xdr:col>14</xdr:col>
      <xdr:colOff>171450</xdr:colOff>
      <xdr:row>5</xdr:row>
      <xdr:rowOff>257175</xdr:rowOff>
    </xdr:to>
    <xdr:sp macro="" textlink="">
      <xdr:nvSpPr>
        <xdr:cNvPr id="2" name="正方形/長方形 1">
          <a:extLst>
            <a:ext uri="{FF2B5EF4-FFF2-40B4-BE49-F238E27FC236}">
              <a16:creationId xmlns:a16="http://schemas.microsoft.com/office/drawing/2014/main" id="{1F2B3017-F3EF-4D60-9035-AE86CD745CCD}"/>
            </a:ext>
          </a:extLst>
        </xdr:cNvPr>
        <xdr:cNvSpPr/>
      </xdr:nvSpPr>
      <xdr:spPr>
        <a:xfrm>
          <a:off x="7658100" y="419100"/>
          <a:ext cx="3371850" cy="904875"/>
        </a:xfrm>
        <a:prstGeom prst="rect">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t"/>
        <a:lstStyle/>
        <a:p>
          <a:pPr algn="l"/>
          <a:r>
            <a:rPr kumimoji="1" lang="ja-JP" altLang="en-US" sz="1100" b="1">
              <a:solidFill>
                <a:srgbClr val="FF0000"/>
              </a:solidFill>
            </a:rPr>
            <a:t>・該当セルは確認・修正後、黄色に着色してください。</a:t>
          </a:r>
        </a:p>
        <a:p>
          <a:pPr algn="l"/>
          <a:r>
            <a:rPr kumimoji="1" lang="ja-JP" altLang="en-US" sz="1100" b="1">
              <a:solidFill>
                <a:srgbClr val="FF0000"/>
              </a:solidFill>
            </a:rPr>
            <a:t>・加筆・修正した箇所は赤字に着色してください。</a:t>
          </a:r>
        </a:p>
        <a:p>
          <a:pPr algn="l"/>
          <a:r>
            <a:rPr kumimoji="1" lang="en-US" altLang="ja-JP" sz="1000" b="0">
              <a:solidFill>
                <a:srgbClr val="FF0000"/>
              </a:solidFill>
            </a:rPr>
            <a:t>※</a:t>
          </a:r>
          <a:r>
            <a:rPr kumimoji="1" lang="ja-JP" altLang="en-US" sz="1000" b="0">
              <a:solidFill>
                <a:srgbClr val="FF0000"/>
              </a:solidFill>
            </a:rPr>
            <a:t>加筆・修正等の変更がない場合も確認の有無が分かるようセルを黄色に着色してください。</a:t>
          </a:r>
        </a:p>
        <a:p>
          <a:pPr algn="l"/>
          <a:r>
            <a:rPr kumimoji="1" lang="en-US" altLang="ja-JP" sz="1000" b="0">
              <a:solidFill>
                <a:srgbClr val="FF0000"/>
              </a:solidFill>
            </a:rPr>
            <a:t>※</a:t>
          </a:r>
          <a:r>
            <a:rPr kumimoji="1" lang="ja-JP" altLang="en-US" sz="1000" b="0">
              <a:solidFill>
                <a:srgbClr val="FF0000"/>
              </a:solidFill>
            </a:rPr>
            <a:t>新たな行を追加する際は、黄色セル、赤字でお願いします。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161925</xdr:colOff>
      <xdr:row>0</xdr:row>
      <xdr:rowOff>114300</xdr:rowOff>
    </xdr:from>
    <xdr:to>
      <xdr:col>23</xdr:col>
      <xdr:colOff>104775</xdr:colOff>
      <xdr:row>4</xdr:row>
      <xdr:rowOff>104775</xdr:rowOff>
    </xdr:to>
    <xdr:sp macro="" textlink="">
      <xdr:nvSpPr>
        <xdr:cNvPr id="2" name="正方形/長方形 1">
          <a:extLst>
            <a:ext uri="{FF2B5EF4-FFF2-40B4-BE49-F238E27FC236}">
              <a16:creationId xmlns:a16="http://schemas.microsoft.com/office/drawing/2014/main" id="{134C9C83-A43F-4567-BF41-84BAEC18C086}"/>
            </a:ext>
          </a:extLst>
        </xdr:cNvPr>
        <xdr:cNvSpPr/>
      </xdr:nvSpPr>
      <xdr:spPr>
        <a:xfrm>
          <a:off x="7067550" y="114300"/>
          <a:ext cx="3371850" cy="904875"/>
        </a:xfrm>
        <a:prstGeom prst="rect">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t"/>
        <a:lstStyle/>
        <a:p>
          <a:pPr algn="l"/>
          <a:r>
            <a:rPr kumimoji="1" lang="ja-JP" altLang="en-US" sz="1100" b="1">
              <a:solidFill>
                <a:srgbClr val="FF0000"/>
              </a:solidFill>
            </a:rPr>
            <a:t>・該当セルは確認・修正後、黄色に着色してください。</a:t>
          </a:r>
        </a:p>
        <a:p>
          <a:pPr algn="l"/>
          <a:r>
            <a:rPr kumimoji="1" lang="ja-JP" altLang="en-US" sz="1100" b="1">
              <a:solidFill>
                <a:srgbClr val="FF0000"/>
              </a:solidFill>
            </a:rPr>
            <a:t>・加筆・修正した箇所は赤字に着色してください。</a:t>
          </a:r>
        </a:p>
        <a:p>
          <a:pPr algn="l"/>
          <a:r>
            <a:rPr kumimoji="1" lang="en-US" altLang="ja-JP" sz="1000" b="0">
              <a:solidFill>
                <a:srgbClr val="FF0000"/>
              </a:solidFill>
            </a:rPr>
            <a:t>※</a:t>
          </a:r>
          <a:r>
            <a:rPr kumimoji="1" lang="ja-JP" altLang="en-US" sz="1000" b="0">
              <a:solidFill>
                <a:srgbClr val="FF0000"/>
              </a:solidFill>
            </a:rPr>
            <a:t>加筆・修正等の変更がない場合も確認の有無が分かるようセルを黄色に着色してください。</a:t>
          </a:r>
        </a:p>
        <a:p>
          <a:pPr algn="l"/>
          <a:r>
            <a:rPr kumimoji="1" lang="en-US" altLang="ja-JP" sz="1000" b="0">
              <a:solidFill>
                <a:srgbClr val="FF0000"/>
              </a:solidFill>
            </a:rPr>
            <a:t>※</a:t>
          </a:r>
          <a:r>
            <a:rPr kumimoji="1" lang="ja-JP" altLang="en-US" sz="1000" b="0">
              <a:solidFill>
                <a:srgbClr val="FF0000"/>
              </a:solidFill>
            </a:rPr>
            <a:t>新たな行を追加する際は、黄色セル、赤字でお願いします。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104775</xdr:colOff>
      <xdr:row>0</xdr:row>
      <xdr:rowOff>161925</xdr:rowOff>
    </xdr:from>
    <xdr:to>
      <xdr:col>37</xdr:col>
      <xdr:colOff>47625</xdr:colOff>
      <xdr:row>6</xdr:row>
      <xdr:rowOff>9525</xdr:rowOff>
    </xdr:to>
    <xdr:sp macro="" textlink="">
      <xdr:nvSpPr>
        <xdr:cNvPr id="2" name="正方形/長方形 1">
          <a:extLst>
            <a:ext uri="{FF2B5EF4-FFF2-40B4-BE49-F238E27FC236}">
              <a16:creationId xmlns:a16="http://schemas.microsoft.com/office/drawing/2014/main" id="{500A9305-7486-4A43-9449-5482F3DFC2C8}"/>
            </a:ext>
          </a:extLst>
        </xdr:cNvPr>
        <xdr:cNvSpPr/>
      </xdr:nvSpPr>
      <xdr:spPr>
        <a:xfrm>
          <a:off x="14649450" y="161925"/>
          <a:ext cx="3371850" cy="904875"/>
        </a:xfrm>
        <a:prstGeom prst="rect">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t"/>
        <a:lstStyle/>
        <a:p>
          <a:pPr algn="l"/>
          <a:r>
            <a:rPr kumimoji="1" lang="ja-JP" altLang="en-US" sz="1100" b="1">
              <a:solidFill>
                <a:srgbClr val="FF0000"/>
              </a:solidFill>
            </a:rPr>
            <a:t>・該当セルは確認・修正後、黄色に着色してください。</a:t>
          </a:r>
        </a:p>
        <a:p>
          <a:pPr algn="l"/>
          <a:r>
            <a:rPr kumimoji="1" lang="ja-JP" altLang="en-US" sz="1100" b="1">
              <a:solidFill>
                <a:srgbClr val="FF0000"/>
              </a:solidFill>
            </a:rPr>
            <a:t>・加筆・修正した箇所は赤字に着色してください。</a:t>
          </a:r>
        </a:p>
        <a:p>
          <a:pPr algn="l"/>
          <a:r>
            <a:rPr kumimoji="1" lang="en-US" altLang="ja-JP" sz="1000" b="0">
              <a:solidFill>
                <a:srgbClr val="FF0000"/>
              </a:solidFill>
            </a:rPr>
            <a:t>※</a:t>
          </a:r>
          <a:r>
            <a:rPr kumimoji="1" lang="ja-JP" altLang="en-US" sz="1000" b="0">
              <a:solidFill>
                <a:srgbClr val="FF0000"/>
              </a:solidFill>
            </a:rPr>
            <a:t>加筆・修正等の変更がない場合も確認の有無が分かるようセルを黄色に着色してください。</a:t>
          </a:r>
        </a:p>
        <a:p>
          <a:pPr algn="l"/>
          <a:r>
            <a:rPr kumimoji="1" lang="en-US" altLang="ja-JP" sz="1000" b="0">
              <a:solidFill>
                <a:srgbClr val="FF0000"/>
              </a:solidFill>
            </a:rPr>
            <a:t>※</a:t>
          </a:r>
          <a:r>
            <a:rPr kumimoji="1" lang="ja-JP" altLang="en-US" sz="1000" b="0">
              <a:solidFill>
                <a:srgbClr val="FF0000"/>
              </a:solidFill>
            </a:rPr>
            <a:t>新たな行を追加する際は、黄色セル、赤字でお願いします。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114300</xdr:colOff>
      <xdr:row>75</xdr:row>
      <xdr:rowOff>0</xdr:rowOff>
    </xdr:from>
    <xdr:to>
      <xdr:col>9</xdr:col>
      <xdr:colOff>66675</xdr:colOff>
      <xdr:row>80</xdr:row>
      <xdr:rowOff>142875</xdr:rowOff>
    </xdr:to>
    <xdr:sp macro="" textlink="">
      <xdr:nvSpPr>
        <xdr:cNvPr id="2" name="正方形/長方形 1">
          <a:extLst>
            <a:ext uri="{FF2B5EF4-FFF2-40B4-BE49-F238E27FC236}">
              <a16:creationId xmlns:a16="http://schemas.microsoft.com/office/drawing/2014/main" id="{30137A90-37F2-41A4-A014-63459F5F6E0A}"/>
            </a:ext>
          </a:extLst>
        </xdr:cNvPr>
        <xdr:cNvSpPr/>
      </xdr:nvSpPr>
      <xdr:spPr>
        <a:xfrm>
          <a:off x="190500" y="12906375"/>
          <a:ext cx="3371850" cy="904875"/>
        </a:xfrm>
        <a:prstGeom prst="rect">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t"/>
        <a:lstStyle/>
        <a:p>
          <a:pPr algn="l"/>
          <a:r>
            <a:rPr kumimoji="1" lang="ja-JP" altLang="en-US" sz="1100" b="1">
              <a:solidFill>
                <a:srgbClr val="FF0000"/>
              </a:solidFill>
            </a:rPr>
            <a:t>・該当セルは確認・修正後、黄色に着色してください。</a:t>
          </a:r>
        </a:p>
        <a:p>
          <a:pPr algn="l"/>
          <a:r>
            <a:rPr kumimoji="1" lang="ja-JP" altLang="en-US" sz="1100" b="1">
              <a:solidFill>
                <a:srgbClr val="FF0000"/>
              </a:solidFill>
            </a:rPr>
            <a:t>・加筆・修正した箇所は赤字に着色してください。</a:t>
          </a:r>
        </a:p>
        <a:p>
          <a:pPr algn="l"/>
          <a:r>
            <a:rPr kumimoji="1" lang="en-US" altLang="ja-JP" sz="1000" b="0">
              <a:solidFill>
                <a:srgbClr val="FF0000"/>
              </a:solidFill>
            </a:rPr>
            <a:t>※</a:t>
          </a:r>
          <a:r>
            <a:rPr kumimoji="1" lang="ja-JP" altLang="en-US" sz="1000" b="0">
              <a:solidFill>
                <a:srgbClr val="FF0000"/>
              </a:solidFill>
            </a:rPr>
            <a:t>加筆・修正等の変更がない場合も確認の有無が分かるようセルを黄色に着色してください。</a:t>
          </a:r>
        </a:p>
        <a:p>
          <a:pPr algn="l"/>
          <a:r>
            <a:rPr kumimoji="1" lang="en-US" altLang="ja-JP" sz="1000" b="0">
              <a:solidFill>
                <a:srgbClr val="FF0000"/>
              </a:solidFill>
            </a:rPr>
            <a:t>※</a:t>
          </a:r>
          <a:r>
            <a:rPr kumimoji="1" lang="ja-JP" altLang="en-US" sz="1000" b="0">
              <a:solidFill>
                <a:srgbClr val="FF0000"/>
              </a:solidFill>
            </a:rPr>
            <a:t>新たな行を追加する際は、黄色セル、赤字でお願いします。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171450</xdr:colOff>
      <xdr:row>70</xdr:row>
      <xdr:rowOff>38100</xdr:rowOff>
    </xdr:from>
    <xdr:to>
      <xdr:col>8</xdr:col>
      <xdr:colOff>1638300</xdr:colOff>
      <xdr:row>75</xdr:row>
      <xdr:rowOff>85725</xdr:rowOff>
    </xdr:to>
    <xdr:sp macro="" textlink="">
      <xdr:nvSpPr>
        <xdr:cNvPr id="2" name="正方形/長方形 1">
          <a:extLst>
            <a:ext uri="{FF2B5EF4-FFF2-40B4-BE49-F238E27FC236}">
              <a16:creationId xmlns:a16="http://schemas.microsoft.com/office/drawing/2014/main" id="{83D342B8-30AC-489E-8B58-9078CE9E09CC}"/>
            </a:ext>
          </a:extLst>
        </xdr:cNvPr>
        <xdr:cNvSpPr/>
      </xdr:nvSpPr>
      <xdr:spPr>
        <a:xfrm>
          <a:off x="1095375" y="10782300"/>
          <a:ext cx="3371850" cy="904875"/>
        </a:xfrm>
        <a:prstGeom prst="rect">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t"/>
        <a:lstStyle/>
        <a:p>
          <a:pPr algn="l"/>
          <a:r>
            <a:rPr kumimoji="1" lang="ja-JP" altLang="en-US" sz="1100" b="1">
              <a:solidFill>
                <a:srgbClr val="FF0000"/>
              </a:solidFill>
            </a:rPr>
            <a:t>・該当セルは確認・修正後、黄色に着色してください。</a:t>
          </a:r>
        </a:p>
        <a:p>
          <a:pPr algn="l"/>
          <a:r>
            <a:rPr kumimoji="1" lang="ja-JP" altLang="en-US" sz="1100" b="1">
              <a:solidFill>
                <a:srgbClr val="FF0000"/>
              </a:solidFill>
            </a:rPr>
            <a:t>・加筆・修正した箇所は赤字に着色してください。</a:t>
          </a:r>
        </a:p>
        <a:p>
          <a:pPr algn="l"/>
          <a:r>
            <a:rPr kumimoji="1" lang="en-US" altLang="ja-JP" sz="1000" b="0">
              <a:solidFill>
                <a:srgbClr val="FF0000"/>
              </a:solidFill>
            </a:rPr>
            <a:t>※</a:t>
          </a:r>
          <a:r>
            <a:rPr kumimoji="1" lang="ja-JP" altLang="en-US" sz="1000" b="0">
              <a:solidFill>
                <a:srgbClr val="FF0000"/>
              </a:solidFill>
            </a:rPr>
            <a:t>加筆・修正等の変更がない場合も確認の有無が分かるようセルを黄色に着色してください。</a:t>
          </a:r>
        </a:p>
        <a:p>
          <a:pPr algn="l"/>
          <a:r>
            <a:rPr kumimoji="1" lang="en-US" altLang="ja-JP" sz="1000" b="0">
              <a:solidFill>
                <a:srgbClr val="FF0000"/>
              </a:solidFill>
            </a:rPr>
            <a:t>※</a:t>
          </a:r>
          <a:r>
            <a:rPr kumimoji="1" lang="ja-JP" altLang="en-US" sz="1000" b="0">
              <a:solidFill>
                <a:srgbClr val="FF0000"/>
              </a:solidFill>
            </a:rPr>
            <a:t>新たな行を追加する際は、黄色セル、赤字でお願いします。</a:t>
          </a:r>
          <a:r>
            <a:rPr kumimoji="1" lang="en-US" altLang="ja-JP" sz="1000" b="0">
              <a:solidFill>
                <a:srgbClr val="FF0000"/>
              </a:solidFill>
            </a:rPr>
            <a:t>s</a:t>
          </a:r>
          <a:endParaRPr kumimoji="1" lang="ja-JP" altLang="en-US" sz="1000" b="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8659</xdr:colOff>
      <xdr:row>4</xdr:row>
      <xdr:rowOff>121228</xdr:rowOff>
    </xdr:from>
    <xdr:to>
      <xdr:col>15</xdr:col>
      <xdr:colOff>644236</xdr:colOff>
      <xdr:row>9</xdr:row>
      <xdr:rowOff>47625</xdr:rowOff>
    </xdr:to>
    <xdr:sp macro="" textlink="">
      <xdr:nvSpPr>
        <xdr:cNvPr id="2" name="正方形/長方形 1">
          <a:extLst>
            <a:ext uri="{FF2B5EF4-FFF2-40B4-BE49-F238E27FC236}">
              <a16:creationId xmlns:a16="http://schemas.microsoft.com/office/drawing/2014/main" id="{7DEF5D4D-9A7A-4A84-9044-4E31D1FCA17E}"/>
            </a:ext>
          </a:extLst>
        </xdr:cNvPr>
        <xdr:cNvSpPr/>
      </xdr:nvSpPr>
      <xdr:spPr>
        <a:xfrm>
          <a:off x="7663295" y="813955"/>
          <a:ext cx="3371850" cy="904875"/>
        </a:xfrm>
        <a:prstGeom prst="rect">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t"/>
        <a:lstStyle/>
        <a:p>
          <a:pPr algn="l"/>
          <a:r>
            <a:rPr kumimoji="1" lang="ja-JP" altLang="en-US" sz="1100" b="1">
              <a:solidFill>
                <a:srgbClr val="FF0000"/>
              </a:solidFill>
            </a:rPr>
            <a:t>・該当セルは確認・修正後、黄色に着色してください。</a:t>
          </a:r>
        </a:p>
        <a:p>
          <a:pPr algn="l"/>
          <a:r>
            <a:rPr kumimoji="1" lang="ja-JP" altLang="en-US" sz="1100" b="1">
              <a:solidFill>
                <a:srgbClr val="FF0000"/>
              </a:solidFill>
            </a:rPr>
            <a:t>・加筆・修正した箇所は赤字に着色してください。</a:t>
          </a:r>
        </a:p>
        <a:p>
          <a:pPr algn="l"/>
          <a:r>
            <a:rPr kumimoji="1" lang="en-US" altLang="ja-JP" sz="1000" b="0">
              <a:solidFill>
                <a:srgbClr val="FF0000"/>
              </a:solidFill>
            </a:rPr>
            <a:t>※</a:t>
          </a:r>
          <a:r>
            <a:rPr kumimoji="1" lang="ja-JP" altLang="en-US" sz="1000" b="0">
              <a:solidFill>
                <a:srgbClr val="FF0000"/>
              </a:solidFill>
            </a:rPr>
            <a:t>加筆・修正等の変更がない場合も確認の有無が分かるようセルを黄色に着色してください。</a:t>
          </a:r>
        </a:p>
        <a:p>
          <a:pPr algn="l"/>
          <a:r>
            <a:rPr kumimoji="1" lang="en-US" altLang="ja-JP" sz="1000" b="0">
              <a:solidFill>
                <a:srgbClr val="FF0000"/>
              </a:solidFill>
            </a:rPr>
            <a:t>※</a:t>
          </a:r>
          <a:r>
            <a:rPr kumimoji="1" lang="ja-JP" altLang="en-US" sz="1000" b="0">
              <a:solidFill>
                <a:srgbClr val="FF0000"/>
              </a:solidFill>
            </a:rPr>
            <a:t>新たな行を追加する際は、黄色セル、赤字でお願いします。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9525</xdr:colOff>
      <xdr:row>72</xdr:row>
      <xdr:rowOff>19050</xdr:rowOff>
    </xdr:from>
    <xdr:to>
      <xdr:col>8</xdr:col>
      <xdr:colOff>1390650</xdr:colOff>
      <xdr:row>77</xdr:row>
      <xdr:rowOff>66675</xdr:rowOff>
    </xdr:to>
    <xdr:sp macro="" textlink="">
      <xdr:nvSpPr>
        <xdr:cNvPr id="2" name="正方形/長方形 1">
          <a:extLst>
            <a:ext uri="{FF2B5EF4-FFF2-40B4-BE49-F238E27FC236}">
              <a16:creationId xmlns:a16="http://schemas.microsoft.com/office/drawing/2014/main" id="{96B5096D-682F-4E9C-8746-C2D796B79363}"/>
            </a:ext>
          </a:extLst>
        </xdr:cNvPr>
        <xdr:cNvSpPr/>
      </xdr:nvSpPr>
      <xdr:spPr>
        <a:xfrm>
          <a:off x="295275" y="12773025"/>
          <a:ext cx="3371850" cy="904875"/>
        </a:xfrm>
        <a:prstGeom prst="rect">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t"/>
        <a:lstStyle/>
        <a:p>
          <a:pPr algn="l"/>
          <a:r>
            <a:rPr kumimoji="1" lang="ja-JP" altLang="en-US" sz="1100" b="1">
              <a:solidFill>
                <a:srgbClr val="FF0000"/>
              </a:solidFill>
            </a:rPr>
            <a:t>・該当セルは確認・修正後、黄色に着色してください。</a:t>
          </a:r>
        </a:p>
        <a:p>
          <a:pPr algn="l"/>
          <a:r>
            <a:rPr kumimoji="1" lang="ja-JP" altLang="en-US" sz="1100" b="1">
              <a:solidFill>
                <a:srgbClr val="FF0000"/>
              </a:solidFill>
            </a:rPr>
            <a:t>・加筆・修正した箇所は赤字に着色してください。</a:t>
          </a:r>
        </a:p>
        <a:p>
          <a:pPr algn="l"/>
          <a:r>
            <a:rPr kumimoji="1" lang="en-US" altLang="ja-JP" sz="1000" b="0">
              <a:solidFill>
                <a:srgbClr val="FF0000"/>
              </a:solidFill>
            </a:rPr>
            <a:t>※</a:t>
          </a:r>
          <a:r>
            <a:rPr kumimoji="1" lang="ja-JP" altLang="en-US" sz="1000" b="0">
              <a:solidFill>
                <a:srgbClr val="FF0000"/>
              </a:solidFill>
            </a:rPr>
            <a:t>加筆・修正等の変更がない場合も確認の有無が分かるようセルを黄色に着色してください。</a:t>
          </a:r>
        </a:p>
        <a:p>
          <a:pPr algn="l"/>
          <a:r>
            <a:rPr kumimoji="1" lang="en-US" altLang="ja-JP" sz="1000" b="0">
              <a:solidFill>
                <a:srgbClr val="FF0000"/>
              </a:solidFill>
            </a:rPr>
            <a:t>※</a:t>
          </a:r>
          <a:r>
            <a:rPr kumimoji="1" lang="ja-JP" altLang="en-US" sz="1000" b="0">
              <a:solidFill>
                <a:srgbClr val="FF0000"/>
              </a:solidFill>
            </a:rPr>
            <a:t>新たな行を追加する際は、黄色セル、赤字でお願いします。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66675</xdr:colOff>
      <xdr:row>4</xdr:row>
      <xdr:rowOff>114300</xdr:rowOff>
    </xdr:from>
    <xdr:to>
      <xdr:col>25</xdr:col>
      <xdr:colOff>9525</xdr:colOff>
      <xdr:row>11</xdr:row>
      <xdr:rowOff>19050</xdr:rowOff>
    </xdr:to>
    <xdr:sp macro="" textlink="">
      <xdr:nvSpPr>
        <xdr:cNvPr id="2" name="正方形/長方形 1">
          <a:extLst>
            <a:ext uri="{FF2B5EF4-FFF2-40B4-BE49-F238E27FC236}">
              <a16:creationId xmlns:a16="http://schemas.microsoft.com/office/drawing/2014/main" id="{9BB67360-21D0-45FA-BE4C-187908BE146C}"/>
            </a:ext>
          </a:extLst>
        </xdr:cNvPr>
        <xdr:cNvSpPr/>
      </xdr:nvSpPr>
      <xdr:spPr>
        <a:xfrm>
          <a:off x="7086600" y="981075"/>
          <a:ext cx="3371850" cy="904875"/>
        </a:xfrm>
        <a:prstGeom prst="rect">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t"/>
        <a:lstStyle/>
        <a:p>
          <a:pPr algn="l"/>
          <a:r>
            <a:rPr kumimoji="1" lang="ja-JP" altLang="en-US" sz="1100" b="1">
              <a:solidFill>
                <a:srgbClr val="FF0000"/>
              </a:solidFill>
            </a:rPr>
            <a:t>・該当セルは確認・修正後、黄色に着色してください。</a:t>
          </a:r>
        </a:p>
        <a:p>
          <a:pPr algn="l"/>
          <a:r>
            <a:rPr kumimoji="1" lang="ja-JP" altLang="en-US" sz="1100" b="1">
              <a:solidFill>
                <a:srgbClr val="FF0000"/>
              </a:solidFill>
            </a:rPr>
            <a:t>・加筆・修正した箇所は赤字に着色してください。</a:t>
          </a:r>
        </a:p>
        <a:p>
          <a:pPr algn="l"/>
          <a:r>
            <a:rPr kumimoji="1" lang="en-US" altLang="ja-JP" sz="1000" b="0">
              <a:solidFill>
                <a:srgbClr val="FF0000"/>
              </a:solidFill>
            </a:rPr>
            <a:t>※</a:t>
          </a:r>
          <a:r>
            <a:rPr kumimoji="1" lang="ja-JP" altLang="en-US" sz="1000" b="0">
              <a:solidFill>
                <a:srgbClr val="FF0000"/>
              </a:solidFill>
            </a:rPr>
            <a:t>加筆・修正等の変更がない場合も確認の有無が分かるようセルを黄色に着色してください。</a:t>
          </a:r>
        </a:p>
        <a:p>
          <a:pPr algn="l"/>
          <a:r>
            <a:rPr kumimoji="1" lang="en-US" altLang="ja-JP" sz="1000" b="0">
              <a:solidFill>
                <a:srgbClr val="FF0000"/>
              </a:solidFill>
            </a:rPr>
            <a:t>※</a:t>
          </a:r>
          <a:r>
            <a:rPr kumimoji="1" lang="ja-JP" altLang="en-US" sz="1000" b="0">
              <a:solidFill>
                <a:srgbClr val="FF0000"/>
              </a:solidFill>
            </a:rPr>
            <a:t>新たな行を追加する際は、黄色セル、赤字でお願いします。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66675</xdr:colOff>
      <xdr:row>4</xdr:row>
      <xdr:rowOff>38100</xdr:rowOff>
    </xdr:from>
    <xdr:to>
      <xdr:col>14</xdr:col>
      <xdr:colOff>9525</xdr:colOff>
      <xdr:row>9</xdr:row>
      <xdr:rowOff>85725</xdr:rowOff>
    </xdr:to>
    <xdr:sp macro="" textlink="">
      <xdr:nvSpPr>
        <xdr:cNvPr id="2" name="正方形/長方形 1">
          <a:extLst>
            <a:ext uri="{FF2B5EF4-FFF2-40B4-BE49-F238E27FC236}">
              <a16:creationId xmlns:a16="http://schemas.microsoft.com/office/drawing/2014/main" id="{C3643961-5168-4966-99A5-7C231EEF156B}"/>
            </a:ext>
          </a:extLst>
        </xdr:cNvPr>
        <xdr:cNvSpPr/>
      </xdr:nvSpPr>
      <xdr:spPr>
        <a:xfrm>
          <a:off x="9134475" y="771525"/>
          <a:ext cx="3371850" cy="904875"/>
        </a:xfrm>
        <a:prstGeom prst="rect">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t"/>
        <a:lstStyle/>
        <a:p>
          <a:pPr algn="l"/>
          <a:r>
            <a:rPr kumimoji="1" lang="ja-JP" altLang="en-US" sz="1100" b="1">
              <a:solidFill>
                <a:srgbClr val="FF0000"/>
              </a:solidFill>
            </a:rPr>
            <a:t>・該当セルは確認・修正後、黄色に着色してください。</a:t>
          </a:r>
        </a:p>
        <a:p>
          <a:pPr algn="l"/>
          <a:r>
            <a:rPr kumimoji="1" lang="ja-JP" altLang="en-US" sz="1100" b="1">
              <a:solidFill>
                <a:srgbClr val="FF0000"/>
              </a:solidFill>
            </a:rPr>
            <a:t>・加筆・修正した箇所は赤字に着色してください。</a:t>
          </a:r>
        </a:p>
        <a:p>
          <a:pPr algn="l"/>
          <a:r>
            <a:rPr kumimoji="1" lang="en-US" altLang="ja-JP" sz="1000" b="0">
              <a:solidFill>
                <a:srgbClr val="FF0000"/>
              </a:solidFill>
            </a:rPr>
            <a:t>※</a:t>
          </a:r>
          <a:r>
            <a:rPr kumimoji="1" lang="ja-JP" altLang="en-US" sz="1000" b="0">
              <a:solidFill>
                <a:srgbClr val="FF0000"/>
              </a:solidFill>
            </a:rPr>
            <a:t>加筆・修正等の変更がない場合も確認の有無が分かるようセルを黄色に着色してください。</a:t>
          </a:r>
        </a:p>
        <a:p>
          <a:pPr algn="l"/>
          <a:r>
            <a:rPr kumimoji="1" lang="en-US" altLang="ja-JP" sz="1000" b="0">
              <a:solidFill>
                <a:srgbClr val="FF0000"/>
              </a:solidFill>
            </a:rPr>
            <a:t>※</a:t>
          </a:r>
          <a:r>
            <a:rPr kumimoji="1" lang="ja-JP" altLang="en-US" sz="1000" b="0">
              <a:solidFill>
                <a:srgbClr val="FF0000"/>
              </a:solidFill>
            </a:rPr>
            <a:t>新たな行を追加する際は、黄色セル、赤字でお願いします。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304;&#21407;&#26412;&#12305;&#8544;&#24066;&#30010;&#26449;&#12395;&#12362;&#12369;&#12427;&#31038;&#20250;&#25945;&#32946;&#12539;&#29983;&#28079;&#23398;&#32722;&#25512;&#36914;&#20307;&#21046;&#21450;&#12403;&#20107;&#269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454;&#12455;&#12502;&#29992;/01_&#8544;&#24066;&#30010;&#26449;&#12395;&#12362;&#12369;&#12427;&#31038;&#20250;&#25945;&#32946;&#12539;&#29983;&#28079;&#23398;&#32722;&#25512;&#36914;&#20307;&#21046;&#21450;&#12403;&#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職員"/>
      <sheetName val="２設置"/>
      <sheetName val="３講座対象"/>
      <sheetName val="４講座内容"/>
      <sheetName val="5推移対象（作業不要）"/>
      <sheetName val="５推移内容（作業不要）"/>
      <sheetName val="6(1)体制"/>
      <sheetName val="6(2)普及"/>
      <sheetName val="6(3)情報"/>
      <sheetName val="6(4)民間"/>
      <sheetName val="6(5)ボラ"/>
      <sheetName val="6(6)余裕"/>
      <sheetName val="7機会"/>
      <sheetName val="7機会(1～8)"/>
    </sheetNames>
    <sheetDataSet>
      <sheetData sheetId="0" refreshError="1"/>
      <sheetData sheetId="1" refreshError="1"/>
      <sheetData sheetId="2" refreshError="1">
        <row r="68">
          <cell r="D68">
            <v>2131</v>
          </cell>
          <cell r="F68">
            <v>249566</v>
          </cell>
          <cell r="G68">
            <v>86</v>
          </cell>
          <cell r="I68">
            <v>2886</v>
          </cell>
          <cell r="J68">
            <v>5121</v>
          </cell>
          <cell r="L68">
            <v>407818</v>
          </cell>
          <cell r="M68">
            <v>356</v>
          </cell>
          <cell r="O68">
            <v>24969</v>
          </cell>
          <cell r="T68">
            <v>996</v>
          </cell>
          <cell r="V68">
            <v>192915</v>
          </cell>
          <cell r="W68">
            <v>29</v>
          </cell>
          <cell r="Y68">
            <v>4502</v>
          </cell>
          <cell r="Z68">
            <v>2454</v>
          </cell>
          <cell r="AB68">
            <v>168357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職員"/>
      <sheetName val="２設置"/>
      <sheetName val="３講座対象"/>
      <sheetName val="４講座内容"/>
      <sheetName val="5推移対象（作業不要）"/>
      <sheetName val="５推移内容（作業不要）"/>
      <sheetName val="6(1)体制"/>
      <sheetName val="6(2)普及"/>
      <sheetName val="6(3)情報"/>
      <sheetName val="6(4)民間"/>
      <sheetName val="6(5)ボラ"/>
      <sheetName val="6(6)余裕"/>
      <sheetName val="7機会"/>
      <sheetName val="7機会(1～8)"/>
    </sheetNames>
    <sheetDataSet>
      <sheetData sheetId="0" refreshError="1"/>
      <sheetData sheetId="1" refreshError="1"/>
      <sheetData sheetId="2" refreshError="1"/>
      <sheetData sheetId="3">
        <row r="68">
          <cell r="D68">
            <v>1190</v>
          </cell>
          <cell r="F68">
            <v>141706</v>
          </cell>
          <cell r="G68">
            <v>29</v>
          </cell>
          <cell r="I68">
            <v>315</v>
          </cell>
          <cell r="J68">
            <v>1845</v>
          </cell>
          <cell r="L68">
            <v>96519</v>
          </cell>
          <cell r="M68">
            <v>258</v>
          </cell>
          <cell r="O68">
            <v>7270</v>
          </cell>
          <cell r="P68">
            <v>708</v>
          </cell>
          <cell r="R68">
            <v>141430</v>
          </cell>
          <cell r="W68">
            <v>23</v>
          </cell>
          <cell r="Y68">
            <v>3053</v>
          </cell>
          <cell r="Z68">
            <v>161</v>
          </cell>
          <cell r="AB68">
            <v>6783</v>
          </cell>
          <cell r="AC68">
            <v>390</v>
          </cell>
          <cell r="AE68">
            <v>43203</v>
          </cell>
          <cell r="AF68">
            <v>44</v>
          </cell>
          <cell r="AH68">
            <v>2228</v>
          </cell>
          <cell r="AI68">
            <v>5</v>
          </cell>
          <cell r="AK68">
            <v>126</v>
          </cell>
          <cell r="AL68">
            <v>1614</v>
          </cell>
          <cell r="AN68">
            <v>70831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3" Type="http://schemas.openxmlformats.org/officeDocument/2006/relationships/hyperlink" Target="https://gakushu.city.saitama.jp/" TargetMode="External"/><Relationship Id="rId18" Type="http://schemas.openxmlformats.org/officeDocument/2006/relationships/hyperlink" Target="http://www.city.toda.saitama.jp/soshiki/375/kyo-syogaigaku-guide.html" TargetMode="External"/><Relationship Id="rId26" Type="http://schemas.openxmlformats.org/officeDocument/2006/relationships/hyperlink" Target="https://www.city.hanno.lg.jp/" TargetMode="External"/><Relationship Id="rId39" Type="http://schemas.openxmlformats.org/officeDocument/2006/relationships/hyperlink" Target="http://www.city.gyoda.lg.jp/kyoiku/shakaikyoiku/index.html" TargetMode="External"/><Relationship Id="rId21" Type="http://schemas.openxmlformats.org/officeDocument/2006/relationships/hyperlink" Target="http://www.city.wako.lg.jp/home/kyoiku/gakusyu.html" TargetMode="External"/><Relationship Id="rId34" Type="http://schemas.openxmlformats.org/officeDocument/2006/relationships/hyperlink" Target="http://www.town.tokigawa.lg.jp/" TargetMode="External"/><Relationship Id="rId42" Type="http://schemas.openxmlformats.org/officeDocument/2006/relationships/hyperlink" Target="https://www.city.hanyu.lg.jp/docs/2017060100050/" TargetMode="External"/><Relationship Id="rId47" Type="http://schemas.openxmlformats.org/officeDocument/2006/relationships/hyperlink" Target="https://www.city.satte.lg.jp/sitetop/index.html" TargetMode="External"/><Relationship Id="rId50" Type="http://schemas.openxmlformats.org/officeDocument/2006/relationships/printerSettings" Target="../printerSettings/printerSettings9.bin"/><Relationship Id="rId7" Type="http://schemas.openxmlformats.org/officeDocument/2006/relationships/hyperlink" Target="http://www.city.iruma.saitama.jp/" TargetMode="External"/><Relationship Id="rId2" Type="http://schemas.openxmlformats.org/officeDocument/2006/relationships/hyperlink" Target="https://www.city.okegawa.lg.jp/shiminkatsudo/shogaigakushu/syougaigakusyu/4018.html" TargetMode="External"/><Relationship Id="rId16" Type="http://schemas.openxmlformats.org/officeDocument/2006/relationships/hyperlink" Target="http://www.city.ageo.lg.jp/site/iinkai/064116033101.html" TargetMode="External"/><Relationship Id="rId29" Type="http://schemas.openxmlformats.org/officeDocument/2006/relationships/hyperlink" Target="http://www.city.fujimino.saitama.jp/doc/2015080300122/" TargetMode="External"/><Relationship Id="rId11" Type="http://schemas.openxmlformats.org/officeDocument/2006/relationships/hyperlink" Target="http://www.city.yoshikawa.saitama.jp/" TargetMode="External"/><Relationship Id="rId24" Type="http://schemas.openxmlformats.org/officeDocument/2006/relationships/hyperlink" Target="http://www.city.kawagoe.saitama.jp/kurashi/bunkakyoyo/shogaigakushu/index.html" TargetMode="External"/><Relationship Id="rId32" Type="http://schemas.openxmlformats.org/officeDocument/2006/relationships/hyperlink" Target="http://www.town.yoshimi.saitama.jp/fresayoshimi/" TargetMode="External"/><Relationship Id="rId37" Type="http://schemas.openxmlformats.org/officeDocument/2006/relationships/hyperlink" Target="http://www.town.nagatoro..saitama.jp/" TargetMode="External"/><Relationship Id="rId40" Type="http://schemas.openxmlformats.org/officeDocument/2006/relationships/hyperlink" Target="http://www.city.kasukabe.lg.jp/bunka_sports/shougai/index.html" TargetMode="External"/><Relationship Id="rId45" Type="http://schemas.openxmlformats.org/officeDocument/2006/relationships/hyperlink" Target="http://www.city.yashio.lg.jp/" TargetMode="External"/><Relationship Id="rId5" Type="http://schemas.openxmlformats.org/officeDocument/2006/relationships/hyperlink" Target="http://www.town.minano.saitama.jp/section/kyoiku/" TargetMode="External"/><Relationship Id="rId15" Type="http://schemas.openxmlformats.org/officeDocument/2006/relationships/hyperlink" Target="http://www.city.kounosu.saitama.jp/kosodate/gakushu/index.html" TargetMode="External"/><Relationship Id="rId23" Type="http://schemas.openxmlformats.org/officeDocument/2006/relationships/hyperlink" Target="http://www.town.saitamq-ina.lg.jp/" TargetMode="External"/><Relationship Id="rId28" Type="http://schemas.openxmlformats.org/officeDocument/2006/relationships/hyperlink" Target="http://www.city.hidaka.lg.jp/soshiki/kyoiku/shogaigakushu/index.html" TargetMode="External"/><Relationship Id="rId36" Type="http://schemas.openxmlformats.org/officeDocument/2006/relationships/hyperlink" Target="http://www.city.chichibu.lg.jp/1050.html" TargetMode="External"/><Relationship Id="rId49" Type="http://schemas.openxmlformats.org/officeDocument/2006/relationships/hyperlink" Target="http://www.town.kawajima.saitama.jp/secure/2850/5th_syougai_sougou_plan.pdf" TargetMode="External"/><Relationship Id="rId10" Type="http://schemas.openxmlformats.org/officeDocument/2006/relationships/hyperlink" Target="https://www.city.hasuda.saitama.jp/" TargetMode="External"/><Relationship Id="rId19" Type="http://schemas.openxmlformats.org/officeDocument/2006/relationships/hyperlink" Target="http://www.city.asaka.lg.jp/site/kyoiku/" TargetMode="External"/><Relationship Id="rId31" Type="http://schemas.openxmlformats.org/officeDocument/2006/relationships/hyperlink" Target="http://www.town.ogawa.saitama.jp/category/1-8-1-0-0.html" TargetMode="External"/><Relationship Id="rId44" Type="http://schemas.openxmlformats.org/officeDocument/2006/relationships/hyperlink" Target="http://www.city.kuki.lg.jp/shisei/seisaku_keikaku/plan/kyoiku/manabist_plan.html" TargetMode="External"/><Relationship Id="rId4" Type="http://schemas.openxmlformats.org/officeDocument/2006/relationships/hyperlink" Target="http://www.town.kamikawa.saitama.jp/" TargetMode="External"/><Relationship Id="rId9" Type="http://schemas.openxmlformats.org/officeDocument/2006/relationships/hyperlink" Target="http://www.town.yorii.saitama.jp/" TargetMode="External"/><Relationship Id="rId14" Type="http://schemas.openxmlformats.org/officeDocument/2006/relationships/hyperlink" Target="http://www.city.kawaguchi.lg.jp/kbn/68050092/68050092.html" TargetMode="External"/><Relationship Id="rId22" Type="http://schemas.openxmlformats.org/officeDocument/2006/relationships/hyperlink" Target="http://www.city.niiza.lg.jp/soshiki/44/" TargetMode="External"/><Relationship Id="rId27" Type="http://schemas.openxmlformats.org/officeDocument/2006/relationships/hyperlink" Target="https://www.city.sakado.lg.jp/life/1/16/84" TargetMode="External"/><Relationship Id="rId30" Type="http://schemas.openxmlformats.org/officeDocument/2006/relationships/hyperlink" Target="http://www.town.ranzan.saitama.jp/" TargetMode="External"/><Relationship Id="rId35" Type="http://schemas.openxmlformats.org/officeDocument/2006/relationships/hyperlink" Target="http://www.town.kamisato.saitama.jp/" TargetMode="External"/><Relationship Id="rId43" Type="http://schemas.openxmlformats.org/officeDocument/2006/relationships/hyperlink" Target="http://www.city.koshigaya.saitama.jp/index.html" TargetMode="External"/><Relationship Id="rId48" Type="http://schemas.openxmlformats.org/officeDocument/2006/relationships/hyperlink" Target="http://www.town.matsubushi.lg.jp/" TargetMode="External"/><Relationship Id="rId8" Type="http://schemas.openxmlformats.org/officeDocument/2006/relationships/hyperlink" Target="http://www.town.yokoze.saitama.jp/" TargetMode="External"/><Relationship Id="rId51" Type="http://schemas.openxmlformats.org/officeDocument/2006/relationships/drawing" Target="../drawings/drawing7.xml"/><Relationship Id="rId3" Type="http://schemas.openxmlformats.org/officeDocument/2006/relationships/hyperlink" Target="http://www.town.saitama-misato.lg.jp/admini/mail.html" TargetMode="External"/><Relationship Id="rId12" Type="http://schemas.openxmlformats.org/officeDocument/2006/relationships/hyperlink" Target="http://www.city.higashimatsuyama.lg.jp/" TargetMode="External"/><Relationship Id="rId17" Type="http://schemas.openxmlformats.org/officeDocument/2006/relationships/hyperlink" Target="http://soka.mypl.net/soka_life_learn/" TargetMode="External"/><Relationship Id="rId25" Type="http://schemas.openxmlformats.org/officeDocument/2006/relationships/hyperlink" Target="http://www.city.tokorozawa.saitama.jp/" TargetMode="External"/><Relationship Id="rId33" Type="http://schemas.openxmlformats.org/officeDocument/2006/relationships/hyperlink" Target="http://www.town.hatoyama.saitama.jp/" TargetMode="External"/><Relationship Id="rId38" Type="http://schemas.openxmlformats.org/officeDocument/2006/relationships/hyperlink" Target="https://www.town.ogano.lg.jp/" TargetMode="External"/><Relationship Id="rId46" Type="http://schemas.openxmlformats.org/officeDocument/2006/relationships/hyperlink" Target="https://www.city.misato.lg.jp/7555.htm" TargetMode="External"/><Relationship Id="rId20" Type="http://schemas.openxmlformats.org/officeDocument/2006/relationships/hyperlink" Target="http://www.city.shiki.lg.jp/" TargetMode="External"/><Relationship Id="rId41" Type="http://schemas.openxmlformats.org/officeDocument/2006/relationships/hyperlink" Target="http://www.city.kasukabe.lg.jp/shisetsu-annai/category_search/kouminkan/index.html" TargetMode="External"/><Relationship Id="rId1" Type="http://schemas.openxmlformats.org/officeDocument/2006/relationships/hyperlink" Target="http://www.city.warabi.saitama.jp/" TargetMode="External"/><Relationship Id="rId6" Type="http://schemas.openxmlformats.org/officeDocument/2006/relationships/hyperlink" Target="http://www.city.kazo.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X86"/>
  <sheetViews>
    <sheetView tabSelected="1" zoomScaleNormal="100" zoomScaleSheetLayoutView="100" workbookViewId="0">
      <pane xSplit="1" ySplit="6" topLeftCell="B7" activePane="bottomRight" state="frozen"/>
      <selection pane="topRight" activeCell="B1" sqref="B1"/>
      <selection pane="bottomLeft" activeCell="A8" sqref="A8"/>
      <selection pane="bottomRight" activeCell="D7" sqref="D7"/>
    </sheetView>
  </sheetViews>
  <sheetFormatPr defaultRowHeight="13.5"/>
  <cols>
    <col min="1" max="1" width="1" style="8" customWidth="1"/>
    <col min="2" max="2" width="2.75" style="8" customWidth="1"/>
    <col min="3" max="3" width="7.125" style="8" customWidth="1"/>
    <col min="4" max="4" width="7.5" style="8" customWidth="1"/>
    <col min="5" max="6" width="5.75" style="8" customWidth="1"/>
    <col min="7" max="20" width="3.75" style="8" customWidth="1"/>
    <col min="21" max="21" width="5" style="8" customWidth="1"/>
    <col min="22" max="22" width="3.75" style="8" customWidth="1"/>
    <col min="23" max="23" width="1" style="8" customWidth="1"/>
    <col min="24" max="16384" width="9" style="8"/>
  </cols>
  <sheetData>
    <row r="1" spans="2:24" ht="18" customHeight="1">
      <c r="B1" s="75" t="s">
        <v>68</v>
      </c>
      <c r="C1" s="12"/>
      <c r="D1" s="12"/>
      <c r="E1" s="12"/>
      <c r="F1" s="12"/>
      <c r="G1" s="12"/>
      <c r="H1" s="12"/>
      <c r="I1" s="12"/>
      <c r="J1" s="12"/>
      <c r="K1" s="12"/>
      <c r="L1" s="12"/>
      <c r="M1" s="12"/>
      <c r="N1" s="12"/>
      <c r="O1" s="12"/>
      <c r="P1" s="12"/>
      <c r="Q1" s="12"/>
      <c r="R1" s="12"/>
      <c r="S1" s="12"/>
      <c r="T1" s="12"/>
      <c r="U1" s="12"/>
      <c r="V1" s="13"/>
    </row>
    <row r="2" spans="2:24" ht="9.9499999999999993" customHeight="1"/>
    <row r="3" spans="2:24" ht="18" customHeight="1">
      <c r="B3" s="295" t="s">
        <v>1752</v>
      </c>
      <c r="C3" s="14"/>
      <c r="D3" s="14"/>
      <c r="E3" s="14"/>
      <c r="F3" s="14"/>
      <c r="G3" s="14"/>
      <c r="H3" s="14"/>
      <c r="I3" s="14"/>
      <c r="J3" s="14"/>
      <c r="K3" s="14"/>
      <c r="L3" s="14"/>
      <c r="M3" s="14"/>
      <c r="N3" s="14"/>
      <c r="O3" s="14"/>
      <c r="P3" s="14"/>
      <c r="Q3" s="14"/>
      <c r="R3" s="14"/>
      <c r="S3" s="14"/>
      <c r="T3" s="14"/>
      <c r="U3" s="14"/>
      <c r="V3" s="14"/>
    </row>
    <row r="4" spans="2:24" ht="18" customHeight="1">
      <c r="B4" s="1211"/>
      <c r="C4" s="1219"/>
      <c r="D4" s="1224" t="s">
        <v>69</v>
      </c>
      <c r="E4" s="1225"/>
      <c r="F4" s="1226"/>
      <c r="G4" s="1224" t="s">
        <v>70</v>
      </c>
      <c r="H4" s="1225"/>
      <c r="I4" s="1225"/>
      <c r="J4" s="1225"/>
      <c r="K4" s="1225"/>
      <c r="L4" s="1225"/>
      <c r="M4" s="1225"/>
      <c r="N4" s="1225"/>
      <c r="O4" s="1225"/>
      <c r="P4" s="1225"/>
      <c r="Q4" s="1225"/>
      <c r="R4" s="1225"/>
      <c r="S4" s="1225"/>
      <c r="T4" s="1226"/>
      <c r="U4" s="1231" t="s">
        <v>71</v>
      </c>
      <c r="V4" s="1232"/>
    </row>
    <row r="5" spans="2:24" ht="31.5" customHeight="1">
      <c r="B5" s="1220"/>
      <c r="C5" s="1221"/>
      <c r="D5" s="1229" t="s">
        <v>151</v>
      </c>
      <c r="E5" s="1229" t="s">
        <v>152</v>
      </c>
      <c r="F5" s="1229" t="s">
        <v>153</v>
      </c>
      <c r="G5" s="1227" t="s">
        <v>72</v>
      </c>
      <c r="H5" s="1228"/>
      <c r="I5" s="1227" t="s">
        <v>154</v>
      </c>
      <c r="J5" s="1228"/>
      <c r="K5" s="1227" t="s">
        <v>73</v>
      </c>
      <c r="L5" s="1228"/>
      <c r="M5" s="1227" t="s">
        <v>74</v>
      </c>
      <c r="N5" s="1228"/>
      <c r="O5" s="1227" t="s">
        <v>75</v>
      </c>
      <c r="P5" s="1228"/>
      <c r="Q5" s="1227" t="s">
        <v>76</v>
      </c>
      <c r="R5" s="1228"/>
      <c r="S5" s="1227" t="s">
        <v>77</v>
      </c>
      <c r="T5" s="1228"/>
      <c r="U5" s="1233"/>
      <c r="V5" s="1234"/>
    </row>
    <row r="6" spans="2:24" ht="18" customHeight="1">
      <c r="B6" s="1222"/>
      <c r="C6" s="1223"/>
      <c r="D6" s="1230"/>
      <c r="E6" s="1230"/>
      <c r="F6" s="1230"/>
      <c r="G6" s="2"/>
      <c r="H6" s="9" t="s">
        <v>78</v>
      </c>
      <c r="I6" s="2"/>
      <c r="J6" s="9" t="s">
        <v>78</v>
      </c>
      <c r="K6" s="2"/>
      <c r="L6" s="9" t="s">
        <v>78</v>
      </c>
      <c r="M6" s="10"/>
      <c r="N6" s="3" t="s">
        <v>78</v>
      </c>
      <c r="O6" s="2"/>
      <c r="P6" s="9" t="s">
        <v>78</v>
      </c>
      <c r="Q6" s="2"/>
      <c r="R6" s="9" t="s">
        <v>78</v>
      </c>
      <c r="S6" s="2"/>
      <c r="T6" s="9" t="s">
        <v>78</v>
      </c>
      <c r="U6" s="4"/>
      <c r="V6" s="9" t="s">
        <v>78</v>
      </c>
    </row>
    <row r="7" spans="2:24" ht="55.5" customHeight="1">
      <c r="B7" s="1235" t="s">
        <v>0</v>
      </c>
      <c r="C7" s="1213"/>
      <c r="D7" s="98">
        <v>26</v>
      </c>
      <c r="E7" s="97"/>
      <c r="F7" s="98">
        <v>37</v>
      </c>
      <c r="G7" s="99">
        <v>154</v>
      </c>
      <c r="H7" s="100"/>
      <c r="I7" s="95"/>
      <c r="J7" s="100"/>
      <c r="K7" s="95">
        <v>175</v>
      </c>
      <c r="L7" s="101">
        <v>10</v>
      </c>
      <c r="M7" s="95">
        <v>46</v>
      </c>
      <c r="N7" s="102">
        <v>3</v>
      </c>
      <c r="O7" s="95"/>
      <c r="P7" s="100"/>
      <c r="Q7" s="95">
        <v>28</v>
      </c>
      <c r="R7" s="100"/>
      <c r="S7" s="95"/>
      <c r="T7" s="100"/>
      <c r="U7" s="95">
        <f>SUM(D7:G7,I7,K7,M7,O7,Q7,S7)</f>
        <v>466</v>
      </c>
      <c r="V7" s="96">
        <f>SUM(H7,J7,L7,N7,P7,R7,T7)</f>
        <v>13</v>
      </c>
      <c r="X7" s="69"/>
    </row>
    <row r="8" spans="2:24" ht="18" customHeight="1">
      <c r="B8" s="1215" t="s">
        <v>1</v>
      </c>
      <c r="C8" s="70" t="s">
        <v>2</v>
      </c>
      <c r="D8" s="916">
        <v>4</v>
      </c>
      <c r="E8" s="103"/>
      <c r="F8" s="139">
        <v>10</v>
      </c>
      <c r="G8" s="162">
        <v>68</v>
      </c>
      <c r="H8" s="917">
        <v>13</v>
      </c>
      <c r="I8" s="161"/>
      <c r="J8" s="918"/>
      <c r="K8" s="162">
        <v>52</v>
      </c>
      <c r="L8" s="167"/>
      <c r="M8" s="161">
        <v>58</v>
      </c>
      <c r="N8" s="918"/>
      <c r="O8" s="162">
        <v>2</v>
      </c>
      <c r="P8" s="917">
        <v>1</v>
      </c>
      <c r="Q8" s="161"/>
      <c r="R8" s="918"/>
      <c r="S8" s="162"/>
      <c r="T8" s="917">
        <v>2</v>
      </c>
      <c r="U8" s="193">
        <v>194</v>
      </c>
      <c r="V8" s="125">
        <v>16</v>
      </c>
    </row>
    <row r="9" spans="2:24" ht="18" customHeight="1">
      <c r="B9" s="1215"/>
      <c r="C9" s="71" t="s">
        <v>3</v>
      </c>
      <c r="D9" s="104">
        <v>3</v>
      </c>
      <c r="E9" s="105"/>
      <c r="F9" s="130">
        <v>6</v>
      </c>
      <c r="G9" s="106"/>
      <c r="H9" s="108">
        <v>40</v>
      </c>
      <c r="I9" s="109"/>
      <c r="J9" s="107"/>
      <c r="K9" s="106"/>
      <c r="L9" s="108"/>
      <c r="M9" s="109"/>
      <c r="N9" s="107"/>
      <c r="O9" s="106"/>
      <c r="P9" s="108"/>
      <c r="Q9" s="109"/>
      <c r="R9" s="107"/>
      <c r="S9" s="106"/>
      <c r="T9" s="108"/>
      <c r="U9" s="112">
        <f t="shared" ref="U9:U42" si="0">SUM(D9:G9,I9,K9,M9,O9,Q9,S9)</f>
        <v>9</v>
      </c>
      <c r="V9" s="129"/>
    </row>
    <row r="10" spans="2:24" ht="18" customHeight="1">
      <c r="B10" s="1215"/>
      <c r="C10" s="71" t="s">
        <v>4</v>
      </c>
      <c r="D10" s="104">
        <v>2</v>
      </c>
      <c r="E10" s="105"/>
      <c r="F10" s="130">
        <v>21</v>
      </c>
      <c r="G10" s="106">
        <v>12</v>
      </c>
      <c r="H10" s="108"/>
      <c r="I10" s="109"/>
      <c r="J10" s="107"/>
      <c r="K10" s="106">
        <v>15</v>
      </c>
      <c r="L10" s="108"/>
      <c r="M10" s="109"/>
      <c r="N10" s="107"/>
      <c r="O10" s="106"/>
      <c r="P10" s="108"/>
      <c r="Q10" s="109"/>
      <c r="R10" s="107">
        <v>1</v>
      </c>
      <c r="S10" s="106"/>
      <c r="T10" s="108"/>
      <c r="U10" s="112">
        <f t="shared" si="0"/>
        <v>50</v>
      </c>
      <c r="V10" s="129">
        <f t="shared" ref="V10:V42" si="1">SUM(H10,J10,L10,N10,P10,R10,T10)</f>
        <v>1</v>
      </c>
    </row>
    <row r="11" spans="2:24" ht="18" customHeight="1">
      <c r="B11" s="1215"/>
      <c r="C11" s="71" t="s">
        <v>5</v>
      </c>
      <c r="D11" s="104"/>
      <c r="E11" s="105"/>
      <c r="F11" s="130">
        <v>8</v>
      </c>
      <c r="G11" s="106">
        <v>18</v>
      </c>
      <c r="H11" s="108"/>
      <c r="I11" s="109"/>
      <c r="J11" s="107"/>
      <c r="K11" s="106">
        <v>13</v>
      </c>
      <c r="L11" s="108"/>
      <c r="M11" s="109">
        <v>4</v>
      </c>
      <c r="N11" s="107"/>
      <c r="O11" s="106"/>
      <c r="P11" s="108"/>
      <c r="Q11" s="109"/>
      <c r="R11" s="107"/>
      <c r="S11" s="106"/>
      <c r="T11" s="108"/>
      <c r="U11" s="112">
        <f t="shared" si="0"/>
        <v>43</v>
      </c>
      <c r="V11" s="129"/>
    </row>
    <row r="12" spans="2:24" ht="18" customHeight="1">
      <c r="B12" s="1215"/>
      <c r="C12" s="11" t="s">
        <v>6</v>
      </c>
      <c r="D12" s="152">
        <v>1</v>
      </c>
      <c r="E12" s="156"/>
      <c r="F12" s="158">
        <v>9</v>
      </c>
      <c r="G12" s="148">
        <v>3</v>
      </c>
      <c r="H12" s="163">
        <v>15</v>
      </c>
      <c r="I12" s="154"/>
      <c r="J12" s="165"/>
      <c r="K12" s="148">
        <v>9</v>
      </c>
      <c r="L12" s="168"/>
      <c r="M12" s="154">
        <v>3</v>
      </c>
      <c r="N12" s="165"/>
      <c r="O12" s="148"/>
      <c r="P12" s="163">
        <v>4</v>
      </c>
      <c r="Q12" s="154"/>
      <c r="R12" s="165"/>
      <c r="S12" s="148"/>
      <c r="T12" s="163"/>
      <c r="U12" s="112">
        <f t="shared" si="0"/>
        <v>25</v>
      </c>
      <c r="V12" s="129">
        <f t="shared" si="1"/>
        <v>19</v>
      </c>
    </row>
    <row r="13" spans="2:24" ht="18" customHeight="1">
      <c r="B13" s="1215"/>
      <c r="C13" s="11" t="s">
        <v>7</v>
      </c>
      <c r="D13" s="104"/>
      <c r="E13" s="105"/>
      <c r="F13" s="130">
        <v>4</v>
      </c>
      <c r="G13" s="106"/>
      <c r="H13" s="108">
        <v>10.5</v>
      </c>
      <c r="I13" s="109"/>
      <c r="J13" s="107"/>
      <c r="K13" s="106">
        <v>2</v>
      </c>
      <c r="L13" s="108"/>
      <c r="M13" s="109">
        <v>5</v>
      </c>
      <c r="N13" s="107">
        <v>2</v>
      </c>
      <c r="O13" s="106"/>
      <c r="P13" s="108"/>
      <c r="Q13" s="109"/>
      <c r="R13" s="107"/>
      <c r="S13" s="106"/>
      <c r="T13" s="108"/>
      <c r="U13" s="112">
        <f t="shared" si="0"/>
        <v>11</v>
      </c>
      <c r="V13" s="129">
        <f t="shared" si="1"/>
        <v>12.5</v>
      </c>
    </row>
    <row r="14" spans="2:24" ht="18" customHeight="1">
      <c r="B14" s="1215"/>
      <c r="C14" s="11" t="s">
        <v>8</v>
      </c>
      <c r="D14" s="110">
        <v>3</v>
      </c>
      <c r="E14" s="111"/>
      <c r="F14" s="128">
        <v>11</v>
      </c>
      <c r="G14" s="106">
        <v>23</v>
      </c>
      <c r="H14" s="108"/>
      <c r="I14" s="109"/>
      <c r="J14" s="107"/>
      <c r="K14" s="106">
        <v>19</v>
      </c>
      <c r="L14" s="108"/>
      <c r="M14" s="109">
        <v>13</v>
      </c>
      <c r="N14" s="107"/>
      <c r="O14" s="106"/>
      <c r="P14" s="108"/>
      <c r="Q14" s="109"/>
      <c r="R14" s="107"/>
      <c r="S14" s="106"/>
      <c r="T14" s="108"/>
      <c r="U14" s="112">
        <f t="shared" si="0"/>
        <v>69</v>
      </c>
      <c r="V14" s="129"/>
    </row>
    <row r="15" spans="2:24" ht="18" customHeight="1">
      <c r="B15" s="1215"/>
      <c r="C15" s="11" t="s">
        <v>9</v>
      </c>
      <c r="D15" s="110">
        <v>1</v>
      </c>
      <c r="E15" s="111"/>
      <c r="F15" s="128">
        <v>11</v>
      </c>
      <c r="G15" s="112">
        <v>5</v>
      </c>
      <c r="H15" s="114">
        <v>3</v>
      </c>
      <c r="I15" s="115"/>
      <c r="J15" s="113"/>
      <c r="K15" s="112">
        <v>9</v>
      </c>
      <c r="L15" s="114">
        <v>5</v>
      </c>
      <c r="M15" s="115"/>
      <c r="N15" s="113">
        <v>1</v>
      </c>
      <c r="O15" s="112"/>
      <c r="P15" s="114"/>
      <c r="Q15" s="115"/>
      <c r="R15" s="113"/>
      <c r="S15" s="112">
        <v>3</v>
      </c>
      <c r="T15" s="114"/>
      <c r="U15" s="112">
        <f t="shared" si="0"/>
        <v>29</v>
      </c>
      <c r="V15" s="129">
        <f t="shared" si="1"/>
        <v>9</v>
      </c>
    </row>
    <row r="16" spans="2:24" ht="18" customHeight="1">
      <c r="B16" s="1215"/>
      <c r="C16" s="71" t="s">
        <v>10</v>
      </c>
      <c r="D16" s="104"/>
      <c r="E16" s="105"/>
      <c r="F16" s="130">
        <v>15</v>
      </c>
      <c r="G16" s="106">
        <v>13</v>
      </c>
      <c r="H16" s="108"/>
      <c r="I16" s="109"/>
      <c r="J16" s="107"/>
      <c r="K16" s="106">
        <v>8</v>
      </c>
      <c r="L16" s="108"/>
      <c r="M16" s="109"/>
      <c r="N16" s="107"/>
      <c r="O16" s="106"/>
      <c r="P16" s="108"/>
      <c r="Q16" s="109"/>
      <c r="R16" s="107"/>
      <c r="S16" s="106"/>
      <c r="T16" s="108"/>
      <c r="U16" s="112">
        <f t="shared" si="0"/>
        <v>36</v>
      </c>
      <c r="V16" s="129"/>
    </row>
    <row r="17" spans="2:22" ht="18" customHeight="1">
      <c r="B17" s="1215"/>
      <c r="C17" s="71" t="s">
        <v>11</v>
      </c>
      <c r="D17" s="116">
        <v>4</v>
      </c>
      <c r="E17" s="117"/>
      <c r="F17" s="159">
        <v>14</v>
      </c>
      <c r="G17" s="118">
        <v>16</v>
      </c>
      <c r="H17" s="120"/>
      <c r="I17" s="121"/>
      <c r="J17" s="119">
        <v>14</v>
      </c>
      <c r="K17" s="112">
        <v>13</v>
      </c>
      <c r="L17" s="108"/>
      <c r="M17" s="121">
        <v>4</v>
      </c>
      <c r="N17" s="119"/>
      <c r="O17" s="118"/>
      <c r="P17" s="120"/>
      <c r="Q17" s="121"/>
      <c r="R17" s="119"/>
      <c r="S17" s="118"/>
      <c r="T17" s="120"/>
      <c r="U17" s="112">
        <f t="shared" si="0"/>
        <v>51</v>
      </c>
      <c r="V17" s="129">
        <f t="shared" si="1"/>
        <v>14</v>
      </c>
    </row>
    <row r="18" spans="2:22" ht="18" customHeight="1">
      <c r="B18" s="1215"/>
      <c r="C18" s="71" t="s">
        <v>12</v>
      </c>
      <c r="D18" s="152"/>
      <c r="E18" s="156"/>
      <c r="F18" s="158">
        <v>9</v>
      </c>
      <c r="G18" s="148">
        <v>12</v>
      </c>
      <c r="H18" s="163">
        <v>6</v>
      </c>
      <c r="I18" s="154"/>
      <c r="J18" s="165"/>
      <c r="K18" s="148"/>
      <c r="L18" s="168"/>
      <c r="M18" s="154">
        <v>6</v>
      </c>
      <c r="N18" s="165"/>
      <c r="O18" s="148"/>
      <c r="P18" s="163"/>
      <c r="Q18" s="154"/>
      <c r="R18" s="165"/>
      <c r="S18" s="148"/>
      <c r="T18" s="163"/>
      <c r="U18" s="112">
        <f t="shared" si="0"/>
        <v>27</v>
      </c>
      <c r="V18" s="129">
        <f t="shared" si="1"/>
        <v>6</v>
      </c>
    </row>
    <row r="19" spans="2:22" ht="18" customHeight="1">
      <c r="B19" s="1215"/>
      <c r="C19" s="71" t="s">
        <v>13</v>
      </c>
      <c r="D19" s="104">
        <v>1</v>
      </c>
      <c r="E19" s="105"/>
      <c r="F19" s="130">
        <v>15</v>
      </c>
      <c r="G19" s="106"/>
      <c r="H19" s="108"/>
      <c r="I19" s="109"/>
      <c r="J19" s="107"/>
      <c r="K19" s="106"/>
      <c r="L19" s="108"/>
      <c r="M19" s="109"/>
      <c r="N19" s="107"/>
      <c r="O19" s="106"/>
      <c r="P19" s="108"/>
      <c r="Q19" s="109"/>
      <c r="R19" s="107"/>
      <c r="S19" s="106"/>
      <c r="T19" s="108"/>
      <c r="U19" s="112">
        <f t="shared" si="0"/>
        <v>16</v>
      </c>
      <c r="V19" s="129"/>
    </row>
    <row r="20" spans="2:22" ht="18" customHeight="1">
      <c r="B20" s="1215"/>
      <c r="C20" s="19" t="s">
        <v>14</v>
      </c>
      <c r="D20" s="153">
        <v>1</v>
      </c>
      <c r="E20" s="157"/>
      <c r="F20" s="160">
        <v>8</v>
      </c>
      <c r="G20" s="151">
        <v>15</v>
      </c>
      <c r="H20" s="164"/>
      <c r="I20" s="155"/>
      <c r="J20" s="166"/>
      <c r="K20" s="151">
        <v>11</v>
      </c>
      <c r="L20" s="169"/>
      <c r="M20" s="155"/>
      <c r="N20" s="166">
        <v>1</v>
      </c>
      <c r="O20" s="151"/>
      <c r="P20" s="164"/>
      <c r="Q20" s="155"/>
      <c r="R20" s="166"/>
      <c r="S20" s="171">
        <v>11</v>
      </c>
      <c r="T20" s="172"/>
      <c r="U20" s="123">
        <f t="shared" si="0"/>
        <v>46</v>
      </c>
      <c r="V20" s="194">
        <f t="shared" si="1"/>
        <v>1</v>
      </c>
    </row>
    <row r="21" spans="2:22" ht="18" customHeight="1">
      <c r="B21" s="1216" t="s">
        <v>15</v>
      </c>
      <c r="C21" s="70" t="s">
        <v>16</v>
      </c>
      <c r="D21" s="103">
        <v>2</v>
      </c>
      <c r="E21" s="103"/>
      <c r="F21" s="103">
        <v>7</v>
      </c>
      <c r="G21" s="126">
        <v>34</v>
      </c>
      <c r="H21" s="170">
        <v>99</v>
      </c>
      <c r="I21" s="126"/>
      <c r="J21" s="170"/>
      <c r="K21" s="126">
        <v>47</v>
      </c>
      <c r="L21" s="170"/>
      <c r="M21" s="126">
        <v>20</v>
      </c>
      <c r="N21" s="170"/>
      <c r="O21" s="126"/>
      <c r="P21" s="170"/>
      <c r="Q21" s="126"/>
      <c r="R21" s="170"/>
      <c r="S21" s="126"/>
      <c r="T21" s="170"/>
      <c r="U21" s="193">
        <f t="shared" si="0"/>
        <v>110</v>
      </c>
      <c r="V21" s="125">
        <f t="shared" si="1"/>
        <v>99</v>
      </c>
    </row>
    <row r="22" spans="2:22" ht="18" customHeight="1">
      <c r="B22" s="1217"/>
      <c r="C22" s="71" t="s">
        <v>17</v>
      </c>
      <c r="D22" s="105">
        <v>3</v>
      </c>
      <c r="E22" s="105"/>
      <c r="F22" s="105">
        <v>23</v>
      </c>
      <c r="G22" s="106">
        <v>26</v>
      </c>
      <c r="H22" s="108">
        <v>24</v>
      </c>
      <c r="I22" s="106">
        <v>10</v>
      </c>
      <c r="J22" s="108"/>
      <c r="K22" s="106">
        <v>23</v>
      </c>
      <c r="L22" s="108"/>
      <c r="M22" s="106">
        <v>4</v>
      </c>
      <c r="N22" s="108">
        <v>1</v>
      </c>
      <c r="O22" s="106"/>
      <c r="P22" s="108"/>
      <c r="Q22" s="106">
        <v>2</v>
      </c>
      <c r="R22" s="108"/>
      <c r="S22" s="106"/>
      <c r="T22" s="108"/>
      <c r="U22" s="112">
        <f t="shared" si="0"/>
        <v>91</v>
      </c>
      <c r="V22" s="129">
        <f t="shared" si="1"/>
        <v>25</v>
      </c>
    </row>
    <row r="23" spans="2:22" ht="18" customHeight="1">
      <c r="B23" s="1217"/>
      <c r="C23" s="71" t="s">
        <v>18</v>
      </c>
      <c r="D23" s="105">
        <v>1</v>
      </c>
      <c r="E23" s="105"/>
      <c r="F23" s="105">
        <v>15</v>
      </c>
      <c r="G23" s="106"/>
      <c r="H23" s="108">
        <v>33</v>
      </c>
      <c r="I23" s="106"/>
      <c r="J23" s="108"/>
      <c r="K23" s="106">
        <v>11</v>
      </c>
      <c r="L23" s="108">
        <v>3</v>
      </c>
      <c r="M23" s="106">
        <v>4</v>
      </c>
      <c r="N23" s="108"/>
      <c r="O23" s="106"/>
      <c r="P23" s="108"/>
      <c r="Q23" s="106"/>
      <c r="R23" s="108"/>
      <c r="S23" s="106">
        <v>3</v>
      </c>
      <c r="T23" s="108"/>
      <c r="U23" s="112">
        <f t="shared" si="0"/>
        <v>34</v>
      </c>
      <c r="V23" s="129">
        <f t="shared" si="1"/>
        <v>36</v>
      </c>
    </row>
    <row r="24" spans="2:22" ht="18" customHeight="1">
      <c r="B24" s="1217"/>
      <c r="C24" s="71" t="s">
        <v>19</v>
      </c>
      <c r="D24" s="156">
        <v>1</v>
      </c>
      <c r="E24" s="156"/>
      <c r="F24" s="156"/>
      <c r="G24" s="148"/>
      <c r="H24" s="163"/>
      <c r="I24" s="148"/>
      <c r="J24" s="163"/>
      <c r="K24" s="148"/>
      <c r="L24" s="168"/>
      <c r="M24" s="148"/>
      <c r="N24" s="163"/>
      <c r="O24" s="148"/>
      <c r="P24" s="163"/>
      <c r="Q24" s="148"/>
      <c r="R24" s="163"/>
      <c r="S24" s="148"/>
      <c r="T24" s="163"/>
      <c r="U24" s="112">
        <f t="shared" si="0"/>
        <v>1</v>
      </c>
      <c r="V24" s="129"/>
    </row>
    <row r="25" spans="2:22" ht="18" customHeight="1">
      <c r="B25" s="1217"/>
      <c r="C25" s="71" t="s">
        <v>20</v>
      </c>
      <c r="D25" s="105">
        <v>1</v>
      </c>
      <c r="E25" s="105"/>
      <c r="F25" s="105">
        <v>13</v>
      </c>
      <c r="G25" s="106">
        <v>6</v>
      </c>
      <c r="H25" s="108">
        <v>47</v>
      </c>
      <c r="I25" s="106"/>
      <c r="J25" s="108"/>
      <c r="K25" s="106">
        <v>10</v>
      </c>
      <c r="L25" s="108"/>
      <c r="M25" s="106"/>
      <c r="N25" s="108"/>
      <c r="O25" s="106"/>
      <c r="P25" s="108"/>
      <c r="Q25" s="106">
        <v>3</v>
      </c>
      <c r="R25" s="108"/>
      <c r="S25" s="106"/>
      <c r="T25" s="108"/>
      <c r="U25" s="112">
        <v>33</v>
      </c>
      <c r="V25" s="129">
        <v>47</v>
      </c>
    </row>
    <row r="26" spans="2:22" ht="18" customHeight="1">
      <c r="B26" s="1217"/>
      <c r="C26" s="71" t="s">
        <v>21</v>
      </c>
      <c r="D26" s="156">
        <v>2</v>
      </c>
      <c r="E26" s="156"/>
      <c r="F26" s="156">
        <v>4</v>
      </c>
      <c r="G26" s="106">
        <v>31</v>
      </c>
      <c r="H26" s="163"/>
      <c r="I26" s="148"/>
      <c r="J26" s="163"/>
      <c r="K26" s="148">
        <v>16</v>
      </c>
      <c r="L26" s="168"/>
      <c r="M26" s="148">
        <v>13</v>
      </c>
      <c r="N26" s="163"/>
      <c r="O26" s="106">
        <v>3</v>
      </c>
      <c r="P26" s="163"/>
      <c r="Q26" s="148"/>
      <c r="R26" s="163"/>
      <c r="S26" s="148"/>
      <c r="T26" s="163"/>
      <c r="U26" s="112">
        <f t="shared" si="0"/>
        <v>69</v>
      </c>
      <c r="V26" s="129"/>
    </row>
    <row r="27" spans="2:22" ht="18" customHeight="1">
      <c r="B27" s="1217"/>
      <c r="C27" s="11" t="s">
        <v>22</v>
      </c>
      <c r="D27" s="111">
        <v>2</v>
      </c>
      <c r="E27" s="111"/>
      <c r="F27" s="111">
        <v>14</v>
      </c>
      <c r="G27" s="112">
        <v>17</v>
      </c>
      <c r="H27" s="114"/>
      <c r="I27" s="112"/>
      <c r="J27" s="114"/>
      <c r="K27" s="112"/>
      <c r="L27" s="114"/>
      <c r="M27" s="112">
        <v>7</v>
      </c>
      <c r="N27" s="114"/>
      <c r="O27" s="112"/>
      <c r="P27" s="114"/>
      <c r="Q27" s="112"/>
      <c r="R27" s="114"/>
      <c r="S27" s="112"/>
      <c r="T27" s="114"/>
      <c r="U27" s="112">
        <f t="shared" si="0"/>
        <v>40</v>
      </c>
      <c r="V27" s="129"/>
    </row>
    <row r="28" spans="2:22" ht="18" customHeight="1">
      <c r="B28" s="1217"/>
      <c r="C28" s="71" t="s">
        <v>23</v>
      </c>
      <c r="D28" s="105">
        <v>2</v>
      </c>
      <c r="E28" s="105"/>
      <c r="F28" s="105">
        <v>4</v>
      </c>
      <c r="G28" s="106">
        <v>25</v>
      </c>
      <c r="H28" s="108"/>
      <c r="I28" s="106"/>
      <c r="J28" s="108"/>
      <c r="K28" s="106">
        <v>9</v>
      </c>
      <c r="L28" s="108">
        <v>1</v>
      </c>
      <c r="M28" s="106">
        <v>5</v>
      </c>
      <c r="N28" s="108">
        <v>2</v>
      </c>
      <c r="O28" s="106"/>
      <c r="P28" s="108"/>
      <c r="Q28" s="106"/>
      <c r="R28" s="108"/>
      <c r="S28" s="106"/>
      <c r="T28" s="108"/>
      <c r="U28" s="112">
        <f t="shared" si="0"/>
        <v>45</v>
      </c>
      <c r="V28" s="129">
        <f t="shared" si="1"/>
        <v>3</v>
      </c>
    </row>
    <row r="29" spans="2:22" ht="18" customHeight="1">
      <c r="B29" s="1217"/>
      <c r="C29" s="71" t="s">
        <v>24</v>
      </c>
      <c r="D29" s="105"/>
      <c r="E29" s="105"/>
      <c r="F29" s="105">
        <v>12</v>
      </c>
      <c r="G29" s="106"/>
      <c r="H29" s="108"/>
      <c r="I29" s="106"/>
      <c r="J29" s="108"/>
      <c r="K29" s="106"/>
      <c r="L29" s="108"/>
      <c r="M29" s="106"/>
      <c r="N29" s="108"/>
      <c r="O29" s="106"/>
      <c r="P29" s="108"/>
      <c r="Q29" s="106">
        <v>2</v>
      </c>
      <c r="R29" s="108">
        <v>1</v>
      </c>
      <c r="S29" s="106"/>
      <c r="T29" s="108"/>
      <c r="U29" s="112">
        <f t="shared" si="0"/>
        <v>14</v>
      </c>
      <c r="V29" s="129">
        <f t="shared" si="1"/>
        <v>1</v>
      </c>
    </row>
    <row r="30" spans="2:22" ht="18" customHeight="1">
      <c r="B30" s="1217"/>
      <c r="C30" s="71" t="s">
        <v>25</v>
      </c>
      <c r="D30" s="105">
        <v>2</v>
      </c>
      <c r="E30" s="105"/>
      <c r="F30" s="105">
        <v>9</v>
      </c>
      <c r="G30" s="106">
        <v>9</v>
      </c>
      <c r="H30" s="108">
        <v>10</v>
      </c>
      <c r="I30" s="106"/>
      <c r="J30" s="108"/>
      <c r="K30" s="106">
        <v>3</v>
      </c>
      <c r="L30" s="108"/>
      <c r="M30" s="106"/>
      <c r="N30" s="108">
        <v>3</v>
      </c>
      <c r="O30" s="106"/>
      <c r="P30" s="108"/>
      <c r="Q30" s="106"/>
      <c r="R30" s="108"/>
      <c r="S30" s="106"/>
      <c r="T30" s="108"/>
      <c r="U30" s="112">
        <f t="shared" si="0"/>
        <v>23</v>
      </c>
      <c r="V30" s="129">
        <f t="shared" si="1"/>
        <v>13</v>
      </c>
    </row>
    <row r="31" spans="2:22" ht="18" customHeight="1">
      <c r="B31" s="1217"/>
      <c r="C31" s="11" t="s">
        <v>26</v>
      </c>
      <c r="D31" s="105"/>
      <c r="E31" s="105"/>
      <c r="F31" s="105">
        <v>10</v>
      </c>
      <c r="G31" s="106">
        <v>15</v>
      </c>
      <c r="H31" s="108"/>
      <c r="I31" s="106"/>
      <c r="J31" s="108"/>
      <c r="K31" s="106"/>
      <c r="L31" s="108"/>
      <c r="M31" s="106">
        <v>10</v>
      </c>
      <c r="N31" s="108"/>
      <c r="O31" s="106"/>
      <c r="P31" s="108"/>
      <c r="Q31" s="106"/>
      <c r="R31" s="108"/>
      <c r="S31" s="106"/>
      <c r="T31" s="108"/>
      <c r="U31" s="112">
        <f t="shared" si="0"/>
        <v>35</v>
      </c>
      <c r="V31" s="129"/>
    </row>
    <row r="32" spans="2:22" ht="18" customHeight="1">
      <c r="B32" s="1217"/>
      <c r="C32" s="71" t="s">
        <v>27</v>
      </c>
      <c r="D32" s="105">
        <v>2</v>
      </c>
      <c r="E32" s="105"/>
      <c r="F32" s="105">
        <v>1</v>
      </c>
      <c r="G32" s="106">
        <v>7</v>
      </c>
      <c r="H32" s="108">
        <v>2</v>
      </c>
      <c r="I32" s="106"/>
      <c r="J32" s="108"/>
      <c r="K32" s="106">
        <v>7</v>
      </c>
      <c r="L32" s="108"/>
      <c r="M32" s="106">
        <v>5</v>
      </c>
      <c r="N32" s="108">
        <v>1</v>
      </c>
      <c r="O32" s="106"/>
      <c r="P32" s="108"/>
      <c r="Q32" s="106"/>
      <c r="R32" s="108"/>
      <c r="S32" s="106"/>
      <c r="T32" s="108"/>
      <c r="U32" s="112">
        <f t="shared" si="0"/>
        <v>22</v>
      </c>
      <c r="V32" s="129">
        <f t="shared" si="1"/>
        <v>3</v>
      </c>
    </row>
    <row r="33" spans="2:22" ht="18" customHeight="1">
      <c r="B33" s="1217"/>
      <c r="C33" s="68" t="s">
        <v>28</v>
      </c>
      <c r="D33" s="111"/>
      <c r="E33" s="111"/>
      <c r="F33" s="111">
        <v>5</v>
      </c>
      <c r="G33" s="112">
        <v>6</v>
      </c>
      <c r="H33" s="114">
        <v>1</v>
      </c>
      <c r="I33" s="112"/>
      <c r="J33" s="114"/>
      <c r="K33" s="112"/>
      <c r="L33" s="114"/>
      <c r="M33" s="112">
        <v>4</v>
      </c>
      <c r="N33" s="114">
        <v>2</v>
      </c>
      <c r="O33" s="112"/>
      <c r="P33" s="114"/>
      <c r="Q33" s="112"/>
      <c r="R33" s="114"/>
      <c r="S33" s="112">
        <v>2</v>
      </c>
      <c r="T33" s="114">
        <v>2</v>
      </c>
      <c r="U33" s="112">
        <f t="shared" si="0"/>
        <v>17</v>
      </c>
      <c r="V33" s="129">
        <f t="shared" si="1"/>
        <v>5</v>
      </c>
    </row>
    <row r="34" spans="2:22" ht="18" customHeight="1">
      <c r="B34" s="1217"/>
      <c r="C34" s="11" t="s">
        <v>29</v>
      </c>
      <c r="D34" s="111"/>
      <c r="E34" s="111"/>
      <c r="F34" s="111">
        <v>9</v>
      </c>
      <c r="G34" s="112"/>
      <c r="H34" s="114">
        <v>3</v>
      </c>
      <c r="I34" s="112"/>
      <c r="J34" s="114"/>
      <c r="K34" s="112"/>
      <c r="L34" s="114">
        <v>1</v>
      </c>
      <c r="M34" s="112"/>
      <c r="N34" s="114"/>
      <c r="O34" s="112"/>
      <c r="P34" s="114"/>
      <c r="Q34" s="112"/>
      <c r="R34" s="114"/>
      <c r="S34" s="112"/>
      <c r="T34" s="114"/>
      <c r="U34" s="112">
        <f t="shared" si="0"/>
        <v>9</v>
      </c>
      <c r="V34" s="129">
        <f t="shared" si="1"/>
        <v>4</v>
      </c>
    </row>
    <row r="35" spans="2:22" ht="18" customHeight="1">
      <c r="B35" s="1217"/>
      <c r="C35" s="71" t="s">
        <v>30</v>
      </c>
      <c r="D35" s="105"/>
      <c r="E35" s="105"/>
      <c r="F35" s="105">
        <v>4</v>
      </c>
      <c r="G35" s="106"/>
      <c r="H35" s="108">
        <v>1</v>
      </c>
      <c r="I35" s="106"/>
      <c r="J35" s="108"/>
      <c r="K35" s="106">
        <v>3</v>
      </c>
      <c r="L35" s="108">
        <v>1</v>
      </c>
      <c r="M35" s="106">
        <v>2</v>
      </c>
      <c r="N35" s="108">
        <v>1</v>
      </c>
      <c r="O35" s="106"/>
      <c r="P35" s="108"/>
      <c r="Q35" s="106"/>
      <c r="R35" s="108"/>
      <c r="S35" s="106"/>
      <c r="T35" s="108"/>
      <c r="U35" s="112">
        <f t="shared" si="0"/>
        <v>9</v>
      </c>
      <c r="V35" s="129">
        <f t="shared" si="1"/>
        <v>3</v>
      </c>
    </row>
    <row r="36" spans="2:22" ht="18" customHeight="1">
      <c r="B36" s="1217"/>
      <c r="C36" s="71" t="s">
        <v>31</v>
      </c>
      <c r="D36" s="156"/>
      <c r="E36" s="156"/>
      <c r="F36" s="156">
        <v>6</v>
      </c>
      <c r="G36" s="148">
        <v>2</v>
      </c>
      <c r="H36" s="163"/>
      <c r="I36" s="148"/>
      <c r="J36" s="163"/>
      <c r="K36" s="148">
        <v>1</v>
      </c>
      <c r="L36" s="168"/>
      <c r="M36" s="148"/>
      <c r="N36" s="163"/>
      <c r="O36" s="148"/>
      <c r="P36" s="163"/>
      <c r="Q36" s="148"/>
      <c r="R36" s="163"/>
      <c r="S36" s="148"/>
      <c r="T36" s="163"/>
      <c r="U36" s="112">
        <f t="shared" si="0"/>
        <v>9</v>
      </c>
      <c r="V36" s="129"/>
    </row>
    <row r="37" spans="2:22" ht="18" customHeight="1">
      <c r="B37" s="1217"/>
      <c r="C37" s="71" t="s">
        <v>32</v>
      </c>
      <c r="D37" s="105">
        <v>2</v>
      </c>
      <c r="E37" s="105"/>
      <c r="F37" s="105">
        <v>6</v>
      </c>
      <c r="G37" s="106">
        <v>5</v>
      </c>
      <c r="H37" s="108"/>
      <c r="I37" s="106"/>
      <c r="J37" s="108"/>
      <c r="K37" s="106">
        <v>7</v>
      </c>
      <c r="L37" s="108"/>
      <c r="M37" s="106"/>
      <c r="N37" s="108"/>
      <c r="O37" s="106"/>
      <c r="P37" s="108"/>
      <c r="Q37" s="106"/>
      <c r="R37" s="108"/>
      <c r="S37" s="106">
        <v>1</v>
      </c>
      <c r="T37" s="108"/>
      <c r="U37" s="112">
        <f t="shared" si="0"/>
        <v>21</v>
      </c>
      <c r="V37" s="129"/>
    </row>
    <row r="38" spans="2:22" ht="18" customHeight="1">
      <c r="B38" s="1217"/>
      <c r="C38" s="71" t="s">
        <v>33</v>
      </c>
      <c r="D38" s="105">
        <v>1</v>
      </c>
      <c r="E38" s="105"/>
      <c r="F38" s="105">
        <v>6</v>
      </c>
      <c r="G38" s="106"/>
      <c r="H38" s="108">
        <v>3</v>
      </c>
      <c r="I38" s="106"/>
      <c r="J38" s="108"/>
      <c r="K38" s="106">
        <v>1</v>
      </c>
      <c r="L38" s="108">
        <v>1</v>
      </c>
      <c r="M38" s="106"/>
      <c r="N38" s="108"/>
      <c r="O38" s="106"/>
      <c r="P38" s="108"/>
      <c r="Q38" s="106"/>
      <c r="R38" s="108"/>
      <c r="S38" s="106"/>
      <c r="T38" s="108"/>
      <c r="U38" s="112">
        <f t="shared" si="0"/>
        <v>8</v>
      </c>
      <c r="V38" s="129">
        <f t="shared" si="1"/>
        <v>4</v>
      </c>
    </row>
    <row r="39" spans="2:22" ht="18" customHeight="1">
      <c r="B39" s="1217"/>
      <c r="C39" s="11" t="s">
        <v>34</v>
      </c>
      <c r="D39" s="111"/>
      <c r="E39" s="111"/>
      <c r="F39" s="111">
        <v>7</v>
      </c>
      <c r="G39" s="112">
        <v>3</v>
      </c>
      <c r="H39" s="114"/>
      <c r="I39" s="112"/>
      <c r="J39" s="114"/>
      <c r="K39" s="112">
        <v>3</v>
      </c>
      <c r="L39" s="114"/>
      <c r="M39" s="112">
        <v>3</v>
      </c>
      <c r="N39" s="114"/>
      <c r="O39" s="112"/>
      <c r="P39" s="114"/>
      <c r="Q39" s="112"/>
      <c r="R39" s="114"/>
      <c r="S39" s="112">
        <v>3</v>
      </c>
      <c r="T39" s="114"/>
      <c r="U39" s="112">
        <f t="shared" si="0"/>
        <v>19</v>
      </c>
      <c r="V39" s="129"/>
    </row>
    <row r="40" spans="2:22" ht="18" customHeight="1">
      <c r="B40" s="1217"/>
      <c r="C40" s="71" t="s">
        <v>35</v>
      </c>
      <c r="D40" s="105"/>
      <c r="E40" s="105"/>
      <c r="F40" s="105">
        <v>4</v>
      </c>
      <c r="G40" s="106">
        <v>2</v>
      </c>
      <c r="H40" s="108">
        <v>1</v>
      </c>
      <c r="I40" s="106"/>
      <c r="J40" s="108"/>
      <c r="K40" s="106">
        <v>4</v>
      </c>
      <c r="L40" s="108"/>
      <c r="M40" s="106">
        <v>3</v>
      </c>
      <c r="N40" s="108"/>
      <c r="O40" s="106"/>
      <c r="P40" s="108"/>
      <c r="Q40" s="106"/>
      <c r="R40" s="108"/>
      <c r="S40" s="106"/>
      <c r="T40" s="108">
        <v>2</v>
      </c>
      <c r="U40" s="112">
        <f t="shared" si="0"/>
        <v>13</v>
      </c>
      <c r="V40" s="129">
        <f t="shared" si="1"/>
        <v>3</v>
      </c>
    </row>
    <row r="41" spans="2:22" ht="18" customHeight="1">
      <c r="B41" s="1217"/>
      <c r="C41" s="71" t="s">
        <v>36</v>
      </c>
      <c r="D41" s="105">
        <v>1</v>
      </c>
      <c r="E41" s="105"/>
      <c r="F41" s="105">
        <v>6</v>
      </c>
      <c r="G41" s="106">
        <v>3</v>
      </c>
      <c r="H41" s="108">
        <v>1</v>
      </c>
      <c r="I41" s="106"/>
      <c r="J41" s="108"/>
      <c r="K41" s="106">
        <v>5</v>
      </c>
      <c r="L41" s="108">
        <v>1</v>
      </c>
      <c r="M41" s="106"/>
      <c r="N41" s="108"/>
      <c r="O41" s="106"/>
      <c r="P41" s="108"/>
      <c r="Q41" s="106"/>
      <c r="R41" s="108"/>
      <c r="S41" s="106">
        <v>1</v>
      </c>
      <c r="T41" s="108">
        <v>1</v>
      </c>
      <c r="U41" s="112">
        <f t="shared" si="0"/>
        <v>16</v>
      </c>
      <c r="V41" s="129">
        <f t="shared" si="1"/>
        <v>3</v>
      </c>
    </row>
    <row r="42" spans="2:22" ht="18" customHeight="1">
      <c r="B42" s="1218"/>
      <c r="C42" s="19" t="s">
        <v>37</v>
      </c>
      <c r="D42" s="122"/>
      <c r="E42" s="122"/>
      <c r="F42" s="122">
        <v>4</v>
      </c>
      <c r="G42" s="123"/>
      <c r="H42" s="124">
        <v>1</v>
      </c>
      <c r="I42" s="123"/>
      <c r="J42" s="124"/>
      <c r="K42" s="123"/>
      <c r="L42" s="124">
        <v>3</v>
      </c>
      <c r="M42" s="123"/>
      <c r="N42" s="124"/>
      <c r="O42" s="123"/>
      <c r="P42" s="124"/>
      <c r="Q42" s="123"/>
      <c r="R42" s="124"/>
      <c r="S42" s="123"/>
      <c r="T42" s="124"/>
      <c r="U42" s="123">
        <f t="shared" si="0"/>
        <v>4</v>
      </c>
      <c r="V42" s="194">
        <f t="shared" si="1"/>
        <v>4</v>
      </c>
    </row>
    <row r="43" spans="2:22" ht="6" customHeight="1"/>
    <row r="44" spans="2:22" ht="6" customHeight="1"/>
    <row r="45" spans="2:22" ht="18" customHeight="1">
      <c r="B45" s="1211"/>
      <c r="C45" s="1219"/>
      <c r="D45" s="1224" t="s">
        <v>69</v>
      </c>
      <c r="E45" s="1225"/>
      <c r="F45" s="1226"/>
      <c r="G45" s="1224" t="s">
        <v>70</v>
      </c>
      <c r="H45" s="1225"/>
      <c r="I45" s="1225"/>
      <c r="J45" s="1225"/>
      <c r="K45" s="1225"/>
      <c r="L45" s="1225"/>
      <c r="M45" s="1225"/>
      <c r="N45" s="1225"/>
      <c r="O45" s="1225"/>
      <c r="P45" s="1225"/>
      <c r="Q45" s="1225"/>
      <c r="R45" s="1225"/>
      <c r="S45" s="1225"/>
      <c r="T45" s="1226"/>
      <c r="U45" s="1231" t="s">
        <v>71</v>
      </c>
      <c r="V45" s="1232"/>
    </row>
    <row r="46" spans="2:22" ht="31.5" customHeight="1">
      <c r="B46" s="1220"/>
      <c r="C46" s="1221"/>
      <c r="D46" s="1229" t="s">
        <v>151</v>
      </c>
      <c r="E46" s="1229" t="s">
        <v>152</v>
      </c>
      <c r="F46" s="1229" t="s">
        <v>153</v>
      </c>
      <c r="G46" s="1227" t="s">
        <v>72</v>
      </c>
      <c r="H46" s="1228"/>
      <c r="I46" s="1227" t="s">
        <v>154</v>
      </c>
      <c r="J46" s="1228"/>
      <c r="K46" s="1227" t="s">
        <v>73</v>
      </c>
      <c r="L46" s="1228"/>
      <c r="M46" s="1227" t="s">
        <v>74</v>
      </c>
      <c r="N46" s="1228"/>
      <c r="O46" s="1227" t="s">
        <v>75</v>
      </c>
      <c r="P46" s="1228"/>
      <c r="Q46" s="1227" t="s">
        <v>76</v>
      </c>
      <c r="R46" s="1228"/>
      <c r="S46" s="1227" t="s">
        <v>77</v>
      </c>
      <c r="T46" s="1228"/>
      <c r="U46" s="1233"/>
      <c r="V46" s="1234"/>
    </row>
    <row r="47" spans="2:22" ht="18" customHeight="1">
      <c r="B47" s="1222"/>
      <c r="C47" s="1223"/>
      <c r="D47" s="1230"/>
      <c r="E47" s="1230"/>
      <c r="F47" s="1230"/>
      <c r="G47" s="2"/>
      <c r="H47" s="9" t="s">
        <v>78</v>
      </c>
      <c r="I47" s="2"/>
      <c r="J47" s="9" t="s">
        <v>78</v>
      </c>
      <c r="K47" s="2"/>
      <c r="L47" s="9" t="s">
        <v>78</v>
      </c>
      <c r="M47" s="2"/>
      <c r="N47" s="9" t="s">
        <v>78</v>
      </c>
      <c r="O47" s="2"/>
      <c r="P47" s="9" t="s">
        <v>78</v>
      </c>
      <c r="Q47" s="2"/>
      <c r="R47" s="9" t="s">
        <v>78</v>
      </c>
      <c r="S47" s="2"/>
      <c r="T47" s="9" t="s">
        <v>78</v>
      </c>
      <c r="U47" s="4"/>
      <c r="V47" s="9" t="s">
        <v>78</v>
      </c>
    </row>
    <row r="48" spans="2:22" ht="18" customHeight="1">
      <c r="B48" s="1216" t="s">
        <v>38</v>
      </c>
      <c r="C48" s="18" t="s">
        <v>39</v>
      </c>
      <c r="D48" s="103">
        <v>1</v>
      </c>
      <c r="E48" s="139"/>
      <c r="F48" s="175">
        <v>6</v>
      </c>
      <c r="G48" s="174">
        <v>5</v>
      </c>
      <c r="H48" s="176">
        <v>1</v>
      </c>
      <c r="I48" s="126"/>
      <c r="J48" s="125">
        <v>1</v>
      </c>
      <c r="K48" s="127">
        <v>7</v>
      </c>
      <c r="L48" s="176">
        <v>1</v>
      </c>
      <c r="M48" s="126">
        <v>18</v>
      </c>
      <c r="N48" s="125">
        <v>3</v>
      </c>
      <c r="O48" s="127"/>
      <c r="P48" s="176"/>
      <c r="Q48" s="126"/>
      <c r="R48" s="125"/>
      <c r="S48" s="127">
        <v>1</v>
      </c>
      <c r="T48" s="176">
        <v>1</v>
      </c>
      <c r="U48" s="193">
        <f t="shared" ref="U48:U49" si="2">SUM(D48:G48,I48,K48,M48,O48,Q48,S48)</f>
        <v>38</v>
      </c>
      <c r="V48" s="125">
        <f t="shared" ref="V48:V49" si="3">SUM(H48,J48,L48,N48,P48,R48,T48)</f>
        <v>7</v>
      </c>
    </row>
    <row r="49" spans="2:22" ht="18" customHeight="1">
      <c r="B49" s="1217"/>
      <c r="C49" s="68" t="s">
        <v>40</v>
      </c>
      <c r="D49" s="105">
        <v>1</v>
      </c>
      <c r="E49" s="130"/>
      <c r="F49" s="111">
        <v>47</v>
      </c>
      <c r="G49" s="109">
        <v>17</v>
      </c>
      <c r="H49" s="177">
        <v>2</v>
      </c>
      <c r="I49" s="106"/>
      <c r="J49" s="129"/>
      <c r="K49" s="109">
        <v>11</v>
      </c>
      <c r="L49" s="177"/>
      <c r="M49" s="106">
        <v>2</v>
      </c>
      <c r="N49" s="129"/>
      <c r="O49" s="109"/>
      <c r="P49" s="177"/>
      <c r="Q49" s="106"/>
      <c r="R49" s="129"/>
      <c r="S49" s="109"/>
      <c r="T49" s="177"/>
      <c r="U49" s="112">
        <f t="shared" si="2"/>
        <v>78</v>
      </c>
      <c r="V49" s="129">
        <f t="shared" si="3"/>
        <v>2</v>
      </c>
    </row>
    <row r="50" spans="2:22" ht="18" customHeight="1">
      <c r="B50" s="1217"/>
      <c r="C50" s="71" t="s">
        <v>41</v>
      </c>
      <c r="D50" s="105"/>
      <c r="E50" s="130"/>
      <c r="F50" s="105">
        <v>12</v>
      </c>
      <c r="G50" s="109">
        <v>32</v>
      </c>
      <c r="H50" s="178"/>
      <c r="I50" s="106"/>
      <c r="J50" s="131"/>
      <c r="K50" s="109">
        <v>6</v>
      </c>
      <c r="L50" s="178"/>
      <c r="M50" s="106">
        <v>4</v>
      </c>
      <c r="N50" s="131"/>
      <c r="O50" s="109"/>
      <c r="P50" s="178"/>
      <c r="Q50" s="106"/>
      <c r="R50" s="131">
        <v>8</v>
      </c>
      <c r="S50" s="109"/>
      <c r="T50" s="178"/>
      <c r="U50" s="112">
        <f t="shared" ref="U50:U73" si="4">SUM(D50:G50,I50,K50,M50,O50,Q50,S50)</f>
        <v>54</v>
      </c>
      <c r="V50" s="129">
        <f t="shared" ref="V50:V73" si="5">SUM(H50,J50,L50,N50,P50,R50,T50)</f>
        <v>8</v>
      </c>
    </row>
    <row r="51" spans="2:22" ht="18" customHeight="1">
      <c r="B51" s="1217"/>
      <c r="C51" s="71" t="s">
        <v>42</v>
      </c>
      <c r="D51" s="105"/>
      <c r="E51" s="130"/>
      <c r="F51" s="105">
        <v>8</v>
      </c>
      <c r="G51" s="109"/>
      <c r="H51" s="178">
        <v>3</v>
      </c>
      <c r="I51" s="106"/>
      <c r="J51" s="131"/>
      <c r="K51" s="109"/>
      <c r="L51" s="178">
        <v>3</v>
      </c>
      <c r="M51" s="106">
        <v>1</v>
      </c>
      <c r="N51" s="131">
        <v>2</v>
      </c>
      <c r="O51" s="109"/>
      <c r="P51" s="178"/>
      <c r="Q51" s="106"/>
      <c r="R51" s="131"/>
      <c r="S51" s="109">
        <v>1</v>
      </c>
      <c r="T51" s="178">
        <v>2</v>
      </c>
      <c r="U51" s="112">
        <f t="shared" si="4"/>
        <v>10</v>
      </c>
      <c r="V51" s="129">
        <f t="shared" si="5"/>
        <v>10</v>
      </c>
    </row>
    <row r="52" spans="2:22" ht="18" customHeight="1">
      <c r="B52" s="1217"/>
      <c r="C52" s="11" t="s">
        <v>43</v>
      </c>
      <c r="D52" s="156"/>
      <c r="E52" s="158"/>
      <c r="F52" s="156">
        <v>6</v>
      </c>
      <c r="G52" s="154">
        <v>1</v>
      </c>
      <c r="H52" s="165">
        <v>2</v>
      </c>
      <c r="I52" s="148"/>
      <c r="J52" s="163"/>
      <c r="K52" s="154"/>
      <c r="L52" s="181"/>
      <c r="M52" s="148"/>
      <c r="N52" s="163"/>
      <c r="O52" s="154"/>
      <c r="P52" s="165"/>
      <c r="Q52" s="148"/>
      <c r="R52" s="163"/>
      <c r="S52" s="154"/>
      <c r="T52" s="165"/>
      <c r="U52" s="112">
        <f t="shared" si="4"/>
        <v>7</v>
      </c>
      <c r="V52" s="129">
        <f t="shared" si="5"/>
        <v>2</v>
      </c>
    </row>
    <row r="53" spans="2:22" ht="18" customHeight="1">
      <c r="B53" s="1217"/>
      <c r="C53" s="71" t="s">
        <v>44</v>
      </c>
      <c r="D53" s="105"/>
      <c r="E53" s="130"/>
      <c r="F53" s="105">
        <v>6</v>
      </c>
      <c r="G53" s="109">
        <v>4</v>
      </c>
      <c r="H53" s="178"/>
      <c r="I53" s="106"/>
      <c r="J53" s="131"/>
      <c r="K53" s="109"/>
      <c r="L53" s="178"/>
      <c r="M53" s="106">
        <v>2</v>
      </c>
      <c r="N53" s="131"/>
      <c r="O53" s="109"/>
      <c r="P53" s="178"/>
      <c r="Q53" s="106">
        <v>1</v>
      </c>
      <c r="R53" s="131"/>
      <c r="S53" s="109"/>
      <c r="T53" s="178"/>
      <c r="U53" s="112">
        <f t="shared" si="4"/>
        <v>13</v>
      </c>
      <c r="V53" s="129"/>
    </row>
    <row r="54" spans="2:22" ht="18" customHeight="1">
      <c r="B54" s="1217"/>
      <c r="C54" s="71" t="s">
        <v>45</v>
      </c>
      <c r="D54" s="156"/>
      <c r="E54" s="158"/>
      <c r="F54" s="156">
        <v>9</v>
      </c>
      <c r="G54" s="154">
        <v>4</v>
      </c>
      <c r="H54" s="165"/>
      <c r="I54" s="148"/>
      <c r="J54" s="163"/>
      <c r="K54" s="154">
        <v>5</v>
      </c>
      <c r="L54" s="181"/>
      <c r="M54" s="148"/>
      <c r="N54" s="163">
        <v>1</v>
      </c>
      <c r="O54" s="154"/>
      <c r="P54" s="165"/>
      <c r="Q54" s="148"/>
      <c r="R54" s="163"/>
      <c r="S54" s="154"/>
      <c r="T54" s="165"/>
      <c r="U54" s="112">
        <f t="shared" si="4"/>
        <v>18</v>
      </c>
      <c r="V54" s="129">
        <f t="shared" si="5"/>
        <v>1</v>
      </c>
    </row>
    <row r="55" spans="2:22" ht="18" customHeight="1">
      <c r="B55" s="1217"/>
      <c r="C55" s="11" t="s">
        <v>46</v>
      </c>
      <c r="D55" s="132"/>
      <c r="E55" s="128"/>
      <c r="F55" s="111"/>
      <c r="G55" s="115"/>
      <c r="H55" s="177">
        <v>5</v>
      </c>
      <c r="I55" s="112"/>
      <c r="J55" s="129"/>
      <c r="K55" s="115">
        <v>6</v>
      </c>
      <c r="L55" s="177">
        <v>3</v>
      </c>
      <c r="M55" s="112">
        <v>1</v>
      </c>
      <c r="N55" s="129">
        <v>1</v>
      </c>
      <c r="O55" s="115"/>
      <c r="P55" s="177"/>
      <c r="Q55" s="112"/>
      <c r="R55" s="129"/>
      <c r="S55" s="115">
        <v>4</v>
      </c>
      <c r="T55" s="182"/>
      <c r="U55" s="112">
        <f t="shared" si="4"/>
        <v>11</v>
      </c>
      <c r="V55" s="129">
        <f t="shared" si="5"/>
        <v>9</v>
      </c>
    </row>
    <row r="56" spans="2:22" ht="18" customHeight="1">
      <c r="B56" s="1217"/>
      <c r="C56" s="71" t="s">
        <v>47</v>
      </c>
      <c r="D56" s="156"/>
      <c r="E56" s="158"/>
      <c r="F56" s="156">
        <v>3</v>
      </c>
      <c r="G56" s="154"/>
      <c r="H56" s="165">
        <v>1</v>
      </c>
      <c r="I56" s="148"/>
      <c r="J56" s="163">
        <v>1</v>
      </c>
      <c r="K56" s="154"/>
      <c r="L56" s="181">
        <v>1</v>
      </c>
      <c r="M56" s="148"/>
      <c r="N56" s="163">
        <v>1</v>
      </c>
      <c r="O56" s="154"/>
      <c r="P56" s="165"/>
      <c r="Q56" s="148"/>
      <c r="R56" s="163"/>
      <c r="S56" s="154"/>
      <c r="T56" s="165">
        <v>1</v>
      </c>
      <c r="U56" s="112">
        <f t="shared" si="4"/>
        <v>3</v>
      </c>
      <c r="V56" s="129">
        <f t="shared" si="5"/>
        <v>5</v>
      </c>
    </row>
    <row r="57" spans="2:22" ht="18" customHeight="1">
      <c r="B57" s="1217"/>
      <c r="C57" s="11" t="s">
        <v>48</v>
      </c>
      <c r="D57" s="133"/>
      <c r="E57" s="173"/>
      <c r="F57" s="133">
        <v>4</v>
      </c>
      <c r="G57" s="137">
        <v>5</v>
      </c>
      <c r="H57" s="135"/>
      <c r="I57" s="134"/>
      <c r="J57" s="136"/>
      <c r="K57" s="137"/>
      <c r="L57" s="138"/>
      <c r="M57" s="134"/>
      <c r="N57" s="136"/>
      <c r="O57" s="137"/>
      <c r="P57" s="135"/>
      <c r="Q57" s="134"/>
      <c r="R57" s="136"/>
      <c r="S57" s="137"/>
      <c r="T57" s="135">
        <v>1</v>
      </c>
      <c r="U57" s="112">
        <f t="shared" si="4"/>
        <v>9</v>
      </c>
      <c r="V57" s="129">
        <f t="shared" si="5"/>
        <v>1</v>
      </c>
    </row>
    <row r="58" spans="2:22" ht="18" customHeight="1">
      <c r="B58" s="1217"/>
      <c r="C58" s="68" t="s">
        <v>49</v>
      </c>
      <c r="D58" s="111"/>
      <c r="E58" s="128"/>
      <c r="F58" s="111">
        <v>4</v>
      </c>
      <c r="G58" s="115"/>
      <c r="H58" s="177"/>
      <c r="I58" s="112"/>
      <c r="J58" s="129"/>
      <c r="K58" s="115"/>
      <c r="L58" s="177"/>
      <c r="M58" s="112"/>
      <c r="N58" s="129"/>
      <c r="O58" s="115"/>
      <c r="P58" s="177"/>
      <c r="Q58" s="112"/>
      <c r="R58" s="129"/>
      <c r="S58" s="115"/>
      <c r="T58" s="177"/>
      <c r="U58" s="112">
        <f t="shared" si="4"/>
        <v>4</v>
      </c>
      <c r="V58" s="129">
        <f t="shared" si="5"/>
        <v>0</v>
      </c>
    </row>
    <row r="59" spans="2:22" ht="18" customHeight="1">
      <c r="B59" s="1218"/>
      <c r="C59" s="71" t="s">
        <v>50</v>
      </c>
      <c r="D59" s="183"/>
      <c r="E59" s="184"/>
      <c r="F59" s="183">
        <v>7</v>
      </c>
      <c r="G59" s="185"/>
      <c r="H59" s="186">
        <v>6</v>
      </c>
      <c r="I59" s="187"/>
      <c r="J59" s="188"/>
      <c r="K59" s="185"/>
      <c r="L59" s="189"/>
      <c r="M59" s="187"/>
      <c r="N59" s="188"/>
      <c r="O59" s="185"/>
      <c r="P59" s="186"/>
      <c r="Q59" s="187"/>
      <c r="R59" s="188"/>
      <c r="S59" s="185"/>
      <c r="T59" s="186"/>
      <c r="U59" s="190">
        <f t="shared" si="4"/>
        <v>7</v>
      </c>
      <c r="V59" s="191">
        <f t="shared" si="5"/>
        <v>6</v>
      </c>
    </row>
    <row r="60" spans="2:22" ht="18" customHeight="1">
      <c r="B60" s="1216" t="s">
        <v>51</v>
      </c>
      <c r="C60" s="70" t="s">
        <v>52</v>
      </c>
      <c r="D60" s="103"/>
      <c r="E60" s="139"/>
      <c r="F60" s="103">
        <v>17</v>
      </c>
      <c r="G60" s="127">
        <v>6</v>
      </c>
      <c r="H60" s="192"/>
      <c r="I60" s="126"/>
      <c r="J60" s="140"/>
      <c r="K60" s="127">
        <v>5</v>
      </c>
      <c r="L60" s="192"/>
      <c r="M60" s="126">
        <v>5</v>
      </c>
      <c r="N60" s="140"/>
      <c r="O60" s="127"/>
      <c r="P60" s="192"/>
      <c r="Q60" s="126"/>
      <c r="R60" s="140"/>
      <c r="S60" s="127"/>
      <c r="T60" s="192">
        <v>1</v>
      </c>
      <c r="U60" s="193">
        <f t="shared" si="4"/>
        <v>33</v>
      </c>
      <c r="V60" s="125">
        <f t="shared" si="5"/>
        <v>1</v>
      </c>
    </row>
    <row r="61" spans="2:22" ht="18" customHeight="1">
      <c r="B61" s="1217"/>
      <c r="C61" s="11" t="s">
        <v>53</v>
      </c>
      <c r="D61" s="156"/>
      <c r="E61" s="158"/>
      <c r="F61" s="156">
        <v>31</v>
      </c>
      <c r="G61" s="154">
        <v>39</v>
      </c>
      <c r="H61" s="165">
        <v>1</v>
      </c>
      <c r="I61" s="148"/>
      <c r="J61" s="163"/>
      <c r="K61" s="154">
        <v>14</v>
      </c>
      <c r="L61" s="181"/>
      <c r="M61" s="148"/>
      <c r="N61" s="163">
        <v>1</v>
      </c>
      <c r="O61" s="154"/>
      <c r="P61" s="165"/>
      <c r="Q61" s="148"/>
      <c r="R61" s="163"/>
      <c r="S61" s="154"/>
      <c r="T61" s="165"/>
      <c r="U61" s="112">
        <f t="shared" si="4"/>
        <v>84</v>
      </c>
      <c r="V61" s="129">
        <f t="shared" si="5"/>
        <v>2</v>
      </c>
    </row>
    <row r="62" spans="2:22" ht="18" customHeight="1">
      <c r="B62" s="1217"/>
      <c r="C62" s="71" t="s">
        <v>54</v>
      </c>
      <c r="D62" s="105">
        <v>9</v>
      </c>
      <c r="E62" s="130"/>
      <c r="F62" s="105">
        <v>80</v>
      </c>
      <c r="G62" s="109">
        <v>6</v>
      </c>
      <c r="H62" s="178">
        <v>48</v>
      </c>
      <c r="I62" s="106"/>
      <c r="J62" s="131"/>
      <c r="K62" s="109"/>
      <c r="L62" s="178"/>
      <c r="M62" s="106">
        <v>4</v>
      </c>
      <c r="N62" s="131"/>
      <c r="O62" s="109"/>
      <c r="P62" s="178"/>
      <c r="Q62" s="106">
        <v>6</v>
      </c>
      <c r="R62" s="131"/>
      <c r="S62" s="109">
        <v>7</v>
      </c>
      <c r="T62" s="178"/>
      <c r="U62" s="112">
        <f t="shared" si="4"/>
        <v>112</v>
      </c>
      <c r="V62" s="129">
        <f t="shared" si="5"/>
        <v>48</v>
      </c>
    </row>
    <row r="63" spans="2:22" ht="18" customHeight="1">
      <c r="B63" s="1217"/>
      <c r="C63" s="71" t="s">
        <v>55</v>
      </c>
      <c r="D63" s="105">
        <v>1</v>
      </c>
      <c r="E63" s="130"/>
      <c r="F63" s="105">
        <v>9</v>
      </c>
      <c r="G63" s="109">
        <v>9</v>
      </c>
      <c r="H63" s="178"/>
      <c r="I63" s="106"/>
      <c r="J63" s="131"/>
      <c r="K63" s="109">
        <v>4</v>
      </c>
      <c r="L63" s="178"/>
      <c r="M63" s="106">
        <v>2</v>
      </c>
      <c r="N63" s="131">
        <v>1</v>
      </c>
      <c r="O63" s="109"/>
      <c r="P63" s="178"/>
      <c r="Q63" s="106">
        <v>1</v>
      </c>
      <c r="R63" s="131" t="s">
        <v>1143</v>
      </c>
      <c r="S63" s="109"/>
      <c r="T63" s="178"/>
      <c r="U63" s="112">
        <f t="shared" si="4"/>
        <v>26</v>
      </c>
      <c r="V63" s="129">
        <f t="shared" si="5"/>
        <v>1</v>
      </c>
    </row>
    <row r="64" spans="2:22" ht="18" customHeight="1">
      <c r="B64" s="1217"/>
      <c r="C64" s="71" t="s">
        <v>56</v>
      </c>
      <c r="D64" s="105"/>
      <c r="E64" s="130"/>
      <c r="F64" s="105">
        <v>79</v>
      </c>
      <c r="G64" s="109"/>
      <c r="H64" s="178">
        <v>68</v>
      </c>
      <c r="I64" s="106"/>
      <c r="J64" s="131"/>
      <c r="K64" s="109">
        <v>19</v>
      </c>
      <c r="L64" s="178"/>
      <c r="M64" s="106">
        <v>6</v>
      </c>
      <c r="N64" s="131"/>
      <c r="O64" s="109">
        <v>1</v>
      </c>
      <c r="P64" s="178"/>
      <c r="Q64" s="106"/>
      <c r="R64" s="131"/>
      <c r="S64" s="109"/>
      <c r="T64" s="178"/>
      <c r="U64" s="112">
        <f t="shared" si="4"/>
        <v>105</v>
      </c>
      <c r="V64" s="129">
        <f t="shared" si="5"/>
        <v>68</v>
      </c>
    </row>
    <row r="65" spans="2:22" ht="18" customHeight="1">
      <c r="B65" s="1217"/>
      <c r="C65" s="71" t="s">
        <v>57</v>
      </c>
      <c r="D65" s="105">
        <v>1</v>
      </c>
      <c r="E65" s="130"/>
      <c r="F65" s="105">
        <v>14</v>
      </c>
      <c r="G65" s="109">
        <v>24</v>
      </c>
      <c r="H65" s="178"/>
      <c r="I65" s="106"/>
      <c r="J65" s="131"/>
      <c r="K65" s="109"/>
      <c r="L65" s="178"/>
      <c r="M65" s="106">
        <v>3</v>
      </c>
      <c r="N65" s="131"/>
      <c r="O65" s="109"/>
      <c r="P65" s="178"/>
      <c r="Q65" s="106"/>
      <c r="R65" s="131"/>
      <c r="S65" s="109"/>
      <c r="T65" s="178"/>
      <c r="U65" s="112">
        <f t="shared" si="4"/>
        <v>42</v>
      </c>
      <c r="V65" s="129"/>
    </row>
    <row r="66" spans="2:22" ht="18" customHeight="1">
      <c r="B66" s="1217"/>
      <c r="C66" s="71" t="s">
        <v>58</v>
      </c>
      <c r="D66" s="105"/>
      <c r="E66" s="130"/>
      <c r="F66" s="105">
        <v>6</v>
      </c>
      <c r="G66" s="109">
        <v>4</v>
      </c>
      <c r="H66" s="178">
        <v>1</v>
      </c>
      <c r="I66" s="106">
        <v>4</v>
      </c>
      <c r="J66" s="131"/>
      <c r="K66" s="109">
        <v>4</v>
      </c>
      <c r="L66" s="178">
        <v>1</v>
      </c>
      <c r="M66" s="106">
        <v>5</v>
      </c>
      <c r="N66" s="131"/>
      <c r="O66" s="109"/>
      <c r="P66" s="178"/>
      <c r="Q66" s="106"/>
      <c r="R66" s="131"/>
      <c r="S66" s="109">
        <v>4</v>
      </c>
      <c r="T66" s="178"/>
      <c r="U66" s="112">
        <f t="shared" si="4"/>
        <v>27</v>
      </c>
      <c r="V66" s="129">
        <f t="shared" si="5"/>
        <v>2</v>
      </c>
    </row>
    <row r="67" spans="2:22" ht="18" customHeight="1">
      <c r="B67" s="1217"/>
      <c r="C67" s="71" t="s">
        <v>59</v>
      </c>
      <c r="D67" s="105">
        <v>1</v>
      </c>
      <c r="E67" s="130"/>
      <c r="F67" s="105">
        <v>21</v>
      </c>
      <c r="G67" s="109">
        <v>3</v>
      </c>
      <c r="H67" s="178">
        <v>1</v>
      </c>
      <c r="I67" s="106"/>
      <c r="J67" s="131"/>
      <c r="K67" s="109">
        <v>15</v>
      </c>
      <c r="L67" s="178"/>
      <c r="M67" s="106"/>
      <c r="N67" s="131">
        <v>2</v>
      </c>
      <c r="O67" s="109">
        <v>1</v>
      </c>
      <c r="P67" s="178">
        <v>8</v>
      </c>
      <c r="Q67" s="106"/>
      <c r="R67" s="131"/>
      <c r="S67" s="109"/>
      <c r="T67" s="178"/>
      <c r="U67" s="112">
        <f t="shared" si="4"/>
        <v>41</v>
      </c>
      <c r="V67" s="129">
        <f t="shared" si="5"/>
        <v>11</v>
      </c>
    </row>
    <row r="68" spans="2:22" ht="18" customHeight="1">
      <c r="B68" s="1217"/>
      <c r="C68" s="71" t="s">
        <v>60</v>
      </c>
      <c r="D68" s="156">
        <v>1</v>
      </c>
      <c r="E68" s="158"/>
      <c r="F68" s="156">
        <v>7</v>
      </c>
      <c r="G68" s="154">
        <v>2</v>
      </c>
      <c r="H68" s="165"/>
      <c r="I68" s="148"/>
      <c r="J68" s="163"/>
      <c r="K68" s="154">
        <v>9</v>
      </c>
      <c r="L68" s="165">
        <v>1</v>
      </c>
      <c r="M68" s="148"/>
      <c r="N68" s="163">
        <v>4</v>
      </c>
      <c r="O68" s="154"/>
      <c r="P68" s="165"/>
      <c r="Q68" s="148"/>
      <c r="R68" s="163"/>
      <c r="S68" s="154"/>
      <c r="T68" s="165">
        <v>5</v>
      </c>
      <c r="U68" s="112">
        <f t="shared" si="4"/>
        <v>19</v>
      </c>
      <c r="V68" s="129">
        <f t="shared" si="5"/>
        <v>10</v>
      </c>
    </row>
    <row r="69" spans="2:22" ht="18" customHeight="1">
      <c r="B69" s="1217"/>
      <c r="C69" s="71" t="s">
        <v>61</v>
      </c>
      <c r="D69" s="105">
        <v>1</v>
      </c>
      <c r="E69" s="130"/>
      <c r="F69" s="105">
        <v>8</v>
      </c>
      <c r="G69" s="109">
        <v>15</v>
      </c>
      <c r="H69" s="178">
        <v>15</v>
      </c>
      <c r="I69" s="106"/>
      <c r="J69" s="131"/>
      <c r="K69" s="109"/>
      <c r="L69" s="178"/>
      <c r="M69" s="106">
        <v>2</v>
      </c>
      <c r="N69" s="131">
        <v>1</v>
      </c>
      <c r="O69" s="109"/>
      <c r="P69" s="178"/>
      <c r="Q69" s="106"/>
      <c r="R69" s="131"/>
      <c r="S69" s="109"/>
      <c r="T69" s="178"/>
      <c r="U69" s="112">
        <f t="shared" si="4"/>
        <v>26</v>
      </c>
      <c r="V69" s="129">
        <f t="shared" si="5"/>
        <v>16</v>
      </c>
    </row>
    <row r="70" spans="2:22" ht="18" customHeight="1">
      <c r="B70" s="1217"/>
      <c r="C70" s="71" t="s">
        <v>62</v>
      </c>
      <c r="D70" s="156"/>
      <c r="E70" s="158"/>
      <c r="F70" s="156">
        <v>6</v>
      </c>
      <c r="G70" s="154">
        <v>5</v>
      </c>
      <c r="H70" s="165">
        <v>2</v>
      </c>
      <c r="I70" s="148"/>
      <c r="J70" s="163"/>
      <c r="K70" s="154"/>
      <c r="L70" s="181"/>
      <c r="M70" s="148"/>
      <c r="N70" s="163"/>
      <c r="O70" s="154"/>
      <c r="P70" s="165"/>
      <c r="Q70" s="148"/>
      <c r="R70" s="163"/>
      <c r="S70" s="154"/>
      <c r="T70" s="165"/>
      <c r="U70" s="112">
        <f t="shared" si="4"/>
        <v>11</v>
      </c>
      <c r="V70" s="129">
        <f t="shared" si="5"/>
        <v>2</v>
      </c>
    </row>
    <row r="71" spans="2:22" ht="18" customHeight="1">
      <c r="B71" s="1217"/>
      <c r="C71" s="71" t="s">
        <v>63</v>
      </c>
      <c r="D71" s="105"/>
      <c r="E71" s="130"/>
      <c r="F71" s="105">
        <v>21</v>
      </c>
      <c r="G71" s="109">
        <v>4</v>
      </c>
      <c r="H71" s="179" t="s">
        <v>1176</v>
      </c>
      <c r="I71" s="106"/>
      <c r="J71" s="131"/>
      <c r="K71" s="109"/>
      <c r="L71" s="178">
        <v>1</v>
      </c>
      <c r="M71" s="106"/>
      <c r="N71" s="131"/>
      <c r="O71" s="109"/>
      <c r="P71" s="178"/>
      <c r="Q71" s="106"/>
      <c r="R71" s="131"/>
      <c r="S71" s="109"/>
      <c r="T71" s="178"/>
      <c r="U71" s="112">
        <f t="shared" si="4"/>
        <v>25</v>
      </c>
      <c r="V71" s="129">
        <f t="shared" si="5"/>
        <v>1</v>
      </c>
    </row>
    <row r="72" spans="2:22" ht="18" customHeight="1">
      <c r="B72" s="1217"/>
      <c r="C72" s="71" t="s">
        <v>64</v>
      </c>
      <c r="D72" s="105">
        <v>1</v>
      </c>
      <c r="E72" s="130"/>
      <c r="F72" s="105">
        <v>7</v>
      </c>
      <c r="G72" s="109"/>
      <c r="H72" s="178">
        <v>1</v>
      </c>
      <c r="I72" s="106"/>
      <c r="J72" s="131"/>
      <c r="K72" s="109"/>
      <c r="L72" s="178"/>
      <c r="M72" s="106">
        <v>3</v>
      </c>
      <c r="N72" s="131">
        <v>1</v>
      </c>
      <c r="O72" s="109"/>
      <c r="P72" s="178"/>
      <c r="Q72" s="106"/>
      <c r="R72" s="131"/>
      <c r="S72" s="109"/>
      <c r="T72" s="178"/>
      <c r="U72" s="112">
        <f t="shared" si="4"/>
        <v>11</v>
      </c>
      <c r="V72" s="129">
        <f t="shared" si="5"/>
        <v>2</v>
      </c>
    </row>
    <row r="73" spans="2:22" ht="18" customHeight="1">
      <c r="B73" s="1217"/>
      <c r="C73" s="71" t="s">
        <v>65</v>
      </c>
      <c r="D73" s="156"/>
      <c r="E73" s="158"/>
      <c r="F73" s="156">
        <v>11</v>
      </c>
      <c r="G73" s="154">
        <v>2</v>
      </c>
      <c r="H73" s="165"/>
      <c r="I73" s="148"/>
      <c r="J73" s="163">
        <v>5</v>
      </c>
      <c r="K73" s="154">
        <v>4</v>
      </c>
      <c r="L73" s="181">
        <v>1</v>
      </c>
      <c r="M73" s="148"/>
      <c r="N73" s="163"/>
      <c r="O73" s="154"/>
      <c r="P73" s="165"/>
      <c r="Q73" s="148"/>
      <c r="R73" s="163"/>
      <c r="S73" s="154"/>
      <c r="T73" s="165"/>
      <c r="U73" s="112">
        <f t="shared" si="4"/>
        <v>17</v>
      </c>
      <c r="V73" s="129">
        <f t="shared" si="5"/>
        <v>6</v>
      </c>
    </row>
    <row r="74" spans="2:22" ht="18" customHeight="1">
      <c r="B74" s="1218"/>
      <c r="C74" s="72" t="s">
        <v>66</v>
      </c>
      <c r="D74" s="141"/>
      <c r="E74" s="142"/>
      <c r="F74" s="141">
        <v>6</v>
      </c>
      <c r="G74" s="145">
        <v>5</v>
      </c>
      <c r="H74" s="180"/>
      <c r="I74" s="143"/>
      <c r="J74" s="144"/>
      <c r="K74" s="145"/>
      <c r="L74" s="180"/>
      <c r="M74" s="143"/>
      <c r="N74" s="144"/>
      <c r="O74" s="145"/>
      <c r="P74" s="180"/>
      <c r="Q74" s="143"/>
      <c r="R74" s="144"/>
      <c r="S74" s="145"/>
      <c r="T74" s="180"/>
      <c r="U74" s="112">
        <f t="shared" ref="U74" si="6">SUM(D74:G74,I74,K74,M74,O74,Q74,S74)</f>
        <v>11</v>
      </c>
      <c r="V74" s="129"/>
    </row>
    <row r="75" spans="2:22" ht="24.75" customHeight="1">
      <c r="B75" s="1211" t="s">
        <v>67</v>
      </c>
      <c r="C75" s="1212"/>
      <c r="D75" s="7">
        <f>SUM(D7:D42,D48:D74)</f>
        <v>85</v>
      </c>
      <c r="E75" s="7">
        <f>SUM(E7:E42,E48:E74)</f>
        <v>0</v>
      </c>
      <c r="F75" s="20">
        <f t="shared" ref="F75:T75" si="7">SUM(F7:F42,F48:F74)</f>
        <v>782</v>
      </c>
      <c r="G75" s="16">
        <f t="shared" si="7"/>
        <v>722</v>
      </c>
      <c r="H75" s="17">
        <f t="shared" si="7"/>
        <v>470.5</v>
      </c>
      <c r="I75" s="16">
        <f t="shared" si="7"/>
        <v>14</v>
      </c>
      <c r="J75" s="17">
        <f t="shared" si="7"/>
        <v>21</v>
      </c>
      <c r="K75" s="16">
        <f t="shared" si="7"/>
        <v>585</v>
      </c>
      <c r="L75" s="17">
        <f t="shared" si="7"/>
        <v>38</v>
      </c>
      <c r="M75" s="16">
        <f t="shared" si="7"/>
        <v>277</v>
      </c>
      <c r="N75" s="17">
        <f t="shared" si="7"/>
        <v>35</v>
      </c>
      <c r="O75" s="16">
        <f t="shared" si="7"/>
        <v>7</v>
      </c>
      <c r="P75" s="17">
        <f t="shared" si="7"/>
        <v>13</v>
      </c>
      <c r="Q75" s="16">
        <f t="shared" si="7"/>
        <v>43</v>
      </c>
      <c r="R75" s="17">
        <f t="shared" si="7"/>
        <v>10</v>
      </c>
      <c r="S75" s="16">
        <f t="shared" si="7"/>
        <v>41</v>
      </c>
      <c r="T75" s="17">
        <f t="shared" si="7"/>
        <v>18</v>
      </c>
      <c r="U75" s="21">
        <f>SUM(U7:U42,U48:U74)</f>
        <v>2556</v>
      </c>
      <c r="V75" s="17">
        <f>SUM(V7:V42,V48:V74)</f>
        <v>565.5</v>
      </c>
    </row>
    <row r="76" spans="2:22" ht="18" customHeight="1">
      <c r="B76" s="1213" t="s">
        <v>169</v>
      </c>
      <c r="C76" s="1214"/>
      <c r="D76" s="15">
        <f>COUNTA(D7:D42,D48:D74)</f>
        <v>32</v>
      </c>
      <c r="E76" s="15">
        <f>COUNTA(E7:E42,E48:E74)</f>
        <v>0</v>
      </c>
      <c r="F76" s="22"/>
      <c r="G76" s="22"/>
      <c r="H76" s="22"/>
      <c r="I76" s="22"/>
      <c r="J76" s="22"/>
      <c r="K76" s="22"/>
      <c r="L76" s="22"/>
      <c r="M76" s="22"/>
      <c r="N76" s="22"/>
      <c r="O76" s="22"/>
      <c r="P76" s="22"/>
      <c r="Q76" s="22"/>
      <c r="R76" s="22"/>
      <c r="S76" s="22"/>
      <c r="T76" s="22"/>
      <c r="U76" s="22"/>
      <c r="V76" s="22"/>
    </row>
    <row r="77" spans="2:22" ht="18" customHeight="1">
      <c r="D77" s="73"/>
    </row>
    <row r="78" spans="2:22" ht="18" customHeight="1">
      <c r="B78" s="5" t="s">
        <v>155</v>
      </c>
      <c r="C78" s="5"/>
      <c r="D78" s="5"/>
      <c r="E78" s="5" t="s">
        <v>156</v>
      </c>
      <c r="F78" s="5"/>
      <c r="G78" s="5"/>
      <c r="H78" s="5"/>
      <c r="I78" s="5"/>
      <c r="J78" s="5"/>
      <c r="K78" s="5"/>
      <c r="L78" s="5"/>
      <c r="M78" s="5"/>
      <c r="N78" s="5"/>
      <c r="O78" s="5"/>
      <c r="P78" s="5"/>
      <c r="Q78" s="5"/>
      <c r="R78" s="5"/>
      <c r="S78" s="5"/>
      <c r="T78" s="5"/>
      <c r="U78" s="5"/>
      <c r="V78" s="5"/>
    </row>
    <row r="79" spans="2:22" ht="18" customHeight="1">
      <c r="B79" s="5"/>
      <c r="C79" s="5"/>
      <c r="D79" s="5"/>
      <c r="E79" s="5" t="s">
        <v>157</v>
      </c>
      <c r="F79" s="5"/>
      <c r="G79" s="5"/>
      <c r="H79" s="5"/>
      <c r="I79" s="5"/>
      <c r="J79" s="5"/>
      <c r="K79" s="5"/>
      <c r="L79" s="5"/>
      <c r="M79" s="5"/>
      <c r="N79" s="5"/>
      <c r="O79" s="5"/>
      <c r="P79" s="5"/>
      <c r="Q79" s="5"/>
      <c r="R79" s="5"/>
      <c r="S79" s="5"/>
      <c r="T79" s="5"/>
      <c r="U79" s="5"/>
      <c r="V79" s="5"/>
    </row>
    <row r="80" spans="2:22" ht="18" customHeight="1">
      <c r="B80" s="5"/>
      <c r="C80" s="5"/>
      <c r="D80" s="5"/>
      <c r="E80" s="5" t="s">
        <v>158</v>
      </c>
      <c r="F80" s="5"/>
      <c r="G80" s="5"/>
      <c r="H80" s="5"/>
      <c r="I80" s="5"/>
      <c r="J80" s="5"/>
      <c r="K80" s="5"/>
      <c r="L80" s="5"/>
      <c r="M80" s="5"/>
      <c r="N80" s="5"/>
      <c r="O80" s="5"/>
      <c r="P80" s="5"/>
      <c r="Q80" s="5"/>
      <c r="R80" s="5"/>
      <c r="S80" s="5"/>
      <c r="T80" s="5"/>
      <c r="U80" s="5"/>
      <c r="V80" s="5"/>
    </row>
    <row r="81" spans="2:22" ht="18" customHeight="1">
      <c r="B81" s="5" t="s">
        <v>159</v>
      </c>
      <c r="C81" s="5"/>
      <c r="D81" s="5"/>
      <c r="E81" s="5" t="s">
        <v>160</v>
      </c>
      <c r="F81" s="5"/>
      <c r="G81" s="5"/>
      <c r="H81" s="5"/>
      <c r="I81" s="5"/>
      <c r="J81" s="5"/>
      <c r="K81" s="5"/>
      <c r="L81" s="5"/>
      <c r="M81" s="5"/>
      <c r="N81" s="5"/>
      <c r="O81" s="5"/>
      <c r="P81" s="5"/>
      <c r="Q81" s="5"/>
      <c r="R81" s="5"/>
      <c r="S81" s="5"/>
      <c r="T81" s="5"/>
      <c r="U81" s="5"/>
      <c r="V81" s="5"/>
    </row>
    <row r="82" spans="2:22" ht="18" customHeight="1">
      <c r="B82" s="5" t="s">
        <v>161</v>
      </c>
      <c r="C82" s="5"/>
      <c r="D82" s="5"/>
      <c r="E82" s="5" t="s">
        <v>162</v>
      </c>
      <c r="F82" s="5"/>
      <c r="G82" s="5"/>
      <c r="H82" s="5"/>
      <c r="I82" s="5"/>
      <c r="J82" s="5"/>
      <c r="K82" s="5"/>
      <c r="L82" s="5"/>
      <c r="M82" s="5"/>
      <c r="N82" s="5"/>
      <c r="O82" s="5"/>
      <c r="P82" s="5"/>
      <c r="Q82" s="5"/>
      <c r="R82" s="5"/>
      <c r="S82" s="5"/>
      <c r="T82" s="5"/>
      <c r="U82" s="5"/>
      <c r="V82" s="5"/>
    </row>
    <row r="83" spans="2:22" ht="18" customHeight="1">
      <c r="B83" s="5" t="s">
        <v>163</v>
      </c>
      <c r="C83" s="5"/>
      <c r="D83" s="5"/>
      <c r="E83" s="5" t="s">
        <v>164</v>
      </c>
      <c r="F83" s="5"/>
      <c r="G83" s="5"/>
      <c r="H83" s="5"/>
      <c r="I83" s="5"/>
      <c r="J83" s="5"/>
      <c r="K83" s="5"/>
      <c r="L83" s="5"/>
      <c r="M83" s="5"/>
      <c r="N83" s="5"/>
      <c r="O83" s="5"/>
      <c r="P83" s="5"/>
      <c r="Q83" s="5"/>
      <c r="R83" s="5"/>
      <c r="S83" s="5"/>
      <c r="T83" s="5"/>
      <c r="U83" s="5"/>
      <c r="V83" s="5"/>
    </row>
    <row r="84" spans="2:22" ht="18" customHeight="1">
      <c r="B84" s="5" t="s">
        <v>165</v>
      </c>
      <c r="C84" s="5"/>
      <c r="D84" s="5"/>
      <c r="E84" s="5" t="s">
        <v>166</v>
      </c>
      <c r="F84" s="5"/>
      <c r="G84" s="5"/>
      <c r="H84" s="5"/>
      <c r="I84" s="5"/>
      <c r="J84" s="5"/>
      <c r="K84" s="5"/>
      <c r="L84" s="5"/>
      <c r="M84" s="5"/>
      <c r="N84" s="5"/>
      <c r="O84" s="5"/>
      <c r="P84" s="5"/>
      <c r="Q84" s="5"/>
      <c r="R84" s="5"/>
      <c r="S84" s="5"/>
      <c r="T84" s="5"/>
      <c r="U84" s="5"/>
      <c r="V84" s="5"/>
    </row>
    <row r="85" spans="2:22" ht="18" customHeight="1">
      <c r="B85" s="5" t="s">
        <v>167</v>
      </c>
      <c r="C85" s="5"/>
      <c r="D85" s="5"/>
      <c r="E85" s="5" t="s">
        <v>168</v>
      </c>
      <c r="F85" s="5"/>
      <c r="G85" s="5"/>
      <c r="H85" s="5"/>
      <c r="I85" s="5"/>
      <c r="J85" s="5"/>
      <c r="K85" s="5"/>
      <c r="L85" s="5"/>
      <c r="M85" s="5"/>
      <c r="N85" s="5"/>
      <c r="O85" s="5"/>
      <c r="P85" s="5"/>
      <c r="Q85" s="5"/>
      <c r="R85" s="5"/>
      <c r="S85" s="5"/>
      <c r="T85" s="5"/>
      <c r="U85" s="5"/>
      <c r="V85" s="5"/>
    </row>
    <row r="86" spans="2:22" ht="6" customHeight="1"/>
  </sheetData>
  <mergeCells count="35">
    <mergeCell ref="U4:V5"/>
    <mergeCell ref="B7:C7"/>
    <mergeCell ref="D45:F45"/>
    <mergeCell ref="G45:T45"/>
    <mergeCell ref="U45:V46"/>
    <mergeCell ref="G46:H46"/>
    <mergeCell ref="I46:J46"/>
    <mergeCell ref="K46:L46"/>
    <mergeCell ref="M46:N46"/>
    <mergeCell ref="O46:P46"/>
    <mergeCell ref="Q46:R46"/>
    <mergeCell ref="S46:T46"/>
    <mergeCell ref="D46:D47"/>
    <mergeCell ref="E46:E47"/>
    <mergeCell ref="F46:F47"/>
    <mergeCell ref="B4:C6"/>
    <mergeCell ref="D4:F4"/>
    <mergeCell ref="G4:T4"/>
    <mergeCell ref="G5:H5"/>
    <mergeCell ref="I5:J5"/>
    <mergeCell ref="K5:L5"/>
    <mergeCell ref="M5:N5"/>
    <mergeCell ref="O5:P5"/>
    <mergeCell ref="Q5:R5"/>
    <mergeCell ref="S5:T5"/>
    <mergeCell ref="D5:D6"/>
    <mergeCell ref="E5:E6"/>
    <mergeCell ref="F5:F6"/>
    <mergeCell ref="B75:C75"/>
    <mergeCell ref="B76:C76"/>
    <mergeCell ref="B8:B20"/>
    <mergeCell ref="B60:B74"/>
    <mergeCell ref="B48:B59"/>
    <mergeCell ref="B21:B42"/>
    <mergeCell ref="B45:C47"/>
  </mergeCells>
  <phoneticPr fontId="4"/>
  <printOptions horizontalCentered="1"/>
  <pageMargins left="0.59055118110236227" right="0.59055118110236227" top="0.59055118110236227" bottom="0.59055118110236227" header="0.31496062992125984" footer="0.31496062992125984"/>
  <pageSetup paperSize="9" orientation="portrait" r:id="rId1"/>
  <rowBreaks count="1" manualBreakCount="1">
    <brk id="43"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1:V70"/>
  <sheetViews>
    <sheetView view="pageBreakPreview" zoomScaleNormal="100" zoomScaleSheetLayoutView="100" workbookViewId="0">
      <pane xSplit="1" ySplit="4" topLeftCell="B5" activePane="bottomRight" state="frozen"/>
      <selection activeCell="R48" sqref="R48"/>
      <selection pane="topRight" activeCell="R48" sqref="R48"/>
      <selection pane="bottomLeft" activeCell="R48" sqref="R48"/>
      <selection pane="bottomRight" activeCell="P54" sqref="P54"/>
    </sheetView>
  </sheetViews>
  <sheetFormatPr defaultRowHeight="13.5"/>
  <cols>
    <col min="1" max="1" width="1" style="315" customWidth="1"/>
    <col min="2" max="2" width="2.75" style="315" customWidth="1"/>
    <col min="3" max="3" width="8.375" style="315" customWidth="1"/>
    <col min="4" max="12" width="4.875" style="315" customWidth="1"/>
    <col min="13" max="16" width="5" style="315" customWidth="1"/>
    <col min="17" max="17" width="4.875" style="315" customWidth="1"/>
    <col min="18" max="18" width="5.125" style="315" customWidth="1"/>
    <col min="19" max="19" width="5.125" style="507" customWidth="1"/>
    <col min="20" max="20" width="1" style="315" customWidth="1"/>
    <col min="21" max="16384" width="9" style="315"/>
  </cols>
  <sheetData>
    <row r="1" spans="2:22" ht="13.5" customHeight="1">
      <c r="B1" s="316"/>
      <c r="C1" s="360" t="s">
        <v>885</v>
      </c>
      <c r="D1" s="361"/>
      <c r="E1" s="361"/>
      <c r="F1" s="361"/>
      <c r="G1" s="361"/>
      <c r="H1" s="361"/>
      <c r="I1" s="361"/>
      <c r="J1" s="361"/>
      <c r="K1" s="361"/>
      <c r="L1" s="361"/>
      <c r="M1" s="361"/>
      <c r="N1" s="361"/>
      <c r="O1" s="361"/>
      <c r="P1" s="361"/>
      <c r="Q1" s="361"/>
      <c r="R1" s="1322" t="s">
        <v>128</v>
      </c>
      <c r="S1" s="1322"/>
    </row>
    <row r="2" spans="2:22" ht="11.25" customHeight="1">
      <c r="B2" s="1275"/>
      <c r="C2" s="1276"/>
      <c r="D2" s="1325" t="s">
        <v>1762</v>
      </c>
      <c r="E2" s="1326"/>
      <c r="F2" s="1326"/>
      <c r="G2" s="1326"/>
      <c r="H2" s="1326"/>
      <c r="I2" s="1326"/>
      <c r="J2" s="1328"/>
      <c r="K2" s="1315" t="s">
        <v>1763</v>
      </c>
      <c r="L2" s="1315"/>
      <c r="M2" s="1315"/>
      <c r="N2" s="1315"/>
      <c r="O2" s="1315"/>
      <c r="P2" s="1315"/>
      <c r="Q2" s="1315"/>
      <c r="R2" s="1315"/>
      <c r="S2" s="1315"/>
    </row>
    <row r="3" spans="2:22" ht="12.75" customHeight="1">
      <c r="B3" s="1277"/>
      <c r="C3" s="1278"/>
      <c r="D3" s="1333" t="s">
        <v>129</v>
      </c>
      <c r="E3" s="1335" t="s">
        <v>130</v>
      </c>
      <c r="F3" s="1335" t="s">
        <v>131</v>
      </c>
      <c r="G3" s="1335" t="s">
        <v>132</v>
      </c>
      <c r="H3" s="1335" t="s">
        <v>133</v>
      </c>
      <c r="I3" s="1335" t="s">
        <v>134</v>
      </c>
      <c r="J3" s="1337" t="s">
        <v>135</v>
      </c>
      <c r="K3" s="1315" t="s">
        <v>136</v>
      </c>
      <c r="L3" s="1315"/>
      <c r="M3" s="1339" t="s">
        <v>243</v>
      </c>
      <c r="N3" s="1339" t="s">
        <v>244</v>
      </c>
      <c r="O3" s="1315" t="s">
        <v>245</v>
      </c>
      <c r="P3" s="1315"/>
      <c r="Q3" s="1340" t="s">
        <v>246</v>
      </c>
      <c r="R3" s="1315" t="s">
        <v>247</v>
      </c>
      <c r="S3" s="1315"/>
    </row>
    <row r="4" spans="2:22" ht="30.75" customHeight="1">
      <c r="B4" s="1257"/>
      <c r="C4" s="1262"/>
      <c r="D4" s="1334"/>
      <c r="E4" s="1336"/>
      <c r="F4" s="1336"/>
      <c r="G4" s="1336"/>
      <c r="H4" s="1336"/>
      <c r="I4" s="1336"/>
      <c r="J4" s="1338"/>
      <c r="K4" s="480" t="s">
        <v>139</v>
      </c>
      <c r="L4" s="480" t="s">
        <v>140</v>
      </c>
      <c r="M4" s="1339"/>
      <c r="N4" s="1339"/>
      <c r="O4" s="481" t="s">
        <v>181</v>
      </c>
      <c r="P4" s="481" t="s">
        <v>182</v>
      </c>
      <c r="Q4" s="1340"/>
      <c r="R4" s="429" t="s">
        <v>141</v>
      </c>
      <c r="S4" s="482" t="s">
        <v>235</v>
      </c>
    </row>
    <row r="5" spans="2:22" ht="11.85" customHeight="1">
      <c r="B5" s="1279" t="s">
        <v>0</v>
      </c>
      <c r="C5" s="1280"/>
      <c r="D5" s="483"/>
      <c r="E5" s="484"/>
      <c r="F5" s="484"/>
      <c r="G5" s="484" t="s">
        <v>262</v>
      </c>
      <c r="H5" s="484" t="s">
        <v>262</v>
      </c>
      <c r="I5" s="484"/>
      <c r="J5" s="484" t="s">
        <v>262</v>
      </c>
      <c r="K5" s="431"/>
      <c r="L5" s="431"/>
      <c r="M5" s="485"/>
      <c r="N5" s="485"/>
      <c r="O5" s="553">
        <v>17</v>
      </c>
      <c r="P5" s="485">
        <v>4</v>
      </c>
      <c r="Q5" s="431"/>
      <c r="R5" s="432"/>
      <c r="S5" s="486"/>
      <c r="V5" s="357"/>
    </row>
    <row r="6" spans="2:22" ht="11.85" customHeight="1">
      <c r="B6" s="1258" t="s">
        <v>1</v>
      </c>
      <c r="C6" s="299" t="s">
        <v>2</v>
      </c>
      <c r="D6" s="487"/>
      <c r="E6" s="479"/>
      <c r="F6" s="479"/>
      <c r="G6" s="479" t="s">
        <v>262</v>
      </c>
      <c r="H6" s="479"/>
      <c r="I6" s="479"/>
      <c r="J6" s="510"/>
      <c r="K6" s="371"/>
      <c r="L6" s="371"/>
      <c r="M6" s="527"/>
      <c r="N6" s="527"/>
      <c r="O6" s="527">
        <v>71</v>
      </c>
      <c r="P6" s="527">
        <v>36</v>
      </c>
      <c r="Q6" s="527"/>
      <c r="R6" s="527"/>
      <c r="S6" s="528"/>
      <c r="V6" s="357"/>
    </row>
    <row r="7" spans="2:22" ht="11.85" customHeight="1">
      <c r="B7" s="1258"/>
      <c r="C7" s="302" t="s">
        <v>3</v>
      </c>
      <c r="D7" s="488"/>
      <c r="E7" s="489"/>
      <c r="F7" s="489"/>
      <c r="G7" s="489"/>
      <c r="H7" s="489"/>
      <c r="I7" s="489"/>
      <c r="J7" s="511"/>
      <c r="K7" s="355"/>
      <c r="L7" s="355"/>
      <c r="M7" s="529">
        <v>19</v>
      </c>
      <c r="N7" s="529"/>
      <c r="O7" s="529">
        <v>5</v>
      </c>
      <c r="P7" s="529">
        <v>7</v>
      </c>
      <c r="Q7" s="529"/>
      <c r="R7" s="529"/>
      <c r="S7" s="530"/>
      <c r="V7" s="357"/>
    </row>
    <row r="8" spans="2:22" ht="11.85" customHeight="1">
      <c r="B8" s="1258"/>
      <c r="C8" s="302" t="s">
        <v>4</v>
      </c>
      <c r="D8" s="488"/>
      <c r="E8" s="489"/>
      <c r="F8" s="489"/>
      <c r="G8" s="489"/>
      <c r="H8" s="489"/>
      <c r="I8" s="489"/>
      <c r="J8" s="511"/>
      <c r="K8" s="355" t="s">
        <v>262</v>
      </c>
      <c r="L8" s="355" t="s">
        <v>262</v>
      </c>
      <c r="M8" s="529"/>
      <c r="N8" s="529"/>
      <c r="O8" s="529">
        <v>15</v>
      </c>
      <c r="P8" s="529">
        <v>2</v>
      </c>
      <c r="Q8" s="543" t="s">
        <v>262</v>
      </c>
      <c r="R8" s="529"/>
      <c r="S8" s="530"/>
    </row>
    <row r="9" spans="2:22" ht="11.85" customHeight="1">
      <c r="B9" s="1258"/>
      <c r="C9" s="302" t="s">
        <v>5</v>
      </c>
      <c r="D9" s="488"/>
      <c r="E9" s="489"/>
      <c r="F9" s="489"/>
      <c r="G9" s="489" t="s">
        <v>262</v>
      </c>
      <c r="H9" s="489" t="s">
        <v>262</v>
      </c>
      <c r="I9" s="489" t="s">
        <v>262</v>
      </c>
      <c r="J9" s="511" t="s">
        <v>262</v>
      </c>
      <c r="K9" s="355"/>
      <c r="L9" s="355"/>
      <c r="M9" s="529">
        <v>42</v>
      </c>
      <c r="N9" s="529"/>
      <c r="O9" s="529">
        <v>15</v>
      </c>
      <c r="P9" s="529">
        <v>5</v>
      </c>
      <c r="Q9" s="529"/>
      <c r="R9" s="529"/>
      <c r="S9" s="530"/>
    </row>
    <row r="10" spans="2:22" ht="11.85" customHeight="1">
      <c r="B10" s="1258"/>
      <c r="C10" s="303" t="s">
        <v>6</v>
      </c>
      <c r="D10" s="508"/>
      <c r="E10" s="509"/>
      <c r="F10" s="509" t="s">
        <v>262</v>
      </c>
      <c r="G10" s="509" t="s">
        <v>262</v>
      </c>
      <c r="H10" s="509" t="s">
        <v>262</v>
      </c>
      <c r="I10" s="509" t="s">
        <v>262</v>
      </c>
      <c r="J10" s="512" t="s">
        <v>262</v>
      </c>
      <c r="K10" s="407"/>
      <c r="L10" s="407"/>
      <c r="M10" s="531">
        <v>1</v>
      </c>
      <c r="N10" s="531"/>
      <c r="O10" s="531"/>
      <c r="P10" s="531">
        <v>1</v>
      </c>
      <c r="Q10" s="531"/>
      <c r="R10" s="531"/>
      <c r="S10" s="531"/>
    </row>
    <row r="11" spans="2:22" ht="11.85" customHeight="1">
      <c r="B11" s="1258"/>
      <c r="C11" s="302" t="s">
        <v>7</v>
      </c>
      <c r="D11" s="488"/>
      <c r="E11" s="489"/>
      <c r="F11" s="489"/>
      <c r="G11" s="489"/>
      <c r="H11" s="489"/>
      <c r="I11" s="489"/>
      <c r="J11" s="511"/>
      <c r="K11" s="355"/>
      <c r="L11" s="355"/>
      <c r="M11" s="529">
        <v>18</v>
      </c>
      <c r="N11" s="529"/>
      <c r="O11" s="529"/>
      <c r="P11" s="529"/>
      <c r="Q11" s="543"/>
      <c r="R11" s="529"/>
      <c r="S11" s="530"/>
    </row>
    <row r="12" spans="2:22" ht="11.85" customHeight="1">
      <c r="B12" s="1258"/>
      <c r="C12" s="303" t="s">
        <v>8</v>
      </c>
      <c r="D12" s="488" t="s">
        <v>262</v>
      </c>
      <c r="E12" s="489"/>
      <c r="F12" s="489" t="s">
        <v>262</v>
      </c>
      <c r="G12" s="489" t="s">
        <v>262</v>
      </c>
      <c r="H12" s="489" t="s">
        <v>262</v>
      </c>
      <c r="I12" s="489" t="s">
        <v>262</v>
      </c>
      <c r="J12" s="511" t="s">
        <v>262</v>
      </c>
      <c r="K12" s="380" t="s">
        <v>262</v>
      </c>
      <c r="L12" s="380" t="s">
        <v>262</v>
      </c>
      <c r="M12" s="529"/>
      <c r="N12" s="529"/>
      <c r="O12" s="529">
        <v>6</v>
      </c>
      <c r="P12" s="529"/>
      <c r="Q12" s="544" t="s">
        <v>262</v>
      </c>
      <c r="R12" s="529">
        <v>1</v>
      </c>
      <c r="S12" s="530">
        <v>291</v>
      </c>
    </row>
    <row r="13" spans="2:22" ht="11.85" customHeight="1">
      <c r="B13" s="1258"/>
      <c r="C13" s="303" t="s">
        <v>9</v>
      </c>
      <c r="D13" s="490"/>
      <c r="E13" s="491"/>
      <c r="F13" s="491"/>
      <c r="G13" s="491"/>
      <c r="H13" s="491"/>
      <c r="I13" s="491"/>
      <c r="J13" s="513"/>
      <c r="K13" s="381" t="s">
        <v>262</v>
      </c>
      <c r="L13" s="381" t="s">
        <v>262</v>
      </c>
      <c r="M13" s="532">
        <v>36</v>
      </c>
      <c r="N13" s="532"/>
      <c r="O13" s="532">
        <v>7</v>
      </c>
      <c r="P13" s="532">
        <v>1</v>
      </c>
      <c r="Q13" s="544"/>
      <c r="R13" s="532">
        <v>1</v>
      </c>
      <c r="S13" s="530">
        <v>5</v>
      </c>
    </row>
    <row r="14" spans="2:22" ht="11.85" customHeight="1">
      <c r="B14" s="1258"/>
      <c r="C14" s="302" t="s">
        <v>10</v>
      </c>
      <c r="D14" s="488"/>
      <c r="E14" s="489"/>
      <c r="F14" s="489"/>
      <c r="G14" s="489" t="s">
        <v>262</v>
      </c>
      <c r="H14" s="489"/>
      <c r="I14" s="489"/>
      <c r="J14" s="511" t="s">
        <v>262</v>
      </c>
      <c r="K14" s="355"/>
      <c r="L14" s="355"/>
      <c r="M14" s="529"/>
      <c r="N14" s="529"/>
      <c r="O14" s="529"/>
      <c r="P14" s="529"/>
      <c r="Q14" s="543"/>
      <c r="R14" s="529"/>
      <c r="S14" s="530"/>
    </row>
    <row r="15" spans="2:22" ht="11.85" customHeight="1">
      <c r="B15" s="1258"/>
      <c r="C15" s="302" t="s">
        <v>11</v>
      </c>
      <c r="D15" s="492" t="s">
        <v>262</v>
      </c>
      <c r="E15" s="493"/>
      <c r="F15" s="493" t="s">
        <v>262</v>
      </c>
      <c r="G15" s="493" t="s">
        <v>262</v>
      </c>
      <c r="H15" s="493" t="s">
        <v>262</v>
      </c>
      <c r="I15" s="493" t="s">
        <v>262</v>
      </c>
      <c r="J15" s="514" t="s">
        <v>262</v>
      </c>
      <c r="K15" s="384"/>
      <c r="L15" s="384"/>
      <c r="M15" s="533"/>
      <c r="N15" s="533"/>
      <c r="O15" s="533"/>
      <c r="P15" s="533"/>
      <c r="Q15" s="545"/>
      <c r="R15" s="533"/>
      <c r="S15" s="534"/>
    </row>
    <row r="16" spans="2:22" ht="11.85" customHeight="1">
      <c r="B16" s="1258"/>
      <c r="C16" s="303" t="s">
        <v>12</v>
      </c>
      <c r="D16" s="508"/>
      <c r="E16" s="509"/>
      <c r="F16" s="509"/>
      <c r="G16" s="509"/>
      <c r="H16" s="509"/>
      <c r="I16" s="509"/>
      <c r="J16" s="512"/>
      <c r="K16" s="407"/>
      <c r="L16" s="407"/>
      <c r="M16" s="531">
        <v>11</v>
      </c>
      <c r="N16" s="531"/>
      <c r="O16" s="531"/>
      <c r="P16" s="531"/>
      <c r="Q16" s="546"/>
      <c r="R16" s="531"/>
      <c r="S16" s="531"/>
    </row>
    <row r="17" spans="2:19" ht="11.85" customHeight="1">
      <c r="B17" s="1258"/>
      <c r="C17" s="303" t="s">
        <v>13</v>
      </c>
      <c r="D17" s="490"/>
      <c r="E17" s="491"/>
      <c r="F17" s="491"/>
      <c r="G17" s="491"/>
      <c r="H17" s="491"/>
      <c r="I17" s="491"/>
      <c r="J17" s="513"/>
      <c r="K17" s="381"/>
      <c r="L17" s="381"/>
      <c r="M17" s="532"/>
      <c r="N17" s="532"/>
      <c r="O17" s="532"/>
      <c r="P17" s="532"/>
      <c r="Q17" s="544"/>
      <c r="R17" s="532"/>
      <c r="S17" s="530"/>
    </row>
    <row r="18" spans="2:19" ht="11.85" customHeight="1">
      <c r="B18" s="1258"/>
      <c r="C18" s="307" t="s">
        <v>14</v>
      </c>
      <c r="D18" s="517" t="s">
        <v>262</v>
      </c>
      <c r="E18" s="518" t="s">
        <v>262</v>
      </c>
      <c r="F18" s="518" t="s">
        <v>262</v>
      </c>
      <c r="G18" s="518" t="s">
        <v>262</v>
      </c>
      <c r="H18" s="518" t="s">
        <v>262</v>
      </c>
      <c r="I18" s="518" t="s">
        <v>262</v>
      </c>
      <c r="J18" s="519"/>
      <c r="K18" s="420"/>
      <c r="L18" s="420"/>
      <c r="M18" s="535">
        <v>4</v>
      </c>
      <c r="N18" s="535"/>
      <c r="O18" s="535"/>
      <c r="P18" s="535"/>
      <c r="Q18" s="547"/>
      <c r="R18" s="535"/>
      <c r="S18" s="536"/>
    </row>
    <row r="19" spans="2:19" ht="11.85" customHeight="1">
      <c r="B19" s="1259" t="s">
        <v>15</v>
      </c>
      <c r="C19" s="313" t="s">
        <v>16</v>
      </c>
      <c r="D19" s="487"/>
      <c r="E19" s="479"/>
      <c r="F19" s="496" t="s">
        <v>262</v>
      </c>
      <c r="G19" s="496" t="s">
        <v>262</v>
      </c>
      <c r="H19" s="496" t="s">
        <v>262</v>
      </c>
      <c r="I19" s="479"/>
      <c r="J19" s="522" t="s">
        <v>262</v>
      </c>
      <c r="K19" s="371"/>
      <c r="L19" s="371"/>
      <c r="M19" s="527">
        <v>1</v>
      </c>
      <c r="N19" s="527">
        <v>0</v>
      </c>
      <c r="O19" s="527" t="s">
        <v>1397</v>
      </c>
      <c r="P19" s="527" t="s">
        <v>1397</v>
      </c>
      <c r="Q19" s="548"/>
      <c r="R19" s="527">
        <v>3</v>
      </c>
      <c r="S19" s="528">
        <v>86</v>
      </c>
    </row>
    <row r="20" spans="2:19" ht="11.85" customHeight="1">
      <c r="B20" s="1260"/>
      <c r="C20" s="302" t="s">
        <v>17</v>
      </c>
      <c r="D20" s="488"/>
      <c r="E20" s="489"/>
      <c r="F20" s="489"/>
      <c r="G20" s="489"/>
      <c r="H20" s="489"/>
      <c r="I20" s="489" t="s">
        <v>642</v>
      </c>
      <c r="J20" s="511" t="s">
        <v>642</v>
      </c>
      <c r="K20" s="355"/>
      <c r="L20" s="355"/>
      <c r="M20" s="529">
        <v>1</v>
      </c>
      <c r="N20" s="529"/>
      <c r="O20" s="529">
        <v>2</v>
      </c>
      <c r="P20" s="529"/>
      <c r="Q20" s="543"/>
      <c r="R20" s="529"/>
      <c r="S20" s="530"/>
    </row>
    <row r="21" spans="2:19" ht="11.85" customHeight="1">
      <c r="B21" s="1260"/>
      <c r="C21" s="302" t="s">
        <v>18</v>
      </c>
      <c r="D21" s="488"/>
      <c r="E21" s="489"/>
      <c r="F21" s="489"/>
      <c r="G21" s="489"/>
      <c r="H21" s="489" t="s">
        <v>262</v>
      </c>
      <c r="I21" s="489"/>
      <c r="J21" s="511"/>
      <c r="K21" s="355"/>
      <c r="L21" s="355"/>
      <c r="M21" s="529">
        <v>0</v>
      </c>
      <c r="N21" s="529"/>
      <c r="O21" s="529">
        <v>1</v>
      </c>
      <c r="P21" s="529">
        <v>1</v>
      </c>
      <c r="Q21" s="543"/>
      <c r="R21" s="529"/>
      <c r="S21" s="530"/>
    </row>
    <row r="22" spans="2:19" ht="11.85" customHeight="1">
      <c r="B22" s="1260"/>
      <c r="C22" s="302" t="s">
        <v>19</v>
      </c>
      <c r="D22" s="508"/>
      <c r="E22" s="509"/>
      <c r="F22" s="509"/>
      <c r="G22" s="509" t="s">
        <v>262</v>
      </c>
      <c r="H22" s="509"/>
      <c r="I22" s="509"/>
      <c r="J22" s="512" t="s">
        <v>262</v>
      </c>
      <c r="K22" s="407"/>
      <c r="L22" s="407"/>
      <c r="M22" s="531"/>
      <c r="N22" s="531"/>
      <c r="O22" s="531">
        <v>10</v>
      </c>
      <c r="P22" s="531">
        <v>5</v>
      </c>
      <c r="Q22" s="546"/>
      <c r="R22" s="531"/>
      <c r="S22" s="531"/>
    </row>
    <row r="23" spans="2:19" ht="11.85" customHeight="1">
      <c r="B23" s="1260"/>
      <c r="C23" s="302" t="s">
        <v>20</v>
      </c>
      <c r="D23" s="488"/>
      <c r="E23" s="489"/>
      <c r="F23" s="489"/>
      <c r="G23" s="489" t="s">
        <v>642</v>
      </c>
      <c r="H23" s="489" t="s">
        <v>262</v>
      </c>
      <c r="I23" s="489" t="s">
        <v>642</v>
      </c>
      <c r="J23" s="511" t="s">
        <v>642</v>
      </c>
      <c r="K23" s="355" t="s">
        <v>642</v>
      </c>
      <c r="L23" s="355" t="s">
        <v>642</v>
      </c>
      <c r="M23" s="529">
        <v>12</v>
      </c>
      <c r="N23" s="529">
        <v>0</v>
      </c>
      <c r="O23" s="529">
        <v>2</v>
      </c>
      <c r="P23" s="529">
        <v>3</v>
      </c>
      <c r="Q23" s="543"/>
      <c r="R23" s="529"/>
      <c r="S23" s="530"/>
    </row>
    <row r="24" spans="2:19" ht="11.85" customHeight="1">
      <c r="B24" s="1260"/>
      <c r="C24" s="302" t="s">
        <v>21</v>
      </c>
      <c r="D24" s="508"/>
      <c r="E24" s="509"/>
      <c r="F24" s="509"/>
      <c r="G24" s="509"/>
      <c r="H24" s="509"/>
      <c r="I24" s="509"/>
      <c r="J24" s="512"/>
      <c r="K24" s="407"/>
      <c r="L24" s="407"/>
      <c r="M24" s="531">
        <v>3</v>
      </c>
      <c r="N24" s="531"/>
      <c r="O24" s="529">
        <v>11</v>
      </c>
      <c r="P24" s="531"/>
      <c r="Q24" s="546"/>
      <c r="R24" s="531"/>
      <c r="S24" s="531"/>
    </row>
    <row r="25" spans="2:19" ht="11.85" customHeight="1">
      <c r="B25" s="1260"/>
      <c r="C25" s="303" t="s">
        <v>22</v>
      </c>
      <c r="D25" s="490"/>
      <c r="E25" s="491"/>
      <c r="F25" s="491"/>
      <c r="G25" s="491"/>
      <c r="H25" s="489" t="s">
        <v>262</v>
      </c>
      <c r="I25" s="491"/>
      <c r="J25" s="513"/>
      <c r="K25" s="381"/>
      <c r="L25" s="381"/>
      <c r="M25" s="532"/>
      <c r="N25" s="532"/>
      <c r="O25" s="532">
        <v>2</v>
      </c>
      <c r="P25" s="532"/>
      <c r="Q25" s="544"/>
      <c r="R25" s="532">
        <v>2</v>
      </c>
      <c r="S25" s="530">
        <v>33</v>
      </c>
    </row>
    <row r="26" spans="2:19" ht="11.85" customHeight="1">
      <c r="B26" s="1260"/>
      <c r="C26" s="302" t="s">
        <v>23</v>
      </c>
      <c r="D26" s="488"/>
      <c r="E26" s="489"/>
      <c r="F26" s="489"/>
      <c r="G26" s="489"/>
      <c r="H26" s="489"/>
      <c r="I26" s="489"/>
      <c r="J26" s="511"/>
      <c r="K26" s="355"/>
      <c r="L26" s="355"/>
      <c r="M26" s="529">
        <v>1</v>
      </c>
      <c r="N26" s="529"/>
      <c r="O26" s="529"/>
      <c r="P26" s="529"/>
      <c r="Q26" s="543"/>
      <c r="R26" s="529"/>
      <c r="S26" s="530"/>
    </row>
    <row r="27" spans="2:19" ht="11.85" customHeight="1">
      <c r="B27" s="1260"/>
      <c r="C27" s="302" t="s">
        <v>24</v>
      </c>
      <c r="D27" s="488"/>
      <c r="E27" s="489"/>
      <c r="F27" s="489"/>
      <c r="G27" s="489"/>
      <c r="H27" s="489"/>
      <c r="I27" s="489"/>
      <c r="J27" s="511"/>
      <c r="K27" s="355"/>
      <c r="L27" s="355"/>
      <c r="M27" s="529"/>
      <c r="N27" s="529"/>
      <c r="O27" s="529"/>
      <c r="P27" s="529"/>
      <c r="Q27" s="543"/>
      <c r="R27" s="529"/>
      <c r="S27" s="530"/>
    </row>
    <row r="28" spans="2:19" ht="11.85" customHeight="1">
      <c r="B28" s="1260"/>
      <c r="C28" s="302" t="s">
        <v>25</v>
      </c>
      <c r="D28" s="488"/>
      <c r="E28" s="489"/>
      <c r="F28" s="489"/>
      <c r="G28" s="489"/>
      <c r="H28" s="489"/>
      <c r="I28" s="489"/>
      <c r="J28" s="511"/>
      <c r="K28" s="355"/>
      <c r="L28" s="355"/>
      <c r="M28" s="529"/>
      <c r="N28" s="529"/>
      <c r="O28" s="529">
        <v>4</v>
      </c>
      <c r="P28" s="529">
        <v>2</v>
      </c>
      <c r="Q28" s="543"/>
      <c r="R28" s="529"/>
      <c r="S28" s="530"/>
    </row>
    <row r="29" spans="2:19" ht="11.85" customHeight="1">
      <c r="B29" s="1260"/>
      <c r="C29" s="302" t="s">
        <v>26</v>
      </c>
      <c r="D29" s="488"/>
      <c r="E29" s="489"/>
      <c r="F29" s="489"/>
      <c r="G29" s="489"/>
      <c r="H29" s="489"/>
      <c r="I29" s="489"/>
      <c r="J29" s="511"/>
      <c r="K29" s="355"/>
      <c r="L29" s="355"/>
      <c r="M29" s="529">
        <v>7</v>
      </c>
      <c r="N29" s="529"/>
      <c r="O29" s="529"/>
      <c r="P29" s="529"/>
      <c r="Q29" s="543"/>
      <c r="R29" s="529"/>
      <c r="S29" s="530"/>
    </row>
    <row r="30" spans="2:19" ht="11.85" customHeight="1">
      <c r="B30" s="1260"/>
      <c r="C30" s="302" t="s">
        <v>27</v>
      </c>
      <c r="D30" s="498"/>
      <c r="E30" s="499"/>
      <c r="F30" s="499"/>
      <c r="G30" s="499"/>
      <c r="H30" s="499" t="s">
        <v>262</v>
      </c>
      <c r="I30" s="499"/>
      <c r="J30" s="515"/>
      <c r="K30" s="392" t="s">
        <v>262</v>
      </c>
      <c r="L30" s="392" t="s">
        <v>262</v>
      </c>
      <c r="M30" s="529">
        <v>5</v>
      </c>
      <c r="N30" s="529"/>
      <c r="O30" s="529">
        <v>9</v>
      </c>
      <c r="P30" s="529">
        <v>2</v>
      </c>
      <c r="Q30" s="543"/>
      <c r="R30" s="529"/>
      <c r="S30" s="530"/>
    </row>
    <row r="31" spans="2:19" ht="11.85" customHeight="1">
      <c r="B31" s="1260"/>
      <c r="C31" s="311" t="s">
        <v>28</v>
      </c>
      <c r="D31" s="490"/>
      <c r="E31" s="491"/>
      <c r="F31" s="491"/>
      <c r="G31" s="491"/>
      <c r="H31" s="491"/>
      <c r="I31" s="491"/>
      <c r="J31" s="513"/>
      <c r="K31" s="381"/>
      <c r="L31" s="381"/>
      <c r="M31" s="532">
        <v>4</v>
      </c>
      <c r="N31" s="532"/>
      <c r="O31" s="532"/>
      <c r="P31" s="532"/>
      <c r="Q31" s="544"/>
      <c r="R31" s="532"/>
      <c r="S31" s="530"/>
    </row>
    <row r="32" spans="2:19" ht="11.85" customHeight="1">
      <c r="B32" s="1260"/>
      <c r="C32" s="303" t="s">
        <v>29</v>
      </c>
      <c r="D32" s="490"/>
      <c r="E32" s="491"/>
      <c r="F32" s="491"/>
      <c r="G32" s="491"/>
      <c r="H32" s="491"/>
      <c r="I32" s="491"/>
      <c r="J32" s="513"/>
      <c r="K32" s="381"/>
      <c r="L32" s="381"/>
      <c r="M32" s="532"/>
      <c r="N32" s="532"/>
      <c r="O32" s="532"/>
      <c r="P32" s="532"/>
      <c r="Q32" s="544"/>
      <c r="R32" s="532"/>
      <c r="S32" s="530"/>
    </row>
    <row r="33" spans="2:19" ht="11.85" customHeight="1">
      <c r="B33" s="1260"/>
      <c r="C33" s="302" t="s">
        <v>30</v>
      </c>
      <c r="D33" s="488"/>
      <c r="E33" s="489"/>
      <c r="F33" s="489"/>
      <c r="G33" s="489"/>
      <c r="H33" s="489"/>
      <c r="I33" s="489"/>
      <c r="J33" s="511"/>
      <c r="K33" s="355"/>
      <c r="L33" s="355"/>
      <c r="M33" s="529">
        <v>11</v>
      </c>
      <c r="N33" s="529"/>
      <c r="O33" s="529"/>
      <c r="P33" s="529"/>
      <c r="Q33" s="543"/>
      <c r="R33" s="529"/>
      <c r="S33" s="530"/>
    </row>
    <row r="34" spans="2:19" ht="11.85" customHeight="1">
      <c r="B34" s="1260"/>
      <c r="C34" s="302" t="s">
        <v>31</v>
      </c>
      <c r="D34" s="508"/>
      <c r="E34" s="509"/>
      <c r="F34" s="509"/>
      <c r="G34" s="509"/>
      <c r="H34" s="509"/>
      <c r="I34" s="509"/>
      <c r="J34" s="512"/>
      <c r="K34" s="407"/>
      <c r="L34" s="407"/>
      <c r="M34" s="531"/>
      <c r="N34" s="531"/>
      <c r="O34" s="531"/>
      <c r="P34" s="531">
        <v>1</v>
      </c>
      <c r="Q34" s="546"/>
      <c r="R34" s="531"/>
      <c r="S34" s="531"/>
    </row>
    <row r="35" spans="2:19" ht="11.85" customHeight="1">
      <c r="B35" s="1260"/>
      <c r="C35" s="302" t="s">
        <v>32</v>
      </c>
      <c r="D35" s="488"/>
      <c r="E35" s="489"/>
      <c r="F35" s="489"/>
      <c r="G35" s="489"/>
      <c r="H35" s="489"/>
      <c r="I35" s="489"/>
      <c r="J35" s="511" t="s">
        <v>262</v>
      </c>
      <c r="K35" s="355" t="s">
        <v>262</v>
      </c>
      <c r="L35" s="355" t="s">
        <v>262</v>
      </c>
      <c r="M35" s="529"/>
      <c r="N35" s="529"/>
      <c r="O35" s="529"/>
      <c r="P35" s="529"/>
      <c r="Q35" s="543"/>
      <c r="R35" s="529"/>
      <c r="S35" s="530"/>
    </row>
    <row r="36" spans="2:19" ht="11.85" customHeight="1">
      <c r="B36" s="1260"/>
      <c r="C36" s="302" t="s">
        <v>33</v>
      </c>
      <c r="D36" s="488"/>
      <c r="E36" s="489"/>
      <c r="F36" s="489"/>
      <c r="G36" s="489"/>
      <c r="H36" s="489"/>
      <c r="I36" s="489"/>
      <c r="J36" s="511"/>
      <c r="K36" s="355"/>
      <c r="L36" s="355"/>
      <c r="M36" s="529">
        <v>3</v>
      </c>
      <c r="N36" s="529"/>
      <c r="O36" s="529"/>
      <c r="P36" s="529"/>
      <c r="Q36" s="543"/>
      <c r="R36" s="529"/>
      <c r="S36" s="530"/>
    </row>
    <row r="37" spans="2:19" ht="11.85" customHeight="1">
      <c r="B37" s="1260"/>
      <c r="C37" s="303" t="s">
        <v>34</v>
      </c>
      <c r="D37" s="490"/>
      <c r="E37" s="491"/>
      <c r="F37" s="491"/>
      <c r="G37" s="491"/>
      <c r="H37" s="491"/>
      <c r="I37" s="491"/>
      <c r="J37" s="513" t="s">
        <v>262</v>
      </c>
      <c r="K37" s="381"/>
      <c r="L37" s="381"/>
      <c r="M37" s="532">
        <v>1</v>
      </c>
      <c r="N37" s="532"/>
      <c r="O37" s="532">
        <v>3</v>
      </c>
      <c r="P37" s="532"/>
      <c r="Q37" s="544"/>
      <c r="R37" s="532"/>
      <c r="S37" s="530"/>
    </row>
    <row r="38" spans="2:19" ht="11.85" customHeight="1">
      <c r="B38" s="1260"/>
      <c r="C38" s="302" t="s">
        <v>35</v>
      </c>
      <c r="D38" s="488"/>
      <c r="E38" s="489"/>
      <c r="F38" s="489"/>
      <c r="G38" s="489"/>
      <c r="H38" s="489"/>
      <c r="I38" s="489"/>
      <c r="J38" s="511"/>
      <c r="K38" s="355"/>
      <c r="L38" s="355"/>
      <c r="M38" s="529">
        <v>45</v>
      </c>
      <c r="N38" s="529"/>
      <c r="O38" s="529"/>
      <c r="P38" s="529"/>
      <c r="Q38" s="543"/>
      <c r="R38" s="529"/>
      <c r="S38" s="530"/>
    </row>
    <row r="39" spans="2:19" ht="11.85" customHeight="1">
      <c r="B39" s="1260"/>
      <c r="C39" s="303" t="s">
        <v>36</v>
      </c>
      <c r="D39" s="490"/>
      <c r="E39" s="491"/>
      <c r="F39" s="491"/>
      <c r="G39" s="491"/>
      <c r="H39" s="491"/>
      <c r="I39" s="491"/>
      <c r="J39" s="513"/>
      <c r="K39" s="381"/>
      <c r="L39" s="381"/>
      <c r="M39" s="532"/>
      <c r="N39" s="532"/>
      <c r="O39" s="532"/>
      <c r="P39" s="532"/>
      <c r="Q39" s="544"/>
      <c r="R39" s="532"/>
      <c r="S39" s="530"/>
    </row>
    <row r="40" spans="2:19" ht="11.85" customHeight="1">
      <c r="B40" s="1261"/>
      <c r="C40" s="307" t="s">
        <v>37</v>
      </c>
      <c r="D40" s="494"/>
      <c r="E40" s="495"/>
      <c r="F40" s="495"/>
      <c r="G40" s="495"/>
      <c r="H40" s="495"/>
      <c r="I40" s="495"/>
      <c r="J40" s="523"/>
      <c r="K40" s="387"/>
      <c r="L40" s="387"/>
      <c r="M40" s="537"/>
      <c r="N40" s="537"/>
      <c r="O40" s="537"/>
      <c r="P40" s="537"/>
      <c r="Q40" s="549"/>
      <c r="R40" s="537"/>
      <c r="S40" s="538"/>
    </row>
    <row r="41" spans="2:19" ht="11.85" customHeight="1">
      <c r="B41" s="1259" t="s">
        <v>38</v>
      </c>
      <c r="C41" s="299" t="s">
        <v>39</v>
      </c>
      <c r="D41" s="520"/>
      <c r="E41" s="497"/>
      <c r="F41" s="497"/>
      <c r="G41" s="497"/>
      <c r="H41" s="497"/>
      <c r="I41" s="497"/>
      <c r="J41" s="521"/>
      <c r="K41" s="445"/>
      <c r="L41" s="445"/>
      <c r="M41" s="539">
        <v>7</v>
      </c>
      <c r="N41" s="539"/>
      <c r="O41" s="539"/>
      <c r="P41" s="539"/>
      <c r="Q41" s="550"/>
      <c r="R41" s="539"/>
      <c r="S41" s="540"/>
    </row>
    <row r="42" spans="2:19" ht="11.85" customHeight="1">
      <c r="B42" s="1260"/>
      <c r="C42" s="311" t="s">
        <v>40</v>
      </c>
      <c r="D42" s="488"/>
      <c r="E42" s="489"/>
      <c r="F42" s="489"/>
      <c r="G42" s="489"/>
      <c r="H42" s="489"/>
      <c r="I42" s="489"/>
      <c r="J42" s="511"/>
      <c r="K42" s="380" t="s">
        <v>262</v>
      </c>
      <c r="L42" s="380" t="s">
        <v>262</v>
      </c>
      <c r="M42" s="529"/>
      <c r="N42" s="529"/>
      <c r="O42" s="529"/>
      <c r="P42" s="529">
        <v>5</v>
      </c>
      <c r="Q42" s="544"/>
      <c r="R42" s="529"/>
      <c r="S42" s="530"/>
    </row>
    <row r="43" spans="2:19" ht="11.85" customHeight="1">
      <c r="B43" s="1260"/>
      <c r="C43" s="302" t="s">
        <v>41</v>
      </c>
      <c r="D43" s="488"/>
      <c r="E43" s="489"/>
      <c r="F43" s="489" t="s">
        <v>262</v>
      </c>
      <c r="G43" s="489" t="s">
        <v>262</v>
      </c>
      <c r="H43" s="489"/>
      <c r="I43" s="489"/>
      <c r="J43" s="511" t="s">
        <v>262</v>
      </c>
      <c r="K43" s="355"/>
      <c r="L43" s="355"/>
      <c r="M43" s="529">
        <v>30</v>
      </c>
      <c r="N43" s="529"/>
      <c r="O43" s="529">
        <v>6</v>
      </c>
      <c r="P43" s="529"/>
      <c r="Q43" s="543" t="s">
        <v>262</v>
      </c>
      <c r="R43" s="529"/>
      <c r="S43" s="530"/>
    </row>
    <row r="44" spans="2:19" ht="11.85" customHeight="1">
      <c r="B44" s="1260"/>
      <c r="C44" s="302" t="s">
        <v>42</v>
      </c>
      <c r="D44" s="488"/>
      <c r="E44" s="489"/>
      <c r="F44" s="489"/>
      <c r="G44" s="489"/>
      <c r="H44" s="489" t="s">
        <v>262</v>
      </c>
      <c r="I44" s="489"/>
      <c r="J44" s="511"/>
      <c r="K44" s="355"/>
      <c r="L44" s="355"/>
      <c r="M44" s="529">
        <v>3</v>
      </c>
      <c r="N44" s="529"/>
      <c r="O44" s="529"/>
      <c r="P44" s="529"/>
      <c r="Q44" s="543"/>
      <c r="R44" s="529">
        <v>3</v>
      </c>
      <c r="S44" s="530">
        <v>85</v>
      </c>
    </row>
    <row r="45" spans="2:19" ht="11.85" customHeight="1">
      <c r="B45" s="1260"/>
      <c r="C45" s="303" t="s">
        <v>43</v>
      </c>
      <c r="D45" s="490"/>
      <c r="E45" s="491"/>
      <c r="F45" s="491"/>
      <c r="G45" s="491"/>
      <c r="H45" s="491"/>
      <c r="I45" s="491"/>
      <c r="J45" s="513"/>
      <c r="K45" s="381"/>
      <c r="L45" s="381"/>
      <c r="M45" s="532"/>
      <c r="N45" s="532"/>
      <c r="O45" s="532"/>
      <c r="P45" s="532"/>
      <c r="Q45" s="544"/>
      <c r="R45" s="532"/>
      <c r="S45" s="530"/>
    </row>
    <row r="46" spans="2:19" ht="11.85" customHeight="1">
      <c r="B46" s="1260"/>
      <c r="C46" s="302" t="s">
        <v>44</v>
      </c>
      <c r="D46" s="488"/>
      <c r="E46" s="489"/>
      <c r="F46" s="489"/>
      <c r="G46" s="489" t="s">
        <v>262</v>
      </c>
      <c r="H46" s="489" t="s">
        <v>262</v>
      </c>
      <c r="I46" s="489"/>
      <c r="J46" s="511" t="s">
        <v>262</v>
      </c>
      <c r="K46" s="355"/>
      <c r="L46" s="355"/>
      <c r="M46" s="529">
        <v>23</v>
      </c>
      <c r="N46" s="529"/>
      <c r="O46" s="529"/>
      <c r="P46" s="529"/>
      <c r="Q46" s="543"/>
      <c r="R46" s="529"/>
      <c r="S46" s="530"/>
    </row>
    <row r="47" spans="2:19" ht="11.85" customHeight="1">
      <c r="B47" s="1260"/>
      <c r="C47" s="302" t="s">
        <v>45</v>
      </c>
      <c r="D47" s="508"/>
      <c r="E47" s="509"/>
      <c r="F47" s="509"/>
      <c r="G47" s="509"/>
      <c r="H47" s="509"/>
      <c r="I47" s="509"/>
      <c r="J47" s="512"/>
      <c r="K47" s="407"/>
      <c r="L47" s="407"/>
      <c r="M47" s="531"/>
      <c r="N47" s="531"/>
      <c r="O47" s="531"/>
      <c r="P47" s="531"/>
      <c r="Q47" s="546"/>
      <c r="R47" s="531"/>
      <c r="S47" s="531"/>
    </row>
    <row r="48" spans="2:19" ht="11.85" customHeight="1">
      <c r="B48" s="1260"/>
      <c r="C48" s="303" t="s">
        <v>46</v>
      </c>
      <c r="D48" s="488"/>
      <c r="E48" s="489"/>
      <c r="F48" s="489"/>
      <c r="G48" s="489"/>
      <c r="H48" s="489"/>
      <c r="I48" s="489"/>
      <c r="J48" s="511"/>
      <c r="K48" s="380" t="s">
        <v>262</v>
      </c>
      <c r="L48" s="380" t="s">
        <v>262</v>
      </c>
      <c r="M48" s="529"/>
      <c r="N48" s="529"/>
      <c r="O48" s="529">
        <v>3</v>
      </c>
      <c r="P48" s="529"/>
      <c r="Q48" s="544"/>
      <c r="R48" s="529"/>
      <c r="S48" s="530"/>
    </row>
    <row r="49" spans="2:19" ht="11.85" customHeight="1">
      <c r="B49" s="1260"/>
      <c r="C49" s="302" t="s">
        <v>47</v>
      </c>
      <c r="D49" s="508"/>
      <c r="E49" s="509"/>
      <c r="F49" s="509"/>
      <c r="G49" s="509"/>
      <c r="H49" s="509"/>
      <c r="I49" s="509"/>
      <c r="J49" s="512"/>
      <c r="K49" s="407"/>
      <c r="L49" s="407"/>
      <c r="M49" s="531">
        <v>4</v>
      </c>
      <c r="N49" s="531"/>
      <c r="O49" s="531"/>
      <c r="P49" s="531">
        <v>4</v>
      </c>
      <c r="Q49" s="546"/>
      <c r="R49" s="531"/>
      <c r="S49" s="531"/>
    </row>
    <row r="50" spans="2:19" ht="11.85" customHeight="1">
      <c r="B50" s="1260"/>
      <c r="C50" s="303" t="s">
        <v>48</v>
      </c>
      <c r="D50" s="490"/>
      <c r="E50" s="491"/>
      <c r="F50" s="491"/>
      <c r="G50" s="491"/>
      <c r="H50" s="491"/>
      <c r="I50" s="491"/>
      <c r="J50" s="513"/>
      <c r="K50" s="381"/>
      <c r="L50" s="381"/>
      <c r="M50" s="532"/>
      <c r="N50" s="532"/>
      <c r="O50" s="532"/>
      <c r="P50" s="532"/>
      <c r="Q50" s="544"/>
      <c r="R50" s="532"/>
      <c r="S50" s="530"/>
    </row>
    <row r="51" spans="2:19" ht="11.85" customHeight="1">
      <c r="B51" s="1260"/>
      <c r="C51" s="303" t="s">
        <v>49</v>
      </c>
      <c r="D51" s="490"/>
      <c r="E51" s="491"/>
      <c r="F51" s="491"/>
      <c r="G51" s="491"/>
      <c r="H51" s="491"/>
      <c r="I51" s="491"/>
      <c r="J51" s="513" t="s">
        <v>262</v>
      </c>
      <c r="K51" s="381"/>
      <c r="L51" s="381"/>
      <c r="M51" s="532"/>
      <c r="N51" s="532"/>
      <c r="O51" s="532"/>
      <c r="P51" s="532"/>
      <c r="Q51" s="544"/>
      <c r="R51" s="532"/>
      <c r="S51" s="530"/>
    </row>
    <row r="52" spans="2:19" ht="11.85" customHeight="1">
      <c r="B52" s="1261"/>
      <c r="C52" s="307" t="s">
        <v>50</v>
      </c>
      <c r="D52" s="524"/>
      <c r="E52" s="525"/>
      <c r="F52" s="525"/>
      <c r="G52" s="525"/>
      <c r="H52" s="525"/>
      <c r="I52" s="525"/>
      <c r="J52" s="526"/>
      <c r="K52" s="478"/>
      <c r="L52" s="478"/>
      <c r="M52" s="541"/>
      <c r="N52" s="541"/>
      <c r="O52" s="541"/>
      <c r="P52" s="541"/>
      <c r="Q52" s="551"/>
      <c r="R52" s="541">
        <v>3</v>
      </c>
      <c r="S52" s="541">
        <v>148</v>
      </c>
    </row>
    <row r="53" spans="2:19" ht="11.85" customHeight="1">
      <c r="B53" s="1259" t="s">
        <v>51</v>
      </c>
      <c r="C53" s="313" t="s">
        <v>52</v>
      </c>
      <c r="D53" s="487"/>
      <c r="E53" s="479"/>
      <c r="F53" s="479"/>
      <c r="G53" s="479"/>
      <c r="H53" s="479"/>
      <c r="I53" s="479"/>
      <c r="J53" s="510"/>
      <c r="K53" s="371"/>
      <c r="L53" s="371"/>
      <c r="M53" s="527">
        <v>7</v>
      </c>
      <c r="N53" s="527"/>
      <c r="O53" s="527"/>
      <c r="P53" s="527">
        <v>1</v>
      </c>
      <c r="Q53" s="548"/>
      <c r="R53" s="527">
        <v>7</v>
      </c>
      <c r="S53" s="528">
        <v>367</v>
      </c>
    </row>
    <row r="54" spans="2:19" ht="11.85" customHeight="1">
      <c r="B54" s="1260"/>
      <c r="C54" s="303" t="s">
        <v>53</v>
      </c>
      <c r="D54" s="508"/>
      <c r="E54" s="509"/>
      <c r="F54" s="509"/>
      <c r="G54" s="509"/>
      <c r="H54" s="509"/>
      <c r="I54" s="509"/>
      <c r="J54" s="512"/>
      <c r="K54" s="407"/>
      <c r="L54" s="407"/>
      <c r="M54" s="531">
        <v>1</v>
      </c>
      <c r="N54" s="531"/>
      <c r="O54" s="531"/>
      <c r="P54" s="531">
        <v>22</v>
      </c>
      <c r="Q54" s="546"/>
      <c r="R54" s="531"/>
      <c r="S54" s="531"/>
    </row>
    <row r="55" spans="2:19" ht="11.85" customHeight="1">
      <c r="B55" s="1260"/>
      <c r="C55" s="302" t="s">
        <v>54</v>
      </c>
      <c r="D55" s="488"/>
      <c r="E55" s="489"/>
      <c r="F55" s="489"/>
      <c r="G55" s="489" t="s">
        <v>262</v>
      </c>
      <c r="H55" s="489"/>
      <c r="I55" s="489"/>
      <c r="J55" s="511" t="s">
        <v>262</v>
      </c>
      <c r="K55" s="355"/>
      <c r="L55" s="355"/>
      <c r="M55" s="529"/>
      <c r="N55" s="529"/>
      <c r="O55" s="529"/>
      <c r="P55" s="529">
        <v>10</v>
      </c>
      <c r="Q55" s="543"/>
      <c r="R55" s="529"/>
      <c r="S55" s="530"/>
    </row>
    <row r="56" spans="2:19" ht="11.85" customHeight="1">
      <c r="B56" s="1260"/>
      <c r="C56" s="302" t="s">
        <v>55</v>
      </c>
      <c r="D56" s="488"/>
      <c r="E56" s="489"/>
      <c r="F56" s="489"/>
      <c r="G56" s="489"/>
      <c r="H56" s="489" t="s">
        <v>262</v>
      </c>
      <c r="I56" s="489"/>
      <c r="J56" s="511"/>
      <c r="K56" s="355"/>
      <c r="L56" s="355"/>
      <c r="M56" s="529"/>
      <c r="N56" s="529"/>
      <c r="O56" s="529">
        <v>1</v>
      </c>
      <c r="P56" s="529"/>
      <c r="Q56" s="543"/>
      <c r="R56" s="529"/>
      <c r="S56" s="530"/>
    </row>
    <row r="57" spans="2:19" ht="11.85" customHeight="1">
      <c r="B57" s="1260"/>
      <c r="C57" s="302" t="s">
        <v>56</v>
      </c>
      <c r="D57" s="488" t="s">
        <v>262</v>
      </c>
      <c r="E57" s="489" t="s">
        <v>262</v>
      </c>
      <c r="F57" s="489" t="s">
        <v>262</v>
      </c>
      <c r="G57" s="489" t="s">
        <v>262</v>
      </c>
      <c r="H57" s="489" t="s">
        <v>262</v>
      </c>
      <c r="I57" s="489"/>
      <c r="J57" s="511" t="s">
        <v>262</v>
      </c>
      <c r="K57" s="355" t="s">
        <v>262</v>
      </c>
      <c r="L57" s="355" t="s">
        <v>262</v>
      </c>
      <c r="M57" s="529">
        <v>55</v>
      </c>
      <c r="N57" s="529"/>
      <c r="O57" s="529">
        <v>2</v>
      </c>
      <c r="P57" s="529">
        <v>7</v>
      </c>
      <c r="Q57" s="543"/>
      <c r="R57" s="529"/>
      <c r="S57" s="530"/>
    </row>
    <row r="58" spans="2:19" ht="11.85" customHeight="1">
      <c r="B58" s="1260"/>
      <c r="C58" s="302" t="s">
        <v>57</v>
      </c>
      <c r="D58" s="488"/>
      <c r="E58" s="489"/>
      <c r="F58" s="489"/>
      <c r="G58" s="489"/>
      <c r="H58" s="489"/>
      <c r="I58" s="489"/>
      <c r="J58" s="511"/>
      <c r="K58" s="355"/>
      <c r="L58" s="355"/>
      <c r="M58" s="529">
        <v>32</v>
      </c>
      <c r="N58" s="529"/>
      <c r="O58" s="529">
        <v>13</v>
      </c>
      <c r="P58" s="529">
        <v>2</v>
      </c>
      <c r="Q58" s="543"/>
      <c r="R58" s="529"/>
      <c r="S58" s="530"/>
    </row>
    <row r="59" spans="2:19" ht="11.85" customHeight="1">
      <c r="B59" s="1260"/>
      <c r="C59" s="302" t="s">
        <v>58</v>
      </c>
      <c r="D59" s="488"/>
      <c r="E59" s="489"/>
      <c r="F59" s="489"/>
      <c r="G59" s="489"/>
      <c r="H59" s="489"/>
      <c r="I59" s="489"/>
      <c r="J59" s="511"/>
      <c r="K59" s="355"/>
      <c r="L59" s="355"/>
      <c r="M59" s="529">
        <v>33</v>
      </c>
      <c r="N59" s="529"/>
      <c r="O59" s="529">
        <v>4</v>
      </c>
      <c r="P59" s="529"/>
      <c r="Q59" s="543"/>
      <c r="R59" s="529"/>
      <c r="S59" s="530"/>
    </row>
    <row r="60" spans="2:19" ht="11.85" customHeight="1">
      <c r="B60" s="1260"/>
      <c r="C60" s="302" t="s">
        <v>59</v>
      </c>
      <c r="D60" s="488"/>
      <c r="E60" s="489"/>
      <c r="F60" s="489"/>
      <c r="G60" s="489"/>
      <c r="H60" s="489" t="s">
        <v>262</v>
      </c>
      <c r="I60" s="489"/>
      <c r="J60" s="511"/>
      <c r="K60" s="355"/>
      <c r="L60" s="355"/>
      <c r="M60" s="529">
        <v>213</v>
      </c>
      <c r="N60" s="529"/>
      <c r="O60" s="529"/>
      <c r="P60" s="529"/>
      <c r="Q60" s="543"/>
      <c r="R60" s="529">
        <v>213</v>
      </c>
      <c r="S60" s="530">
        <v>9558</v>
      </c>
    </row>
    <row r="61" spans="2:19" ht="11.85" customHeight="1">
      <c r="B61" s="1260"/>
      <c r="C61" s="302" t="s">
        <v>60</v>
      </c>
      <c r="D61" s="508"/>
      <c r="E61" s="509"/>
      <c r="F61" s="509"/>
      <c r="G61" s="509"/>
      <c r="H61" s="509"/>
      <c r="I61" s="509"/>
      <c r="J61" s="512"/>
      <c r="K61" s="407"/>
      <c r="L61" s="407"/>
      <c r="M61" s="531">
        <v>12</v>
      </c>
      <c r="N61" s="531"/>
      <c r="O61" s="531"/>
      <c r="P61" s="531"/>
      <c r="Q61" s="546"/>
      <c r="R61" s="531"/>
      <c r="S61" s="531"/>
    </row>
    <row r="62" spans="2:19" ht="11.85" customHeight="1">
      <c r="B62" s="1260"/>
      <c r="C62" s="302" t="s">
        <v>61</v>
      </c>
      <c r="D62" s="488"/>
      <c r="E62" s="489"/>
      <c r="F62" s="489"/>
      <c r="G62" s="489"/>
      <c r="H62" s="489"/>
      <c r="I62" s="489"/>
      <c r="J62" s="511"/>
      <c r="K62" s="355"/>
      <c r="L62" s="355"/>
      <c r="M62" s="529">
        <v>9</v>
      </c>
      <c r="N62" s="529"/>
      <c r="O62" s="529">
        <v>10</v>
      </c>
      <c r="P62" s="529"/>
      <c r="Q62" s="543"/>
      <c r="R62" s="529"/>
      <c r="S62" s="530"/>
    </row>
    <row r="63" spans="2:19" ht="11.85" customHeight="1">
      <c r="B63" s="1260"/>
      <c r="C63" s="302" t="s">
        <v>62</v>
      </c>
      <c r="D63" s="508"/>
      <c r="E63" s="509"/>
      <c r="F63" s="509"/>
      <c r="G63" s="509"/>
      <c r="H63" s="509"/>
      <c r="I63" s="509"/>
      <c r="J63" s="512"/>
      <c r="K63" s="407"/>
      <c r="L63" s="407"/>
      <c r="M63" s="531">
        <v>1</v>
      </c>
      <c r="N63" s="531"/>
      <c r="O63" s="531">
        <v>37</v>
      </c>
      <c r="P63" s="531"/>
      <c r="Q63" s="546"/>
      <c r="R63" s="531"/>
      <c r="S63" s="531"/>
    </row>
    <row r="64" spans="2:19" ht="11.85" customHeight="1">
      <c r="B64" s="1260"/>
      <c r="C64" s="302" t="s">
        <v>63</v>
      </c>
      <c r="D64" s="488"/>
      <c r="E64" s="489"/>
      <c r="F64" s="489"/>
      <c r="G64" s="489"/>
      <c r="H64" s="489"/>
      <c r="I64" s="489"/>
      <c r="J64" s="511" t="s">
        <v>262</v>
      </c>
      <c r="K64" s="355"/>
      <c r="L64" s="355"/>
      <c r="M64" s="529">
        <v>12</v>
      </c>
      <c r="N64" s="529"/>
      <c r="O64" s="529">
        <v>3</v>
      </c>
      <c r="P64" s="529">
        <v>1</v>
      </c>
      <c r="Q64" s="543"/>
      <c r="R64" s="529"/>
      <c r="S64" s="530"/>
    </row>
    <row r="65" spans="2:19" ht="11.85" customHeight="1">
      <c r="B65" s="1260"/>
      <c r="C65" s="302" t="s">
        <v>64</v>
      </c>
      <c r="D65" s="488"/>
      <c r="E65" s="489"/>
      <c r="F65" s="489"/>
      <c r="G65" s="489"/>
      <c r="H65" s="489" t="s">
        <v>262</v>
      </c>
      <c r="I65" s="489" t="s">
        <v>262</v>
      </c>
      <c r="J65" s="511"/>
      <c r="K65" s="355"/>
      <c r="L65" s="355"/>
      <c r="M65" s="529">
        <v>5</v>
      </c>
      <c r="N65" s="529"/>
      <c r="O65" s="529"/>
      <c r="P65" s="529"/>
      <c r="Q65" s="543"/>
      <c r="R65" s="529"/>
      <c r="S65" s="530"/>
    </row>
    <row r="66" spans="2:19" ht="11.85" customHeight="1">
      <c r="B66" s="1260"/>
      <c r="C66" s="302" t="s">
        <v>65</v>
      </c>
      <c r="D66" s="498"/>
      <c r="E66" s="499"/>
      <c r="F66" s="499"/>
      <c r="G66" s="499"/>
      <c r="H66" s="499"/>
      <c r="I66" s="499"/>
      <c r="J66" s="515"/>
      <c r="K66" s="392"/>
      <c r="L66" s="392"/>
      <c r="M66" s="529"/>
      <c r="N66" s="529"/>
      <c r="O66" s="529">
        <v>1</v>
      </c>
      <c r="P66" s="529"/>
      <c r="Q66" s="543"/>
      <c r="R66" s="529"/>
      <c r="S66" s="530"/>
    </row>
    <row r="67" spans="2:19" ht="11.85" customHeight="1">
      <c r="B67" s="1261"/>
      <c r="C67" s="312" t="s">
        <v>66</v>
      </c>
      <c r="D67" s="500"/>
      <c r="E67" s="501"/>
      <c r="F67" s="501"/>
      <c r="G67" s="501"/>
      <c r="H67" s="501"/>
      <c r="I67" s="501"/>
      <c r="J67" s="516"/>
      <c r="K67" s="399"/>
      <c r="L67" s="399"/>
      <c r="M67" s="542">
        <v>6</v>
      </c>
      <c r="N67" s="542"/>
      <c r="O67" s="542"/>
      <c r="P67" s="542"/>
      <c r="Q67" s="552"/>
      <c r="R67" s="542"/>
      <c r="S67" s="538"/>
    </row>
    <row r="68" spans="2:19" ht="11.85" customHeight="1">
      <c r="B68" s="1280" t="s">
        <v>233</v>
      </c>
      <c r="C68" s="1282"/>
      <c r="D68" s="502">
        <f>COUNTA(D5:D67)</f>
        <v>4</v>
      </c>
      <c r="E68" s="502">
        <f t="shared" ref="E68:H68" si="0">COUNTA(E5:E67)</f>
        <v>2</v>
      </c>
      <c r="F68" s="502">
        <f t="shared" si="0"/>
        <v>7</v>
      </c>
      <c r="G68" s="502">
        <f t="shared" si="0"/>
        <v>15</v>
      </c>
      <c r="H68" s="502">
        <f t="shared" si="0"/>
        <v>17</v>
      </c>
      <c r="I68" s="502">
        <f t="shared" ref="I68" si="1">COUNTA(I5:I67)</f>
        <v>8</v>
      </c>
      <c r="J68" s="502">
        <f t="shared" ref="J68" si="2">COUNTA(J5:J67)</f>
        <v>18</v>
      </c>
      <c r="K68" s="502">
        <f t="shared" ref="K68" si="3">COUNTA(K5:K67)</f>
        <v>9</v>
      </c>
      <c r="L68" s="502">
        <f t="shared" ref="L68" si="4">COUNTA(L5:L67)</f>
        <v>9</v>
      </c>
      <c r="M68" s="502">
        <f t="shared" ref="M68" si="5">COUNTA(M5:M67)</f>
        <v>37</v>
      </c>
      <c r="N68" s="502">
        <f t="shared" ref="N68" si="6">COUNTA(N5:N67)</f>
        <v>2</v>
      </c>
      <c r="O68" s="502">
        <f t="shared" ref="O68" si="7">COUNTA(O5:O67)</f>
        <v>27</v>
      </c>
      <c r="P68" s="502">
        <f t="shared" ref="P68" si="8">COUNTA(P5:P67)</f>
        <v>22</v>
      </c>
      <c r="Q68" s="502">
        <f t="shared" ref="Q68" si="9">COUNTA(Q5:Q67)</f>
        <v>3</v>
      </c>
      <c r="R68" s="502">
        <f t="shared" ref="R68" si="10">COUNTA(R5:R67)</f>
        <v>8</v>
      </c>
      <c r="S68" s="503">
        <f t="shared" ref="S68" si="11">COUNTA(S5:S67)</f>
        <v>8</v>
      </c>
    </row>
    <row r="69" spans="2:19" ht="11.85" customHeight="1">
      <c r="B69" s="1280" t="s">
        <v>234</v>
      </c>
      <c r="C69" s="1282"/>
      <c r="D69" s="1330"/>
      <c r="E69" s="1331"/>
      <c r="F69" s="1331"/>
      <c r="G69" s="1331"/>
      <c r="H69" s="1331"/>
      <c r="I69" s="1331"/>
      <c r="J69" s="1331"/>
      <c r="K69" s="1331"/>
      <c r="L69" s="1332"/>
      <c r="M69" s="504">
        <f>SUM(M5:M67)</f>
        <v>678</v>
      </c>
      <c r="N69" s="504">
        <f>SUM(N5:N67)</f>
        <v>0</v>
      </c>
      <c r="O69" s="504">
        <f>SUM(O5:O67)</f>
        <v>260</v>
      </c>
      <c r="P69" s="504">
        <f>SUM(P5:P67)</f>
        <v>122</v>
      </c>
      <c r="Q69" s="405"/>
      <c r="R69" s="505">
        <f>SUM(R5:R67)</f>
        <v>233</v>
      </c>
      <c r="S69" s="506">
        <f>SUM(S5:S67)</f>
        <v>10573</v>
      </c>
    </row>
    <row r="70" spans="2:19" ht="6" customHeight="1"/>
  </sheetData>
  <mergeCells count="25">
    <mergeCell ref="J3:J4"/>
    <mergeCell ref="B68:C68"/>
    <mergeCell ref="K2:S2"/>
    <mergeCell ref="K3:L3"/>
    <mergeCell ref="O3:P3"/>
    <mergeCell ref="R3:S3"/>
    <mergeCell ref="M3:M4"/>
    <mergeCell ref="N3:N4"/>
    <mergeCell ref="Q3:Q4"/>
    <mergeCell ref="D69:L69"/>
    <mergeCell ref="R1:S1"/>
    <mergeCell ref="B69:C69"/>
    <mergeCell ref="D2:J2"/>
    <mergeCell ref="B5:C5"/>
    <mergeCell ref="B6:B18"/>
    <mergeCell ref="B19:B40"/>
    <mergeCell ref="B41:B52"/>
    <mergeCell ref="B53:B67"/>
    <mergeCell ref="B2:C4"/>
    <mergeCell ref="D3:D4"/>
    <mergeCell ref="E3:E4"/>
    <mergeCell ref="F3:F4"/>
    <mergeCell ref="G3:G4"/>
    <mergeCell ref="H3:H4"/>
    <mergeCell ref="I3:I4"/>
  </mergeCells>
  <phoneticPr fontId="4"/>
  <dataValidations count="1">
    <dataValidation type="list" allowBlank="1" showInputMessage="1" showErrorMessage="1" sqref="Q10 D10:L10 Q16 D16:L16 Q22 D22:L22 Q24 D24:L24 Q34 D34:L34 Q47 D47:L47 Q49 D49:L49 Q52 D52:L52 Q54 D54:L54 Q61 D61:L61 Q63 D63:L63" xr:uid="{87E2A85B-8DAA-49CA-B1BB-67883391FECF}">
      <formula1>"○"</formula1>
    </dataValidation>
  </dataValidations>
  <printOptions horizontalCentered="1"/>
  <pageMargins left="0.59055118110236227" right="0.59055118110236227" top="0.59055118110236227" bottom="0.59055118110236227"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dimension ref="B1:K127"/>
  <sheetViews>
    <sheetView view="pageBreakPreview" zoomScaleNormal="100" zoomScaleSheetLayoutView="100" workbookViewId="0">
      <pane xSplit="1" ySplit="3" topLeftCell="B118" activePane="bottomRight" state="frozen"/>
      <selection activeCell="R48" sqref="R48"/>
      <selection pane="topRight" activeCell="R48" sqref="R48"/>
      <selection pane="bottomLeft" activeCell="R48" sqref="R48"/>
      <selection pane="bottomRight" activeCell="G122" sqref="G122"/>
    </sheetView>
  </sheetViews>
  <sheetFormatPr defaultRowHeight="13.5"/>
  <cols>
    <col min="1" max="1" width="1" style="315" customWidth="1"/>
    <col min="2" max="2" width="2.75" style="315" customWidth="1"/>
    <col min="3" max="3" width="8.375" style="315" customWidth="1"/>
    <col min="4" max="4" width="40.5" style="315" customWidth="1"/>
    <col min="5" max="6" width="5.375" style="561" customWidth="1"/>
    <col min="7" max="7" width="49.25" style="315" customWidth="1"/>
    <col min="8" max="8" width="5.375" style="315" customWidth="1"/>
    <col min="9" max="9" width="1" style="315" customWidth="1"/>
    <col min="10" max="16384" width="9" style="315"/>
  </cols>
  <sheetData>
    <row r="1" spans="2:11" ht="13.5" customHeight="1">
      <c r="B1" s="318"/>
      <c r="C1" s="360" t="s">
        <v>230</v>
      </c>
      <c r="D1" s="361"/>
      <c r="E1" s="559"/>
      <c r="F1" s="559"/>
      <c r="G1" s="361"/>
      <c r="H1" s="361"/>
    </row>
    <row r="2" spans="2:11" ht="11.25" customHeight="1">
      <c r="B2" s="1275"/>
      <c r="C2" s="1283"/>
      <c r="D2" s="1315" t="s">
        <v>137</v>
      </c>
      <c r="E2" s="1315"/>
      <c r="F2" s="1315"/>
      <c r="G2" s="1315" t="s">
        <v>138</v>
      </c>
      <c r="H2" s="1315"/>
    </row>
    <row r="3" spans="2:11" ht="19.5">
      <c r="B3" s="1257"/>
      <c r="C3" s="1284"/>
      <c r="D3" s="950" t="s">
        <v>185</v>
      </c>
      <c r="E3" s="560" t="s">
        <v>186</v>
      </c>
      <c r="F3" s="560" t="s">
        <v>187</v>
      </c>
      <c r="G3" s="950" t="s">
        <v>184</v>
      </c>
      <c r="H3" s="952" t="s">
        <v>1765</v>
      </c>
    </row>
    <row r="4" spans="2:11" s="465" customFormat="1">
      <c r="B4" s="1346" t="s">
        <v>0</v>
      </c>
      <c r="C4" s="1347"/>
      <c r="D4" s="372" t="s">
        <v>906</v>
      </c>
      <c r="E4" s="1185"/>
      <c r="F4" s="1185">
        <v>254</v>
      </c>
      <c r="G4" s="372"/>
      <c r="H4" s="1197"/>
      <c r="K4" s="556"/>
    </row>
    <row r="5" spans="2:11" s="465" customFormat="1">
      <c r="B5" s="1348"/>
      <c r="C5" s="1349"/>
      <c r="D5" s="374" t="s">
        <v>907</v>
      </c>
      <c r="E5" s="1186"/>
      <c r="F5" s="1186">
        <v>2711</v>
      </c>
      <c r="G5" s="374"/>
      <c r="H5" s="1198"/>
      <c r="K5" s="556"/>
    </row>
    <row r="6" spans="2:11" s="465" customFormat="1">
      <c r="B6" s="1348"/>
      <c r="C6" s="1349"/>
      <c r="D6" s="374" t="s">
        <v>908</v>
      </c>
      <c r="E6" s="1186">
        <v>1</v>
      </c>
      <c r="F6" s="1186">
        <v>13</v>
      </c>
      <c r="G6" s="374"/>
      <c r="H6" s="1198"/>
      <c r="K6" s="556"/>
    </row>
    <row r="7" spans="2:11" s="465" customFormat="1">
      <c r="B7" s="1348"/>
      <c r="C7" s="1349"/>
      <c r="D7" s="374" t="s">
        <v>1231</v>
      </c>
      <c r="E7" s="1186">
        <v>1</v>
      </c>
      <c r="F7" s="1186">
        <v>21</v>
      </c>
      <c r="G7" s="374"/>
      <c r="H7" s="1198"/>
      <c r="K7" s="556"/>
    </row>
    <row r="8" spans="2:11" s="465" customFormat="1">
      <c r="B8" s="1348"/>
      <c r="C8" s="1349"/>
      <c r="D8" s="374" t="s">
        <v>909</v>
      </c>
      <c r="E8" s="1186">
        <v>1</v>
      </c>
      <c r="F8" s="1186">
        <v>15</v>
      </c>
      <c r="G8" s="374"/>
      <c r="H8" s="1198"/>
      <c r="K8" s="556"/>
    </row>
    <row r="9" spans="2:11" s="465" customFormat="1">
      <c r="B9" s="1348"/>
      <c r="C9" s="1349"/>
      <c r="D9" s="374" t="s">
        <v>910</v>
      </c>
      <c r="E9" s="1186"/>
      <c r="F9" s="1186">
        <v>11</v>
      </c>
      <c r="G9" s="374"/>
      <c r="H9" s="1198"/>
      <c r="K9" s="556"/>
    </row>
    <row r="10" spans="2:11" ht="13.5" customHeight="1">
      <c r="B10" s="1348"/>
      <c r="C10" s="1349"/>
      <c r="D10" s="374" t="s">
        <v>1232</v>
      </c>
      <c r="E10" s="1186">
        <v>3</v>
      </c>
      <c r="F10" s="1186">
        <v>17</v>
      </c>
      <c r="G10" s="374"/>
      <c r="H10" s="1198"/>
      <c r="K10" s="357"/>
    </row>
    <row r="11" spans="2:11">
      <c r="B11" s="1348"/>
      <c r="C11" s="1349"/>
      <c r="D11" s="374" t="s">
        <v>1233</v>
      </c>
      <c r="E11" s="1186">
        <v>1</v>
      </c>
      <c r="F11" s="1186">
        <v>20</v>
      </c>
      <c r="G11" s="374"/>
      <c r="H11" s="1198"/>
      <c r="K11" s="357"/>
    </row>
    <row r="12" spans="2:11">
      <c r="B12" s="1348"/>
      <c r="C12" s="1349"/>
      <c r="D12" s="374" t="s">
        <v>1234</v>
      </c>
      <c r="E12" s="1186">
        <v>1</v>
      </c>
      <c r="F12" s="1186">
        <v>64</v>
      </c>
      <c r="G12" s="374"/>
      <c r="H12" s="1198"/>
    </row>
    <row r="13" spans="2:11">
      <c r="B13" s="1348"/>
      <c r="C13" s="1349"/>
      <c r="D13" s="374" t="s">
        <v>1235</v>
      </c>
      <c r="E13" s="1186">
        <v>1</v>
      </c>
      <c r="F13" s="1186">
        <v>59</v>
      </c>
      <c r="G13" s="374"/>
      <c r="H13" s="1198"/>
    </row>
    <row r="14" spans="2:11">
      <c r="B14" s="1348"/>
      <c r="C14" s="1349"/>
      <c r="D14" s="374" t="s">
        <v>1236</v>
      </c>
      <c r="E14" s="1186">
        <v>1</v>
      </c>
      <c r="F14" s="1186">
        <v>16</v>
      </c>
      <c r="G14" s="374"/>
      <c r="H14" s="1198"/>
    </row>
    <row r="15" spans="2:11">
      <c r="B15" s="1348"/>
      <c r="C15" s="1349"/>
      <c r="D15" s="374" t="s">
        <v>1237</v>
      </c>
      <c r="E15" s="1186">
        <v>1</v>
      </c>
      <c r="F15" s="1186">
        <v>80</v>
      </c>
      <c r="G15" s="374"/>
      <c r="H15" s="1198"/>
    </row>
    <row r="16" spans="2:11">
      <c r="B16" s="1348"/>
      <c r="C16" s="1349"/>
      <c r="D16" s="374" t="s">
        <v>1238</v>
      </c>
      <c r="E16" s="1186">
        <v>1</v>
      </c>
      <c r="F16" s="1186">
        <v>25</v>
      </c>
      <c r="G16" s="374"/>
      <c r="H16" s="1198"/>
    </row>
    <row r="17" spans="2:8">
      <c r="B17" s="1348"/>
      <c r="C17" s="1349"/>
      <c r="D17" s="374" t="s">
        <v>1239</v>
      </c>
      <c r="E17" s="1186">
        <v>1</v>
      </c>
      <c r="F17" s="1186">
        <v>60</v>
      </c>
      <c r="G17" s="374"/>
      <c r="H17" s="1198"/>
    </row>
    <row r="18" spans="2:8">
      <c r="B18" s="1348"/>
      <c r="C18" s="1349"/>
      <c r="D18" s="374" t="s">
        <v>1240</v>
      </c>
      <c r="E18" s="1186">
        <v>1</v>
      </c>
      <c r="F18" s="1186">
        <v>14</v>
      </c>
      <c r="G18" s="374"/>
      <c r="H18" s="1198"/>
    </row>
    <row r="19" spans="2:8">
      <c r="B19" s="1348"/>
      <c r="C19" s="1349"/>
      <c r="D19" s="374" t="s">
        <v>1241</v>
      </c>
      <c r="E19" s="1186">
        <v>1</v>
      </c>
      <c r="F19" s="1186">
        <v>15</v>
      </c>
      <c r="G19" s="374"/>
      <c r="H19" s="1198"/>
    </row>
    <row r="20" spans="2:8">
      <c r="B20" s="1348"/>
      <c r="C20" s="1349"/>
      <c r="D20" s="374" t="s">
        <v>1242</v>
      </c>
      <c r="E20" s="1186">
        <v>1</v>
      </c>
      <c r="F20" s="1186">
        <v>14</v>
      </c>
      <c r="G20" s="374"/>
      <c r="H20" s="1198"/>
    </row>
    <row r="21" spans="2:8">
      <c r="B21" s="1348"/>
      <c r="C21" s="1349"/>
      <c r="D21" s="374" t="s">
        <v>1243</v>
      </c>
      <c r="E21" s="1186">
        <v>1</v>
      </c>
      <c r="F21" s="1186">
        <v>64</v>
      </c>
      <c r="G21" s="374"/>
      <c r="H21" s="1198"/>
    </row>
    <row r="22" spans="2:8">
      <c r="B22" s="1348"/>
      <c r="C22" s="1349"/>
      <c r="D22" s="374" t="s">
        <v>1244</v>
      </c>
      <c r="E22" s="1186">
        <v>1</v>
      </c>
      <c r="F22" s="1186">
        <v>14</v>
      </c>
      <c r="G22" s="374"/>
      <c r="H22" s="1198"/>
    </row>
    <row r="23" spans="2:8">
      <c r="B23" s="1348"/>
      <c r="C23" s="1349"/>
      <c r="D23" s="374" t="s">
        <v>1245</v>
      </c>
      <c r="E23" s="1186">
        <v>1</v>
      </c>
      <c r="F23" s="1186">
        <v>26</v>
      </c>
      <c r="G23" s="374"/>
      <c r="H23" s="1198"/>
    </row>
    <row r="24" spans="2:8" ht="13.5" customHeight="1">
      <c r="B24" s="1348"/>
      <c r="C24" s="1349"/>
      <c r="D24" s="374" t="s">
        <v>1246</v>
      </c>
      <c r="E24" s="1186">
        <v>1</v>
      </c>
      <c r="F24" s="1186">
        <v>20</v>
      </c>
      <c r="G24" s="374"/>
      <c r="H24" s="1198"/>
    </row>
    <row r="25" spans="2:8">
      <c r="B25" s="1348"/>
      <c r="C25" s="1349"/>
      <c r="D25" s="374" t="s">
        <v>1247</v>
      </c>
      <c r="E25" s="1186">
        <v>1</v>
      </c>
      <c r="F25" s="1186">
        <v>11</v>
      </c>
      <c r="G25" s="374"/>
      <c r="H25" s="1198"/>
    </row>
    <row r="26" spans="2:8">
      <c r="B26" s="1348"/>
      <c r="C26" s="1349"/>
      <c r="D26" s="374" t="s">
        <v>1248</v>
      </c>
      <c r="E26" s="1186">
        <v>1</v>
      </c>
      <c r="F26" s="1186">
        <v>3</v>
      </c>
      <c r="G26" s="374"/>
      <c r="H26" s="1198"/>
    </row>
    <row r="27" spans="2:8">
      <c r="B27" s="1348"/>
      <c r="C27" s="1349"/>
      <c r="D27" s="374" t="s">
        <v>1249</v>
      </c>
      <c r="E27" s="1186">
        <v>1</v>
      </c>
      <c r="F27" s="1186">
        <v>14</v>
      </c>
      <c r="G27" s="374"/>
      <c r="H27" s="1198"/>
    </row>
    <row r="28" spans="2:8">
      <c r="B28" s="1348"/>
      <c r="C28" s="1349"/>
      <c r="D28" s="374" t="s">
        <v>1250</v>
      </c>
      <c r="E28" s="1186">
        <v>1</v>
      </c>
      <c r="F28" s="1186">
        <v>16</v>
      </c>
      <c r="G28" s="374"/>
      <c r="H28" s="1198"/>
    </row>
    <row r="29" spans="2:8">
      <c r="B29" s="1348"/>
      <c r="C29" s="1349"/>
      <c r="D29" s="374" t="s">
        <v>1251</v>
      </c>
      <c r="E29" s="1186">
        <v>1</v>
      </c>
      <c r="F29" s="1186">
        <v>23</v>
      </c>
      <c r="G29" s="374"/>
      <c r="H29" s="1198"/>
    </row>
    <row r="30" spans="2:8">
      <c r="B30" s="1348"/>
      <c r="C30" s="1349"/>
      <c r="D30" s="374" t="s">
        <v>1252</v>
      </c>
      <c r="E30" s="1186">
        <v>1</v>
      </c>
      <c r="F30" s="1186">
        <v>13</v>
      </c>
      <c r="G30" s="374"/>
      <c r="H30" s="1198"/>
    </row>
    <row r="31" spans="2:8">
      <c r="B31" s="1348"/>
      <c r="C31" s="1349"/>
      <c r="D31" s="374" t="s">
        <v>1253</v>
      </c>
      <c r="E31" s="1186">
        <v>1</v>
      </c>
      <c r="F31" s="1186">
        <v>7</v>
      </c>
      <c r="G31" s="374"/>
      <c r="H31" s="1198"/>
    </row>
    <row r="32" spans="2:8">
      <c r="B32" s="1348"/>
      <c r="C32" s="1349"/>
      <c r="D32" s="374" t="s">
        <v>1254</v>
      </c>
      <c r="E32" s="1186">
        <v>1</v>
      </c>
      <c r="F32" s="1186">
        <v>15</v>
      </c>
      <c r="G32" s="374"/>
      <c r="H32" s="1198"/>
    </row>
    <row r="33" spans="2:9">
      <c r="B33" s="1348"/>
      <c r="C33" s="1349"/>
      <c r="D33" s="374" t="s">
        <v>1255</v>
      </c>
      <c r="E33" s="1186">
        <v>1</v>
      </c>
      <c r="F33" s="1186">
        <v>9</v>
      </c>
      <c r="G33" s="374"/>
      <c r="H33" s="1198"/>
    </row>
    <row r="34" spans="2:9">
      <c r="B34" s="1348"/>
      <c r="C34" s="1349"/>
      <c r="D34" s="374" t="s">
        <v>1256</v>
      </c>
      <c r="E34" s="1186">
        <v>1</v>
      </c>
      <c r="F34" s="1186">
        <v>11</v>
      </c>
      <c r="G34" s="374"/>
      <c r="H34" s="1198"/>
    </row>
    <row r="35" spans="2:9">
      <c r="B35" s="1348"/>
      <c r="C35" s="1349"/>
      <c r="D35" s="374" t="s">
        <v>1257</v>
      </c>
      <c r="E35" s="1186">
        <v>1</v>
      </c>
      <c r="F35" s="1186">
        <v>33</v>
      </c>
      <c r="G35" s="374"/>
      <c r="H35" s="1198"/>
    </row>
    <row r="36" spans="2:9">
      <c r="B36" s="1348"/>
      <c r="C36" s="1349"/>
      <c r="D36" s="374" t="s">
        <v>1258</v>
      </c>
      <c r="E36" s="1186">
        <v>1</v>
      </c>
      <c r="F36" s="1186">
        <v>12</v>
      </c>
      <c r="G36" s="374"/>
      <c r="H36" s="1198"/>
    </row>
    <row r="37" spans="2:9">
      <c r="B37" s="1348"/>
      <c r="C37" s="1349"/>
      <c r="D37" s="374" t="s">
        <v>1259</v>
      </c>
      <c r="E37" s="1186">
        <v>1</v>
      </c>
      <c r="F37" s="1186">
        <v>7</v>
      </c>
      <c r="G37" s="374"/>
      <c r="H37" s="1198"/>
    </row>
    <row r="38" spans="2:9">
      <c r="B38" s="1348"/>
      <c r="C38" s="1349"/>
      <c r="D38" s="374" t="s">
        <v>1260</v>
      </c>
      <c r="E38" s="1186">
        <v>1</v>
      </c>
      <c r="F38" s="1186">
        <v>15</v>
      </c>
      <c r="G38" s="374"/>
      <c r="H38" s="1198"/>
    </row>
    <row r="39" spans="2:9">
      <c r="B39" s="1348"/>
      <c r="C39" s="1349"/>
      <c r="D39" s="374" t="s">
        <v>1261</v>
      </c>
      <c r="E39" s="1186">
        <v>1</v>
      </c>
      <c r="F39" s="1186">
        <v>28</v>
      </c>
      <c r="G39" s="374"/>
      <c r="H39" s="1198"/>
      <c r="I39" s="465"/>
    </row>
    <row r="40" spans="2:9">
      <c r="B40" s="1348"/>
      <c r="C40" s="1349"/>
      <c r="D40" s="374" t="s">
        <v>1262</v>
      </c>
      <c r="E40" s="1186">
        <v>1</v>
      </c>
      <c r="F40" s="1186">
        <v>12</v>
      </c>
      <c r="G40" s="374"/>
      <c r="H40" s="1198"/>
    </row>
    <row r="41" spans="2:9">
      <c r="B41" s="1348"/>
      <c r="C41" s="1349"/>
      <c r="D41" s="374" t="s">
        <v>1263</v>
      </c>
      <c r="E41" s="1186">
        <v>1</v>
      </c>
      <c r="F41" s="1186">
        <v>19</v>
      </c>
      <c r="G41" s="374"/>
      <c r="H41" s="1198"/>
    </row>
    <row r="42" spans="2:9">
      <c r="B42" s="1348"/>
      <c r="C42" s="1349"/>
      <c r="D42" s="374" t="s">
        <v>1264</v>
      </c>
      <c r="E42" s="1186">
        <v>1</v>
      </c>
      <c r="F42" s="1186">
        <v>15</v>
      </c>
      <c r="G42" s="374"/>
      <c r="H42" s="1198"/>
    </row>
    <row r="43" spans="2:9">
      <c r="B43" s="1348"/>
      <c r="C43" s="1349"/>
      <c r="D43" s="374" t="s">
        <v>1265</v>
      </c>
      <c r="E43" s="1186">
        <v>1</v>
      </c>
      <c r="F43" s="1186">
        <v>14</v>
      </c>
      <c r="G43" s="374"/>
      <c r="H43" s="1198"/>
    </row>
    <row r="44" spans="2:9">
      <c r="B44" s="1348"/>
      <c r="C44" s="1349"/>
      <c r="D44" s="374" t="s">
        <v>1266</v>
      </c>
      <c r="E44" s="1186">
        <v>1</v>
      </c>
      <c r="F44" s="1186">
        <v>22</v>
      </c>
      <c r="G44" s="374"/>
      <c r="H44" s="1198"/>
    </row>
    <row r="45" spans="2:9">
      <c r="B45" s="1348"/>
      <c r="C45" s="1349"/>
      <c r="D45" s="374" t="s">
        <v>1267</v>
      </c>
      <c r="E45" s="1186">
        <v>1</v>
      </c>
      <c r="F45" s="1186">
        <v>20</v>
      </c>
      <c r="G45" s="374"/>
      <c r="H45" s="1198"/>
    </row>
    <row r="46" spans="2:9">
      <c r="B46" s="1350"/>
      <c r="C46" s="1351"/>
      <c r="D46" s="562" t="s">
        <v>1268</v>
      </c>
      <c r="E46" s="1187">
        <v>1</v>
      </c>
      <c r="F46" s="1187">
        <v>15</v>
      </c>
      <c r="G46" s="562"/>
      <c r="H46" s="1199"/>
    </row>
    <row r="47" spans="2:9" ht="13.5" customHeight="1">
      <c r="B47" s="1259" t="s">
        <v>1</v>
      </c>
      <c r="C47" s="451" t="s">
        <v>2</v>
      </c>
      <c r="D47" s="372" t="s">
        <v>338</v>
      </c>
      <c r="E47" s="1185">
        <v>10</v>
      </c>
      <c r="F47" s="1185">
        <v>154</v>
      </c>
      <c r="G47" s="563" t="s">
        <v>338</v>
      </c>
      <c r="H47" s="1200">
        <v>48</v>
      </c>
    </row>
    <row r="48" spans="2:9">
      <c r="B48" s="1260"/>
      <c r="C48" s="302" t="s">
        <v>3</v>
      </c>
      <c r="D48" s="374"/>
      <c r="E48" s="1186"/>
      <c r="F48" s="1186"/>
      <c r="G48" s="374"/>
      <c r="H48" s="1198"/>
    </row>
    <row r="49" spans="2:8">
      <c r="B49" s="1260"/>
      <c r="C49" s="302" t="s">
        <v>4</v>
      </c>
      <c r="D49" s="374" t="s">
        <v>339</v>
      </c>
      <c r="E49" s="1186"/>
      <c r="F49" s="1186">
        <v>141</v>
      </c>
      <c r="G49" s="374"/>
      <c r="H49" s="1198"/>
    </row>
    <row r="50" spans="2:8">
      <c r="B50" s="1260"/>
      <c r="C50" s="302" t="s">
        <v>5</v>
      </c>
      <c r="D50" s="374" t="s">
        <v>700</v>
      </c>
      <c r="E50" s="1186"/>
      <c r="F50" s="1186">
        <v>84</v>
      </c>
      <c r="G50" s="374" t="s">
        <v>701</v>
      </c>
      <c r="H50" s="1198">
        <v>45</v>
      </c>
    </row>
    <row r="51" spans="2:8">
      <c r="B51" s="1260"/>
      <c r="C51" s="303" t="s">
        <v>6</v>
      </c>
      <c r="D51" s="953"/>
      <c r="E51" s="1186"/>
      <c r="F51" s="1186"/>
      <c r="G51" s="953"/>
      <c r="H51" s="1201"/>
    </row>
    <row r="52" spans="2:8">
      <c r="B52" s="1260"/>
      <c r="C52" s="302" t="s">
        <v>7</v>
      </c>
      <c r="D52" s="374" t="s">
        <v>1334</v>
      </c>
      <c r="E52" s="1186"/>
      <c r="F52" s="1186">
        <v>84</v>
      </c>
      <c r="G52" s="374" t="s">
        <v>362</v>
      </c>
      <c r="H52" s="1198">
        <v>185</v>
      </c>
    </row>
    <row r="53" spans="2:8" ht="13.5" customHeight="1">
      <c r="B53" s="1260"/>
      <c r="C53" s="1343" t="s">
        <v>8</v>
      </c>
      <c r="D53" s="374" t="s">
        <v>822</v>
      </c>
      <c r="E53" s="1186">
        <v>13</v>
      </c>
      <c r="F53" s="1186">
        <v>76</v>
      </c>
      <c r="G53" s="374" t="s">
        <v>340</v>
      </c>
      <c r="H53" s="1198">
        <v>24</v>
      </c>
    </row>
    <row r="54" spans="2:8">
      <c r="B54" s="1260"/>
      <c r="C54" s="1344"/>
      <c r="D54" s="374" t="s">
        <v>1335</v>
      </c>
      <c r="E54" s="1186">
        <v>1</v>
      </c>
      <c r="F54" s="1186">
        <v>22</v>
      </c>
      <c r="G54" s="374" t="s">
        <v>1336</v>
      </c>
      <c r="H54" s="1198"/>
    </row>
    <row r="55" spans="2:8">
      <c r="B55" s="1260"/>
      <c r="C55" s="1345"/>
      <c r="D55" s="374" t="s">
        <v>1337</v>
      </c>
      <c r="E55" s="1186">
        <v>1</v>
      </c>
      <c r="F55" s="1186">
        <v>12</v>
      </c>
      <c r="G55" s="374" t="s">
        <v>1337</v>
      </c>
      <c r="H55" s="1198"/>
    </row>
    <row r="56" spans="2:8">
      <c r="B56" s="1260"/>
      <c r="C56" s="303" t="s">
        <v>9</v>
      </c>
      <c r="D56" s="953" t="s">
        <v>978</v>
      </c>
      <c r="E56" s="1186">
        <v>86</v>
      </c>
      <c r="F56" s="1186">
        <v>1829</v>
      </c>
      <c r="G56" s="953" t="s">
        <v>979</v>
      </c>
      <c r="H56" s="1201">
        <v>10</v>
      </c>
    </row>
    <row r="57" spans="2:8">
      <c r="B57" s="1260"/>
      <c r="C57" s="302" t="s">
        <v>10</v>
      </c>
      <c r="D57" s="374" t="s">
        <v>992</v>
      </c>
      <c r="E57" s="1186"/>
      <c r="F57" s="1186">
        <v>64</v>
      </c>
      <c r="G57" s="374" t="s">
        <v>341</v>
      </c>
      <c r="H57" s="1198">
        <v>8</v>
      </c>
    </row>
    <row r="58" spans="2:8">
      <c r="B58" s="1260"/>
      <c r="C58" s="1321" t="s">
        <v>11</v>
      </c>
      <c r="D58" s="416" t="s">
        <v>727</v>
      </c>
      <c r="E58" s="1186">
        <v>43</v>
      </c>
      <c r="F58" s="1186">
        <v>87</v>
      </c>
      <c r="G58" s="1341" t="s">
        <v>727</v>
      </c>
      <c r="H58" s="1342">
        <v>93</v>
      </c>
    </row>
    <row r="59" spans="2:8">
      <c r="B59" s="1260"/>
      <c r="C59" s="1320"/>
      <c r="D59" s="395" t="s">
        <v>342</v>
      </c>
      <c r="E59" s="1186"/>
      <c r="F59" s="1186">
        <v>139</v>
      </c>
      <c r="G59" s="1341"/>
      <c r="H59" s="1342"/>
    </row>
    <row r="60" spans="2:8">
      <c r="B60" s="1260"/>
      <c r="C60" s="302" t="s">
        <v>12</v>
      </c>
      <c r="D60" s="374" t="s">
        <v>343</v>
      </c>
      <c r="E60" s="1188">
        <v>14</v>
      </c>
      <c r="F60" s="1188">
        <v>60</v>
      </c>
      <c r="G60" s="374" t="s">
        <v>344</v>
      </c>
      <c r="H60" s="1188">
        <v>18</v>
      </c>
    </row>
    <row r="61" spans="2:8">
      <c r="B61" s="1260"/>
      <c r="C61" s="302" t="s">
        <v>13</v>
      </c>
      <c r="D61" s="374" t="s">
        <v>345</v>
      </c>
      <c r="E61" s="1186"/>
      <c r="F61" s="1186">
        <v>183</v>
      </c>
      <c r="G61" s="374" t="s">
        <v>735</v>
      </c>
      <c r="H61" s="1198">
        <v>23</v>
      </c>
    </row>
    <row r="62" spans="2:8">
      <c r="B62" s="1261"/>
      <c r="C62" s="307" t="s">
        <v>14</v>
      </c>
      <c r="D62" s="388" t="s">
        <v>816</v>
      </c>
      <c r="E62" s="1187"/>
      <c r="F62" s="1187">
        <v>43</v>
      </c>
      <c r="G62" s="388"/>
      <c r="H62" s="1202"/>
    </row>
    <row r="63" spans="2:8" ht="40.5" customHeight="1">
      <c r="B63" s="1259" t="s">
        <v>15</v>
      </c>
      <c r="C63" s="313" t="s">
        <v>16</v>
      </c>
      <c r="D63" s="414" t="s">
        <v>1766</v>
      </c>
      <c r="E63" s="1185">
        <v>5</v>
      </c>
      <c r="F63" s="1189">
        <v>197</v>
      </c>
      <c r="G63" s="564"/>
      <c r="H63" s="1203"/>
    </row>
    <row r="64" spans="2:8">
      <c r="B64" s="1260"/>
      <c r="C64" s="302" t="s">
        <v>17</v>
      </c>
      <c r="D64" s="374" t="s">
        <v>346</v>
      </c>
      <c r="E64" s="1186">
        <v>20</v>
      </c>
      <c r="F64" s="1186">
        <v>114</v>
      </c>
      <c r="G64" s="565"/>
      <c r="H64" s="1183"/>
    </row>
    <row r="65" spans="2:8" ht="27" customHeight="1">
      <c r="B65" s="1260"/>
      <c r="C65" s="302" t="s">
        <v>18</v>
      </c>
      <c r="D65" s="557" t="s">
        <v>1767</v>
      </c>
      <c r="E65" s="1186">
        <v>4</v>
      </c>
      <c r="F65" s="1186">
        <v>152</v>
      </c>
      <c r="G65" s="565"/>
      <c r="H65" s="1183"/>
    </row>
    <row r="66" spans="2:8">
      <c r="B66" s="1260"/>
      <c r="C66" s="302" t="s">
        <v>19</v>
      </c>
      <c r="D66" s="374"/>
      <c r="E66" s="1186"/>
      <c r="F66" s="1186"/>
      <c r="G66" s="565"/>
      <c r="H66" s="1183"/>
    </row>
    <row r="67" spans="2:8" s="465" customFormat="1" ht="13.5" customHeight="1">
      <c r="B67" s="1260"/>
      <c r="C67" s="1343" t="s">
        <v>20</v>
      </c>
      <c r="D67" s="376" t="s">
        <v>347</v>
      </c>
      <c r="E67" s="1190">
        <v>9</v>
      </c>
      <c r="F67" s="1190">
        <v>126</v>
      </c>
      <c r="G67" s="1353"/>
      <c r="H67" s="1352"/>
    </row>
    <row r="68" spans="2:8" s="465" customFormat="1">
      <c r="B68" s="1260"/>
      <c r="C68" s="1344"/>
      <c r="D68" s="376" t="s">
        <v>348</v>
      </c>
      <c r="E68" s="1190">
        <v>1</v>
      </c>
      <c r="F68" s="1190">
        <v>58</v>
      </c>
      <c r="G68" s="1353"/>
      <c r="H68" s="1352"/>
    </row>
    <row r="69" spans="2:8">
      <c r="B69" s="1260"/>
      <c r="C69" s="1345"/>
      <c r="D69" s="376" t="s">
        <v>349</v>
      </c>
      <c r="E69" s="1190">
        <v>6</v>
      </c>
      <c r="F69" s="1190">
        <v>47</v>
      </c>
      <c r="G69" s="1353"/>
      <c r="H69" s="1352"/>
    </row>
    <row r="70" spans="2:8">
      <c r="B70" s="1260"/>
      <c r="C70" s="302" t="s">
        <v>21</v>
      </c>
      <c r="D70" s="374" t="s">
        <v>350</v>
      </c>
      <c r="E70" s="1186">
        <v>15</v>
      </c>
      <c r="F70" s="1186">
        <v>37</v>
      </c>
      <c r="G70" s="954"/>
      <c r="H70" s="1204"/>
    </row>
    <row r="71" spans="2:8">
      <c r="B71" s="1260"/>
      <c r="C71" s="303" t="s">
        <v>22</v>
      </c>
      <c r="D71" s="395" t="s">
        <v>351</v>
      </c>
      <c r="E71" s="1186"/>
      <c r="F71" s="1186"/>
      <c r="G71" s="954" t="s">
        <v>648</v>
      </c>
      <c r="H71" s="1204">
        <v>466</v>
      </c>
    </row>
    <row r="72" spans="2:8">
      <c r="B72" s="1260"/>
      <c r="C72" s="302" t="s">
        <v>23</v>
      </c>
      <c r="D72" s="374"/>
      <c r="E72" s="1186"/>
      <c r="F72" s="1186"/>
      <c r="G72" s="565"/>
      <c r="H72" s="1183"/>
    </row>
    <row r="73" spans="2:8">
      <c r="B73" s="1260"/>
      <c r="C73" s="302" t="s">
        <v>24</v>
      </c>
      <c r="D73" s="374"/>
      <c r="E73" s="1186"/>
      <c r="F73" s="1186"/>
      <c r="G73" s="565"/>
      <c r="H73" s="1183"/>
    </row>
    <row r="74" spans="2:8" s="465" customFormat="1">
      <c r="B74" s="1260"/>
      <c r="C74" s="302" t="s">
        <v>25</v>
      </c>
      <c r="D74" s="374" t="s">
        <v>352</v>
      </c>
      <c r="E74" s="1186"/>
      <c r="F74" s="1186">
        <v>67</v>
      </c>
      <c r="G74" s="565" t="s">
        <v>352</v>
      </c>
      <c r="H74" s="1183">
        <v>39</v>
      </c>
    </row>
    <row r="75" spans="2:8" s="465" customFormat="1">
      <c r="B75" s="1260"/>
      <c r="C75" s="1343" t="s">
        <v>26</v>
      </c>
      <c r="D75" s="376" t="s">
        <v>353</v>
      </c>
      <c r="E75" s="1186">
        <v>4</v>
      </c>
      <c r="F75" s="1186">
        <v>21</v>
      </c>
      <c r="G75" s="565" t="s">
        <v>904</v>
      </c>
      <c r="H75" s="1183">
        <v>2</v>
      </c>
    </row>
    <row r="76" spans="2:8">
      <c r="B76" s="1260"/>
      <c r="C76" s="1344"/>
      <c r="D76" s="374" t="s">
        <v>1212</v>
      </c>
      <c r="E76" s="1186">
        <v>2</v>
      </c>
      <c r="F76" s="1186">
        <v>65</v>
      </c>
      <c r="G76" s="565"/>
      <c r="H76" s="1183"/>
    </row>
    <row r="77" spans="2:8">
      <c r="B77" s="1260"/>
      <c r="C77" s="1345"/>
      <c r="D77" s="374" t="s">
        <v>349</v>
      </c>
      <c r="E77" s="1186">
        <v>1</v>
      </c>
      <c r="F77" s="1186">
        <v>13</v>
      </c>
      <c r="G77" s="565"/>
      <c r="H77" s="1183"/>
    </row>
    <row r="78" spans="2:8">
      <c r="B78" s="1260"/>
      <c r="C78" s="302" t="s">
        <v>27</v>
      </c>
      <c r="D78" s="393"/>
      <c r="E78" s="1186"/>
      <c r="F78" s="1186"/>
      <c r="G78" s="565"/>
      <c r="H78" s="1183"/>
    </row>
    <row r="79" spans="2:8">
      <c r="B79" s="1260"/>
      <c r="C79" s="311" t="s">
        <v>28</v>
      </c>
      <c r="D79" s="953" t="s">
        <v>1512</v>
      </c>
      <c r="E79" s="1186">
        <v>11</v>
      </c>
      <c r="F79" s="1186">
        <v>33</v>
      </c>
      <c r="G79" s="954" t="s">
        <v>1512</v>
      </c>
      <c r="H79" s="1204">
        <v>35</v>
      </c>
    </row>
    <row r="80" spans="2:8">
      <c r="B80" s="1260"/>
      <c r="C80" s="303" t="s">
        <v>29</v>
      </c>
      <c r="D80" s="953"/>
      <c r="E80" s="1186"/>
      <c r="F80" s="1186"/>
      <c r="G80" s="954"/>
      <c r="H80" s="1205"/>
    </row>
    <row r="81" spans="2:8">
      <c r="B81" s="1260"/>
      <c r="C81" s="302" t="s">
        <v>30</v>
      </c>
      <c r="D81" s="374"/>
      <c r="E81" s="1186"/>
      <c r="F81" s="1186"/>
      <c r="G81" s="565"/>
      <c r="H81" s="1205"/>
    </row>
    <row r="82" spans="2:8">
      <c r="B82" s="1260"/>
      <c r="C82" s="1321" t="s">
        <v>31</v>
      </c>
      <c r="D82" s="376" t="s">
        <v>1768</v>
      </c>
      <c r="E82" s="1191"/>
      <c r="F82" s="1181">
        <v>9</v>
      </c>
      <c r="G82" s="565"/>
      <c r="H82" s="1181">
        <v>2</v>
      </c>
    </row>
    <row r="83" spans="2:8">
      <c r="B83" s="1260"/>
      <c r="C83" s="1354"/>
      <c r="D83" s="376" t="s">
        <v>1769</v>
      </c>
      <c r="E83" s="1191">
        <v>38</v>
      </c>
      <c r="F83" s="1181">
        <v>509</v>
      </c>
      <c r="G83" s="565"/>
      <c r="H83" s="1182">
        <v>611</v>
      </c>
    </row>
    <row r="84" spans="2:8">
      <c r="B84" s="1260"/>
      <c r="C84" s="1320"/>
      <c r="D84" s="376" t="s">
        <v>1770</v>
      </c>
      <c r="E84" s="1191"/>
      <c r="F84" s="1181">
        <v>17</v>
      </c>
      <c r="G84" s="565"/>
      <c r="H84" s="1183">
        <v>132</v>
      </c>
    </row>
    <row r="85" spans="2:8" s="465" customFormat="1">
      <c r="B85" s="1261"/>
      <c r="C85" s="312" t="s">
        <v>32</v>
      </c>
      <c r="D85" s="562" t="s">
        <v>1540</v>
      </c>
      <c r="E85" s="1187">
        <v>1</v>
      </c>
      <c r="F85" s="1192">
        <v>55</v>
      </c>
      <c r="G85" s="1032" t="s">
        <v>1540</v>
      </c>
      <c r="H85" s="1184">
        <v>1</v>
      </c>
    </row>
    <row r="86" spans="2:8" s="465" customFormat="1" ht="0.75" customHeight="1">
      <c r="B86" s="948"/>
      <c r="C86" s="1029"/>
      <c r="D86" s="1030"/>
      <c r="E86" s="1193"/>
      <c r="F86" s="1194"/>
      <c r="G86" s="1031"/>
      <c r="H86" s="1206"/>
    </row>
    <row r="87" spans="2:8" s="465" customFormat="1">
      <c r="B87" s="1259" t="s">
        <v>1915</v>
      </c>
      <c r="C87" s="313" t="s">
        <v>33</v>
      </c>
      <c r="D87" s="372"/>
      <c r="E87" s="1185"/>
      <c r="F87" s="1185"/>
      <c r="G87" s="1001"/>
      <c r="H87" s="1207"/>
    </row>
    <row r="88" spans="2:8">
      <c r="B88" s="1260"/>
      <c r="C88" s="1343" t="s">
        <v>34</v>
      </c>
      <c r="D88" s="953" t="s">
        <v>756</v>
      </c>
      <c r="E88" s="1186">
        <v>1</v>
      </c>
      <c r="F88" s="1186">
        <v>14</v>
      </c>
      <c r="G88" s="954"/>
      <c r="H88" s="1204"/>
    </row>
    <row r="89" spans="2:8">
      <c r="B89" s="1260"/>
      <c r="C89" s="1344"/>
      <c r="D89" s="953" t="s">
        <v>761</v>
      </c>
      <c r="E89" s="1186">
        <v>1</v>
      </c>
      <c r="F89" s="1186">
        <v>30</v>
      </c>
      <c r="G89" s="954"/>
      <c r="H89" s="1204"/>
    </row>
    <row r="90" spans="2:8" ht="13.5" customHeight="1">
      <c r="B90" s="1260"/>
      <c r="C90" s="1344"/>
      <c r="D90" s="953" t="s">
        <v>1541</v>
      </c>
      <c r="E90" s="1186">
        <v>1</v>
      </c>
      <c r="F90" s="1186">
        <v>13</v>
      </c>
      <c r="G90" s="954"/>
      <c r="H90" s="1204"/>
    </row>
    <row r="91" spans="2:8">
      <c r="B91" s="1260"/>
      <c r="C91" s="1345"/>
      <c r="D91" s="953" t="s">
        <v>762</v>
      </c>
      <c r="E91" s="1186">
        <v>1</v>
      </c>
      <c r="F91" s="1186">
        <v>27</v>
      </c>
      <c r="G91" s="954"/>
      <c r="H91" s="1204"/>
    </row>
    <row r="92" spans="2:8">
      <c r="B92" s="1260"/>
      <c r="C92" s="302" t="s">
        <v>35</v>
      </c>
      <c r="D92" s="374"/>
      <c r="E92" s="1186"/>
      <c r="F92" s="1186"/>
      <c r="G92" s="565"/>
      <c r="H92" s="1183"/>
    </row>
    <row r="93" spans="2:8">
      <c r="B93" s="1260"/>
      <c r="C93" s="303" t="s">
        <v>36</v>
      </c>
      <c r="D93" s="953"/>
      <c r="E93" s="1186"/>
      <c r="F93" s="1186"/>
      <c r="G93" s="954"/>
      <c r="H93" s="1204"/>
    </row>
    <row r="94" spans="2:8">
      <c r="B94" s="1261"/>
      <c r="C94" s="307" t="s">
        <v>37</v>
      </c>
      <c r="D94" s="388"/>
      <c r="E94" s="1187"/>
      <c r="F94" s="1187"/>
      <c r="G94" s="566"/>
      <c r="H94" s="1208"/>
    </row>
    <row r="95" spans="2:8" ht="13.5" customHeight="1">
      <c r="B95" s="1259" t="s">
        <v>38</v>
      </c>
      <c r="C95" s="299" t="s">
        <v>39</v>
      </c>
      <c r="D95" s="372"/>
      <c r="E95" s="1185"/>
      <c r="F95" s="1185"/>
      <c r="G95" s="372"/>
      <c r="H95" s="1197"/>
    </row>
    <row r="96" spans="2:8">
      <c r="B96" s="1260"/>
      <c r="C96" s="311" t="s">
        <v>40</v>
      </c>
      <c r="D96" s="374"/>
      <c r="E96" s="1186"/>
      <c r="F96" s="1186"/>
      <c r="G96" s="374"/>
      <c r="H96" s="1198"/>
    </row>
    <row r="97" spans="2:8">
      <c r="B97" s="1260"/>
      <c r="C97" s="303" t="s">
        <v>41</v>
      </c>
      <c r="D97" s="953"/>
      <c r="E97" s="1186"/>
      <c r="F97" s="1186"/>
      <c r="G97" s="953"/>
      <c r="H97" s="1201"/>
    </row>
    <row r="98" spans="2:8">
      <c r="B98" s="1260"/>
      <c r="C98" s="303" t="s">
        <v>42</v>
      </c>
      <c r="D98" s="953"/>
      <c r="E98" s="1186"/>
      <c r="F98" s="1186"/>
      <c r="G98" s="953"/>
      <c r="H98" s="1201"/>
    </row>
    <row r="99" spans="2:8">
      <c r="B99" s="1260"/>
      <c r="C99" s="303" t="s">
        <v>43</v>
      </c>
      <c r="D99" s="953"/>
      <c r="E99" s="1186"/>
      <c r="F99" s="1186"/>
      <c r="G99" s="953"/>
      <c r="H99" s="1201"/>
    </row>
    <row r="100" spans="2:8">
      <c r="B100" s="1260"/>
      <c r="C100" s="302" t="s">
        <v>44</v>
      </c>
      <c r="D100" s="374"/>
      <c r="E100" s="1186"/>
      <c r="F100" s="1186"/>
      <c r="G100" s="374"/>
      <c r="H100" s="1198"/>
    </row>
    <row r="101" spans="2:8">
      <c r="B101" s="1260"/>
      <c r="C101" s="1321" t="s">
        <v>45</v>
      </c>
      <c r="D101" s="374" t="s">
        <v>354</v>
      </c>
      <c r="E101" s="1188"/>
      <c r="F101" s="1188">
        <v>39</v>
      </c>
      <c r="G101" s="374" t="s">
        <v>360</v>
      </c>
      <c r="H101" s="1188">
        <v>9</v>
      </c>
    </row>
    <row r="102" spans="2:8">
      <c r="B102" s="1260"/>
      <c r="C102" s="1320"/>
      <c r="D102" s="374" t="s">
        <v>1891</v>
      </c>
      <c r="E102" s="1188">
        <v>1</v>
      </c>
      <c r="F102" s="1188">
        <v>17</v>
      </c>
      <c r="G102" s="374"/>
      <c r="H102" s="1188"/>
    </row>
    <row r="103" spans="2:8">
      <c r="B103" s="1260"/>
      <c r="C103" s="303" t="s">
        <v>46</v>
      </c>
      <c r="D103" s="415" t="s">
        <v>1585</v>
      </c>
      <c r="E103" s="1186">
        <v>4</v>
      </c>
      <c r="F103" s="1186">
        <v>75</v>
      </c>
      <c r="G103" s="374"/>
      <c r="H103" s="1198"/>
    </row>
    <row r="104" spans="2:8">
      <c r="B104" s="1260"/>
      <c r="C104" s="303" t="s">
        <v>47</v>
      </c>
      <c r="D104" s="953"/>
      <c r="E104" s="1186"/>
      <c r="F104" s="1186"/>
      <c r="G104" s="953"/>
      <c r="H104" s="1201"/>
    </row>
    <row r="105" spans="2:8">
      <c r="B105" s="1260"/>
      <c r="C105" s="303" t="s">
        <v>48</v>
      </c>
      <c r="D105" s="953"/>
      <c r="E105" s="1186"/>
      <c r="F105" s="1186"/>
      <c r="G105" s="953"/>
      <c r="H105" s="1201"/>
    </row>
    <row r="106" spans="2:8">
      <c r="B106" s="1260"/>
      <c r="C106" s="303" t="s">
        <v>49</v>
      </c>
      <c r="D106" s="554"/>
      <c r="E106" s="1195"/>
      <c r="F106" s="1195"/>
      <c r="G106" s="554"/>
      <c r="H106" s="1209"/>
    </row>
    <row r="107" spans="2:8">
      <c r="B107" s="1261"/>
      <c r="C107" s="307" t="s">
        <v>50</v>
      </c>
      <c r="D107" s="388"/>
      <c r="E107" s="1187"/>
      <c r="F107" s="1187"/>
      <c r="G107" s="388"/>
      <c r="H107" s="1202"/>
    </row>
    <row r="108" spans="2:8" ht="27" customHeight="1">
      <c r="B108" s="1259" t="s">
        <v>1131</v>
      </c>
      <c r="C108" s="1319" t="s">
        <v>52</v>
      </c>
      <c r="D108" s="414" t="s">
        <v>1129</v>
      </c>
      <c r="E108" s="1185">
        <v>3</v>
      </c>
      <c r="F108" s="1185">
        <v>41</v>
      </c>
      <c r="G108" s="372"/>
      <c r="H108" s="1197"/>
    </row>
    <row r="109" spans="2:8">
      <c r="B109" s="1260"/>
      <c r="C109" s="1320"/>
      <c r="D109" s="376" t="s">
        <v>1130</v>
      </c>
      <c r="E109" s="1186">
        <v>11</v>
      </c>
      <c r="F109" s="1186">
        <v>12</v>
      </c>
      <c r="G109" s="376" t="s">
        <v>1130</v>
      </c>
      <c r="H109" s="1198"/>
    </row>
    <row r="110" spans="2:8">
      <c r="B110" s="1260"/>
      <c r="C110" s="303" t="s">
        <v>53</v>
      </c>
      <c r="D110" s="953"/>
      <c r="E110" s="1186"/>
      <c r="F110" s="1186"/>
      <c r="G110" s="953"/>
      <c r="H110" s="1201"/>
    </row>
    <row r="111" spans="2:8">
      <c r="B111" s="1260"/>
      <c r="C111" s="302" t="s">
        <v>54</v>
      </c>
      <c r="D111" s="374" t="s">
        <v>355</v>
      </c>
      <c r="E111" s="1186">
        <v>26</v>
      </c>
      <c r="F111" s="1186">
        <v>167</v>
      </c>
      <c r="G111" s="374" t="s">
        <v>784</v>
      </c>
      <c r="H111" s="1198">
        <v>167</v>
      </c>
    </row>
    <row r="112" spans="2:8">
      <c r="B112" s="1260"/>
      <c r="C112" s="303" t="s">
        <v>55</v>
      </c>
      <c r="D112" s="953"/>
      <c r="E112" s="1186"/>
      <c r="F112" s="1186"/>
      <c r="G112" s="953"/>
      <c r="H112" s="1201"/>
    </row>
    <row r="113" spans="2:8">
      <c r="B113" s="1260"/>
      <c r="C113" s="302" t="s">
        <v>56</v>
      </c>
      <c r="D113" s="374" t="s">
        <v>1149</v>
      </c>
      <c r="E113" s="1186">
        <v>1</v>
      </c>
      <c r="F113" s="1186">
        <v>29</v>
      </c>
      <c r="G113" s="374"/>
      <c r="H113" s="1198"/>
    </row>
    <row r="114" spans="2:8">
      <c r="B114" s="1260"/>
      <c r="C114" s="302" t="s">
        <v>57</v>
      </c>
      <c r="D114" s="555" t="s">
        <v>852</v>
      </c>
      <c r="E114" s="1186"/>
      <c r="F114" s="1186">
        <v>198</v>
      </c>
      <c r="G114" s="374" t="s">
        <v>853</v>
      </c>
      <c r="H114" s="1198">
        <v>22</v>
      </c>
    </row>
    <row r="115" spans="2:8">
      <c r="B115" s="1260"/>
      <c r="C115" s="1321" t="s">
        <v>58</v>
      </c>
      <c r="D115" s="376" t="s">
        <v>1158</v>
      </c>
      <c r="E115" s="1186"/>
      <c r="F115" s="1186">
        <v>53</v>
      </c>
      <c r="G115" s="376" t="s">
        <v>361</v>
      </c>
      <c r="H115" s="1198">
        <v>248</v>
      </c>
    </row>
    <row r="116" spans="2:8">
      <c r="B116" s="1260"/>
      <c r="C116" s="1320"/>
      <c r="D116" s="376" t="s">
        <v>1159</v>
      </c>
      <c r="E116" s="1186"/>
      <c r="F116" s="1186">
        <v>4</v>
      </c>
      <c r="G116" s="376"/>
      <c r="H116" s="1198"/>
    </row>
    <row r="117" spans="2:8">
      <c r="B117" s="1260"/>
      <c r="C117" s="303" t="s">
        <v>59</v>
      </c>
      <c r="D117" s="953"/>
      <c r="E117" s="1186"/>
      <c r="F117" s="1186"/>
      <c r="G117" s="953"/>
      <c r="H117" s="1201"/>
    </row>
    <row r="118" spans="2:8">
      <c r="B118" s="1260"/>
      <c r="C118" s="302" t="s">
        <v>60</v>
      </c>
      <c r="D118" s="374" t="s">
        <v>356</v>
      </c>
      <c r="E118" s="1196">
        <v>8</v>
      </c>
      <c r="F118" s="1196">
        <v>54</v>
      </c>
      <c r="G118" s="374"/>
      <c r="H118" s="1198"/>
    </row>
    <row r="119" spans="2:8" ht="26.25" customHeight="1">
      <c r="B119" s="1260"/>
      <c r="C119" s="951" t="s">
        <v>61</v>
      </c>
      <c r="D119" s="376" t="s">
        <v>1213</v>
      </c>
      <c r="E119" s="1186"/>
      <c r="F119" s="1186">
        <f>60+7+6</f>
        <v>73</v>
      </c>
      <c r="G119" s="374" t="s">
        <v>796</v>
      </c>
      <c r="H119" s="1198"/>
    </row>
    <row r="120" spans="2:8">
      <c r="B120" s="1260"/>
      <c r="C120" s="302" t="s">
        <v>62</v>
      </c>
      <c r="D120" s="374" t="s">
        <v>357</v>
      </c>
      <c r="E120" s="1188">
        <v>8</v>
      </c>
      <c r="F120" s="1188">
        <v>22</v>
      </c>
      <c r="G120" s="374" t="s">
        <v>362</v>
      </c>
      <c r="H120" s="1188">
        <v>35</v>
      </c>
    </row>
    <row r="121" spans="2:8">
      <c r="B121" s="1260"/>
      <c r="C121" s="302" t="s">
        <v>63</v>
      </c>
      <c r="D121" s="374" t="s">
        <v>358</v>
      </c>
      <c r="E121" s="1186">
        <v>33</v>
      </c>
      <c r="F121" s="1186">
        <v>58</v>
      </c>
      <c r="G121" s="374" t="s">
        <v>845</v>
      </c>
      <c r="H121" s="1198">
        <v>6</v>
      </c>
    </row>
    <row r="122" spans="2:8">
      <c r="B122" s="1260"/>
      <c r="C122" s="303" t="s">
        <v>64</v>
      </c>
      <c r="D122" s="393" t="s">
        <v>1675</v>
      </c>
      <c r="E122" s="1186">
        <v>9</v>
      </c>
      <c r="F122" s="1186">
        <v>57</v>
      </c>
      <c r="G122" s="953"/>
      <c r="H122" s="1201"/>
    </row>
    <row r="123" spans="2:8">
      <c r="B123" s="1260"/>
      <c r="C123" s="302" t="s">
        <v>65</v>
      </c>
      <c r="D123" s="393" t="s">
        <v>1677</v>
      </c>
      <c r="E123" s="1186"/>
      <c r="F123" s="1186">
        <v>32</v>
      </c>
      <c r="G123" s="393" t="s">
        <v>359</v>
      </c>
      <c r="H123" s="1198">
        <v>8</v>
      </c>
    </row>
    <row r="124" spans="2:8">
      <c r="B124" s="1260"/>
      <c r="C124" s="1321" t="s">
        <v>66</v>
      </c>
      <c r="D124" s="393" t="s">
        <v>1193</v>
      </c>
      <c r="E124" s="1186">
        <v>2</v>
      </c>
      <c r="F124" s="1186">
        <v>27</v>
      </c>
      <c r="G124" s="393" t="s">
        <v>1194</v>
      </c>
      <c r="H124" s="1198">
        <v>0</v>
      </c>
    </row>
    <row r="125" spans="2:8" ht="27" customHeight="1">
      <c r="B125" s="1261"/>
      <c r="C125" s="1355"/>
      <c r="D125" s="418" t="s">
        <v>1764</v>
      </c>
      <c r="E125" s="1187">
        <v>4</v>
      </c>
      <c r="F125" s="1187">
        <v>47</v>
      </c>
      <c r="G125" s="400"/>
      <c r="H125" s="1199"/>
    </row>
    <row r="126" spans="2:8">
      <c r="B126" s="1000"/>
      <c r="C126" s="558" t="s">
        <v>142</v>
      </c>
      <c r="D126" s="1299">
        <v>37</v>
      </c>
      <c r="E126" s="1300"/>
      <c r="F126" s="1301"/>
      <c r="G126" s="1299">
        <v>26</v>
      </c>
      <c r="H126" s="1301"/>
    </row>
    <row r="127" spans="2:8">
      <c r="B127" s="1028"/>
      <c r="C127" s="558" t="s">
        <v>188</v>
      </c>
      <c r="D127" s="405"/>
      <c r="E127" s="1210">
        <f>SUM(E47:E125)</f>
        <v>399</v>
      </c>
      <c r="F127" s="1210">
        <f>SUM(F47:F125)</f>
        <v>5587</v>
      </c>
      <c r="G127" s="405"/>
      <c r="H127" s="1210">
        <f>SUM(H47:H125)</f>
        <v>2237</v>
      </c>
    </row>
  </sheetData>
  <mergeCells count="25">
    <mergeCell ref="B63:B85"/>
    <mergeCell ref="B87:B94"/>
    <mergeCell ref="G126:H126"/>
    <mergeCell ref="C67:C69"/>
    <mergeCell ref="C75:C77"/>
    <mergeCell ref="C88:C91"/>
    <mergeCell ref="C108:C109"/>
    <mergeCell ref="C115:C116"/>
    <mergeCell ref="H67:H69"/>
    <mergeCell ref="G67:G69"/>
    <mergeCell ref="C82:C84"/>
    <mergeCell ref="B95:B107"/>
    <mergeCell ref="B108:B125"/>
    <mergeCell ref="C124:C125"/>
    <mergeCell ref="D126:F126"/>
    <mergeCell ref="C101:C102"/>
    <mergeCell ref="D2:F2"/>
    <mergeCell ref="G2:H2"/>
    <mergeCell ref="B2:C3"/>
    <mergeCell ref="C58:C59"/>
    <mergeCell ref="G58:G59"/>
    <mergeCell ref="H58:H59"/>
    <mergeCell ref="C53:C55"/>
    <mergeCell ref="B47:B62"/>
    <mergeCell ref="B4:C46"/>
  </mergeCells>
  <phoneticPr fontId="4"/>
  <printOptions horizontalCentered="1"/>
  <pageMargins left="0.59055118110236227" right="0.59055118110236227" top="0.59055118110236227" bottom="0.59055118110236227" header="0.31496062992125984" footer="0.31496062992125984"/>
  <pageSetup paperSize="9" scale="7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dimension ref="B1:E70"/>
  <sheetViews>
    <sheetView view="pageBreakPreview" zoomScaleNormal="100" zoomScaleSheetLayoutView="100" workbookViewId="0">
      <pane xSplit="1" ySplit="4" topLeftCell="B5" activePane="bottomRight" state="frozen"/>
      <selection activeCell="R48" sqref="R48"/>
      <selection pane="topRight" activeCell="R48" sqref="R48"/>
      <selection pane="bottomLeft" activeCell="R48" sqref="R48"/>
      <selection pane="bottomRight" activeCell="E62" sqref="E62"/>
    </sheetView>
  </sheetViews>
  <sheetFormatPr defaultRowHeight="13.5"/>
  <cols>
    <col min="1" max="1" width="1" style="573" customWidth="1"/>
    <col min="2" max="2" width="2.75" style="573" customWidth="1"/>
    <col min="3" max="3" width="8.375" style="573" customWidth="1"/>
    <col min="4" max="4" width="30.75" style="571" customWidth="1"/>
    <col min="5" max="5" width="57.25" style="572" bestFit="1" customWidth="1"/>
    <col min="6" max="6" width="1" style="573" customWidth="1"/>
    <col min="7" max="16384" width="9" style="573"/>
  </cols>
  <sheetData>
    <row r="1" spans="2:5" ht="13.5" customHeight="1">
      <c r="B1" s="569"/>
      <c r="C1" s="570" t="s">
        <v>231</v>
      </c>
    </row>
    <row r="2" spans="2:5" ht="11.25" customHeight="1">
      <c r="B2" s="1365"/>
      <c r="C2" s="1366"/>
      <c r="D2" s="1371" t="s">
        <v>190</v>
      </c>
      <c r="E2" s="1372"/>
    </row>
    <row r="3" spans="2:5" ht="11.25" customHeight="1">
      <c r="B3" s="1367"/>
      <c r="C3" s="1368"/>
      <c r="D3" s="1356" t="s">
        <v>183</v>
      </c>
      <c r="E3" s="1358" t="s">
        <v>189</v>
      </c>
    </row>
    <row r="4" spans="2:5" ht="11.25" customHeight="1">
      <c r="B4" s="1363"/>
      <c r="C4" s="1369"/>
      <c r="D4" s="1357"/>
      <c r="E4" s="1359"/>
    </row>
    <row r="5" spans="2:5" s="576" customFormat="1" ht="22.5">
      <c r="B5" s="1374" t="s">
        <v>0</v>
      </c>
      <c r="C5" s="1375"/>
      <c r="D5" s="574" t="s">
        <v>911</v>
      </c>
      <c r="E5" s="575" t="s">
        <v>912</v>
      </c>
    </row>
    <row r="6" spans="2:5" s="576" customFormat="1">
      <c r="B6" s="1376"/>
      <c r="C6" s="1377"/>
      <c r="D6" s="577" t="s">
        <v>1269</v>
      </c>
      <c r="E6" s="578" t="s">
        <v>1270</v>
      </c>
    </row>
    <row r="7" spans="2:5" ht="11.25" customHeight="1">
      <c r="B7" s="1370" t="s">
        <v>1</v>
      </c>
      <c r="C7" s="579" t="s">
        <v>2</v>
      </c>
      <c r="D7" s="580"/>
      <c r="E7" s="581"/>
    </row>
    <row r="8" spans="2:5" ht="11.25" customHeight="1">
      <c r="B8" s="1370"/>
      <c r="C8" s="582" t="s">
        <v>3</v>
      </c>
      <c r="D8" s="567" t="s">
        <v>1220</v>
      </c>
      <c r="E8" s="568" t="s">
        <v>1279</v>
      </c>
    </row>
    <row r="9" spans="2:5" ht="11.25" customHeight="1">
      <c r="B9" s="1370"/>
      <c r="C9" s="582" t="s">
        <v>4</v>
      </c>
      <c r="D9" s="567" t="s">
        <v>363</v>
      </c>
      <c r="E9" s="568" t="s">
        <v>364</v>
      </c>
    </row>
    <row r="10" spans="2:5" ht="11.25" customHeight="1">
      <c r="B10" s="1370"/>
      <c r="C10" s="582" t="s">
        <v>5</v>
      </c>
      <c r="D10" s="567" t="s">
        <v>858</v>
      </c>
      <c r="E10" s="568" t="s">
        <v>859</v>
      </c>
    </row>
    <row r="11" spans="2:5" ht="11.25" customHeight="1">
      <c r="B11" s="1370"/>
      <c r="C11" s="583" t="s">
        <v>6</v>
      </c>
      <c r="D11" s="584" t="s">
        <v>711</v>
      </c>
      <c r="E11" s="585" t="s">
        <v>365</v>
      </c>
    </row>
    <row r="12" spans="2:5" ht="11.25" customHeight="1">
      <c r="B12" s="1370"/>
      <c r="C12" s="582" t="s">
        <v>7</v>
      </c>
      <c r="D12" s="567"/>
      <c r="E12" s="568"/>
    </row>
    <row r="13" spans="2:5" ht="22.5" customHeight="1">
      <c r="B13" s="1370"/>
      <c r="C13" s="583" t="s">
        <v>8</v>
      </c>
      <c r="D13" s="567" t="s">
        <v>377</v>
      </c>
      <c r="E13" s="568" t="s">
        <v>1888</v>
      </c>
    </row>
    <row r="14" spans="2:5" ht="22.5">
      <c r="B14" s="1370"/>
      <c r="C14" s="583" t="s">
        <v>9</v>
      </c>
      <c r="D14" s="584" t="s">
        <v>980</v>
      </c>
      <c r="E14" s="586" t="s">
        <v>981</v>
      </c>
    </row>
    <row r="15" spans="2:5">
      <c r="B15" s="1370"/>
      <c r="C15" s="582" t="s">
        <v>10</v>
      </c>
      <c r="D15" s="567" t="s">
        <v>1771</v>
      </c>
      <c r="E15" s="568" t="s">
        <v>993</v>
      </c>
    </row>
    <row r="16" spans="2:5" ht="11.25" customHeight="1">
      <c r="B16" s="1370"/>
      <c r="C16" s="582" t="s">
        <v>11</v>
      </c>
      <c r="D16" s="587" t="s">
        <v>860</v>
      </c>
      <c r="E16" s="588" t="s">
        <v>1772</v>
      </c>
    </row>
    <row r="17" spans="2:5" ht="22.5">
      <c r="B17" s="1370"/>
      <c r="C17" s="583" t="s">
        <v>12</v>
      </c>
      <c r="D17" s="584" t="s">
        <v>366</v>
      </c>
      <c r="E17" s="585" t="s">
        <v>1387</v>
      </c>
    </row>
    <row r="18" spans="2:5" ht="11.25" customHeight="1">
      <c r="B18" s="1370"/>
      <c r="C18" s="583" t="s">
        <v>13</v>
      </c>
      <c r="D18" s="584" t="s">
        <v>367</v>
      </c>
      <c r="E18" s="585" t="s">
        <v>368</v>
      </c>
    </row>
    <row r="19" spans="2:5" ht="11.25" customHeight="1">
      <c r="B19" s="1370"/>
      <c r="C19" s="589" t="s">
        <v>14</v>
      </c>
      <c r="D19" s="590" t="s">
        <v>736</v>
      </c>
      <c r="E19" s="591" t="s">
        <v>817</v>
      </c>
    </row>
    <row r="20" spans="2:5" ht="11.25" customHeight="1">
      <c r="B20" s="1360" t="s">
        <v>15</v>
      </c>
      <c r="C20" s="579" t="s">
        <v>16</v>
      </c>
      <c r="D20" s="580"/>
      <c r="E20" s="581"/>
    </row>
    <row r="21" spans="2:5" ht="11.25" customHeight="1">
      <c r="B21" s="1361"/>
      <c r="C21" s="582" t="s">
        <v>17</v>
      </c>
      <c r="D21" s="567"/>
      <c r="E21" s="568"/>
    </row>
    <row r="22" spans="2:5" ht="11.25" customHeight="1">
      <c r="B22" s="1361"/>
      <c r="C22" s="582" t="s">
        <v>18</v>
      </c>
      <c r="D22" s="567"/>
      <c r="E22" s="568"/>
    </row>
    <row r="23" spans="2:5" ht="11.25" customHeight="1">
      <c r="B23" s="1361"/>
      <c r="C23" s="582" t="s">
        <v>19</v>
      </c>
      <c r="D23" s="567" t="s">
        <v>1220</v>
      </c>
      <c r="E23" s="568" t="s">
        <v>1447</v>
      </c>
    </row>
    <row r="24" spans="2:5" ht="11.25" customHeight="1">
      <c r="B24" s="1361"/>
      <c r="C24" s="582" t="s">
        <v>20</v>
      </c>
      <c r="D24" s="567"/>
      <c r="E24" s="568"/>
    </row>
    <row r="25" spans="2:5" ht="11.25" customHeight="1">
      <c r="B25" s="1361"/>
      <c r="C25" s="582" t="s">
        <v>21</v>
      </c>
      <c r="D25" s="567" t="s">
        <v>1055</v>
      </c>
      <c r="E25" s="568" t="s">
        <v>1056</v>
      </c>
    </row>
    <row r="26" spans="2:5" ht="11.25" customHeight="1">
      <c r="B26" s="1361"/>
      <c r="C26" s="583" t="s">
        <v>1057</v>
      </c>
      <c r="D26" s="584"/>
      <c r="E26" s="585"/>
    </row>
    <row r="27" spans="2:5" ht="11.25" customHeight="1">
      <c r="B27" s="1361"/>
      <c r="C27" s="582" t="s">
        <v>23</v>
      </c>
      <c r="D27" s="567" t="s">
        <v>369</v>
      </c>
      <c r="E27" s="568" t="s">
        <v>370</v>
      </c>
    </row>
    <row r="28" spans="2:5" ht="11.25" customHeight="1">
      <c r="B28" s="1361"/>
      <c r="C28" s="582" t="s">
        <v>24</v>
      </c>
      <c r="D28" s="567" t="s">
        <v>1058</v>
      </c>
      <c r="E28" s="568" t="s">
        <v>1059</v>
      </c>
    </row>
    <row r="29" spans="2:5" ht="11.25" customHeight="1">
      <c r="B29" s="1361"/>
      <c r="C29" s="583" t="s">
        <v>25</v>
      </c>
      <c r="D29" s="584"/>
      <c r="E29" s="585"/>
    </row>
    <row r="30" spans="2:5" ht="11.25" customHeight="1">
      <c r="B30" s="1361"/>
      <c r="C30" s="582" t="s">
        <v>26</v>
      </c>
      <c r="D30" s="567" t="s">
        <v>1066</v>
      </c>
      <c r="E30" s="568" t="s">
        <v>1067</v>
      </c>
    </row>
    <row r="31" spans="2:5" ht="11.25" customHeight="1">
      <c r="B31" s="1361"/>
      <c r="C31" s="582" t="s">
        <v>27</v>
      </c>
      <c r="D31" s="592"/>
      <c r="E31" s="593"/>
    </row>
    <row r="32" spans="2:5" ht="11.25" customHeight="1">
      <c r="B32" s="1361"/>
      <c r="C32" s="594" t="s">
        <v>28</v>
      </c>
      <c r="D32" s="584"/>
      <c r="E32" s="585"/>
    </row>
    <row r="33" spans="2:5" ht="11.25" customHeight="1">
      <c r="B33" s="1361"/>
      <c r="C33" s="583" t="s">
        <v>29</v>
      </c>
      <c r="D33" s="584"/>
      <c r="E33" s="585"/>
    </row>
    <row r="34" spans="2:5" ht="11.25" customHeight="1">
      <c r="B34" s="1361"/>
      <c r="C34" s="582" t="s">
        <v>30</v>
      </c>
      <c r="D34" s="567"/>
      <c r="E34" s="568"/>
    </row>
    <row r="35" spans="2:5" ht="11.25" customHeight="1">
      <c r="B35" s="1361"/>
      <c r="C35" s="582" t="s">
        <v>31</v>
      </c>
      <c r="D35" s="567"/>
      <c r="E35" s="568"/>
    </row>
    <row r="36" spans="2:5" ht="11.25" customHeight="1">
      <c r="B36" s="1361"/>
      <c r="C36" s="582" t="s">
        <v>32</v>
      </c>
      <c r="D36" s="567" t="s">
        <v>1069</v>
      </c>
      <c r="E36" s="568" t="s">
        <v>1070</v>
      </c>
    </row>
    <row r="37" spans="2:5" ht="11.25" customHeight="1">
      <c r="B37" s="1361"/>
      <c r="C37" s="582" t="s">
        <v>33</v>
      </c>
      <c r="D37" s="567" t="s">
        <v>1073</v>
      </c>
      <c r="E37" s="568" t="s">
        <v>1074</v>
      </c>
    </row>
    <row r="38" spans="2:5" ht="11.25" customHeight="1">
      <c r="B38" s="1361"/>
      <c r="C38" s="583" t="s">
        <v>34</v>
      </c>
      <c r="D38" s="584"/>
      <c r="E38" s="585"/>
    </row>
    <row r="39" spans="2:5" ht="11.25" customHeight="1">
      <c r="B39" s="1361"/>
      <c r="C39" s="582" t="s">
        <v>35</v>
      </c>
      <c r="D39" s="567" t="s">
        <v>371</v>
      </c>
      <c r="E39" s="568" t="s">
        <v>905</v>
      </c>
    </row>
    <row r="40" spans="2:5" ht="11.25" customHeight="1">
      <c r="B40" s="1361"/>
      <c r="C40" s="583" t="s">
        <v>36</v>
      </c>
      <c r="D40" s="584"/>
      <c r="E40" s="585"/>
    </row>
    <row r="41" spans="2:5" ht="11.25" customHeight="1">
      <c r="B41" s="1362"/>
      <c r="C41" s="589" t="s">
        <v>37</v>
      </c>
      <c r="D41" s="590"/>
      <c r="E41" s="591"/>
    </row>
    <row r="42" spans="2:5" ht="11.25" customHeight="1">
      <c r="B42" s="1360" t="s">
        <v>38</v>
      </c>
      <c r="C42" s="579" t="s">
        <v>39</v>
      </c>
      <c r="D42" s="574" t="s">
        <v>1715</v>
      </c>
      <c r="E42" s="575" t="s">
        <v>1716</v>
      </c>
    </row>
    <row r="43" spans="2:5" ht="11.25" customHeight="1">
      <c r="B43" s="1361"/>
      <c r="C43" s="583" t="s">
        <v>40</v>
      </c>
      <c r="D43" s="595"/>
      <c r="E43" s="596"/>
    </row>
    <row r="44" spans="2:5" ht="11.25" customHeight="1">
      <c r="B44" s="1361"/>
      <c r="C44" s="582" t="s">
        <v>41</v>
      </c>
      <c r="D44" s="567" t="s">
        <v>372</v>
      </c>
      <c r="E44" s="568" t="s">
        <v>373</v>
      </c>
    </row>
    <row r="45" spans="2:5" ht="11.25" customHeight="1">
      <c r="B45" s="1361"/>
      <c r="C45" s="583" t="s">
        <v>42</v>
      </c>
      <c r="D45" s="584"/>
      <c r="E45" s="585"/>
    </row>
    <row r="46" spans="2:5" ht="11.25" customHeight="1">
      <c r="B46" s="1361"/>
      <c r="C46" s="583" t="s">
        <v>43</v>
      </c>
      <c r="D46" s="584"/>
      <c r="E46" s="585"/>
    </row>
    <row r="47" spans="2:5" ht="11.25" customHeight="1">
      <c r="B47" s="1361"/>
      <c r="C47" s="582" t="s">
        <v>44</v>
      </c>
      <c r="D47" s="567" t="s">
        <v>374</v>
      </c>
      <c r="E47" s="568" t="s">
        <v>375</v>
      </c>
    </row>
    <row r="48" spans="2:5" ht="11.25" customHeight="1">
      <c r="B48" s="1361"/>
      <c r="C48" s="582" t="s">
        <v>777</v>
      </c>
      <c r="D48" s="567"/>
      <c r="E48" s="568"/>
    </row>
    <row r="49" spans="2:5" ht="11.25" customHeight="1">
      <c r="B49" s="1361"/>
      <c r="C49" s="583" t="s">
        <v>46</v>
      </c>
      <c r="D49" s="584"/>
      <c r="E49" s="585"/>
    </row>
    <row r="50" spans="2:5" ht="11.25" customHeight="1">
      <c r="B50" s="1361"/>
      <c r="C50" s="583" t="s">
        <v>47</v>
      </c>
      <c r="D50" s="584"/>
      <c r="E50" s="585"/>
    </row>
    <row r="51" spans="2:5" ht="11.25" customHeight="1">
      <c r="B51" s="1361"/>
      <c r="C51" s="583" t="s">
        <v>48</v>
      </c>
      <c r="D51" s="584" t="s">
        <v>841</v>
      </c>
      <c r="E51" s="585" t="s">
        <v>842</v>
      </c>
    </row>
    <row r="52" spans="2:5" ht="11.25" customHeight="1">
      <c r="B52" s="1361"/>
      <c r="C52" s="594" t="s">
        <v>49</v>
      </c>
      <c r="D52" s="597" t="s">
        <v>1119</v>
      </c>
      <c r="E52" s="598" t="s">
        <v>1120</v>
      </c>
    </row>
    <row r="53" spans="2:5" ht="11.25" customHeight="1">
      <c r="B53" s="1362"/>
      <c r="C53" s="589" t="s">
        <v>50</v>
      </c>
      <c r="D53" s="590"/>
      <c r="E53" s="591"/>
    </row>
    <row r="54" spans="2:5" ht="11.25" customHeight="1">
      <c r="B54" s="1360" t="s">
        <v>51</v>
      </c>
      <c r="C54" s="599" t="s">
        <v>52</v>
      </c>
      <c r="D54" s="574" t="s">
        <v>377</v>
      </c>
      <c r="E54" s="575" t="s">
        <v>837</v>
      </c>
    </row>
    <row r="55" spans="2:5" ht="11.25" customHeight="1">
      <c r="B55" s="1361"/>
      <c r="C55" s="583" t="s">
        <v>53</v>
      </c>
      <c r="D55" s="584" t="s">
        <v>1634</v>
      </c>
      <c r="E55" s="585" t="s">
        <v>376</v>
      </c>
    </row>
    <row r="56" spans="2:5" ht="11.25" customHeight="1">
      <c r="B56" s="1361"/>
      <c r="C56" s="583" t="s">
        <v>54</v>
      </c>
      <c r="D56" s="584"/>
      <c r="E56" s="585"/>
    </row>
    <row r="57" spans="2:5" ht="11.25" customHeight="1">
      <c r="B57" s="1361"/>
      <c r="C57" s="582" t="s">
        <v>55</v>
      </c>
      <c r="D57" s="567" t="s">
        <v>377</v>
      </c>
      <c r="E57" s="568" t="s">
        <v>378</v>
      </c>
    </row>
    <row r="58" spans="2:5" ht="11.25" customHeight="1">
      <c r="B58" s="1361"/>
      <c r="C58" s="583" t="s">
        <v>56</v>
      </c>
      <c r="D58" s="584"/>
      <c r="E58" s="585"/>
    </row>
    <row r="59" spans="2:5" ht="45">
      <c r="B59" s="1361"/>
      <c r="C59" s="582" t="s">
        <v>57</v>
      </c>
      <c r="D59" s="567" t="s">
        <v>854</v>
      </c>
      <c r="E59" s="568" t="s">
        <v>855</v>
      </c>
    </row>
    <row r="60" spans="2:5" ht="11.25" customHeight="1">
      <c r="B60" s="1361"/>
      <c r="C60" s="583" t="s">
        <v>58</v>
      </c>
      <c r="D60" s="584"/>
      <c r="E60" s="585"/>
    </row>
    <row r="61" spans="2:5" ht="11.25" customHeight="1">
      <c r="B61" s="1361"/>
      <c r="C61" s="583" t="s">
        <v>59</v>
      </c>
      <c r="D61" s="584"/>
      <c r="E61" s="585"/>
    </row>
    <row r="62" spans="2:5" ht="11.25" customHeight="1">
      <c r="B62" s="1361"/>
      <c r="C62" s="582" t="s">
        <v>60</v>
      </c>
      <c r="D62" s="567" t="s">
        <v>861</v>
      </c>
      <c r="E62" s="568" t="s">
        <v>1896</v>
      </c>
    </row>
    <row r="63" spans="2:5" ht="11.25" customHeight="1">
      <c r="B63" s="1361"/>
      <c r="C63" s="583" t="s">
        <v>61</v>
      </c>
      <c r="D63" s="584"/>
      <c r="E63" s="585"/>
    </row>
    <row r="64" spans="2:5" ht="11.25" customHeight="1">
      <c r="B64" s="1361"/>
      <c r="C64" s="583" t="s">
        <v>62</v>
      </c>
      <c r="D64" s="584" t="s">
        <v>1659</v>
      </c>
      <c r="E64" s="585" t="s">
        <v>1660</v>
      </c>
    </row>
    <row r="65" spans="2:5" ht="11.25" customHeight="1">
      <c r="B65" s="1361"/>
      <c r="C65" s="583" t="s">
        <v>63</v>
      </c>
      <c r="D65" s="584"/>
      <c r="E65" s="585"/>
    </row>
    <row r="66" spans="2:5" ht="22.5">
      <c r="B66" s="1361"/>
      <c r="C66" s="582" t="s">
        <v>64</v>
      </c>
      <c r="D66" s="567" t="s">
        <v>1187</v>
      </c>
      <c r="E66" s="568" t="s">
        <v>1887</v>
      </c>
    </row>
    <row r="67" spans="2:5" ht="11.25" customHeight="1">
      <c r="B67" s="1361"/>
      <c r="C67" s="582" t="s">
        <v>65</v>
      </c>
      <c r="D67" s="592" t="s">
        <v>379</v>
      </c>
      <c r="E67" s="593" t="s">
        <v>380</v>
      </c>
    </row>
    <row r="68" spans="2:5" ht="11.25" customHeight="1">
      <c r="B68" s="1362"/>
      <c r="C68" s="600" t="s">
        <v>66</v>
      </c>
      <c r="D68" s="592" t="s">
        <v>377</v>
      </c>
      <c r="E68" s="593" t="s">
        <v>1214</v>
      </c>
    </row>
    <row r="69" spans="2:5" ht="11.25" customHeight="1">
      <c r="B69" s="1363" t="s">
        <v>142</v>
      </c>
      <c r="C69" s="1364"/>
      <c r="D69" s="1373">
        <f>COUNTA(D6:D68)</f>
        <v>34</v>
      </c>
      <c r="E69" s="1372"/>
    </row>
    <row r="70" spans="2:5" ht="6" customHeight="1"/>
  </sheetData>
  <mergeCells count="11">
    <mergeCell ref="D3:D4"/>
    <mergeCell ref="E3:E4"/>
    <mergeCell ref="B54:B68"/>
    <mergeCell ref="B69:C69"/>
    <mergeCell ref="B2:C4"/>
    <mergeCell ref="B7:B19"/>
    <mergeCell ref="B20:B41"/>
    <mergeCell ref="B42:B53"/>
    <mergeCell ref="D2:E2"/>
    <mergeCell ref="D69:E69"/>
    <mergeCell ref="B5:C6"/>
  </mergeCells>
  <phoneticPr fontId="4"/>
  <printOptions horizontalCentered="1"/>
  <pageMargins left="0.59055118110236227" right="0.59055118110236227" top="0.59055118110236227" bottom="0.59055118110236227" header="0.31496062992125984" footer="0.31496062992125984"/>
  <pageSetup paperSize="9" scale="8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B1:U69"/>
  <sheetViews>
    <sheetView view="pageBreakPreview" zoomScaleNormal="100" zoomScaleSheetLayoutView="100" workbookViewId="0">
      <pane xSplit="1" ySplit="3" topLeftCell="B4" activePane="bottomRight" state="frozen"/>
      <selection activeCell="R48" sqref="R48"/>
      <selection pane="topRight" activeCell="R48" sqref="R48"/>
      <selection pane="bottomLeft" activeCell="R48" sqref="R48"/>
      <selection pane="bottomRight" activeCell="D25" sqref="D25:S25"/>
    </sheetView>
  </sheetViews>
  <sheetFormatPr defaultRowHeight="13.5"/>
  <cols>
    <col min="1" max="1" width="0.875" style="573" customWidth="1"/>
    <col min="2" max="2" width="2.75" style="573" customWidth="1"/>
    <col min="3" max="3" width="8.375" style="573" customWidth="1"/>
    <col min="4" max="19" width="5.625" style="573" customWidth="1"/>
    <col min="20" max="20" width="0.875" style="573" customWidth="1"/>
    <col min="21" max="16384" width="9" style="573"/>
  </cols>
  <sheetData>
    <row r="1" spans="2:19" ht="18" customHeight="1">
      <c r="B1" s="604" t="s">
        <v>889</v>
      </c>
      <c r="R1" s="1378" t="s">
        <v>228</v>
      </c>
      <c r="S1" s="1378"/>
    </row>
    <row r="2" spans="2:19" ht="22.5" customHeight="1">
      <c r="B2" s="1365"/>
      <c r="C2" s="1381"/>
      <c r="D2" s="1379" t="s">
        <v>143</v>
      </c>
      <c r="E2" s="1380"/>
      <c r="F2" s="1379" t="s">
        <v>144</v>
      </c>
      <c r="G2" s="1380"/>
      <c r="H2" s="1379" t="s">
        <v>145</v>
      </c>
      <c r="I2" s="1380"/>
      <c r="J2" s="1379" t="s">
        <v>146</v>
      </c>
      <c r="K2" s="1380"/>
      <c r="L2" s="1379" t="s">
        <v>147</v>
      </c>
      <c r="M2" s="1380"/>
      <c r="N2" s="1384" t="s">
        <v>225</v>
      </c>
      <c r="O2" s="1385"/>
      <c r="P2" s="1373" t="s">
        <v>304</v>
      </c>
      <c r="Q2" s="1372"/>
      <c r="R2" s="1379" t="s">
        <v>87</v>
      </c>
      <c r="S2" s="1380"/>
    </row>
    <row r="3" spans="2:19" ht="13.5" customHeight="1">
      <c r="B3" s="1363"/>
      <c r="C3" s="1364"/>
      <c r="D3" s="605" t="s">
        <v>1228</v>
      </c>
      <c r="E3" s="606" t="s">
        <v>1229</v>
      </c>
      <c r="F3" s="605" t="s">
        <v>1228</v>
      </c>
      <c r="G3" s="606" t="s">
        <v>1229</v>
      </c>
      <c r="H3" s="605" t="s">
        <v>1228</v>
      </c>
      <c r="I3" s="606" t="s">
        <v>1229</v>
      </c>
      <c r="J3" s="605" t="s">
        <v>1228</v>
      </c>
      <c r="K3" s="606" t="s">
        <v>1229</v>
      </c>
      <c r="L3" s="605" t="s">
        <v>1228</v>
      </c>
      <c r="M3" s="606" t="s">
        <v>1229</v>
      </c>
      <c r="N3" s="605" t="s">
        <v>1228</v>
      </c>
      <c r="O3" s="606" t="s">
        <v>1229</v>
      </c>
      <c r="P3" s="605" t="s">
        <v>1228</v>
      </c>
      <c r="Q3" s="606" t="s">
        <v>1229</v>
      </c>
      <c r="R3" s="605" t="s">
        <v>1228</v>
      </c>
      <c r="S3" s="606" t="s">
        <v>1229</v>
      </c>
    </row>
    <row r="4" spans="2:19" ht="13.5" customHeight="1">
      <c r="B4" s="1382" t="s">
        <v>0</v>
      </c>
      <c r="C4" s="1383"/>
      <c r="D4" s="607">
        <v>177</v>
      </c>
      <c r="E4" s="608" t="s">
        <v>262</v>
      </c>
      <c r="F4" s="607">
        <v>413</v>
      </c>
      <c r="G4" s="608" t="s">
        <v>262</v>
      </c>
      <c r="H4" s="607">
        <v>12</v>
      </c>
      <c r="I4" s="608" t="s">
        <v>262</v>
      </c>
      <c r="J4" s="607">
        <v>3</v>
      </c>
      <c r="K4" s="608" t="s">
        <v>262</v>
      </c>
      <c r="L4" s="607">
        <v>25</v>
      </c>
      <c r="M4" s="608" t="s">
        <v>262</v>
      </c>
      <c r="N4" s="607">
        <v>240</v>
      </c>
      <c r="O4" s="608" t="s">
        <v>262</v>
      </c>
      <c r="P4" s="607">
        <v>96</v>
      </c>
      <c r="Q4" s="608" t="s">
        <v>262</v>
      </c>
      <c r="R4" s="607">
        <v>1634</v>
      </c>
      <c r="S4" s="608" t="s">
        <v>262</v>
      </c>
    </row>
    <row r="5" spans="2:19" ht="13.5" customHeight="1">
      <c r="B5" s="1370" t="s">
        <v>1</v>
      </c>
      <c r="C5" s="579" t="s">
        <v>2</v>
      </c>
      <c r="D5" s="609">
        <v>3</v>
      </c>
      <c r="E5" s="636" t="s">
        <v>262</v>
      </c>
      <c r="F5" s="609">
        <v>2</v>
      </c>
      <c r="G5" s="608" t="s">
        <v>262</v>
      </c>
      <c r="H5" s="648"/>
      <c r="I5" s="636"/>
      <c r="J5" s="609"/>
      <c r="K5" s="608"/>
      <c r="L5" s="648"/>
      <c r="M5" s="636"/>
      <c r="N5" s="609">
        <v>3</v>
      </c>
      <c r="O5" s="608" t="s">
        <v>262</v>
      </c>
      <c r="P5" s="648">
        <v>1</v>
      </c>
      <c r="Q5" s="636" t="s">
        <v>262</v>
      </c>
      <c r="R5" s="610">
        <v>1</v>
      </c>
      <c r="S5" s="608" t="s">
        <v>262</v>
      </c>
    </row>
    <row r="6" spans="2:19" ht="13.5" customHeight="1">
      <c r="B6" s="1370"/>
      <c r="C6" s="582" t="s">
        <v>3</v>
      </c>
      <c r="D6" s="601">
        <v>24</v>
      </c>
      <c r="E6" s="637" t="s">
        <v>262</v>
      </c>
      <c r="F6" s="601"/>
      <c r="G6" s="602"/>
      <c r="H6" s="649"/>
      <c r="I6" s="637"/>
      <c r="J6" s="601"/>
      <c r="K6" s="602"/>
      <c r="L6" s="649"/>
      <c r="M6" s="637"/>
      <c r="N6" s="601"/>
      <c r="O6" s="602"/>
      <c r="P6" s="649"/>
      <c r="Q6" s="637"/>
      <c r="R6" s="603"/>
      <c r="S6" s="602"/>
    </row>
    <row r="7" spans="2:19" ht="13.5" customHeight="1">
      <c r="B7" s="1370"/>
      <c r="C7" s="582" t="s">
        <v>4</v>
      </c>
      <c r="D7" s="601">
        <v>5</v>
      </c>
      <c r="E7" s="637" t="s">
        <v>262</v>
      </c>
      <c r="F7" s="601">
        <v>1</v>
      </c>
      <c r="G7" s="602"/>
      <c r="H7" s="649">
        <v>1</v>
      </c>
      <c r="I7" s="637" t="s">
        <v>262</v>
      </c>
      <c r="J7" s="601">
        <v>1</v>
      </c>
      <c r="K7" s="602"/>
      <c r="L7" s="649">
        <v>2</v>
      </c>
      <c r="M7" s="637"/>
      <c r="N7" s="601"/>
      <c r="O7" s="602"/>
      <c r="P7" s="649">
        <v>1</v>
      </c>
      <c r="Q7" s="637"/>
      <c r="R7" s="603"/>
      <c r="S7" s="602"/>
    </row>
    <row r="8" spans="2:19" ht="13.5" customHeight="1">
      <c r="B8" s="1370"/>
      <c r="C8" s="582" t="s">
        <v>5</v>
      </c>
      <c r="D8" s="601">
        <v>8</v>
      </c>
      <c r="E8" s="637" t="s">
        <v>262</v>
      </c>
      <c r="F8" s="601">
        <v>4</v>
      </c>
      <c r="G8" s="602" t="s">
        <v>262</v>
      </c>
      <c r="H8" s="649">
        <v>3</v>
      </c>
      <c r="I8" s="637" t="s">
        <v>262</v>
      </c>
      <c r="J8" s="601">
        <v>13</v>
      </c>
      <c r="K8" s="602" t="s">
        <v>262</v>
      </c>
      <c r="L8" s="649"/>
      <c r="M8" s="637"/>
      <c r="N8" s="601">
        <v>164</v>
      </c>
      <c r="O8" s="602" t="s">
        <v>262</v>
      </c>
      <c r="P8" s="649">
        <v>3</v>
      </c>
      <c r="Q8" s="637" t="s">
        <v>262</v>
      </c>
      <c r="R8" s="603">
        <v>45</v>
      </c>
      <c r="S8" s="602" t="s">
        <v>262</v>
      </c>
    </row>
    <row r="9" spans="2:19" ht="13.5" customHeight="1">
      <c r="B9" s="1370"/>
      <c r="C9" s="583" t="s">
        <v>6</v>
      </c>
      <c r="D9" s="657">
        <v>2</v>
      </c>
      <c r="E9" s="637" t="s">
        <v>262</v>
      </c>
      <c r="F9" s="657">
        <v>17</v>
      </c>
      <c r="G9" s="602" t="s">
        <v>262</v>
      </c>
      <c r="H9" s="661">
        <v>2</v>
      </c>
      <c r="I9" s="637" t="s">
        <v>262</v>
      </c>
      <c r="J9" s="657">
        <v>3</v>
      </c>
      <c r="K9" s="602" t="s">
        <v>262</v>
      </c>
      <c r="L9" s="661">
        <v>0</v>
      </c>
      <c r="M9" s="602" t="s">
        <v>262</v>
      </c>
      <c r="N9" s="657">
        <v>46</v>
      </c>
      <c r="O9" s="602" t="s">
        <v>262</v>
      </c>
      <c r="P9" s="661">
        <v>3</v>
      </c>
      <c r="Q9" s="637" t="s">
        <v>262</v>
      </c>
      <c r="R9" s="657">
        <v>17</v>
      </c>
      <c r="S9" s="602" t="s">
        <v>262</v>
      </c>
    </row>
    <row r="10" spans="2:19" ht="13.5" customHeight="1">
      <c r="B10" s="1370"/>
      <c r="C10" s="582" t="s">
        <v>7</v>
      </c>
      <c r="D10" s="601">
        <v>24</v>
      </c>
      <c r="E10" s="637" t="s">
        <v>262</v>
      </c>
      <c r="F10" s="601"/>
      <c r="G10" s="602"/>
      <c r="H10" s="649"/>
      <c r="I10" s="637"/>
      <c r="J10" s="601"/>
      <c r="K10" s="602"/>
      <c r="L10" s="649"/>
      <c r="M10" s="637"/>
      <c r="N10" s="601"/>
      <c r="O10" s="602"/>
      <c r="P10" s="649">
        <v>0</v>
      </c>
      <c r="Q10" s="637" t="s">
        <v>262</v>
      </c>
      <c r="R10" s="603"/>
      <c r="S10" s="602"/>
    </row>
    <row r="11" spans="2:19" ht="13.5" customHeight="1">
      <c r="B11" s="1370"/>
      <c r="C11" s="583" t="s">
        <v>8</v>
      </c>
      <c r="D11" s="601">
        <v>3</v>
      </c>
      <c r="E11" s="637" t="s">
        <v>262</v>
      </c>
      <c r="F11" s="601">
        <v>1</v>
      </c>
      <c r="G11" s="602" t="s">
        <v>262</v>
      </c>
      <c r="H11" s="649">
        <v>1</v>
      </c>
      <c r="I11" s="637" t="s">
        <v>262</v>
      </c>
      <c r="J11" s="601"/>
      <c r="K11" s="602"/>
      <c r="L11" s="649"/>
      <c r="M11" s="637"/>
      <c r="N11" s="601">
        <v>7</v>
      </c>
      <c r="O11" s="602" t="s">
        <v>262</v>
      </c>
      <c r="P11" s="649">
        <v>4</v>
      </c>
      <c r="Q11" s="637" t="s">
        <v>262</v>
      </c>
      <c r="R11" s="603"/>
      <c r="S11" s="602"/>
    </row>
    <row r="12" spans="2:19" ht="13.5" customHeight="1">
      <c r="B12" s="1370"/>
      <c r="C12" s="583" t="s">
        <v>9</v>
      </c>
      <c r="D12" s="601">
        <v>6</v>
      </c>
      <c r="E12" s="639" t="s">
        <v>262</v>
      </c>
      <c r="F12" s="601"/>
      <c r="G12" s="611"/>
      <c r="H12" s="649"/>
      <c r="I12" s="639"/>
      <c r="J12" s="601"/>
      <c r="K12" s="611"/>
      <c r="L12" s="649"/>
      <c r="M12" s="639"/>
      <c r="N12" s="601"/>
      <c r="O12" s="611"/>
      <c r="P12" s="649">
        <v>2</v>
      </c>
      <c r="Q12" s="639" t="s">
        <v>262</v>
      </c>
      <c r="R12" s="603"/>
      <c r="S12" s="611"/>
    </row>
    <row r="13" spans="2:19" ht="13.5" customHeight="1">
      <c r="B13" s="1370"/>
      <c r="C13" s="582" t="s">
        <v>10</v>
      </c>
      <c r="D13" s="601">
        <v>2</v>
      </c>
      <c r="E13" s="637" t="s">
        <v>262</v>
      </c>
      <c r="F13" s="601">
        <v>2</v>
      </c>
      <c r="G13" s="602" t="s">
        <v>262</v>
      </c>
      <c r="H13" s="649">
        <v>1</v>
      </c>
      <c r="I13" s="640" t="s">
        <v>262</v>
      </c>
      <c r="J13" s="601">
        <v>1</v>
      </c>
      <c r="K13" s="602" t="s">
        <v>262</v>
      </c>
      <c r="L13" s="649"/>
      <c r="M13" s="637"/>
      <c r="N13" s="601">
        <v>1</v>
      </c>
      <c r="O13" s="602" t="s">
        <v>262</v>
      </c>
      <c r="P13" s="649">
        <v>3</v>
      </c>
      <c r="Q13" s="637" t="s">
        <v>262</v>
      </c>
      <c r="R13" s="603">
        <v>3</v>
      </c>
      <c r="S13" s="612" t="s">
        <v>262</v>
      </c>
    </row>
    <row r="14" spans="2:19" ht="13.5" customHeight="1">
      <c r="B14" s="1370"/>
      <c r="C14" s="582" t="s">
        <v>11</v>
      </c>
      <c r="D14" s="613">
        <v>8</v>
      </c>
      <c r="E14" s="640" t="s">
        <v>262</v>
      </c>
      <c r="F14" s="613">
        <v>3</v>
      </c>
      <c r="G14" s="612" t="s">
        <v>262</v>
      </c>
      <c r="H14" s="650">
        <v>5</v>
      </c>
      <c r="I14" s="640" t="s">
        <v>262</v>
      </c>
      <c r="J14" s="613">
        <v>1</v>
      </c>
      <c r="K14" s="612" t="s">
        <v>262</v>
      </c>
      <c r="L14" s="650"/>
      <c r="M14" s="640"/>
      <c r="N14" s="613">
        <v>2</v>
      </c>
      <c r="O14" s="612" t="s">
        <v>262</v>
      </c>
      <c r="P14" s="650">
        <v>20</v>
      </c>
      <c r="Q14" s="640" t="s">
        <v>262</v>
      </c>
      <c r="R14" s="614">
        <v>3</v>
      </c>
      <c r="S14" s="612" t="s">
        <v>262</v>
      </c>
    </row>
    <row r="15" spans="2:19" ht="13.5" customHeight="1">
      <c r="B15" s="1370"/>
      <c r="C15" s="582" t="s">
        <v>12</v>
      </c>
      <c r="D15" s="657">
        <v>14</v>
      </c>
      <c r="E15" s="638" t="s">
        <v>262</v>
      </c>
      <c r="F15" s="657">
        <v>20</v>
      </c>
      <c r="G15" s="631" t="s">
        <v>262</v>
      </c>
      <c r="H15" s="661"/>
      <c r="I15" s="638"/>
      <c r="J15" s="657">
        <v>11</v>
      </c>
      <c r="K15" s="631" t="s">
        <v>262</v>
      </c>
      <c r="L15" s="661">
        <v>5</v>
      </c>
      <c r="M15" s="638"/>
      <c r="N15" s="657"/>
      <c r="O15" s="631"/>
      <c r="P15" s="661"/>
      <c r="Q15" s="638"/>
      <c r="R15" s="657">
        <v>38</v>
      </c>
      <c r="S15" s="631" t="s">
        <v>262</v>
      </c>
    </row>
    <row r="16" spans="2:19" ht="13.5" customHeight="1">
      <c r="B16" s="1370"/>
      <c r="C16" s="582" t="s">
        <v>13</v>
      </c>
      <c r="D16" s="601">
        <v>1</v>
      </c>
      <c r="E16" s="637" t="s">
        <v>262</v>
      </c>
      <c r="F16" s="601">
        <v>1</v>
      </c>
      <c r="G16" s="602" t="s">
        <v>262</v>
      </c>
      <c r="H16" s="649"/>
      <c r="I16" s="637"/>
      <c r="J16" s="601"/>
      <c r="K16" s="602"/>
      <c r="L16" s="649"/>
      <c r="M16" s="637"/>
      <c r="N16" s="601">
        <v>1</v>
      </c>
      <c r="O16" s="602" t="s">
        <v>262</v>
      </c>
      <c r="P16" s="649">
        <v>1</v>
      </c>
      <c r="Q16" s="637" t="s">
        <v>642</v>
      </c>
      <c r="R16" s="603">
        <v>1</v>
      </c>
      <c r="S16" s="602" t="s">
        <v>262</v>
      </c>
    </row>
    <row r="17" spans="2:19" ht="13.5" customHeight="1">
      <c r="B17" s="1370"/>
      <c r="C17" s="589" t="s">
        <v>14</v>
      </c>
      <c r="D17" s="632">
        <v>1</v>
      </c>
      <c r="E17" s="641"/>
      <c r="F17" s="632">
        <v>1</v>
      </c>
      <c r="G17" s="633"/>
      <c r="H17" s="651">
        <v>1</v>
      </c>
      <c r="I17" s="641"/>
      <c r="J17" s="632">
        <v>8</v>
      </c>
      <c r="K17" s="633" t="s">
        <v>642</v>
      </c>
      <c r="L17" s="651">
        <v>1</v>
      </c>
      <c r="M17" s="641"/>
      <c r="N17" s="632">
        <v>1</v>
      </c>
      <c r="O17" s="633" t="s">
        <v>642</v>
      </c>
      <c r="P17" s="651"/>
      <c r="Q17" s="641"/>
      <c r="R17" s="632"/>
      <c r="S17" s="633"/>
    </row>
    <row r="18" spans="2:19" ht="13.5" customHeight="1">
      <c r="B18" s="1360" t="s">
        <v>15</v>
      </c>
      <c r="C18" s="599" t="s">
        <v>16</v>
      </c>
      <c r="D18" s="609">
        <v>28</v>
      </c>
      <c r="E18" s="636" t="s">
        <v>262</v>
      </c>
      <c r="F18" s="609">
        <v>14</v>
      </c>
      <c r="G18" s="608" t="s">
        <v>262</v>
      </c>
      <c r="H18" s="648">
        <v>1</v>
      </c>
      <c r="I18" s="636" t="s">
        <v>262</v>
      </c>
      <c r="J18" s="609"/>
      <c r="K18" s="608"/>
      <c r="L18" s="648"/>
      <c r="M18" s="636"/>
      <c r="N18" s="609">
        <v>53</v>
      </c>
      <c r="O18" s="608" t="s">
        <v>262</v>
      </c>
      <c r="P18" s="648">
        <v>54</v>
      </c>
      <c r="Q18" s="636" t="s">
        <v>262</v>
      </c>
      <c r="R18" s="610">
        <v>18</v>
      </c>
      <c r="S18" s="608" t="s">
        <v>262</v>
      </c>
    </row>
    <row r="19" spans="2:19" ht="13.5" customHeight="1">
      <c r="B19" s="1361"/>
      <c r="C19" s="582" t="s">
        <v>17</v>
      </c>
      <c r="D19" s="601">
        <v>4</v>
      </c>
      <c r="E19" s="637" t="s">
        <v>262</v>
      </c>
      <c r="F19" s="601">
        <v>2</v>
      </c>
      <c r="G19" s="602" t="s">
        <v>642</v>
      </c>
      <c r="H19" s="649">
        <v>4</v>
      </c>
      <c r="I19" s="637" t="s">
        <v>262</v>
      </c>
      <c r="J19" s="601"/>
      <c r="K19" s="602"/>
      <c r="L19" s="649"/>
      <c r="M19" s="637"/>
      <c r="N19" s="601">
        <v>22</v>
      </c>
      <c r="O19" s="602" t="s">
        <v>642</v>
      </c>
      <c r="P19" s="649">
        <v>3</v>
      </c>
      <c r="Q19" s="637" t="s">
        <v>262</v>
      </c>
      <c r="R19" s="603">
        <v>3</v>
      </c>
      <c r="S19" s="602" t="s">
        <v>262</v>
      </c>
    </row>
    <row r="20" spans="2:19" ht="13.5" customHeight="1">
      <c r="B20" s="1361"/>
      <c r="C20" s="582" t="s">
        <v>18</v>
      </c>
      <c r="D20" s="601">
        <v>13</v>
      </c>
      <c r="E20" s="637" t="s">
        <v>262</v>
      </c>
      <c r="F20" s="601">
        <v>29</v>
      </c>
      <c r="G20" s="602" t="s">
        <v>262</v>
      </c>
      <c r="H20" s="649">
        <v>1</v>
      </c>
      <c r="I20" s="637"/>
      <c r="J20" s="601"/>
      <c r="K20" s="602"/>
      <c r="L20" s="649"/>
      <c r="M20" s="637"/>
      <c r="N20" s="601">
        <v>3</v>
      </c>
      <c r="O20" s="602" t="s">
        <v>262</v>
      </c>
      <c r="P20" s="649">
        <v>4</v>
      </c>
      <c r="Q20" s="637" t="s">
        <v>262</v>
      </c>
      <c r="R20" s="603">
        <v>42</v>
      </c>
      <c r="S20" s="602" t="s">
        <v>262</v>
      </c>
    </row>
    <row r="21" spans="2:19" ht="13.5" customHeight="1">
      <c r="B21" s="1361"/>
      <c r="C21" s="582" t="s">
        <v>19</v>
      </c>
      <c r="D21" s="657"/>
      <c r="E21" s="638"/>
      <c r="F21" s="657"/>
      <c r="G21" s="631"/>
      <c r="H21" s="661"/>
      <c r="I21" s="638"/>
      <c r="J21" s="657">
        <v>3</v>
      </c>
      <c r="K21" s="631"/>
      <c r="L21" s="661"/>
      <c r="M21" s="638"/>
      <c r="N21" s="657"/>
      <c r="O21" s="631"/>
      <c r="P21" s="661">
        <v>1</v>
      </c>
      <c r="Q21" s="638" t="s">
        <v>262</v>
      </c>
      <c r="R21" s="657"/>
      <c r="S21" s="631"/>
    </row>
    <row r="22" spans="2:19" ht="13.5" customHeight="1">
      <c r="B22" s="1361"/>
      <c r="C22" s="582" t="s">
        <v>20</v>
      </c>
      <c r="D22" s="601">
        <v>23</v>
      </c>
      <c r="E22" s="637" t="s">
        <v>262</v>
      </c>
      <c r="F22" s="601">
        <v>16</v>
      </c>
      <c r="G22" s="602" t="s">
        <v>262</v>
      </c>
      <c r="H22" s="649">
        <v>4</v>
      </c>
      <c r="I22" s="637" t="s">
        <v>262</v>
      </c>
      <c r="J22" s="601">
        <v>3</v>
      </c>
      <c r="K22" s="602"/>
      <c r="L22" s="649"/>
      <c r="M22" s="637"/>
      <c r="N22" s="601">
        <v>33</v>
      </c>
      <c r="O22" s="602" t="s">
        <v>262</v>
      </c>
      <c r="P22" s="649">
        <v>6</v>
      </c>
      <c r="Q22" s="637" t="s">
        <v>262</v>
      </c>
      <c r="R22" s="603">
        <v>66</v>
      </c>
      <c r="S22" s="602" t="s">
        <v>262</v>
      </c>
    </row>
    <row r="23" spans="2:19" ht="13.5" customHeight="1">
      <c r="B23" s="1361"/>
      <c r="C23" s="582" t="s">
        <v>21</v>
      </c>
      <c r="D23" s="601">
        <v>7</v>
      </c>
      <c r="E23" s="637" t="s">
        <v>262</v>
      </c>
      <c r="F23" s="601">
        <v>26</v>
      </c>
      <c r="G23" s="602" t="s">
        <v>262</v>
      </c>
      <c r="H23" s="661">
        <v>15</v>
      </c>
      <c r="I23" s="638" t="s">
        <v>262</v>
      </c>
      <c r="J23" s="657"/>
      <c r="K23" s="631"/>
      <c r="L23" s="661">
        <v>1</v>
      </c>
      <c r="M23" s="638" t="s">
        <v>262</v>
      </c>
      <c r="N23" s="657"/>
      <c r="O23" s="631"/>
      <c r="P23" s="661"/>
      <c r="Q23" s="638"/>
      <c r="R23" s="657">
        <v>76</v>
      </c>
      <c r="S23" s="631" t="s">
        <v>262</v>
      </c>
    </row>
    <row r="24" spans="2:19" ht="13.5" customHeight="1">
      <c r="B24" s="1361"/>
      <c r="C24" s="583" t="s">
        <v>22</v>
      </c>
      <c r="D24" s="615">
        <v>4</v>
      </c>
      <c r="E24" s="639" t="s">
        <v>262</v>
      </c>
      <c r="F24" s="615">
        <v>1</v>
      </c>
      <c r="G24" s="611"/>
      <c r="H24" s="652"/>
      <c r="I24" s="639"/>
      <c r="J24" s="615">
        <v>1</v>
      </c>
      <c r="K24" s="611" t="s">
        <v>262</v>
      </c>
      <c r="L24" s="652"/>
      <c r="M24" s="639"/>
      <c r="N24" s="615">
        <v>2</v>
      </c>
      <c r="O24" s="611" t="s">
        <v>642</v>
      </c>
      <c r="P24" s="652">
        <v>2</v>
      </c>
      <c r="Q24" s="639"/>
      <c r="R24" s="603">
        <v>4</v>
      </c>
      <c r="S24" s="611" t="s">
        <v>642</v>
      </c>
    </row>
    <row r="25" spans="2:19" ht="13.5" customHeight="1">
      <c r="B25" s="1361"/>
      <c r="C25" s="582" t="s">
        <v>23</v>
      </c>
      <c r="D25" s="601">
        <v>1</v>
      </c>
      <c r="E25" s="637" t="s">
        <v>262</v>
      </c>
      <c r="F25" s="601">
        <v>1</v>
      </c>
      <c r="G25" s="602"/>
      <c r="H25" s="649"/>
      <c r="I25" s="637"/>
      <c r="J25" s="601"/>
      <c r="K25" s="602"/>
      <c r="L25" s="649">
        <v>1</v>
      </c>
      <c r="M25" s="637"/>
      <c r="N25" s="601">
        <v>1</v>
      </c>
      <c r="O25" s="602" t="s">
        <v>262</v>
      </c>
      <c r="P25" s="649">
        <v>1</v>
      </c>
      <c r="Q25" s="637"/>
      <c r="R25" s="603"/>
      <c r="S25" s="602"/>
    </row>
    <row r="26" spans="2:19" ht="13.5" customHeight="1">
      <c r="B26" s="1361"/>
      <c r="C26" s="582" t="s">
        <v>24</v>
      </c>
      <c r="D26" s="601"/>
      <c r="E26" s="637"/>
      <c r="F26" s="616">
        <v>1</v>
      </c>
      <c r="G26" s="602" t="s">
        <v>262</v>
      </c>
      <c r="H26" s="649">
        <v>2</v>
      </c>
      <c r="I26" s="637" t="s">
        <v>262</v>
      </c>
      <c r="J26" s="601"/>
      <c r="K26" s="602"/>
      <c r="L26" s="649"/>
      <c r="M26" s="637"/>
      <c r="N26" s="601">
        <v>3</v>
      </c>
      <c r="O26" s="602" t="s">
        <v>262</v>
      </c>
      <c r="P26" s="649"/>
      <c r="Q26" s="637"/>
      <c r="R26" s="603">
        <v>2</v>
      </c>
      <c r="S26" s="602" t="s">
        <v>262</v>
      </c>
    </row>
    <row r="27" spans="2:19" ht="13.5" customHeight="1">
      <c r="B27" s="1361"/>
      <c r="C27" s="582" t="s">
        <v>25</v>
      </c>
      <c r="D27" s="601">
        <v>2</v>
      </c>
      <c r="E27" s="637" t="s">
        <v>262</v>
      </c>
      <c r="F27" s="601">
        <v>1</v>
      </c>
      <c r="G27" s="602" t="s">
        <v>262</v>
      </c>
      <c r="H27" s="649"/>
      <c r="I27" s="637"/>
      <c r="J27" s="601"/>
      <c r="K27" s="602"/>
      <c r="L27" s="649"/>
      <c r="M27" s="637"/>
      <c r="N27" s="601"/>
      <c r="O27" s="602"/>
      <c r="P27" s="649"/>
      <c r="Q27" s="637"/>
      <c r="R27" s="603">
        <v>1</v>
      </c>
      <c r="S27" s="602" t="s">
        <v>262</v>
      </c>
    </row>
    <row r="28" spans="2:19" ht="13.5" customHeight="1">
      <c r="B28" s="1361"/>
      <c r="C28" s="582" t="s">
        <v>26</v>
      </c>
      <c r="D28" s="601">
        <v>2</v>
      </c>
      <c r="E28" s="637" t="s">
        <v>262</v>
      </c>
      <c r="F28" s="601">
        <v>3</v>
      </c>
      <c r="G28" s="602" t="s">
        <v>262</v>
      </c>
      <c r="H28" s="649"/>
      <c r="I28" s="637"/>
      <c r="J28" s="601"/>
      <c r="K28" s="602"/>
      <c r="L28" s="649"/>
      <c r="M28" s="637"/>
      <c r="N28" s="601">
        <v>20</v>
      </c>
      <c r="O28" s="602" t="s">
        <v>1505</v>
      </c>
      <c r="P28" s="649">
        <v>1</v>
      </c>
      <c r="Q28" s="637" t="s">
        <v>1505</v>
      </c>
      <c r="R28" s="603"/>
      <c r="S28" s="602"/>
    </row>
    <row r="29" spans="2:19" ht="13.5" customHeight="1">
      <c r="B29" s="1361"/>
      <c r="C29" s="582" t="s">
        <v>27</v>
      </c>
      <c r="D29" s="617">
        <v>10</v>
      </c>
      <c r="E29" s="642" t="s">
        <v>262</v>
      </c>
      <c r="F29" s="617">
        <v>2</v>
      </c>
      <c r="G29" s="618" t="s">
        <v>262</v>
      </c>
      <c r="H29" s="653"/>
      <c r="I29" s="642"/>
      <c r="J29" s="617"/>
      <c r="K29" s="618"/>
      <c r="L29" s="653">
        <v>2</v>
      </c>
      <c r="M29" s="642" t="s">
        <v>262</v>
      </c>
      <c r="N29" s="617">
        <v>3</v>
      </c>
      <c r="O29" s="618" t="s">
        <v>262</v>
      </c>
      <c r="P29" s="653">
        <v>3</v>
      </c>
      <c r="Q29" s="642" t="s">
        <v>1505</v>
      </c>
      <c r="R29" s="603">
        <v>1</v>
      </c>
      <c r="S29" s="618" t="s">
        <v>1505</v>
      </c>
    </row>
    <row r="30" spans="2:19" ht="13.5" customHeight="1">
      <c r="B30" s="1361"/>
      <c r="C30" s="594" t="s">
        <v>28</v>
      </c>
      <c r="D30" s="615">
        <v>3</v>
      </c>
      <c r="E30" s="639"/>
      <c r="F30" s="615"/>
      <c r="G30" s="611"/>
      <c r="H30" s="652"/>
      <c r="I30" s="639"/>
      <c r="J30" s="615"/>
      <c r="K30" s="611"/>
      <c r="L30" s="652"/>
      <c r="M30" s="639"/>
      <c r="N30" s="615"/>
      <c r="O30" s="611"/>
      <c r="P30" s="652"/>
      <c r="Q30" s="639"/>
      <c r="R30" s="603"/>
      <c r="S30" s="611"/>
    </row>
    <row r="31" spans="2:19" ht="13.5" customHeight="1">
      <c r="B31" s="1361"/>
      <c r="C31" s="583" t="s">
        <v>29</v>
      </c>
      <c r="D31" s="615">
        <v>2</v>
      </c>
      <c r="E31" s="639" t="s">
        <v>262</v>
      </c>
      <c r="F31" s="615">
        <v>1</v>
      </c>
      <c r="G31" s="611" t="s">
        <v>262</v>
      </c>
      <c r="H31" s="652"/>
      <c r="I31" s="639"/>
      <c r="J31" s="615"/>
      <c r="K31" s="611"/>
      <c r="L31" s="652">
        <v>1</v>
      </c>
      <c r="M31" s="639" t="s">
        <v>642</v>
      </c>
      <c r="N31" s="615"/>
      <c r="O31" s="611"/>
      <c r="P31" s="652"/>
      <c r="Q31" s="639"/>
      <c r="R31" s="603"/>
      <c r="S31" s="611"/>
    </row>
    <row r="32" spans="2:19" ht="13.5" customHeight="1">
      <c r="B32" s="1361"/>
      <c r="C32" s="582" t="s">
        <v>30</v>
      </c>
      <c r="D32" s="601">
        <v>3</v>
      </c>
      <c r="E32" s="637" t="s">
        <v>262</v>
      </c>
      <c r="F32" s="601">
        <v>1</v>
      </c>
      <c r="G32" s="602" t="s">
        <v>262</v>
      </c>
      <c r="H32" s="649">
        <v>1</v>
      </c>
      <c r="I32" s="637" t="s">
        <v>262</v>
      </c>
      <c r="J32" s="601"/>
      <c r="K32" s="602"/>
      <c r="L32" s="649"/>
      <c r="M32" s="637"/>
      <c r="N32" s="601"/>
      <c r="O32" s="602"/>
      <c r="P32" s="649"/>
      <c r="Q32" s="637"/>
      <c r="R32" s="603">
        <v>1</v>
      </c>
      <c r="S32" s="602" t="s">
        <v>262</v>
      </c>
    </row>
    <row r="33" spans="2:19" ht="13.5" customHeight="1">
      <c r="B33" s="1361"/>
      <c r="C33" s="582" t="s">
        <v>31</v>
      </c>
      <c r="D33" s="657">
        <v>3</v>
      </c>
      <c r="E33" s="638" t="s">
        <v>262</v>
      </c>
      <c r="F33" s="657">
        <v>3</v>
      </c>
      <c r="G33" s="631" t="s">
        <v>262</v>
      </c>
      <c r="H33" s="661">
        <v>1</v>
      </c>
      <c r="I33" s="638" t="s">
        <v>262</v>
      </c>
      <c r="J33" s="657"/>
      <c r="K33" s="631"/>
      <c r="L33" s="661"/>
      <c r="M33" s="638"/>
      <c r="N33" s="657">
        <v>2</v>
      </c>
      <c r="O33" s="631" t="s">
        <v>262</v>
      </c>
      <c r="P33" s="661"/>
      <c r="Q33" s="638"/>
      <c r="R33" s="657">
        <v>1</v>
      </c>
      <c r="S33" s="631" t="s">
        <v>262</v>
      </c>
    </row>
    <row r="34" spans="2:19" ht="13.5" customHeight="1">
      <c r="B34" s="1361"/>
      <c r="C34" s="582" t="s">
        <v>32</v>
      </c>
      <c r="D34" s="601">
        <v>1</v>
      </c>
      <c r="E34" s="637" t="s">
        <v>262</v>
      </c>
      <c r="F34" s="601">
        <v>2</v>
      </c>
      <c r="G34" s="602" t="s">
        <v>642</v>
      </c>
      <c r="H34" s="649"/>
      <c r="I34" s="637"/>
      <c r="J34" s="601"/>
      <c r="K34" s="602"/>
      <c r="L34" s="649">
        <v>1</v>
      </c>
      <c r="M34" s="637" t="s">
        <v>642</v>
      </c>
      <c r="N34" s="601"/>
      <c r="O34" s="602"/>
      <c r="P34" s="649"/>
      <c r="Q34" s="637"/>
      <c r="R34" s="603"/>
      <c r="S34" s="602"/>
    </row>
    <row r="35" spans="2:19" ht="13.5" customHeight="1">
      <c r="B35" s="1361"/>
      <c r="C35" s="582" t="s">
        <v>33</v>
      </c>
      <c r="D35" s="601">
        <v>4</v>
      </c>
      <c r="E35" s="637" t="s">
        <v>262</v>
      </c>
      <c r="F35" s="601">
        <v>1</v>
      </c>
      <c r="G35" s="602" t="s">
        <v>1505</v>
      </c>
      <c r="H35" s="649"/>
      <c r="I35" s="637"/>
      <c r="J35" s="601"/>
      <c r="K35" s="602"/>
      <c r="L35" s="649">
        <v>1</v>
      </c>
      <c r="M35" s="637" t="s">
        <v>1505</v>
      </c>
      <c r="N35" s="601">
        <v>1</v>
      </c>
      <c r="O35" s="602" t="s">
        <v>1505</v>
      </c>
      <c r="P35" s="649">
        <v>1</v>
      </c>
      <c r="Q35" s="637" t="s">
        <v>642</v>
      </c>
      <c r="R35" s="603">
        <v>3</v>
      </c>
      <c r="S35" s="602" t="s">
        <v>262</v>
      </c>
    </row>
    <row r="36" spans="2:19" ht="13.5" customHeight="1">
      <c r="B36" s="1361"/>
      <c r="C36" s="583" t="s">
        <v>34</v>
      </c>
      <c r="D36" s="615">
        <v>1</v>
      </c>
      <c r="E36" s="639" t="s">
        <v>1505</v>
      </c>
      <c r="F36" s="615">
        <v>1</v>
      </c>
      <c r="G36" s="611" t="s">
        <v>262</v>
      </c>
      <c r="H36" s="652">
        <v>6</v>
      </c>
      <c r="I36" s="639" t="s">
        <v>262</v>
      </c>
      <c r="J36" s="615"/>
      <c r="K36" s="611"/>
      <c r="L36" s="652"/>
      <c r="M36" s="639"/>
      <c r="N36" s="615"/>
      <c r="O36" s="611"/>
      <c r="P36" s="652"/>
      <c r="Q36" s="639"/>
      <c r="R36" s="603">
        <v>1</v>
      </c>
      <c r="S36" s="611" t="s">
        <v>262</v>
      </c>
    </row>
    <row r="37" spans="2:19" ht="13.5" customHeight="1">
      <c r="B37" s="1361"/>
      <c r="C37" s="582" t="s">
        <v>35</v>
      </c>
      <c r="D37" s="601">
        <v>1</v>
      </c>
      <c r="E37" s="637" t="s">
        <v>262</v>
      </c>
      <c r="F37" s="601"/>
      <c r="G37" s="602"/>
      <c r="H37" s="649"/>
      <c r="I37" s="637"/>
      <c r="J37" s="601"/>
      <c r="K37" s="602"/>
      <c r="L37" s="649">
        <v>2</v>
      </c>
      <c r="M37" s="637" t="s">
        <v>642</v>
      </c>
      <c r="N37" s="601">
        <v>2</v>
      </c>
      <c r="O37" s="602" t="s">
        <v>642</v>
      </c>
      <c r="P37" s="649">
        <v>1</v>
      </c>
      <c r="Q37" s="637" t="s">
        <v>262</v>
      </c>
      <c r="R37" s="603"/>
      <c r="S37" s="602"/>
    </row>
    <row r="38" spans="2:19" ht="13.5" customHeight="1">
      <c r="B38" s="1361"/>
      <c r="C38" s="582" t="s">
        <v>36</v>
      </c>
      <c r="D38" s="601">
        <v>1</v>
      </c>
      <c r="E38" s="637" t="s">
        <v>262</v>
      </c>
      <c r="F38" s="601"/>
      <c r="G38" s="602"/>
      <c r="H38" s="649">
        <v>1</v>
      </c>
      <c r="I38" s="637" t="s">
        <v>262</v>
      </c>
      <c r="J38" s="601"/>
      <c r="K38" s="602"/>
      <c r="L38" s="649"/>
      <c r="M38" s="637"/>
      <c r="N38" s="601"/>
      <c r="O38" s="602"/>
      <c r="P38" s="649"/>
      <c r="Q38" s="637"/>
      <c r="R38" s="603">
        <v>1</v>
      </c>
      <c r="S38" s="602" t="s">
        <v>262</v>
      </c>
    </row>
    <row r="39" spans="2:19" ht="13.5" customHeight="1">
      <c r="B39" s="1362"/>
      <c r="C39" s="589" t="s">
        <v>37</v>
      </c>
      <c r="D39" s="619"/>
      <c r="E39" s="643"/>
      <c r="F39" s="619">
        <v>1</v>
      </c>
      <c r="G39" s="620" t="s">
        <v>1505</v>
      </c>
      <c r="H39" s="654"/>
      <c r="I39" s="643"/>
      <c r="J39" s="619"/>
      <c r="K39" s="620"/>
      <c r="L39" s="654">
        <v>1</v>
      </c>
      <c r="M39" s="643"/>
      <c r="N39" s="619"/>
      <c r="O39" s="620"/>
      <c r="P39" s="654"/>
      <c r="Q39" s="643"/>
      <c r="R39" s="621"/>
      <c r="S39" s="620"/>
    </row>
    <row r="40" spans="2:19" ht="13.5" customHeight="1">
      <c r="B40" s="1360" t="s">
        <v>38</v>
      </c>
      <c r="C40" s="579" t="s">
        <v>39</v>
      </c>
      <c r="D40" s="609"/>
      <c r="E40" s="636"/>
      <c r="F40" s="609">
        <v>1</v>
      </c>
      <c r="G40" s="608" t="s">
        <v>262</v>
      </c>
      <c r="H40" s="648"/>
      <c r="I40" s="636"/>
      <c r="J40" s="609"/>
      <c r="K40" s="608"/>
      <c r="L40" s="648"/>
      <c r="M40" s="636"/>
      <c r="N40" s="609"/>
      <c r="O40" s="608"/>
      <c r="P40" s="648"/>
      <c r="Q40" s="636"/>
      <c r="R40" s="610">
        <v>1</v>
      </c>
      <c r="S40" s="608" t="s">
        <v>262</v>
      </c>
    </row>
    <row r="41" spans="2:19" ht="13.5" customHeight="1">
      <c r="B41" s="1361"/>
      <c r="C41" s="594" t="s">
        <v>40</v>
      </c>
      <c r="D41" s="601"/>
      <c r="E41" s="637"/>
      <c r="F41" s="601">
        <v>1</v>
      </c>
      <c r="G41" s="602" t="s">
        <v>262</v>
      </c>
      <c r="H41" s="649"/>
      <c r="I41" s="637"/>
      <c r="J41" s="601">
        <v>95</v>
      </c>
      <c r="K41" s="602" t="s">
        <v>262</v>
      </c>
      <c r="L41" s="649">
        <v>10</v>
      </c>
      <c r="M41" s="637" t="s">
        <v>262</v>
      </c>
      <c r="N41" s="601">
        <v>107</v>
      </c>
      <c r="O41" s="602" t="s">
        <v>262</v>
      </c>
      <c r="P41" s="649"/>
      <c r="Q41" s="637"/>
      <c r="R41" s="603"/>
      <c r="S41" s="602"/>
    </row>
    <row r="42" spans="2:19" ht="13.5" customHeight="1">
      <c r="B42" s="1361"/>
      <c r="C42" s="582" t="s">
        <v>41</v>
      </c>
      <c r="D42" s="601"/>
      <c r="E42" s="637"/>
      <c r="F42" s="601"/>
      <c r="G42" s="602"/>
      <c r="H42" s="649"/>
      <c r="I42" s="637"/>
      <c r="J42" s="601">
        <v>19</v>
      </c>
      <c r="K42" s="602" t="s">
        <v>262</v>
      </c>
      <c r="L42" s="649"/>
      <c r="M42" s="637"/>
      <c r="N42" s="601"/>
      <c r="O42" s="602"/>
      <c r="P42" s="649"/>
      <c r="Q42" s="637"/>
      <c r="R42" s="603">
        <v>1</v>
      </c>
      <c r="S42" s="602" t="s">
        <v>262</v>
      </c>
    </row>
    <row r="43" spans="2:19" ht="13.5" customHeight="1">
      <c r="B43" s="1361"/>
      <c r="C43" s="582" t="s">
        <v>42</v>
      </c>
      <c r="D43" s="601"/>
      <c r="E43" s="637"/>
      <c r="F43" s="601">
        <v>4</v>
      </c>
      <c r="G43" s="602" t="s">
        <v>262</v>
      </c>
      <c r="H43" s="649"/>
      <c r="I43" s="637"/>
      <c r="J43" s="601"/>
      <c r="K43" s="602"/>
      <c r="L43" s="649">
        <v>1</v>
      </c>
      <c r="M43" s="637" t="s">
        <v>262</v>
      </c>
      <c r="N43" s="601">
        <v>1</v>
      </c>
      <c r="O43" s="602" t="s">
        <v>262</v>
      </c>
      <c r="P43" s="649"/>
      <c r="Q43" s="637"/>
      <c r="R43" s="603"/>
      <c r="S43" s="602"/>
    </row>
    <row r="44" spans="2:19" ht="13.5" customHeight="1">
      <c r="B44" s="1361"/>
      <c r="C44" s="583" t="s">
        <v>43</v>
      </c>
      <c r="D44" s="657">
        <v>5</v>
      </c>
      <c r="E44" s="638" t="s">
        <v>262</v>
      </c>
      <c r="F44" s="657">
        <v>2</v>
      </c>
      <c r="G44" s="631" t="s">
        <v>262</v>
      </c>
      <c r="H44" s="661"/>
      <c r="I44" s="638"/>
      <c r="J44" s="657"/>
      <c r="K44" s="631"/>
      <c r="L44" s="661">
        <v>1</v>
      </c>
      <c r="M44" s="638" t="s">
        <v>262</v>
      </c>
      <c r="N44" s="657">
        <v>1</v>
      </c>
      <c r="O44" s="631" t="s">
        <v>262</v>
      </c>
      <c r="P44" s="661"/>
      <c r="Q44" s="638"/>
      <c r="R44" s="657">
        <v>2</v>
      </c>
      <c r="S44" s="631" t="s">
        <v>262</v>
      </c>
    </row>
    <row r="45" spans="2:19" ht="13.5" customHeight="1">
      <c r="B45" s="1361"/>
      <c r="C45" s="582" t="s">
        <v>44</v>
      </c>
      <c r="D45" s="601"/>
      <c r="E45" s="637"/>
      <c r="F45" s="601">
        <v>5</v>
      </c>
      <c r="G45" s="602" t="s">
        <v>262</v>
      </c>
      <c r="H45" s="649"/>
      <c r="I45" s="637"/>
      <c r="J45" s="601">
        <v>7</v>
      </c>
      <c r="K45" s="602" t="s">
        <v>262</v>
      </c>
      <c r="L45" s="649">
        <v>1</v>
      </c>
      <c r="M45" s="637" t="s">
        <v>262</v>
      </c>
      <c r="N45" s="601"/>
      <c r="O45" s="602"/>
      <c r="P45" s="649"/>
      <c r="Q45" s="637"/>
      <c r="R45" s="603"/>
      <c r="S45" s="602"/>
    </row>
    <row r="46" spans="2:19" ht="13.5" customHeight="1">
      <c r="B46" s="1361"/>
      <c r="C46" s="582" t="s">
        <v>45</v>
      </c>
      <c r="D46" s="657">
        <v>3</v>
      </c>
      <c r="E46" s="638" t="s">
        <v>262</v>
      </c>
      <c r="F46" s="657">
        <v>1</v>
      </c>
      <c r="G46" s="631" t="s">
        <v>262</v>
      </c>
      <c r="H46" s="661"/>
      <c r="I46" s="638"/>
      <c r="J46" s="657"/>
      <c r="K46" s="631"/>
      <c r="L46" s="661"/>
      <c r="M46" s="638"/>
      <c r="N46" s="657">
        <v>1</v>
      </c>
      <c r="O46" s="631"/>
      <c r="P46" s="661">
        <v>1</v>
      </c>
      <c r="Q46" s="638" t="s">
        <v>262</v>
      </c>
      <c r="R46" s="657">
        <v>1</v>
      </c>
      <c r="S46" s="631"/>
    </row>
    <row r="47" spans="2:19" ht="13.5" customHeight="1">
      <c r="B47" s="1361"/>
      <c r="C47" s="583" t="s">
        <v>46</v>
      </c>
      <c r="D47" s="601">
        <v>4</v>
      </c>
      <c r="E47" s="637" t="s">
        <v>262</v>
      </c>
      <c r="F47" s="601"/>
      <c r="G47" s="602"/>
      <c r="H47" s="649">
        <v>1</v>
      </c>
      <c r="I47" s="637" t="s">
        <v>262</v>
      </c>
      <c r="J47" s="601"/>
      <c r="K47" s="602"/>
      <c r="L47" s="649">
        <v>2</v>
      </c>
      <c r="M47" s="637" t="s">
        <v>262</v>
      </c>
      <c r="N47" s="601">
        <v>16</v>
      </c>
      <c r="O47" s="602" t="s">
        <v>262</v>
      </c>
      <c r="P47" s="649"/>
      <c r="Q47" s="637"/>
      <c r="R47" s="622"/>
      <c r="S47" s="623"/>
    </row>
    <row r="48" spans="2:19" ht="13.5" customHeight="1">
      <c r="B48" s="1361"/>
      <c r="C48" s="582" t="s">
        <v>47</v>
      </c>
      <c r="D48" s="657">
        <v>2</v>
      </c>
      <c r="E48" s="638" t="s">
        <v>262</v>
      </c>
      <c r="F48" s="657">
        <v>1</v>
      </c>
      <c r="G48" s="631" t="s">
        <v>262</v>
      </c>
      <c r="H48" s="661">
        <v>2</v>
      </c>
      <c r="I48" s="638" t="s">
        <v>262</v>
      </c>
      <c r="J48" s="657"/>
      <c r="K48" s="631"/>
      <c r="L48" s="661"/>
      <c r="M48" s="638"/>
      <c r="N48" s="657"/>
      <c r="O48" s="631"/>
      <c r="P48" s="661"/>
      <c r="Q48" s="638"/>
      <c r="R48" s="657">
        <v>3</v>
      </c>
      <c r="S48" s="631" t="s">
        <v>262</v>
      </c>
    </row>
    <row r="49" spans="2:19" ht="13.5" customHeight="1">
      <c r="B49" s="1361"/>
      <c r="C49" s="583" t="s">
        <v>48</v>
      </c>
      <c r="D49" s="615">
        <v>2</v>
      </c>
      <c r="E49" s="639"/>
      <c r="F49" s="615"/>
      <c r="G49" s="611"/>
      <c r="H49" s="652"/>
      <c r="I49" s="639"/>
      <c r="J49" s="615">
        <v>4</v>
      </c>
      <c r="K49" s="611"/>
      <c r="L49" s="652"/>
      <c r="M49" s="639"/>
      <c r="N49" s="615"/>
      <c r="O49" s="611"/>
      <c r="P49" s="652"/>
      <c r="Q49" s="639"/>
      <c r="R49" s="603"/>
      <c r="S49" s="611"/>
    </row>
    <row r="50" spans="2:19" ht="13.5" customHeight="1">
      <c r="B50" s="1361"/>
      <c r="C50" s="583" t="s">
        <v>49</v>
      </c>
      <c r="D50" s="601">
        <v>3</v>
      </c>
      <c r="E50" s="639" t="s">
        <v>262</v>
      </c>
      <c r="F50" s="601"/>
      <c r="G50" s="611"/>
      <c r="H50" s="649"/>
      <c r="I50" s="639"/>
      <c r="J50" s="601"/>
      <c r="K50" s="611"/>
      <c r="L50" s="649"/>
      <c r="M50" s="639"/>
      <c r="N50" s="601"/>
      <c r="O50" s="611"/>
      <c r="P50" s="649"/>
      <c r="Q50" s="639"/>
      <c r="R50" s="603"/>
      <c r="S50" s="611"/>
    </row>
    <row r="51" spans="2:19" ht="13.5" customHeight="1">
      <c r="B51" s="1362"/>
      <c r="C51" s="312" t="s">
        <v>50</v>
      </c>
      <c r="D51" s="928"/>
      <c r="E51" s="929"/>
      <c r="F51" s="928"/>
      <c r="G51" s="930"/>
      <c r="H51" s="931">
        <v>3</v>
      </c>
      <c r="I51" s="929" t="s">
        <v>262</v>
      </c>
      <c r="J51" s="928"/>
      <c r="K51" s="930"/>
      <c r="L51" s="931"/>
      <c r="M51" s="929"/>
      <c r="N51" s="928"/>
      <c r="O51" s="930"/>
      <c r="P51" s="931">
        <v>2</v>
      </c>
      <c r="Q51" s="929" t="s">
        <v>262</v>
      </c>
      <c r="R51" s="932">
        <v>3</v>
      </c>
      <c r="S51" s="930" t="s">
        <v>262</v>
      </c>
    </row>
    <row r="52" spans="2:19" ht="13.5" customHeight="1">
      <c r="B52" s="1360" t="s">
        <v>51</v>
      </c>
      <c r="C52" s="599" t="s">
        <v>52</v>
      </c>
      <c r="D52" s="609">
        <v>21</v>
      </c>
      <c r="E52" s="636" t="s">
        <v>262</v>
      </c>
      <c r="F52" s="609">
        <v>1</v>
      </c>
      <c r="G52" s="608" t="s">
        <v>262</v>
      </c>
      <c r="H52" s="648">
        <v>1</v>
      </c>
      <c r="I52" s="636" t="s">
        <v>262</v>
      </c>
      <c r="J52" s="609"/>
      <c r="K52" s="608"/>
      <c r="L52" s="648"/>
      <c r="M52" s="636"/>
      <c r="N52" s="609">
        <v>3</v>
      </c>
      <c r="O52" s="608" t="s">
        <v>642</v>
      </c>
      <c r="P52" s="648">
        <v>1</v>
      </c>
      <c r="Q52" s="636" t="s">
        <v>642</v>
      </c>
      <c r="R52" s="610">
        <v>97</v>
      </c>
      <c r="S52" s="608" t="s">
        <v>262</v>
      </c>
    </row>
    <row r="53" spans="2:19" ht="13.5" customHeight="1">
      <c r="B53" s="1361"/>
      <c r="C53" s="583" t="s">
        <v>53</v>
      </c>
      <c r="D53" s="657"/>
      <c r="E53" s="638"/>
      <c r="F53" s="657">
        <v>3</v>
      </c>
      <c r="G53" s="631" t="s">
        <v>262</v>
      </c>
      <c r="H53" s="661"/>
      <c r="I53" s="638"/>
      <c r="J53" s="657"/>
      <c r="K53" s="631"/>
      <c r="L53" s="661"/>
      <c r="M53" s="638"/>
      <c r="N53" s="657"/>
      <c r="O53" s="631"/>
      <c r="P53" s="661"/>
      <c r="Q53" s="638"/>
      <c r="R53" s="657"/>
      <c r="S53" s="631"/>
    </row>
    <row r="54" spans="2:19" ht="13.5" customHeight="1">
      <c r="B54" s="1361"/>
      <c r="C54" s="582" t="s">
        <v>54</v>
      </c>
      <c r="D54" s="601">
        <v>78</v>
      </c>
      <c r="E54" s="637" t="s">
        <v>262</v>
      </c>
      <c r="F54" s="601">
        <v>98</v>
      </c>
      <c r="G54" s="602" t="s">
        <v>262</v>
      </c>
      <c r="H54" s="649"/>
      <c r="I54" s="637"/>
      <c r="J54" s="601">
        <v>1</v>
      </c>
      <c r="K54" s="602" t="s">
        <v>262</v>
      </c>
      <c r="L54" s="649">
        <v>1</v>
      </c>
      <c r="M54" s="637" t="s">
        <v>642</v>
      </c>
      <c r="N54" s="601">
        <v>1</v>
      </c>
      <c r="O54" s="602" t="s">
        <v>262</v>
      </c>
      <c r="P54" s="649"/>
      <c r="Q54" s="637"/>
      <c r="R54" s="603">
        <v>149</v>
      </c>
      <c r="S54" s="602" t="s">
        <v>262</v>
      </c>
    </row>
    <row r="55" spans="2:19" ht="13.5" customHeight="1">
      <c r="B55" s="1361"/>
      <c r="C55" s="582" t="s">
        <v>55</v>
      </c>
      <c r="D55" s="601">
        <v>5</v>
      </c>
      <c r="E55" s="637"/>
      <c r="F55" s="601">
        <v>2</v>
      </c>
      <c r="G55" s="602" t="s">
        <v>262</v>
      </c>
      <c r="H55" s="649">
        <v>1</v>
      </c>
      <c r="I55" s="637" t="s">
        <v>262</v>
      </c>
      <c r="J55" s="601"/>
      <c r="K55" s="602"/>
      <c r="L55" s="649"/>
      <c r="M55" s="637"/>
      <c r="N55" s="601"/>
      <c r="O55" s="602"/>
      <c r="P55" s="649">
        <v>1</v>
      </c>
      <c r="Q55" s="637" t="s">
        <v>262</v>
      </c>
      <c r="R55" s="603">
        <v>3</v>
      </c>
      <c r="S55" s="602" t="s">
        <v>262</v>
      </c>
    </row>
    <row r="56" spans="2:19" ht="13.5" customHeight="1">
      <c r="B56" s="1361"/>
      <c r="C56" s="582" t="s">
        <v>56</v>
      </c>
      <c r="D56" s="601">
        <v>3</v>
      </c>
      <c r="E56" s="637" t="s">
        <v>262</v>
      </c>
      <c r="F56" s="601">
        <v>3</v>
      </c>
      <c r="G56" s="602" t="s">
        <v>262</v>
      </c>
      <c r="H56" s="649"/>
      <c r="I56" s="637"/>
      <c r="J56" s="601"/>
      <c r="K56" s="602"/>
      <c r="L56" s="649">
        <v>1</v>
      </c>
      <c r="M56" s="637" t="s">
        <v>262</v>
      </c>
      <c r="N56" s="601">
        <v>1</v>
      </c>
      <c r="O56" s="602" t="s">
        <v>262</v>
      </c>
      <c r="P56" s="649">
        <v>1</v>
      </c>
      <c r="Q56" s="637" t="s">
        <v>262</v>
      </c>
      <c r="R56" s="603">
        <v>3</v>
      </c>
      <c r="S56" s="602" t="s">
        <v>262</v>
      </c>
    </row>
    <row r="57" spans="2:19" ht="13.5" customHeight="1">
      <c r="B57" s="1361"/>
      <c r="C57" s="582" t="s">
        <v>57</v>
      </c>
      <c r="D57" s="601">
        <f>2+1</f>
        <v>3</v>
      </c>
      <c r="E57" s="637" t="s">
        <v>262</v>
      </c>
      <c r="F57" s="601">
        <v>1</v>
      </c>
      <c r="G57" s="602" t="s">
        <v>262</v>
      </c>
      <c r="H57" s="649">
        <v>1</v>
      </c>
      <c r="I57" s="637" t="s">
        <v>262</v>
      </c>
      <c r="J57" s="601"/>
      <c r="K57" s="602"/>
      <c r="L57" s="649"/>
      <c r="M57" s="637"/>
      <c r="N57" s="601"/>
      <c r="O57" s="602"/>
      <c r="P57" s="649">
        <v>1</v>
      </c>
      <c r="Q57" s="637" t="s">
        <v>262</v>
      </c>
      <c r="R57" s="603">
        <v>2</v>
      </c>
      <c r="S57" s="602" t="s">
        <v>262</v>
      </c>
    </row>
    <row r="58" spans="2:19" ht="13.5" customHeight="1">
      <c r="B58" s="1361"/>
      <c r="C58" s="582" t="s">
        <v>58</v>
      </c>
      <c r="D58" s="601">
        <v>30</v>
      </c>
      <c r="E58" s="637" t="s">
        <v>262</v>
      </c>
      <c r="F58" s="601"/>
      <c r="G58" s="602"/>
      <c r="H58" s="649"/>
      <c r="I58" s="637"/>
      <c r="J58" s="601">
        <v>22</v>
      </c>
      <c r="K58" s="602" t="s">
        <v>262</v>
      </c>
      <c r="L58" s="649"/>
      <c r="M58" s="637"/>
      <c r="N58" s="601">
        <v>16</v>
      </c>
      <c r="O58" s="602" t="s">
        <v>262</v>
      </c>
      <c r="P58" s="649">
        <v>10</v>
      </c>
      <c r="Q58" s="637" t="s">
        <v>262</v>
      </c>
      <c r="R58" s="603"/>
      <c r="S58" s="602"/>
    </row>
    <row r="59" spans="2:19" ht="13.5" customHeight="1">
      <c r="B59" s="1361"/>
      <c r="C59" s="582" t="s">
        <v>59</v>
      </c>
      <c r="D59" s="601">
        <v>3</v>
      </c>
      <c r="E59" s="637" t="s">
        <v>262</v>
      </c>
      <c r="F59" s="601"/>
      <c r="G59" s="602"/>
      <c r="H59" s="649">
        <v>1</v>
      </c>
      <c r="I59" s="637" t="s">
        <v>262</v>
      </c>
      <c r="J59" s="601"/>
      <c r="K59" s="602"/>
      <c r="L59" s="649">
        <v>1</v>
      </c>
      <c r="M59" s="637" t="s">
        <v>262</v>
      </c>
      <c r="N59" s="601"/>
      <c r="O59" s="602"/>
      <c r="P59" s="649">
        <v>1</v>
      </c>
      <c r="Q59" s="637" t="s">
        <v>262</v>
      </c>
      <c r="R59" s="603">
        <v>1</v>
      </c>
      <c r="S59" s="602" t="s">
        <v>262</v>
      </c>
    </row>
    <row r="60" spans="2:19" ht="13.5" customHeight="1">
      <c r="B60" s="1361"/>
      <c r="C60" s="582" t="s">
        <v>60</v>
      </c>
      <c r="D60" s="658">
        <v>1</v>
      </c>
      <c r="E60" s="644" t="s">
        <v>262</v>
      </c>
      <c r="F60" s="658">
        <v>1</v>
      </c>
      <c r="G60" s="634" t="s">
        <v>262</v>
      </c>
      <c r="H60" s="662">
        <v>1</v>
      </c>
      <c r="I60" s="644" t="s">
        <v>262</v>
      </c>
      <c r="J60" s="658"/>
      <c r="K60" s="634"/>
      <c r="L60" s="662"/>
      <c r="M60" s="644"/>
      <c r="N60" s="658">
        <v>1</v>
      </c>
      <c r="O60" s="634" t="s">
        <v>262</v>
      </c>
      <c r="P60" s="662"/>
      <c r="Q60" s="644"/>
      <c r="R60" s="658"/>
      <c r="S60" s="634"/>
    </row>
    <row r="61" spans="2:19" ht="13.5" customHeight="1">
      <c r="B61" s="1361"/>
      <c r="C61" s="302" t="s">
        <v>61</v>
      </c>
      <c r="D61" s="943"/>
      <c r="E61" s="511"/>
      <c r="F61" s="943">
        <v>2</v>
      </c>
      <c r="G61" s="944" t="s">
        <v>262</v>
      </c>
      <c r="H61" s="945">
        <v>1</v>
      </c>
      <c r="I61" s="511" t="s">
        <v>262</v>
      </c>
      <c r="J61" s="943"/>
      <c r="K61" s="944"/>
      <c r="L61" s="945"/>
      <c r="M61" s="511"/>
      <c r="N61" s="943"/>
      <c r="O61" s="944"/>
      <c r="P61" s="945">
        <v>1</v>
      </c>
      <c r="Q61" s="511" t="s">
        <v>262</v>
      </c>
      <c r="R61" s="946"/>
      <c r="S61" s="944"/>
    </row>
    <row r="62" spans="2:19" ht="13.5" customHeight="1">
      <c r="B62" s="1361"/>
      <c r="C62" s="582" t="s">
        <v>62</v>
      </c>
      <c r="D62" s="657"/>
      <c r="E62" s="638"/>
      <c r="F62" s="657">
        <v>6</v>
      </c>
      <c r="G62" s="631" t="s">
        <v>262</v>
      </c>
      <c r="H62" s="661">
        <v>24</v>
      </c>
      <c r="I62" s="638" t="s">
        <v>262</v>
      </c>
      <c r="J62" s="657"/>
      <c r="K62" s="631"/>
      <c r="L62" s="661">
        <v>1</v>
      </c>
      <c r="M62" s="638" t="s">
        <v>262</v>
      </c>
      <c r="N62" s="657"/>
      <c r="O62" s="631"/>
      <c r="P62" s="661">
        <v>1</v>
      </c>
      <c r="Q62" s="638"/>
      <c r="R62" s="657">
        <v>1</v>
      </c>
      <c r="S62" s="631"/>
    </row>
    <row r="63" spans="2:19" ht="13.5" customHeight="1">
      <c r="B63" s="1361"/>
      <c r="C63" s="582" t="s">
        <v>63</v>
      </c>
      <c r="D63" s="601">
        <v>3</v>
      </c>
      <c r="E63" s="637" t="s">
        <v>262</v>
      </c>
      <c r="F63" s="601">
        <v>1</v>
      </c>
      <c r="G63" s="602" t="s">
        <v>642</v>
      </c>
      <c r="H63" s="649">
        <v>1</v>
      </c>
      <c r="I63" s="656"/>
      <c r="J63" s="601"/>
      <c r="K63" s="624"/>
      <c r="L63" s="649">
        <v>1</v>
      </c>
      <c r="M63" s="637" t="s">
        <v>642</v>
      </c>
      <c r="N63" s="601">
        <v>1</v>
      </c>
      <c r="O63" s="624"/>
      <c r="P63" s="649">
        <v>1</v>
      </c>
      <c r="Q63" s="637"/>
      <c r="R63" s="603">
        <v>6</v>
      </c>
      <c r="S63" s="602" t="s">
        <v>262</v>
      </c>
    </row>
    <row r="64" spans="2:19" ht="13.5" customHeight="1">
      <c r="B64" s="1361"/>
      <c r="C64" s="582" t="s">
        <v>64</v>
      </c>
      <c r="D64" s="601"/>
      <c r="E64" s="637"/>
      <c r="F64" s="601"/>
      <c r="G64" s="602"/>
      <c r="H64" s="649"/>
      <c r="I64" s="637"/>
      <c r="J64" s="601"/>
      <c r="K64" s="602"/>
      <c r="L64" s="649"/>
      <c r="M64" s="637"/>
      <c r="N64" s="601"/>
      <c r="O64" s="602"/>
      <c r="P64" s="649">
        <v>2</v>
      </c>
      <c r="Q64" s="637" t="s">
        <v>262</v>
      </c>
      <c r="R64" s="603">
        <v>16</v>
      </c>
      <c r="S64" s="602" t="s">
        <v>262</v>
      </c>
    </row>
    <row r="65" spans="2:21" ht="13.5" customHeight="1">
      <c r="B65" s="1361"/>
      <c r="C65" s="582" t="s">
        <v>65</v>
      </c>
      <c r="D65" s="617">
        <v>1</v>
      </c>
      <c r="E65" s="642" t="s">
        <v>262</v>
      </c>
      <c r="F65" s="617">
        <v>1</v>
      </c>
      <c r="G65" s="618" t="s">
        <v>262</v>
      </c>
      <c r="H65" s="653">
        <v>1</v>
      </c>
      <c r="I65" s="642" t="s">
        <v>262</v>
      </c>
      <c r="J65" s="617"/>
      <c r="K65" s="618"/>
      <c r="L65" s="653">
        <v>1</v>
      </c>
      <c r="M65" s="642" t="s">
        <v>262</v>
      </c>
      <c r="N65" s="617">
        <v>1</v>
      </c>
      <c r="O65" s="618" t="s">
        <v>262</v>
      </c>
      <c r="P65" s="653">
        <v>2</v>
      </c>
      <c r="Q65" s="642" t="s">
        <v>262</v>
      </c>
      <c r="R65" s="603">
        <v>4</v>
      </c>
      <c r="S65" s="618" t="s">
        <v>262</v>
      </c>
    </row>
    <row r="66" spans="2:21" ht="13.5" customHeight="1">
      <c r="B66" s="1362"/>
      <c r="C66" s="600" t="s">
        <v>66</v>
      </c>
      <c r="D66" s="625">
        <v>6</v>
      </c>
      <c r="E66" s="645" t="s">
        <v>262</v>
      </c>
      <c r="F66" s="625"/>
      <c r="G66" s="626"/>
      <c r="H66" s="655"/>
      <c r="I66" s="645"/>
      <c r="J66" s="625">
        <v>2</v>
      </c>
      <c r="K66" s="626" t="s">
        <v>642</v>
      </c>
      <c r="L66" s="655">
        <v>2</v>
      </c>
      <c r="M66" s="645" t="s">
        <v>262</v>
      </c>
      <c r="N66" s="625"/>
      <c r="O66" s="626"/>
      <c r="P66" s="655"/>
      <c r="Q66" s="645"/>
      <c r="R66" s="621">
        <v>3</v>
      </c>
      <c r="S66" s="626" t="s">
        <v>642</v>
      </c>
    </row>
    <row r="67" spans="2:21" ht="13.5" customHeight="1">
      <c r="B67" s="1360" t="s">
        <v>224</v>
      </c>
      <c r="C67" s="627" t="s">
        <v>226</v>
      </c>
      <c r="D67" s="659">
        <f>COUNTA(D4:D66)</f>
        <v>50</v>
      </c>
      <c r="E67" s="646">
        <f t="shared" ref="E67:S67" si="0">COUNTA(E4:E66)</f>
        <v>46</v>
      </c>
      <c r="F67" s="659">
        <f t="shared" si="0"/>
        <v>47</v>
      </c>
      <c r="G67" s="628">
        <f t="shared" si="0"/>
        <v>43</v>
      </c>
      <c r="H67" s="663">
        <f t="shared" si="0"/>
        <v>30</v>
      </c>
      <c r="I67" s="646">
        <f t="shared" si="0"/>
        <v>27</v>
      </c>
      <c r="J67" s="659">
        <f t="shared" si="0"/>
        <v>18</v>
      </c>
      <c r="K67" s="628">
        <f t="shared" si="0"/>
        <v>14</v>
      </c>
      <c r="L67" s="663">
        <f t="shared" si="0"/>
        <v>25</v>
      </c>
      <c r="M67" s="646">
        <f t="shared" si="0"/>
        <v>20</v>
      </c>
      <c r="N67" s="659">
        <f t="shared" si="0"/>
        <v>33</v>
      </c>
      <c r="O67" s="628">
        <f t="shared" si="0"/>
        <v>31</v>
      </c>
      <c r="P67" s="663">
        <f t="shared" ref="P67:Q67" si="1">COUNTA(P4:P66)</f>
        <v>35</v>
      </c>
      <c r="Q67" s="646">
        <f t="shared" si="1"/>
        <v>30</v>
      </c>
      <c r="R67" s="659">
        <f t="shared" si="0"/>
        <v>39</v>
      </c>
      <c r="S67" s="628">
        <f t="shared" si="0"/>
        <v>37</v>
      </c>
    </row>
    <row r="68" spans="2:21" ht="13.5" customHeight="1">
      <c r="B68" s="1362"/>
      <c r="C68" s="629" t="s">
        <v>227</v>
      </c>
      <c r="D68" s="660">
        <f>SUM(D4:D66)</f>
        <v>564</v>
      </c>
      <c r="E68" s="647"/>
      <c r="F68" s="660">
        <f>SUM(F4:F66)</f>
        <v>705</v>
      </c>
      <c r="G68" s="635"/>
      <c r="H68" s="664">
        <f>SUM(H4:H66)</f>
        <v>100</v>
      </c>
      <c r="I68" s="647"/>
      <c r="J68" s="660">
        <f>SUM(J4:J66)</f>
        <v>198</v>
      </c>
      <c r="K68" s="635"/>
      <c r="L68" s="664">
        <f>SUM(L4:L66)</f>
        <v>66</v>
      </c>
      <c r="M68" s="647"/>
      <c r="N68" s="660">
        <f>SUM(N4:N66)</f>
        <v>760</v>
      </c>
      <c r="O68" s="635"/>
      <c r="P68" s="664">
        <f>SUM(P4:P66)</f>
        <v>236</v>
      </c>
      <c r="Q68" s="647"/>
      <c r="R68" s="660">
        <f>SUM(R4:R66)</f>
        <v>2258</v>
      </c>
      <c r="S68" s="635"/>
      <c r="T68" s="630"/>
      <c r="U68" s="630"/>
    </row>
    <row r="69" spans="2:21" ht="6" customHeight="1"/>
  </sheetData>
  <mergeCells count="16">
    <mergeCell ref="B67:B68"/>
    <mergeCell ref="R1:S1"/>
    <mergeCell ref="R2:S2"/>
    <mergeCell ref="B18:B39"/>
    <mergeCell ref="B40:B51"/>
    <mergeCell ref="B52:B66"/>
    <mergeCell ref="D2:E2"/>
    <mergeCell ref="B2:C3"/>
    <mergeCell ref="B4:C4"/>
    <mergeCell ref="B5:B17"/>
    <mergeCell ref="F2:G2"/>
    <mergeCell ref="H2:I2"/>
    <mergeCell ref="J2:K2"/>
    <mergeCell ref="L2:M2"/>
    <mergeCell ref="N2:O2"/>
    <mergeCell ref="P2:Q2"/>
  </mergeCells>
  <phoneticPr fontId="4"/>
  <dataValidations count="1">
    <dataValidation type="list" allowBlank="1" showInputMessage="1" showErrorMessage="1" sqref="E15 G15 I15 K15 M15 O15 Q15 S15 S62 Q62 O62 E62 M62 K62 I62 G62 E17 G17 I17 K17 M17 O17 Q17 S17 E21 G21 I21 K21 M21 O21 Q21 S21 S23 I23 K23 M23 O23 Q23 E33 G33 I33 K33 M33 O33 Q33 S33 E44 G44 I44 K44 M44 O44 Q44 S44 E46 G46 I46 K46 M46 O46 Q46 S46 E48 G48 I48 K48 M48 O48 Q48 S48 E53 G53 I53 K53 M53 O53 Q53 S53 E60 G60 I60 K60 M60 O60 Q60 S60" xr:uid="{00000000-0002-0000-0C00-000000000000}">
      <formula1>"○"</formula1>
    </dataValidation>
  </dataValidations>
  <printOptions horizontalCentered="1"/>
  <pageMargins left="0.59055118110236227" right="0.59055118110236227" top="0.59055118110236227" bottom="0.59055118110236227" header="0.31496062992125984" footer="0.31496062992125984"/>
  <pageSetup paperSize="9" scale="89"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
    <pageSetUpPr fitToPage="1"/>
  </sheetPr>
  <dimension ref="A1:L627"/>
  <sheetViews>
    <sheetView view="pageBreakPreview" topLeftCell="A28" zoomScale="80" zoomScaleNormal="100" zoomScaleSheetLayoutView="80" workbookViewId="0">
      <selection activeCell="K33" sqref="K33"/>
    </sheetView>
  </sheetViews>
  <sheetFormatPr defaultRowHeight="10.5" customHeight="1"/>
  <cols>
    <col min="1" max="1" width="1" style="669" customWidth="1"/>
    <col min="2" max="2" width="2.75" style="370" customWidth="1"/>
    <col min="3" max="3" width="8.375" style="669" customWidth="1"/>
    <col min="4" max="4" width="20.625" style="669" customWidth="1"/>
    <col min="5" max="5" width="46.125" style="825" customWidth="1"/>
    <col min="6" max="7" width="6.125" style="672" customWidth="1"/>
    <col min="8" max="8" width="1" style="669" customWidth="1"/>
    <col min="9" max="9" width="5.375" style="669" customWidth="1"/>
    <col min="10" max="16384" width="9" style="669"/>
  </cols>
  <sheetData>
    <row r="1" spans="2:9" ht="27" customHeight="1">
      <c r="B1" s="898" t="s">
        <v>1801</v>
      </c>
      <c r="D1" s="670"/>
      <c r="E1" s="791"/>
      <c r="F1" s="671"/>
      <c r="I1" s="673" t="s">
        <v>693</v>
      </c>
    </row>
    <row r="2" spans="2:9" s="895" customFormat="1" ht="27" customHeight="1">
      <c r="B2" s="1280" t="s">
        <v>237</v>
      </c>
      <c r="C2" s="1282"/>
      <c r="D2" s="935" t="s">
        <v>149</v>
      </c>
      <c r="E2" s="897" t="s">
        <v>150</v>
      </c>
      <c r="F2" s="892" t="s">
        <v>902</v>
      </c>
      <c r="G2" s="892" t="s">
        <v>148</v>
      </c>
    </row>
    <row r="3" spans="2:9" s="677" customFormat="1" ht="27" customHeight="1">
      <c r="B3" s="1407" t="s">
        <v>0</v>
      </c>
      <c r="C3" s="1408"/>
      <c r="D3" s="676" t="s">
        <v>696</v>
      </c>
      <c r="E3" s="792" t="s">
        <v>1802</v>
      </c>
      <c r="F3" s="741">
        <v>164</v>
      </c>
      <c r="G3" s="741">
        <v>22683</v>
      </c>
      <c r="I3" s="677">
        <f>LEN(E3)</f>
        <v>53</v>
      </c>
    </row>
    <row r="4" spans="2:9" s="677" customFormat="1" ht="27" customHeight="1">
      <c r="B4" s="1409"/>
      <c r="C4" s="1410"/>
      <c r="D4" s="678" t="s">
        <v>913</v>
      </c>
      <c r="E4" s="793" t="s">
        <v>914</v>
      </c>
      <c r="F4" s="742">
        <v>61</v>
      </c>
      <c r="G4" s="743">
        <v>41499</v>
      </c>
      <c r="I4" s="677">
        <f t="shared" ref="I4:I63" si="0">LEN(E4)</f>
        <v>60</v>
      </c>
    </row>
    <row r="5" spans="2:9" s="677" customFormat="1" ht="27" customHeight="1">
      <c r="B5" s="1409"/>
      <c r="C5" s="1410"/>
      <c r="D5" s="678" t="s">
        <v>915</v>
      </c>
      <c r="E5" s="793" t="s">
        <v>916</v>
      </c>
      <c r="F5" s="743">
        <v>32</v>
      </c>
      <c r="G5" s="743">
        <v>3404</v>
      </c>
      <c r="I5" s="677">
        <f t="shared" si="0"/>
        <v>23</v>
      </c>
    </row>
    <row r="6" spans="2:9" s="677" customFormat="1" ht="40.5" customHeight="1">
      <c r="B6" s="1409"/>
      <c r="C6" s="1410"/>
      <c r="D6" s="679" t="s">
        <v>697</v>
      </c>
      <c r="E6" s="794" t="s">
        <v>1803</v>
      </c>
      <c r="F6" s="743">
        <v>26</v>
      </c>
      <c r="G6" s="743">
        <v>3001</v>
      </c>
      <c r="I6" s="677">
        <f t="shared" si="0"/>
        <v>66</v>
      </c>
    </row>
    <row r="7" spans="2:9" s="677" customFormat="1" ht="27" customHeight="1">
      <c r="B7" s="1409"/>
      <c r="C7" s="1410"/>
      <c r="D7" s="679" t="s">
        <v>698</v>
      </c>
      <c r="E7" s="795" t="s">
        <v>917</v>
      </c>
      <c r="F7" s="743">
        <v>26</v>
      </c>
      <c r="G7" s="743">
        <v>115</v>
      </c>
      <c r="I7" s="677">
        <f t="shared" si="0"/>
        <v>25</v>
      </c>
    </row>
    <row r="8" spans="2:9" s="677" customFormat="1" ht="27" customHeight="1">
      <c r="B8" s="1409"/>
      <c r="C8" s="1410"/>
      <c r="D8" s="679" t="s">
        <v>918</v>
      </c>
      <c r="E8" s="794" t="s">
        <v>919</v>
      </c>
      <c r="F8" s="744">
        <v>14</v>
      </c>
      <c r="G8" s="743"/>
      <c r="I8" s="677">
        <f t="shared" si="0"/>
        <v>36</v>
      </c>
    </row>
    <row r="9" spans="2:9" s="677" customFormat="1" ht="27" customHeight="1">
      <c r="B9" s="1409"/>
      <c r="C9" s="1410"/>
      <c r="D9" s="679" t="s">
        <v>920</v>
      </c>
      <c r="E9" s="794" t="s">
        <v>1271</v>
      </c>
      <c r="F9" s="744">
        <v>227</v>
      </c>
      <c r="G9" s="744">
        <v>8413</v>
      </c>
      <c r="I9" s="677">
        <f t="shared" si="0"/>
        <v>25</v>
      </c>
    </row>
    <row r="10" spans="2:9" s="677" customFormat="1" ht="27" customHeight="1">
      <c r="B10" s="1409"/>
      <c r="C10" s="1410"/>
      <c r="D10" s="680" t="s">
        <v>1272</v>
      </c>
      <c r="E10" s="794" t="s">
        <v>1273</v>
      </c>
      <c r="F10" s="744">
        <v>1</v>
      </c>
      <c r="G10" s="744"/>
      <c r="I10" s="677">
        <f t="shared" si="0"/>
        <v>40</v>
      </c>
    </row>
    <row r="11" spans="2:9" s="677" customFormat="1" ht="27" customHeight="1">
      <c r="B11" s="1409"/>
      <c r="C11" s="1410"/>
      <c r="D11" s="680" t="s">
        <v>921</v>
      </c>
      <c r="E11" s="794" t="s">
        <v>922</v>
      </c>
      <c r="F11" s="744">
        <v>1</v>
      </c>
      <c r="G11" s="744">
        <v>3005</v>
      </c>
      <c r="I11" s="677">
        <f t="shared" si="0"/>
        <v>40</v>
      </c>
    </row>
    <row r="12" spans="2:9" s="677" customFormat="1" ht="27" customHeight="1">
      <c r="B12" s="1409"/>
      <c r="C12" s="1410"/>
      <c r="D12" s="680" t="s">
        <v>923</v>
      </c>
      <c r="E12" s="795" t="s">
        <v>1274</v>
      </c>
      <c r="F12" s="743">
        <v>1</v>
      </c>
      <c r="G12" s="743">
        <v>430</v>
      </c>
      <c r="I12" s="677">
        <f t="shared" si="0"/>
        <v>30</v>
      </c>
    </row>
    <row r="13" spans="2:9" s="677" customFormat="1" ht="27" customHeight="1">
      <c r="B13" s="1411"/>
      <c r="C13" s="1412"/>
      <c r="D13" s="681" t="s">
        <v>1275</v>
      </c>
      <c r="E13" s="796" t="s">
        <v>1276</v>
      </c>
      <c r="F13" s="745">
        <v>1</v>
      </c>
      <c r="G13" s="745">
        <v>16</v>
      </c>
      <c r="I13" s="677">
        <f t="shared" si="0"/>
        <v>35</v>
      </c>
    </row>
    <row r="14" spans="2:9" ht="27" customHeight="1">
      <c r="B14" s="1389" t="s">
        <v>891</v>
      </c>
      <c r="C14" s="1386" t="s">
        <v>2</v>
      </c>
      <c r="D14" s="440" t="s">
        <v>1842</v>
      </c>
      <c r="E14" s="440" t="s">
        <v>1884</v>
      </c>
      <c r="F14" s="682">
        <v>99</v>
      </c>
      <c r="G14" s="682">
        <v>8601</v>
      </c>
      <c r="I14" s="677">
        <f t="shared" si="0"/>
        <v>55</v>
      </c>
    </row>
    <row r="15" spans="2:9" ht="53.25" customHeight="1">
      <c r="B15" s="1390"/>
      <c r="C15" s="1387"/>
      <c r="D15" s="395" t="s">
        <v>1843</v>
      </c>
      <c r="E15" s="395" t="s">
        <v>1885</v>
      </c>
      <c r="F15" s="683">
        <v>1</v>
      </c>
      <c r="G15" s="683">
        <v>196</v>
      </c>
      <c r="I15" s="677">
        <f t="shared" si="0"/>
        <v>113</v>
      </c>
    </row>
    <row r="16" spans="2:9" ht="27" customHeight="1">
      <c r="B16" s="1390"/>
      <c r="C16" s="1388"/>
      <c r="D16" s="395" t="s">
        <v>1844</v>
      </c>
      <c r="E16" s="395" t="s">
        <v>1845</v>
      </c>
      <c r="F16" s="683">
        <v>51</v>
      </c>
      <c r="G16" s="683">
        <v>4760</v>
      </c>
      <c r="I16" s="677">
        <f t="shared" si="0"/>
        <v>40</v>
      </c>
    </row>
    <row r="17" spans="2:9" ht="53.25" customHeight="1">
      <c r="B17" s="1390"/>
      <c r="C17" s="1398" t="s">
        <v>3</v>
      </c>
      <c r="D17" s="678" t="s">
        <v>328</v>
      </c>
      <c r="E17" s="797" t="s">
        <v>381</v>
      </c>
      <c r="F17" s="746">
        <v>19</v>
      </c>
      <c r="G17" s="746">
        <v>922</v>
      </c>
      <c r="I17" s="677">
        <f t="shared" si="0"/>
        <v>88</v>
      </c>
    </row>
    <row r="18" spans="2:9" ht="27" customHeight="1">
      <c r="B18" s="1390"/>
      <c r="C18" s="1388"/>
      <c r="D18" s="376" t="s">
        <v>329</v>
      </c>
      <c r="E18" s="797" t="s">
        <v>382</v>
      </c>
      <c r="F18" s="746">
        <v>5</v>
      </c>
      <c r="G18" s="746">
        <v>812</v>
      </c>
      <c r="I18" s="677">
        <f t="shared" si="0"/>
        <v>58</v>
      </c>
    </row>
    <row r="19" spans="2:9" s="677" customFormat="1" ht="27" customHeight="1">
      <c r="B19" s="1390"/>
      <c r="C19" s="1413" t="s">
        <v>4</v>
      </c>
      <c r="D19" s="684" t="s">
        <v>330</v>
      </c>
      <c r="E19" s="798" t="s">
        <v>657</v>
      </c>
      <c r="F19" s="747">
        <v>1</v>
      </c>
      <c r="G19" s="747">
        <v>25</v>
      </c>
      <c r="I19" s="677">
        <f t="shared" si="0"/>
        <v>48</v>
      </c>
    </row>
    <row r="20" spans="2:9" s="677" customFormat="1" ht="27" customHeight="1">
      <c r="B20" s="1390"/>
      <c r="C20" s="1425"/>
      <c r="D20" s="678" t="s">
        <v>331</v>
      </c>
      <c r="E20" s="793" t="s">
        <v>333</v>
      </c>
      <c r="F20" s="742">
        <v>5</v>
      </c>
      <c r="G20" s="742">
        <v>450</v>
      </c>
      <c r="I20" s="677">
        <f t="shared" si="0"/>
        <v>47</v>
      </c>
    </row>
    <row r="21" spans="2:9" s="677" customFormat="1" ht="27" customHeight="1">
      <c r="B21" s="1390"/>
      <c r="C21" s="1425"/>
      <c r="D21" s="678" t="s">
        <v>332</v>
      </c>
      <c r="E21" s="793" t="s">
        <v>334</v>
      </c>
      <c r="F21" s="742">
        <v>2</v>
      </c>
      <c r="G21" s="742">
        <v>116</v>
      </c>
      <c r="I21" s="677">
        <f t="shared" si="0"/>
        <v>37</v>
      </c>
    </row>
    <row r="22" spans="2:9" s="677" customFormat="1" ht="40.5" customHeight="1">
      <c r="B22" s="1390"/>
      <c r="C22" s="1425"/>
      <c r="D22" s="678" t="s">
        <v>950</v>
      </c>
      <c r="E22" s="797" t="s">
        <v>951</v>
      </c>
      <c r="F22" s="742">
        <v>1</v>
      </c>
      <c r="G22" s="742">
        <v>560</v>
      </c>
      <c r="I22" s="677">
        <f t="shared" si="0"/>
        <v>69</v>
      </c>
    </row>
    <row r="23" spans="2:9" s="677" customFormat="1" ht="27" customHeight="1">
      <c r="B23" s="1390"/>
      <c r="C23" s="1426"/>
      <c r="D23" s="685" t="s">
        <v>952</v>
      </c>
      <c r="E23" s="799" t="s">
        <v>953</v>
      </c>
      <c r="F23" s="748">
        <v>22</v>
      </c>
      <c r="G23" s="748">
        <v>1746</v>
      </c>
      <c r="I23" s="677">
        <f t="shared" si="0"/>
        <v>37</v>
      </c>
    </row>
    <row r="24" spans="2:9" ht="27" customHeight="1">
      <c r="B24" s="1390"/>
      <c r="C24" s="1398" t="s">
        <v>249</v>
      </c>
      <c r="D24" s="678" t="s">
        <v>962</v>
      </c>
      <c r="E24" s="797" t="s">
        <v>963</v>
      </c>
      <c r="F24" s="746">
        <v>1</v>
      </c>
      <c r="G24" s="742">
        <v>41</v>
      </c>
      <c r="I24" s="677">
        <f t="shared" si="0"/>
        <v>43</v>
      </c>
    </row>
    <row r="25" spans="2:9" ht="27" customHeight="1">
      <c r="B25" s="1390"/>
      <c r="C25" s="1387"/>
      <c r="D25" s="678" t="s">
        <v>1325</v>
      </c>
      <c r="E25" s="797" t="s">
        <v>1326</v>
      </c>
      <c r="F25" s="742">
        <v>1</v>
      </c>
      <c r="G25" s="742">
        <v>77</v>
      </c>
      <c r="I25" s="677">
        <f t="shared" si="0"/>
        <v>54</v>
      </c>
    </row>
    <row r="26" spans="2:9" ht="40.5" customHeight="1">
      <c r="B26" s="1390"/>
      <c r="C26" s="1388"/>
      <c r="D26" s="678" t="s">
        <v>702</v>
      </c>
      <c r="E26" s="793" t="s">
        <v>703</v>
      </c>
      <c r="F26" s="742">
        <v>1</v>
      </c>
      <c r="G26" s="742">
        <v>115</v>
      </c>
      <c r="I26" s="677">
        <f t="shared" si="0"/>
        <v>64</v>
      </c>
    </row>
    <row r="27" spans="2:9" ht="27" customHeight="1">
      <c r="B27" s="1391"/>
      <c r="C27" s="966" t="s">
        <v>6</v>
      </c>
      <c r="D27" s="1003" t="s">
        <v>712</v>
      </c>
      <c r="E27" s="1004" t="s">
        <v>973</v>
      </c>
      <c r="F27" s="1005">
        <v>1</v>
      </c>
      <c r="G27" s="1005">
        <v>104</v>
      </c>
      <c r="H27" s="669">
        <v>110</v>
      </c>
      <c r="I27" s="677">
        <f t="shared" si="0"/>
        <v>43</v>
      </c>
    </row>
    <row r="28" spans="2:9" ht="0.75" customHeight="1">
      <c r="B28" s="955"/>
      <c r="C28" s="957"/>
      <c r="D28" s="854"/>
      <c r="E28" s="832"/>
      <c r="F28" s="1002"/>
      <c r="G28" s="1002"/>
      <c r="I28" s="677"/>
    </row>
    <row r="29" spans="2:9" ht="40.5" customHeight="1">
      <c r="B29" s="1389" t="s">
        <v>1217</v>
      </c>
      <c r="C29" s="965" t="s">
        <v>1824</v>
      </c>
      <c r="D29" s="855" t="s">
        <v>713</v>
      </c>
      <c r="E29" s="816" t="s">
        <v>974</v>
      </c>
      <c r="F29" s="847">
        <v>1</v>
      </c>
      <c r="G29" s="847">
        <v>70</v>
      </c>
      <c r="H29" s="669">
        <v>70</v>
      </c>
      <c r="I29" s="677">
        <f t="shared" si="0"/>
        <v>61</v>
      </c>
    </row>
    <row r="30" spans="2:9" ht="40.5" customHeight="1">
      <c r="B30" s="1390"/>
      <c r="C30" s="1421" t="s">
        <v>720</v>
      </c>
      <c r="D30" s="678" t="s">
        <v>716</v>
      </c>
      <c r="E30" s="793" t="s">
        <v>717</v>
      </c>
      <c r="F30" s="742">
        <v>12</v>
      </c>
      <c r="G30" s="742">
        <v>1406</v>
      </c>
      <c r="I30" s="677">
        <f t="shared" si="0"/>
        <v>62</v>
      </c>
    </row>
    <row r="31" spans="2:9" ht="40.5" customHeight="1">
      <c r="B31" s="1390"/>
      <c r="C31" s="1422"/>
      <c r="D31" s="692" t="s">
        <v>718</v>
      </c>
      <c r="E31" s="807" t="s">
        <v>719</v>
      </c>
      <c r="F31" s="748">
        <v>12</v>
      </c>
      <c r="G31" s="748">
        <v>1394</v>
      </c>
      <c r="I31" s="677">
        <f t="shared" si="0"/>
        <v>61</v>
      </c>
    </row>
    <row r="32" spans="2:9" s="370" customFormat="1" ht="40.5" customHeight="1">
      <c r="B32" s="1390"/>
      <c r="C32" s="1398" t="s">
        <v>8</v>
      </c>
      <c r="D32" s="376" t="s">
        <v>823</v>
      </c>
      <c r="E32" s="797" t="s">
        <v>824</v>
      </c>
      <c r="F32" s="746">
        <v>5</v>
      </c>
      <c r="G32" s="746">
        <v>602</v>
      </c>
      <c r="I32" s="677">
        <f t="shared" si="0"/>
        <v>76</v>
      </c>
    </row>
    <row r="33" spans="2:12" s="370" customFormat="1" ht="40.5" customHeight="1">
      <c r="B33" s="1390"/>
      <c r="C33" s="1387"/>
      <c r="D33" s="376" t="s">
        <v>825</v>
      </c>
      <c r="E33" s="797" t="s">
        <v>826</v>
      </c>
      <c r="F33" s="746">
        <v>10</v>
      </c>
      <c r="G33" s="746">
        <v>1265</v>
      </c>
      <c r="I33" s="677">
        <f t="shared" si="0"/>
        <v>76</v>
      </c>
    </row>
    <row r="34" spans="2:12" s="370" customFormat="1" ht="40.5" customHeight="1">
      <c r="B34" s="1390"/>
      <c r="C34" s="1388"/>
      <c r="D34" s="376" t="s">
        <v>827</v>
      </c>
      <c r="E34" s="797" t="s">
        <v>828</v>
      </c>
      <c r="F34" s="746">
        <v>7</v>
      </c>
      <c r="G34" s="746">
        <v>913</v>
      </c>
      <c r="I34" s="677">
        <f t="shared" si="0"/>
        <v>89</v>
      </c>
    </row>
    <row r="35" spans="2:12" ht="27" customHeight="1">
      <c r="B35" s="1390"/>
      <c r="C35" s="1398" t="s">
        <v>9</v>
      </c>
      <c r="D35" s="687" t="s">
        <v>384</v>
      </c>
      <c r="E35" s="802" t="s">
        <v>982</v>
      </c>
      <c r="F35" s="750">
        <v>1</v>
      </c>
      <c r="G35" s="750">
        <v>101485</v>
      </c>
      <c r="I35" s="677">
        <f t="shared" si="0"/>
        <v>53</v>
      </c>
    </row>
    <row r="36" spans="2:12" ht="27" customHeight="1">
      <c r="B36" s="1390"/>
      <c r="C36" s="1387"/>
      <c r="D36" s="687" t="s">
        <v>983</v>
      </c>
      <c r="E36" s="802" t="s">
        <v>984</v>
      </c>
      <c r="F36" s="750">
        <v>1</v>
      </c>
      <c r="G36" s="750">
        <v>660</v>
      </c>
      <c r="I36" s="677">
        <f t="shared" si="0"/>
        <v>37</v>
      </c>
    </row>
    <row r="37" spans="2:12" ht="27" customHeight="1">
      <c r="B37" s="1390"/>
      <c r="C37" s="1388"/>
      <c r="D37" s="687" t="s">
        <v>985</v>
      </c>
      <c r="E37" s="802" t="s">
        <v>986</v>
      </c>
      <c r="F37" s="750">
        <v>1</v>
      </c>
      <c r="G37" s="750">
        <v>85</v>
      </c>
      <c r="I37" s="677">
        <f t="shared" si="0"/>
        <v>42</v>
      </c>
    </row>
    <row r="38" spans="2:12" s="370" customFormat="1" ht="53.25" customHeight="1">
      <c r="B38" s="1390"/>
      <c r="C38" s="1398" t="s">
        <v>10</v>
      </c>
      <c r="D38" s="678" t="s">
        <v>994</v>
      </c>
      <c r="E38" s="793" t="s">
        <v>724</v>
      </c>
      <c r="F38" s="742">
        <v>150</v>
      </c>
      <c r="G38" s="742">
        <v>3162</v>
      </c>
      <c r="I38" s="677">
        <f t="shared" si="0"/>
        <v>92</v>
      </c>
    </row>
    <row r="39" spans="2:12" s="370" customFormat="1" ht="27" customHeight="1">
      <c r="B39" s="1390"/>
      <c r="C39" s="1388"/>
      <c r="D39" s="678" t="s">
        <v>385</v>
      </c>
      <c r="E39" s="793" t="s">
        <v>386</v>
      </c>
      <c r="F39" s="742">
        <v>1402</v>
      </c>
      <c r="G39" s="742">
        <v>30653</v>
      </c>
      <c r="I39" s="677">
        <f t="shared" si="0"/>
        <v>43</v>
      </c>
    </row>
    <row r="40" spans="2:12" s="677" customFormat="1" ht="27" customHeight="1">
      <c r="B40" s="1390"/>
      <c r="C40" s="1413" t="s">
        <v>11</v>
      </c>
      <c r="D40" s="687" t="s">
        <v>1010</v>
      </c>
      <c r="E40" s="803" t="s">
        <v>1011</v>
      </c>
      <c r="F40" s="751">
        <v>231</v>
      </c>
      <c r="G40" s="751">
        <v>7081</v>
      </c>
      <c r="I40" s="677">
        <f t="shared" si="0"/>
        <v>33</v>
      </c>
    </row>
    <row r="41" spans="2:12" s="677" customFormat="1" ht="27" customHeight="1">
      <c r="B41" s="1390"/>
      <c r="C41" s="1425"/>
      <c r="D41" s="416" t="s">
        <v>394</v>
      </c>
      <c r="E41" s="804" t="s">
        <v>395</v>
      </c>
      <c r="F41" s="752">
        <v>37</v>
      </c>
      <c r="G41" s="752">
        <v>6132</v>
      </c>
      <c r="I41" s="677">
        <f t="shared" si="0"/>
        <v>46</v>
      </c>
    </row>
    <row r="42" spans="2:12" s="677" customFormat="1" ht="27" customHeight="1">
      <c r="B42" s="1390"/>
      <c r="C42" s="1425"/>
      <c r="D42" s="667" t="s">
        <v>1364</v>
      </c>
      <c r="E42" s="803" t="s">
        <v>1365</v>
      </c>
      <c r="F42" s="751">
        <v>9</v>
      </c>
      <c r="G42" s="751">
        <v>811</v>
      </c>
      <c r="I42" s="677">
        <f t="shared" si="0"/>
        <v>58</v>
      </c>
    </row>
    <row r="43" spans="2:12" s="677" customFormat="1" ht="27" customHeight="1">
      <c r="B43" s="1390"/>
      <c r="C43" s="1425"/>
      <c r="D43" s="416" t="s">
        <v>1366</v>
      </c>
      <c r="E43" s="804" t="s">
        <v>1367</v>
      </c>
      <c r="F43" s="749">
        <v>1</v>
      </c>
      <c r="G43" s="749">
        <v>75</v>
      </c>
      <c r="I43" s="677">
        <f t="shared" si="0"/>
        <v>47</v>
      </c>
      <c r="J43" s="753"/>
      <c r="K43" s="753"/>
      <c r="L43" s="753"/>
    </row>
    <row r="44" spans="2:12" s="677" customFormat="1" ht="27" customHeight="1">
      <c r="B44" s="1390"/>
      <c r="C44" s="1425"/>
      <c r="D44" s="416" t="s">
        <v>1368</v>
      </c>
      <c r="E44" s="804" t="s">
        <v>1369</v>
      </c>
      <c r="F44" s="749">
        <v>1</v>
      </c>
      <c r="G44" s="749">
        <v>13</v>
      </c>
      <c r="I44" s="677">
        <f t="shared" si="0"/>
        <v>37</v>
      </c>
      <c r="J44" s="754"/>
      <c r="K44" s="754"/>
      <c r="L44" s="754"/>
    </row>
    <row r="45" spans="2:12" s="677" customFormat="1" ht="27" customHeight="1">
      <c r="B45" s="1390"/>
      <c r="C45" s="1426"/>
      <c r="D45" s="416" t="s">
        <v>1370</v>
      </c>
      <c r="E45" s="804" t="s">
        <v>1371</v>
      </c>
      <c r="F45" s="749">
        <v>1</v>
      </c>
      <c r="G45" s="749">
        <v>37</v>
      </c>
      <c r="I45" s="677">
        <f t="shared" si="0"/>
        <v>35</v>
      </c>
    </row>
    <row r="46" spans="2:12" ht="27" customHeight="1">
      <c r="B46" s="1390"/>
      <c r="C46" s="1398" t="s">
        <v>12</v>
      </c>
      <c r="D46" s="678" t="s">
        <v>1388</v>
      </c>
      <c r="E46" s="793" t="s">
        <v>1389</v>
      </c>
      <c r="F46" s="749">
        <v>1</v>
      </c>
      <c r="G46" s="749">
        <v>15000</v>
      </c>
      <c r="I46" s="677">
        <f t="shared" si="0"/>
        <v>44</v>
      </c>
    </row>
    <row r="47" spans="2:12" ht="27" customHeight="1">
      <c r="B47" s="1390"/>
      <c r="C47" s="1387"/>
      <c r="D47" s="678" t="s">
        <v>1390</v>
      </c>
      <c r="E47" s="793" t="s">
        <v>1391</v>
      </c>
      <c r="F47" s="749">
        <v>5</v>
      </c>
      <c r="G47" s="749">
        <v>254</v>
      </c>
      <c r="I47" s="677">
        <f t="shared" si="0"/>
        <v>45</v>
      </c>
    </row>
    <row r="48" spans="2:12" ht="27" customHeight="1">
      <c r="B48" s="1390"/>
      <c r="C48" s="1388"/>
      <c r="D48" s="678" t="s">
        <v>1392</v>
      </c>
      <c r="E48" s="793" t="s">
        <v>1393</v>
      </c>
      <c r="F48" s="749">
        <v>8</v>
      </c>
      <c r="G48" s="749">
        <v>465</v>
      </c>
      <c r="I48" s="677"/>
    </row>
    <row r="49" spans="2:9" ht="27" customHeight="1">
      <c r="B49" s="1390"/>
      <c r="C49" s="939" t="s">
        <v>13</v>
      </c>
      <c r="D49" s="395" t="s">
        <v>405</v>
      </c>
      <c r="E49" s="805" t="s">
        <v>406</v>
      </c>
      <c r="F49" s="755">
        <v>4</v>
      </c>
      <c r="G49" s="742">
        <v>142</v>
      </c>
      <c r="I49" s="677">
        <f t="shared" si="0"/>
        <v>39</v>
      </c>
    </row>
    <row r="50" spans="2:9" ht="27" customHeight="1">
      <c r="B50" s="1391"/>
      <c r="C50" s="941" t="s">
        <v>14</v>
      </c>
      <c r="D50" s="433" t="s">
        <v>390</v>
      </c>
      <c r="E50" s="810" t="s">
        <v>410</v>
      </c>
      <c r="F50" s="756">
        <v>20</v>
      </c>
      <c r="G50" s="756">
        <v>517</v>
      </c>
      <c r="I50" s="677">
        <f t="shared" si="0"/>
        <v>41</v>
      </c>
    </row>
    <row r="51" spans="2:9" ht="53.25" customHeight="1">
      <c r="B51" s="1259" t="s">
        <v>1837</v>
      </c>
      <c r="C51" s="1431" t="s">
        <v>16</v>
      </c>
      <c r="D51" s="688" t="s">
        <v>1402</v>
      </c>
      <c r="E51" s="806" t="s">
        <v>1403</v>
      </c>
      <c r="F51" s="757">
        <v>2192</v>
      </c>
      <c r="G51" s="758">
        <v>37690</v>
      </c>
      <c r="I51" s="677">
        <f t="shared" si="0"/>
        <v>92</v>
      </c>
    </row>
    <row r="52" spans="2:9" ht="27" customHeight="1">
      <c r="B52" s="1261"/>
      <c r="C52" s="1414"/>
      <c r="D52" s="693" t="s">
        <v>1404</v>
      </c>
      <c r="E52" s="821" t="s">
        <v>1405</v>
      </c>
      <c r="F52" s="775">
        <v>64</v>
      </c>
      <c r="G52" s="775">
        <v>6066</v>
      </c>
      <c r="I52" s="677">
        <f t="shared" si="0"/>
        <v>46</v>
      </c>
    </row>
    <row r="53" spans="2:9" ht="0.75" customHeight="1">
      <c r="B53" s="948"/>
      <c r="C53" s="963"/>
      <c r="D53" s="702"/>
      <c r="E53" s="827"/>
      <c r="F53" s="765"/>
      <c r="G53" s="765"/>
      <c r="I53" s="677"/>
    </row>
    <row r="54" spans="2:9" ht="27" customHeight="1">
      <c r="B54" s="1389" t="s">
        <v>1216</v>
      </c>
      <c r="C54" s="967" t="s">
        <v>1827</v>
      </c>
      <c r="D54" s="688" t="s">
        <v>1406</v>
      </c>
      <c r="E54" s="817" t="s">
        <v>1407</v>
      </c>
      <c r="F54" s="758">
        <v>1</v>
      </c>
      <c r="G54" s="758">
        <v>3618</v>
      </c>
      <c r="I54" s="677">
        <f t="shared" si="0"/>
        <v>32</v>
      </c>
    </row>
    <row r="55" spans="2:9" ht="27" customHeight="1">
      <c r="B55" s="1390"/>
      <c r="C55" s="1398" t="s">
        <v>17</v>
      </c>
      <c r="D55" s="684" t="s">
        <v>420</v>
      </c>
      <c r="E55" s="798" t="s">
        <v>659</v>
      </c>
      <c r="F55" s="747">
        <v>32</v>
      </c>
      <c r="G55" s="747">
        <v>2624</v>
      </c>
      <c r="I55" s="677">
        <f t="shared" si="0"/>
        <v>42</v>
      </c>
    </row>
    <row r="56" spans="2:9" ht="27" customHeight="1">
      <c r="B56" s="1390"/>
      <c r="C56" s="1387"/>
      <c r="D56" s="678" t="s">
        <v>737</v>
      </c>
      <c r="E56" s="793" t="s">
        <v>738</v>
      </c>
      <c r="F56" s="742">
        <v>8</v>
      </c>
      <c r="G56" s="742">
        <v>243</v>
      </c>
      <c r="I56" s="677">
        <f t="shared" si="0"/>
        <v>32</v>
      </c>
    </row>
    <row r="57" spans="2:9" ht="54" customHeight="1">
      <c r="B57" s="1390"/>
      <c r="C57" s="1387"/>
      <c r="D57" s="678" t="s">
        <v>739</v>
      </c>
      <c r="E57" s="793" t="s">
        <v>886</v>
      </c>
      <c r="F57" s="742">
        <v>1</v>
      </c>
      <c r="G57" s="742">
        <v>2103</v>
      </c>
      <c r="I57" s="677">
        <f t="shared" si="0"/>
        <v>107</v>
      </c>
    </row>
    <row r="58" spans="2:9" ht="27" customHeight="1">
      <c r="B58" s="1390"/>
      <c r="C58" s="1398" t="s">
        <v>240</v>
      </c>
      <c r="D58" s="678" t="s">
        <v>422</v>
      </c>
      <c r="E58" s="793" t="s">
        <v>1040</v>
      </c>
      <c r="F58" s="742">
        <v>19</v>
      </c>
      <c r="G58" s="742">
        <v>7285</v>
      </c>
      <c r="I58" s="677">
        <f t="shared" si="0"/>
        <v>47</v>
      </c>
    </row>
    <row r="59" spans="2:9" ht="40.5" customHeight="1">
      <c r="B59" s="1390"/>
      <c r="C59" s="1387"/>
      <c r="D59" s="684" t="s">
        <v>740</v>
      </c>
      <c r="E59" s="818" t="s">
        <v>741</v>
      </c>
      <c r="F59" s="747">
        <v>1</v>
      </c>
      <c r="G59" s="747">
        <v>211</v>
      </c>
      <c r="I59" s="677">
        <f t="shared" si="0"/>
        <v>64</v>
      </c>
    </row>
    <row r="60" spans="2:9" ht="27" customHeight="1">
      <c r="B60" s="1390"/>
      <c r="C60" s="1388"/>
      <c r="D60" s="684" t="s">
        <v>742</v>
      </c>
      <c r="E60" s="793" t="s">
        <v>743</v>
      </c>
      <c r="F60" s="747">
        <v>2</v>
      </c>
      <c r="G60" s="747">
        <v>42</v>
      </c>
      <c r="I60" s="677">
        <f t="shared" si="0"/>
        <v>57</v>
      </c>
    </row>
    <row r="61" spans="2:9" ht="27" customHeight="1">
      <c r="B61" s="1390"/>
      <c r="C61" s="1398" t="s">
        <v>20</v>
      </c>
      <c r="D61" s="689" t="s">
        <v>1682</v>
      </c>
      <c r="E61" s="797" t="s">
        <v>1683</v>
      </c>
      <c r="F61" s="746">
        <v>1</v>
      </c>
      <c r="G61" s="746">
        <v>40</v>
      </c>
      <c r="I61" s="677">
        <f t="shared" si="0"/>
        <v>27</v>
      </c>
    </row>
    <row r="62" spans="2:9" ht="27" customHeight="1">
      <c r="B62" s="1390"/>
      <c r="C62" s="1387"/>
      <c r="D62" s="678" t="s">
        <v>1044</v>
      </c>
      <c r="E62" s="797" t="s">
        <v>1684</v>
      </c>
      <c r="F62" s="746">
        <v>1</v>
      </c>
      <c r="G62" s="746">
        <v>457</v>
      </c>
      <c r="I62" s="677">
        <f t="shared" si="0"/>
        <v>61</v>
      </c>
    </row>
    <row r="63" spans="2:9" ht="27" customHeight="1">
      <c r="B63" s="1390"/>
      <c r="C63" s="1388"/>
      <c r="D63" s="689" t="s">
        <v>1045</v>
      </c>
      <c r="E63" s="793" t="s">
        <v>1046</v>
      </c>
      <c r="F63" s="746">
        <v>75</v>
      </c>
      <c r="G63" s="746">
        <v>2047</v>
      </c>
      <c r="I63" s="677">
        <f t="shared" si="0"/>
        <v>28</v>
      </c>
    </row>
    <row r="64" spans="2:9" ht="27" customHeight="1">
      <c r="B64" s="1390"/>
      <c r="C64" s="1398" t="s">
        <v>21</v>
      </c>
      <c r="D64" s="678" t="s">
        <v>435</v>
      </c>
      <c r="E64" s="807" t="s">
        <v>660</v>
      </c>
      <c r="F64" s="748">
        <v>69</v>
      </c>
      <c r="G64" s="748">
        <v>5657</v>
      </c>
      <c r="I64" s="677">
        <f t="shared" ref="I64:I138" si="1">LEN(E64)</f>
        <v>58</v>
      </c>
    </row>
    <row r="65" spans="2:9" ht="27" customHeight="1">
      <c r="B65" s="1390"/>
      <c r="C65" s="1387"/>
      <c r="D65" s="395" t="s">
        <v>436</v>
      </c>
      <c r="E65" s="395" t="s">
        <v>1215</v>
      </c>
      <c r="F65" s="683">
        <v>5</v>
      </c>
      <c r="G65" s="683">
        <v>433</v>
      </c>
      <c r="I65" s="677">
        <f t="shared" si="1"/>
        <v>36</v>
      </c>
    </row>
    <row r="66" spans="2:9" ht="27" customHeight="1">
      <c r="B66" s="1390"/>
      <c r="C66" s="1388"/>
      <c r="D66" s="678" t="s">
        <v>1460</v>
      </c>
      <c r="E66" s="793" t="s">
        <v>1461</v>
      </c>
      <c r="F66" s="742">
        <v>2</v>
      </c>
      <c r="G66" s="742">
        <v>58</v>
      </c>
      <c r="I66" s="677">
        <f t="shared" si="1"/>
        <v>34</v>
      </c>
    </row>
    <row r="67" spans="2:9" ht="27" customHeight="1">
      <c r="B67" s="1390"/>
      <c r="C67" s="1398" t="s">
        <v>22</v>
      </c>
      <c r="D67" s="395" t="s">
        <v>1488</v>
      </c>
      <c r="E67" s="800" t="s">
        <v>661</v>
      </c>
      <c r="F67" s="770">
        <v>1</v>
      </c>
      <c r="G67" s="770">
        <v>547</v>
      </c>
      <c r="I67" s="677">
        <f t="shared" si="1"/>
        <v>30</v>
      </c>
    </row>
    <row r="68" spans="2:9" ht="27" customHeight="1">
      <c r="B68" s="1390"/>
      <c r="C68" s="1387"/>
      <c r="D68" s="395" t="s">
        <v>440</v>
      </c>
      <c r="E68" s="805" t="s">
        <v>441</v>
      </c>
      <c r="F68" s="755">
        <v>3</v>
      </c>
      <c r="G68" s="755">
        <v>230</v>
      </c>
      <c r="I68" s="677">
        <f t="shared" si="1"/>
        <v>29</v>
      </c>
    </row>
    <row r="69" spans="2:9" ht="27" customHeight="1">
      <c r="B69" s="1390"/>
      <c r="C69" s="1387"/>
      <c r="D69" s="395" t="s">
        <v>750</v>
      </c>
      <c r="E69" s="805" t="s">
        <v>1489</v>
      </c>
      <c r="F69" s="755">
        <v>1</v>
      </c>
      <c r="G69" s="755">
        <v>32</v>
      </c>
      <c r="I69" s="677">
        <f t="shared" si="1"/>
        <v>21</v>
      </c>
    </row>
    <row r="70" spans="2:9" ht="27" customHeight="1">
      <c r="B70" s="1390"/>
      <c r="C70" s="1387"/>
      <c r="D70" s="395" t="s">
        <v>751</v>
      </c>
      <c r="E70" s="805" t="s">
        <v>1490</v>
      </c>
      <c r="F70" s="755">
        <v>1</v>
      </c>
      <c r="G70" s="755">
        <v>43</v>
      </c>
      <c r="I70" s="677">
        <f t="shared" si="1"/>
        <v>32</v>
      </c>
    </row>
    <row r="71" spans="2:9" ht="27" customHeight="1">
      <c r="B71" s="1390"/>
      <c r="C71" s="1388"/>
      <c r="D71" s="395" t="s">
        <v>1491</v>
      </c>
      <c r="E71" s="805" t="s">
        <v>1492</v>
      </c>
      <c r="F71" s="755">
        <v>1</v>
      </c>
      <c r="G71" s="755">
        <v>32</v>
      </c>
      <c r="I71" s="677"/>
    </row>
    <row r="72" spans="2:9" ht="27" customHeight="1">
      <c r="B72" s="1390"/>
      <c r="C72" s="956" t="s">
        <v>250</v>
      </c>
      <c r="D72" s="678" t="s">
        <v>449</v>
      </c>
      <c r="E72" s="793" t="s">
        <v>753</v>
      </c>
      <c r="F72" s="742">
        <v>236</v>
      </c>
      <c r="G72" s="742">
        <v>2940</v>
      </c>
      <c r="I72" s="677">
        <f t="shared" si="1"/>
        <v>39</v>
      </c>
    </row>
    <row r="73" spans="2:9" ht="27" customHeight="1">
      <c r="B73" s="1390"/>
      <c r="C73" s="956" t="s">
        <v>1783</v>
      </c>
      <c r="D73" s="376" t="s">
        <v>732</v>
      </c>
      <c r="E73" s="797" t="s">
        <v>1784</v>
      </c>
      <c r="F73" s="746">
        <v>6</v>
      </c>
      <c r="G73" s="746">
        <v>343</v>
      </c>
      <c r="I73" s="677"/>
    </row>
    <row r="74" spans="2:9" ht="27" customHeight="1">
      <c r="B74" s="1390"/>
      <c r="C74" s="1398" t="s">
        <v>25</v>
      </c>
      <c r="D74" s="395" t="s">
        <v>454</v>
      </c>
      <c r="E74" s="805" t="s">
        <v>455</v>
      </c>
      <c r="F74" s="742">
        <v>109</v>
      </c>
      <c r="G74" s="742">
        <v>2049</v>
      </c>
      <c r="I74" s="677">
        <f t="shared" si="1"/>
        <v>20</v>
      </c>
    </row>
    <row r="75" spans="2:9" ht="27" customHeight="1">
      <c r="B75" s="1390"/>
      <c r="C75" s="1388"/>
      <c r="D75" s="395" t="s">
        <v>438</v>
      </c>
      <c r="E75" s="805" t="s">
        <v>456</v>
      </c>
      <c r="F75" s="742">
        <v>12</v>
      </c>
      <c r="G75" s="742">
        <v>1509</v>
      </c>
      <c r="I75" s="677">
        <f t="shared" si="1"/>
        <v>26</v>
      </c>
    </row>
    <row r="76" spans="2:9" ht="27" customHeight="1">
      <c r="B76" s="1390"/>
      <c r="C76" s="1398" t="s">
        <v>888</v>
      </c>
      <c r="D76" s="395" t="s">
        <v>658</v>
      </c>
      <c r="E76" s="805" t="s">
        <v>462</v>
      </c>
      <c r="F76" s="742">
        <v>10</v>
      </c>
      <c r="G76" s="742">
        <v>898</v>
      </c>
      <c r="I76" s="677">
        <f t="shared" si="1"/>
        <v>38</v>
      </c>
    </row>
    <row r="77" spans="2:9" ht="27" customHeight="1">
      <c r="B77" s="1390"/>
      <c r="C77" s="1388"/>
      <c r="D77" s="395" t="s">
        <v>460</v>
      </c>
      <c r="E77" s="805" t="s">
        <v>461</v>
      </c>
      <c r="F77" s="742">
        <v>2</v>
      </c>
      <c r="G77" s="742">
        <v>431</v>
      </c>
      <c r="I77" s="677">
        <f t="shared" si="1"/>
        <v>43</v>
      </c>
    </row>
    <row r="78" spans="2:9" ht="40.5" customHeight="1">
      <c r="B78" s="1390"/>
      <c r="C78" s="956" t="s">
        <v>27</v>
      </c>
      <c r="D78" s="690" t="s">
        <v>466</v>
      </c>
      <c r="E78" s="808" t="s">
        <v>467</v>
      </c>
      <c r="F78" s="742">
        <v>5</v>
      </c>
      <c r="G78" s="742">
        <v>292</v>
      </c>
      <c r="I78" s="677">
        <f t="shared" si="1"/>
        <v>62</v>
      </c>
    </row>
    <row r="79" spans="2:9" s="691" customFormat="1" ht="40.5" customHeight="1">
      <c r="B79" s="1390"/>
      <c r="C79" s="1423" t="s">
        <v>28</v>
      </c>
      <c r="D79" s="687" t="s">
        <v>484</v>
      </c>
      <c r="E79" s="803" t="s">
        <v>1804</v>
      </c>
      <c r="F79" s="751">
        <v>1</v>
      </c>
      <c r="G79" s="751">
        <v>706</v>
      </c>
      <c r="I79" s="677">
        <f t="shared" si="1"/>
        <v>62</v>
      </c>
    </row>
    <row r="80" spans="2:9" s="691" customFormat="1" ht="27" customHeight="1">
      <c r="B80" s="1391"/>
      <c r="C80" s="1424"/>
      <c r="D80" s="710" t="s">
        <v>1513</v>
      </c>
      <c r="E80" s="1009" t="s">
        <v>1514</v>
      </c>
      <c r="F80" s="1010">
        <v>1</v>
      </c>
      <c r="G80" s="1010">
        <v>38</v>
      </c>
      <c r="I80" s="677">
        <f t="shared" si="1"/>
        <v>55</v>
      </c>
    </row>
    <row r="81" spans="2:9" s="691" customFormat="1" ht="0.75" customHeight="1">
      <c r="B81" s="955"/>
      <c r="C81" s="964"/>
      <c r="D81" s="1006"/>
      <c r="E81" s="1007"/>
      <c r="F81" s="1008"/>
      <c r="G81" s="1008"/>
      <c r="I81" s="677"/>
    </row>
    <row r="82" spans="2:9" s="691" customFormat="1" ht="27" customHeight="1">
      <c r="B82" s="1389" t="s">
        <v>1216</v>
      </c>
      <c r="C82" s="900" t="s">
        <v>1828</v>
      </c>
      <c r="D82" s="860" t="s">
        <v>1515</v>
      </c>
      <c r="E82" s="861" t="s">
        <v>1516</v>
      </c>
      <c r="F82" s="862">
        <v>10</v>
      </c>
      <c r="G82" s="862">
        <v>1422</v>
      </c>
      <c r="I82" s="677">
        <f t="shared" si="1"/>
        <v>33</v>
      </c>
    </row>
    <row r="83" spans="2:9" ht="27" customHeight="1">
      <c r="B83" s="1390"/>
      <c r="C83" s="726" t="s">
        <v>29</v>
      </c>
      <c r="D83" s="395" t="s">
        <v>438</v>
      </c>
      <c r="E83" s="805" t="s">
        <v>662</v>
      </c>
      <c r="F83" s="755">
        <v>2</v>
      </c>
      <c r="G83" s="755">
        <v>65</v>
      </c>
      <c r="I83" s="677">
        <f t="shared" si="1"/>
        <v>34</v>
      </c>
    </row>
    <row r="84" spans="2:9" ht="27" customHeight="1">
      <c r="B84" s="1390"/>
      <c r="C84" s="1398" t="s">
        <v>30</v>
      </c>
      <c r="D84" s="678" t="s">
        <v>487</v>
      </c>
      <c r="E84" s="793" t="s">
        <v>488</v>
      </c>
      <c r="F84" s="742">
        <v>2</v>
      </c>
      <c r="G84" s="742">
        <v>193</v>
      </c>
      <c r="I84" s="677">
        <f t="shared" si="1"/>
        <v>22</v>
      </c>
    </row>
    <row r="85" spans="2:9" ht="27" customHeight="1">
      <c r="B85" s="1390"/>
      <c r="C85" s="1387"/>
      <c r="D85" s="678" t="s">
        <v>329</v>
      </c>
      <c r="E85" s="793" t="s">
        <v>489</v>
      </c>
      <c r="F85" s="742">
        <v>3</v>
      </c>
      <c r="G85" s="742">
        <v>194</v>
      </c>
      <c r="I85" s="677">
        <f t="shared" si="1"/>
        <v>29</v>
      </c>
    </row>
    <row r="86" spans="2:9" ht="40.5" customHeight="1">
      <c r="B86" s="1390"/>
      <c r="C86" s="1388"/>
      <c r="D86" s="678" t="s">
        <v>1821</v>
      </c>
      <c r="E86" s="793" t="s">
        <v>689</v>
      </c>
      <c r="F86" s="748">
        <v>1</v>
      </c>
      <c r="G86" s="748">
        <v>180</v>
      </c>
      <c r="I86" s="677">
        <f t="shared" si="1"/>
        <v>63</v>
      </c>
    </row>
    <row r="87" spans="2:9" s="677" customFormat="1" ht="27" customHeight="1">
      <c r="B87" s="1390"/>
      <c r="C87" s="1413" t="s">
        <v>31</v>
      </c>
      <c r="D87" s="692" t="s">
        <v>1520</v>
      </c>
      <c r="E87" s="807" t="s">
        <v>1523</v>
      </c>
      <c r="F87" s="790">
        <v>12</v>
      </c>
      <c r="G87" s="790">
        <v>323</v>
      </c>
      <c r="I87" s="677">
        <f t="shared" si="1"/>
        <v>17</v>
      </c>
    </row>
    <row r="88" spans="2:9" s="677" customFormat="1" ht="27" customHeight="1">
      <c r="B88" s="1390"/>
      <c r="C88" s="1425"/>
      <c r="D88" s="678" t="s">
        <v>1521</v>
      </c>
      <c r="E88" s="793" t="s">
        <v>1524</v>
      </c>
      <c r="F88" s="749">
        <v>3</v>
      </c>
      <c r="G88" s="749">
        <v>109</v>
      </c>
      <c r="I88" s="677">
        <f t="shared" si="1"/>
        <v>37</v>
      </c>
    </row>
    <row r="89" spans="2:9" ht="27" customHeight="1">
      <c r="B89" s="1390"/>
      <c r="C89" s="1426"/>
      <c r="D89" s="692" t="s">
        <v>1522</v>
      </c>
      <c r="E89" s="793" t="s">
        <v>1525</v>
      </c>
      <c r="F89" s="749">
        <v>1</v>
      </c>
      <c r="G89" s="749">
        <v>18</v>
      </c>
      <c r="I89" s="677">
        <f t="shared" si="1"/>
        <v>34</v>
      </c>
    </row>
    <row r="90" spans="2:9" ht="27" customHeight="1">
      <c r="B90" s="1390"/>
      <c r="C90" s="726" t="s">
        <v>32</v>
      </c>
      <c r="D90" s="678" t="s">
        <v>496</v>
      </c>
      <c r="E90" s="797" t="s">
        <v>497</v>
      </c>
      <c r="F90" s="742">
        <v>1</v>
      </c>
      <c r="G90" s="742">
        <v>42</v>
      </c>
      <c r="I90" s="677"/>
    </row>
    <row r="91" spans="2:9" ht="27" customHeight="1">
      <c r="B91" s="1390"/>
      <c r="C91" s="726" t="s">
        <v>33</v>
      </c>
      <c r="D91" s="678" t="s">
        <v>502</v>
      </c>
      <c r="E91" s="793" t="s">
        <v>663</v>
      </c>
      <c r="F91" s="742">
        <v>4</v>
      </c>
      <c r="G91" s="742">
        <v>138</v>
      </c>
      <c r="I91" s="677">
        <f t="shared" si="1"/>
        <v>33</v>
      </c>
    </row>
    <row r="92" spans="2:9" s="677" customFormat="1" ht="27" customHeight="1">
      <c r="B92" s="1390"/>
      <c r="C92" s="1413" t="s">
        <v>763</v>
      </c>
      <c r="D92" s="678" t="s">
        <v>512</v>
      </c>
      <c r="E92" s="1036" t="s">
        <v>513</v>
      </c>
      <c r="F92" s="742">
        <v>3</v>
      </c>
      <c r="G92" s="742">
        <v>169</v>
      </c>
      <c r="I92" s="677">
        <f t="shared" si="1"/>
        <v>61</v>
      </c>
    </row>
    <row r="93" spans="2:9" s="677" customFormat="1" ht="27" customHeight="1">
      <c r="B93" s="1390"/>
      <c r="C93" s="1426"/>
      <c r="D93" s="692" t="s">
        <v>1080</v>
      </c>
      <c r="E93" s="807" t="s">
        <v>1542</v>
      </c>
      <c r="F93" s="748">
        <v>1</v>
      </c>
      <c r="G93" s="748">
        <v>23</v>
      </c>
      <c r="I93" s="677">
        <f t="shared" si="1"/>
        <v>15</v>
      </c>
    </row>
    <row r="94" spans="2:9" ht="27" customHeight="1">
      <c r="B94" s="1391"/>
      <c r="C94" s="727" t="s">
        <v>36</v>
      </c>
      <c r="D94" s="693" t="s">
        <v>502</v>
      </c>
      <c r="E94" s="809" t="s">
        <v>514</v>
      </c>
      <c r="F94" s="759">
        <v>1</v>
      </c>
      <c r="G94" s="759">
        <v>59</v>
      </c>
      <c r="I94" s="677">
        <f t="shared" si="1"/>
        <v>24</v>
      </c>
    </row>
    <row r="95" spans="2:9" ht="27" customHeight="1">
      <c r="B95" s="1389" t="s">
        <v>894</v>
      </c>
      <c r="C95" s="1386" t="s">
        <v>43</v>
      </c>
      <c r="D95" s="855" t="s">
        <v>1563</v>
      </c>
      <c r="E95" s="816" t="s">
        <v>1567</v>
      </c>
      <c r="F95" s="847">
        <v>2</v>
      </c>
      <c r="G95" s="847">
        <v>67</v>
      </c>
      <c r="I95" s="677">
        <f t="shared" si="1"/>
        <v>18</v>
      </c>
    </row>
    <row r="96" spans="2:9" ht="27" customHeight="1">
      <c r="B96" s="1390"/>
      <c r="C96" s="1387"/>
      <c r="D96" s="395" t="s">
        <v>1564</v>
      </c>
      <c r="E96" s="805" t="s">
        <v>1568</v>
      </c>
      <c r="F96" s="749">
        <v>1</v>
      </c>
      <c r="G96" s="749">
        <v>32</v>
      </c>
      <c r="I96" s="677">
        <f t="shared" si="1"/>
        <v>9</v>
      </c>
    </row>
    <row r="97" spans="2:9" ht="27" customHeight="1">
      <c r="B97" s="1390"/>
      <c r="C97" s="1387"/>
      <c r="D97" s="395" t="s">
        <v>1565</v>
      </c>
      <c r="E97" s="805" t="s">
        <v>1569</v>
      </c>
      <c r="F97" s="749">
        <v>1</v>
      </c>
      <c r="G97" s="749">
        <v>100</v>
      </c>
      <c r="I97" s="677">
        <f t="shared" si="1"/>
        <v>10</v>
      </c>
    </row>
    <row r="98" spans="2:9" ht="27" customHeight="1">
      <c r="B98" s="1390"/>
      <c r="C98" s="1388"/>
      <c r="D98" s="395" t="s">
        <v>1566</v>
      </c>
      <c r="E98" s="805" t="s">
        <v>1570</v>
      </c>
      <c r="F98" s="749">
        <v>38</v>
      </c>
      <c r="G98" s="749">
        <v>614</v>
      </c>
      <c r="I98" s="677">
        <f t="shared" si="1"/>
        <v>33</v>
      </c>
    </row>
    <row r="99" spans="2:9" ht="27" customHeight="1">
      <c r="B99" s="1390"/>
      <c r="C99" s="1398" t="s">
        <v>524</v>
      </c>
      <c r="D99" s="678" t="s">
        <v>502</v>
      </c>
      <c r="E99" s="793" t="s">
        <v>664</v>
      </c>
      <c r="F99" s="742">
        <v>5</v>
      </c>
      <c r="G99" s="742">
        <v>68</v>
      </c>
      <c r="I99" s="677">
        <f t="shared" si="1"/>
        <v>50</v>
      </c>
    </row>
    <row r="100" spans="2:9" ht="27" customHeight="1">
      <c r="B100" s="1390"/>
      <c r="C100" s="1388"/>
      <c r="D100" s="678" t="s">
        <v>525</v>
      </c>
      <c r="E100" s="793" t="s">
        <v>665</v>
      </c>
      <c r="F100" s="742">
        <v>9</v>
      </c>
      <c r="G100" s="742">
        <v>323</v>
      </c>
      <c r="I100" s="677">
        <f t="shared" si="1"/>
        <v>48</v>
      </c>
    </row>
    <row r="101" spans="2:9" s="677" customFormat="1" ht="27" customHeight="1">
      <c r="B101" s="1390"/>
      <c r="C101" s="1413" t="s">
        <v>1121</v>
      </c>
      <c r="D101" s="678" t="s">
        <v>732</v>
      </c>
      <c r="E101" s="793" t="s">
        <v>1122</v>
      </c>
      <c r="F101" s="742">
        <v>3</v>
      </c>
      <c r="G101" s="742">
        <v>85</v>
      </c>
      <c r="I101" s="677">
        <f t="shared" si="1"/>
        <v>46</v>
      </c>
    </row>
    <row r="102" spans="2:9" s="677" customFormat="1" ht="27" customHeight="1">
      <c r="B102" s="1390"/>
      <c r="C102" s="1425"/>
      <c r="D102" s="678" t="s">
        <v>1717</v>
      </c>
      <c r="E102" s="797" t="s">
        <v>1718</v>
      </c>
      <c r="F102" s="742">
        <v>1</v>
      </c>
      <c r="G102" s="742">
        <v>97</v>
      </c>
      <c r="I102" s="677">
        <f t="shared" si="1"/>
        <v>57</v>
      </c>
    </row>
    <row r="103" spans="2:9" s="677" customFormat="1" ht="27" customHeight="1">
      <c r="B103" s="1390"/>
      <c r="C103" s="1425"/>
      <c r="D103" s="678" t="s">
        <v>1719</v>
      </c>
      <c r="E103" s="793" t="s">
        <v>1720</v>
      </c>
      <c r="F103" s="742">
        <v>1</v>
      </c>
      <c r="G103" s="742">
        <v>793</v>
      </c>
    </row>
    <row r="104" spans="2:9" s="677" customFormat="1" ht="27" customHeight="1">
      <c r="B104" s="1390"/>
      <c r="C104" s="1426"/>
      <c r="D104" s="678" t="s">
        <v>1123</v>
      </c>
      <c r="E104" s="793" t="s">
        <v>1124</v>
      </c>
      <c r="F104" s="742">
        <v>1</v>
      </c>
      <c r="G104" s="742">
        <v>13</v>
      </c>
    </row>
    <row r="105" spans="2:9" ht="27" customHeight="1">
      <c r="B105" s="1390"/>
      <c r="C105" s="1398" t="s">
        <v>45</v>
      </c>
      <c r="D105" s="678" t="s">
        <v>532</v>
      </c>
      <c r="E105" s="797" t="s">
        <v>1892</v>
      </c>
      <c r="F105" s="749">
        <v>6</v>
      </c>
      <c r="G105" s="749">
        <v>241</v>
      </c>
      <c r="I105" s="677">
        <f t="shared" si="1"/>
        <v>46</v>
      </c>
    </row>
    <row r="106" spans="2:9" ht="27" customHeight="1">
      <c r="B106" s="1390"/>
      <c r="C106" s="1387"/>
      <c r="D106" s="678" t="s">
        <v>329</v>
      </c>
      <c r="E106" s="797" t="s">
        <v>1893</v>
      </c>
      <c r="F106" s="749">
        <v>6</v>
      </c>
      <c r="G106" s="749">
        <v>583</v>
      </c>
      <c r="I106" s="677">
        <f t="shared" si="1"/>
        <v>44</v>
      </c>
    </row>
    <row r="107" spans="2:9" ht="60" customHeight="1">
      <c r="B107" s="1390"/>
      <c r="C107" s="1388"/>
      <c r="D107" s="678" t="s">
        <v>1580</v>
      </c>
      <c r="E107" s="793" t="s">
        <v>1581</v>
      </c>
      <c r="F107" s="749">
        <v>1</v>
      </c>
      <c r="G107" s="749">
        <v>286</v>
      </c>
      <c r="I107" s="677">
        <f t="shared" si="1"/>
        <v>128</v>
      </c>
    </row>
    <row r="108" spans="2:9" s="691" customFormat="1" ht="27" customHeight="1">
      <c r="B108" s="1390"/>
      <c r="C108" s="1423" t="s">
        <v>780</v>
      </c>
      <c r="D108" s="667" t="s">
        <v>1084</v>
      </c>
      <c r="E108" s="802" t="s">
        <v>1085</v>
      </c>
      <c r="F108" s="750">
        <v>42</v>
      </c>
      <c r="G108" s="750">
        <v>2492</v>
      </c>
      <c r="I108" s="677">
        <f t="shared" si="1"/>
        <v>19</v>
      </c>
    </row>
    <row r="109" spans="2:9" s="691" customFormat="1" ht="27" customHeight="1">
      <c r="B109" s="1391"/>
      <c r="C109" s="1424"/>
      <c r="D109" s="872" t="s">
        <v>1086</v>
      </c>
      <c r="E109" s="830" t="s">
        <v>1087</v>
      </c>
      <c r="F109" s="779">
        <v>32</v>
      </c>
      <c r="G109" s="779">
        <v>1247</v>
      </c>
      <c r="I109" s="677">
        <f t="shared" si="1"/>
        <v>21</v>
      </c>
    </row>
    <row r="110" spans="2:9" s="691" customFormat="1" ht="27" hidden="1" customHeight="1">
      <c r="B110" s="955"/>
      <c r="C110" s="964"/>
      <c r="D110" s="1011"/>
      <c r="E110" s="1012"/>
      <c r="F110" s="1013"/>
      <c r="G110" s="1013"/>
      <c r="I110" s="677"/>
    </row>
    <row r="111" spans="2:9" ht="27" customHeight="1">
      <c r="B111" s="1389" t="s">
        <v>1224</v>
      </c>
      <c r="C111" s="1386" t="s">
        <v>47</v>
      </c>
      <c r="D111" s="414" t="s">
        <v>438</v>
      </c>
      <c r="E111" s="817" t="s">
        <v>1592</v>
      </c>
      <c r="F111" s="868">
        <v>1</v>
      </c>
      <c r="G111" s="868">
        <v>50</v>
      </c>
      <c r="I111" s="677">
        <f t="shared" si="1"/>
        <v>48</v>
      </c>
    </row>
    <row r="112" spans="2:9" ht="40.5" customHeight="1">
      <c r="B112" s="1390"/>
      <c r="C112" s="1388"/>
      <c r="D112" s="376" t="s">
        <v>1109</v>
      </c>
      <c r="E112" s="797" t="s">
        <v>1593</v>
      </c>
      <c r="F112" s="749">
        <v>1</v>
      </c>
      <c r="G112" s="749">
        <v>147</v>
      </c>
      <c r="I112" s="677">
        <f t="shared" si="1"/>
        <v>45</v>
      </c>
    </row>
    <row r="113" spans="2:9" ht="40.5" customHeight="1">
      <c r="B113" s="1390"/>
      <c r="C113" s="1398" t="s">
        <v>1113</v>
      </c>
      <c r="D113" s="376" t="s">
        <v>1114</v>
      </c>
      <c r="E113" s="797" t="s">
        <v>1115</v>
      </c>
      <c r="F113" s="746">
        <v>15</v>
      </c>
      <c r="G113" s="746">
        <v>622</v>
      </c>
      <c r="I113" s="677">
        <f t="shared" si="1"/>
        <v>66</v>
      </c>
    </row>
    <row r="114" spans="2:9" ht="27" customHeight="1">
      <c r="B114" s="1390"/>
      <c r="C114" s="1388"/>
      <c r="D114" s="395" t="s">
        <v>1116</v>
      </c>
      <c r="E114" s="805" t="s">
        <v>1117</v>
      </c>
      <c r="F114" s="755">
        <v>4</v>
      </c>
      <c r="G114" s="755">
        <v>67</v>
      </c>
      <c r="I114" s="677">
        <f t="shared" si="1"/>
        <v>32</v>
      </c>
    </row>
    <row r="115" spans="2:9" ht="53.25" customHeight="1">
      <c r="B115" s="1391"/>
      <c r="C115" s="739" t="s">
        <v>1600</v>
      </c>
      <c r="D115" s="901" t="s">
        <v>1601</v>
      </c>
      <c r="E115" s="902" t="s">
        <v>1602</v>
      </c>
      <c r="F115" s="903">
        <v>3</v>
      </c>
      <c r="G115" s="903">
        <v>92</v>
      </c>
      <c r="I115" s="677"/>
    </row>
    <row r="116" spans="2:9" ht="27" customHeight="1">
      <c r="B116" s="1389" t="s">
        <v>895</v>
      </c>
      <c r="C116" s="1386" t="s">
        <v>52</v>
      </c>
      <c r="D116" s="688" t="s">
        <v>539</v>
      </c>
      <c r="E116" s="806" t="s">
        <v>666</v>
      </c>
      <c r="F116" s="757">
        <v>4</v>
      </c>
      <c r="G116" s="757">
        <v>112</v>
      </c>
      <c r="I116" s="677">
        <f t="shared" si="1"/>
        <v>16</v>
      </c>
    </row>
    <row r="117" spans="2:9" ht="27" customHeight="1">
      <c r="B117" s="1390"/>
      <c r="C117" s="1387"/>
      <c r="D117" s="684" t="s">
        <v>1623</v>
      </c>
      <c r="E117" s="812" t="s">
        <v>1624</v>
      </c>
      <c r="F117" s="747">
        <v>1</v>
      </c>
      <c r="G117" s="747">
        <v>12</v>
      </c>
      <c r="I117" s="677">
        <f t="shared" si="1"/>
        <v>32</v>
      </c>
    </row>
    <row r="118" spans="2:9" ht="27" customHeight="1">
      <c r="B118" s="1390"/>
      <c r="C118" s="1387"/>
      <c r="D118" s="678" t="s">
        <v>540</v>
      </c>
      <c r="E118" s="793" t="s">
        <v>838</v>
      </c>
      <c r="F118" s="742">
        <v>1</v>
      </c>
      <c r="G118" s="742">
        <v>550</v>
      </c>
      <c r="I118" s="677">
        <f t="shared" si="1"/>
        <v>34</v>
      </c>
    </row>
    <row r="119" spans="2:9" ht="27" customHeight="1">
      <c r="B119" s="1390"/>
      <c r="C119" s="1388"/>
      <c r="D119" s="684" t="s">
        <v>839</v>
      </c>
      <c r="E119" s="798" t="s">
        <v>840</v>
      </c>
      <c r="F119" s="747">
        <v>21</v>
      </c>
      <c r="G119" s="747">
        <v>975</v>
      </c>
      <c r="I119" s="677"/>
    </row>
    <row r="120" spans="2:9" ht="40.5" customHeight="1">
      <c r="B120" s="1390"/>
      <c r="C120" s="1398" t="s">
        <v>241</v>
      </c>
      <c r="D120" s="695" t="s">
        <v>847</v>
      </c>
      <c r="E120" s="807" t="s">
        <v>848</v>
      </c>
      <c r="F120" s="748">
        <v>23</v>
      </c>
      <c r="G120" s="748">
        <v>9338</v>
      </c>
      <c r="I120" s="677">
        <f t="shared" si="1"/>
        <v>67</v>
      </c>
    </row>
    <row r="121" spans="2:9" ht="27" customHeight="1">
      <c r="B121" s="1390"/>
      <c r="C121" s="1387"/>
      <c r="D121" s="695" t="s">
        <v>785</v>
      </c>
      <c r="E121" s="793" t="s">
        <v>786</v>
      </c>
      <c r="F121" s="748">
        <v>1</v>
      </c>
      <c r="G121" s="748">
        <v>3769</v>
      </c>
      <c r="I121" s="677">
        <f t="shared" si="1"/>
        <v>45</v>
      </c>
    </row>
    <row r="122" spans="2:9" ht="40.5" customHeight="1">
      <c r="B122" s="1390"/>
      <c r="C122" s="1388"/>
      <c r="D122" s="678" t="s">
        <v>1636</v>
      </c>
      <c r="E122" s="812" t="s">
        <v>1637</v>
      </c>
      <c r="F122" s="746">
        <v>1</v>
      </c>
      <c r="G122" s="746">
        <v>189</v>
      </c>
      <c r="I122" s="677">
        <f t="shared" si="1"/>
        <v>86</v>
      </c>
    </row>
    <row r="123" spans="2:9" ht="27" customHeight="1">
      <c r="B123" s="1390"/>
      <c r="C123" s="1398" t="s">
        <v>55</v>
      </c>
      <c r="D123" s="446" t="s">
        <v>1144</v>
      </c>
      <c r="E123" s="798" t="s">
        <v>559</v>
      </c>
      <c r="F123" s="747">
        <v>1</v>
      </c>
      <c r="G123" s="747">
        <v>159</v>
      </c>
      <c r="I123" s="677">
        <f t="shared" si="1"/>
        <v>26</v>
      </c>
    </row>
    <row r="124" spans="2:9" ht="27" customHeight="1">
      <c r="B124" s="1390"/>
      <c r="C124" s="1387"/>
      <c r="D124" s="678" t="s">
        <v>377</v>
      </c>
      <c r="E124" s="793" t="s">
        <v>560</v>
      </c>
      <c r="F124" s="742">
        <v>6</v>
      </c>
      <c r="G124" s="742">
        <v>2090</v>
      </c>
      <c r="I124" s="677">
        <f t="shared" si="1"/>
        <v>44</v>
      </c>
    </row>
    <row r="125" spans="2:9" ht="27" customHeight="1">
      <c r="B125" s="1390"/>
      <c r="C125" s="1388"/>
      <c r="D125" s="678" t="s">
        <v>561</v>
      </c>
      <c r="E125" s="793" t="s">
        <v>562</v>
      </c>
      <c r="F125" s="742">
        <v>1</v>
      </c>
      <c r="G125" s="742">
        <v>31</v>
      </c>
      <c r="I125" s="677">
        <f t="shared" si="1"/>
        <v>34</v>
      </c>
    </row>
    <row r="126" spans="2:9" ht="27" customHeight="1">
      <c r="B126" s="1390"/>
      <c r="C126" s="1398" t="s">
        <v>56</v>
      </c>
      <c r="D126" s="678" t="s">
        <v>570</v>
      </c>
      <c r="E126" s="793" t="s">
        <v>571</v>
      </c>
      <c r="F126" s="743">
        <v>2</v>
      </c>
      <c r="G126" s="743">
        <v>1005</v>
      </c>
      <c r="I126" s="677">
        <f t="shared" si="1"/>
        <v>24</v>
      </c>
    </row>
    <row r="127" spans="2:9" ht="27" customHeight="1">
      <c r="B127" s="1390"/>
      <c r="C127" s="1387"/>
      <c r="D127" s="678" t="s">
        <v>572</v>
      </c>
      <c r="E127" s="793" t="s">
        <v>1805</v>
      </c>
      <c r="F127" s="762">
        <v>30</v>
      </c>
      <c r="G127" s="762">
        <v>2763</v>
      </c>
      <c r="I127" s="677">
        <f t="shared" si="1"/>
        <v>40</v>
      </c>
    </row>
    <row r="128" spans="2:9" ht="27" customHeight="1">
      <c r="B128" s="1390"/>
      <c r="C128" s="1388"/>
      <c r="D128" s="678" t="s">
        <v>573</v>
      </c>
      <c r="E128" s="793" t="s">
        <v>1806</v>
      </c>
      <c r="F128" s="763">
        <v>15</v>
      </c>
      <c r="G128" s="763">
        <v>2884</v>
      </c>
      <c r="I128" s="677">
        <f t="shared" si="1"/>
        <v>40</v>
      </c>
    </row>
    <row r="129" spans="2:9" ht="27" customHeight="1">
      <c r="B129" s="1390"/>
      <c r="C129" s="1398" t="s">
        <v>57</v>
      </c>
      <c r="D129" s="665" t="s">
        <v>438</v>
      </c>
      <c r="E129" s="813" t="s">
        <v>580</v>
      </c>
      <c r="F129" s="746">
        <v>23</v>
      </c>
      <c r="G129" s="746">
        <v>1106</v>
      </c>
      <c r="I129" s="677">
        <f t="shared" si="1"/>
        <v>53</v>
      </c>
    </row>
    <row r="130" spans="2:9" ht="40.5" customHeight="1">
      <c r="B130" s="1390"/>
      <c r="C130" s="1387"/>
      <c r="D130" s="666" t="s">
        <v>581</v>
      </c>
      <c r="E130" s="813" t="s">
        <v>582</v>
      </c>
      <c r="F130" s="746">
        <v>1</v>
      </c>
      <c r="G130" s="746">
        <v>63</v>
      </c>
      <c r="I130" s="677">
        <f t="shared" si="1"/>
        <v>62</v>
      </c>
    </row>
    <row r="131" spans="2:9" ht="27" customHeight="1">
      <c r="B131" s="1390"/>
      <c r="C131" s="1388"/>
      <c r="D131" s="395" t="s">
        <v>1648</v>
      </c>
      <c r="E131" s="395" t="s">
        <v>1649</v>
      </c>
      <c r="F131" s="746">
        <v>191</v>
      </c>
      <c r="G131" s="746">
        <v>10845</v>
      </c>
      <c r="I131" s="677">
        <f t="shared" si="1"/>
        <v>40</v>
      </c>
    </row>
    <row r="132" spans="2:9" s="677" customFormat="1" ht="27" customHeight="1">
      <c r="B132" s="1390"/>
      <c r="C132" s="1413" t="s">
        <v>58</v>
      </c>
      <c r="D132" s="678" t="s">
        <v>587</v>
      </c>
      <c r="E132" s="793" t="s">
        <v>792</v>
      </c>
      <c r="F132" s="742">
        <v>11</v>
      </c>
      <c r="G132" s="742">
        <v>1266</v>
      </c>
      <c r="I132" s="677">
        <f t="shared" si="1"/>
        <v>46</v>
      </c>
    </row>
    <row r="133" spans="2:9" s="677" customFormat="1" ht="27" customHeight="1">
      <c r="B133" s="1390"/>
      <c r="C133" s="1425"/>
      <c r="D133" s="678" t="s">
        <v>329</v>
      </c>
      <c r="E133" s="793" t="s">
        <v>588</v>
      </c>
      <c r="F133" s="742">
        <v>15</v>
      </c>
      <c r="G133" s="742">
        <v>1094</v>
      </c>
      <c r="I133" s="677">
        <f t="shared" si="1"/>
        <v>14</v>
      </c>
    </row>
    <row r="134" spans="2:9" s="677" customFormat="1" ht="40.5" customHeight="1">
      <c r="B134" s="1390"/>
      <c r="C134" s="1426"/>
      <c r="D134" s="678" t="s">
        <v>1160</v>
      </c>
      <c r="E134" s="797" t="s">
        <v>1161</v>
      </c>
      <c r="F134" s="742">
        <v>8</v>
      </c>
      <c r="G134" s="742">
        <v>531</v>
      </c>
      <c r="I134" s="677">
        <f t="shared" si="1"/>
        <v>85</v>
      </c>
    </row>
    <row r="135" spans="2:9" ht="27" customHeight="1">
      <c r="B135" s="1391"/>
      <c r="C135" s="966" t="s">
        <v>59</v>
      </c>
      <c r="D135" s="693" t="s">
        <v>601</v>
      </c>
      <c r="E135" s="809" t="s">
        <v>602</v>
      </c>
      <c r="F135" s="759">
        <v>6</v>
      </c>
      <c r="G135" s="759">
        <v>25</v>
      </c>
      <c r="I135" s="677">
        <f t="shared" si="1"/>
        <v>55</v>
      </c>
    </row>
    <row r="136" spans="2:9" ht="27" hidden="1" customHeight="1">
      <c r="B136" s="955"/>
      <c r="C136" s="957"/>
      <c r="D136" s="702"/>
      <c r="E136" s="818"/>
      <c r="F136" s="766"/>
      <c r="G136" s="766"/>
      <c r="I136" s="677"/>
    </row>
    <row r="137" spans="2:9" ht="27" customHeight="1">
      <c r="B137" s="1389" t="s">
        <v>899</v>
      </c>
      <c r="C137" s="1386" t="s">
        <v>1829</v>
      </c>
      <c r="D137" s="688" t="s">
        <v>1654</v>
      </c>
      <c r="E137" s="806" t="s">
        <v>603</v>
      </c>
      <c r="F137" s="757">
        <v>19</v>
      </c>
      <c r="G137" s="757">
        <v>1231</v>
      </c>
      <c r="I137" s="677">
        <f t="shared" si="1"/>
        <v>57</v>
      </c>
    </row>
    <row r="138" spans="2:9" ht="27" customHeight="1">
      <c r="B138" s="1390"/>
      <c r="C138" s="1388"/>
      <c r="D138" s="678" t="s">
        <v>1655</v>
      </c>
      <c r="E138" s="807" t="s">
        <v>793</v>
      </c>
      <c r="F138" s="748">
        <v>19</v>
      </c>
      <c r="G138" s="748">
        <v>1197</v>
      </c>
      <c r="I138" s="677">
        <f t="shared" si="1"/>
        <v>44</v>
      </c>
    </row>
    <row r="139" spans="2:9" ht="27" customHeight="1">
      <c r="B139" s="1390"/>
      <c r="C139" s="1398" t="s">
        <v>60</v>
      </c>
      <c r="D139" s="395" t="s">
        <v>610</v>
      </c>
      <c r="E139" s="805" t="s">
        <v>794</v>
      </c>
      <c r="F139" s="776" t="s">
        <v>791</v>
      </c>
      <c r="G139" s="776" t="s">
        <v>791</v>
      </c>
      <c r="I139" s="677">
        <f t="shared" ref="I139:I166" si="2">LEN(E139)</f>
        <v>22</v>
      </c>
    </row>
    <row r="140" spans="2:9" ht="53.25" customHeight="1">
      <c r="B140" s="1390"/>
      <c r="C140" s="1387"/>
      <c r="D140" s="395" t="s">
        <v>861</v>
      </c>
      <c r="E140" s="805" t="s">
        <v>887</v>
      </c>
      <c r="F140" s="776">
        <v>13</v>
      </c>
      <c r="G140" s="776">
        <v>1676</v>
      </c>
      <c r="I140" s="677">
        <f t="shared" si="2"/>
        <v>92</v>
      </c>
    </row>
    <row r="141" spans="2:9" ht="27" customHeight="1">
      <c r="B141" s="1390"/>
      <c r="C141" s="1388"/>
      <c r="D141" s="395" t="s">
        <v>329</v>
      </c>
      <c r="E141" s="805" t="s">
        <v>795</v>
      </c>
      <c r="F141" s="776">
        <v>13</v>
      </c>
      <c r="G141" s="776">
        <v>916</v>
      </c>
      <c r="I141" s="677">
        <f t="shared" si="2"/>
        <v>36</v>
      </c>
    </row>
    <row r="142" spans="2:9" s="677" customFormat="1" ht="27" customHeight="1">
      <c r="B142" s="1390"/>
      <c r="C142" s="1413" t="s">
        <v>63</v>
      </c>
      <c r="D142" s="678" t="s">
        <v>1668</v>
      </c>
      <c r="E142" s="798" t="s">
        <v>1669</v>
      </c>
      <c r="F142" s="747">
        <v>22</v>
      </c>
      <c r="G142" s="747">
        <v>1266</v>
      </c>
      <c r="I142" s="677">
        <f t="shared" si="2"/>
        <v>42</v>
      </c>
    </row>
    <row r="143" spans="2:9" s="677" customFormat="1" ht="27" customHeight="1">
      <c r="B143" s="1390"/>
      <c r="C143" s="1425"/>
      <c r="D143" s="678" t="s">
        <v>846</v>
      </c>
      <c r="E143" s="793" t="s">
        <v>616</v>
      </c>
      <c r="F143" s="742">
        <v>1</v>
      </c>
      <c r="G143" s="742">
        <v>61</v>
      </c>
      <c r="I143" s="677">
        <f t="shared" si="2"/>
        <v>19</v>
      </c>
    </row>
    <row r="144" spans="2:9" s="677" customFormat="1" ht="27" customHeight="1">
      <c r="B144" s="1390"/>
      <c r="C144" s="1426"/>
      <c r="D144" s="684" t="s">
        <v>1177</v>
      </c>
      <c r="E144" s="812" t="s">
        <v>1178</v>
      </c>
      <c r="F144" s="769">
        <v>2</v>
      </c>
      <c r="G144" s="747">
        <v>351</v>
      </c>
      <c r="I144" s="677">
        <f t="shared" si="2"/>
        <v>18</v>
      </c>
    </row>
    <row r="145" spans="2:9" ht="40.5" customHeight="1">
      <c r="B145" s="1390"/>
      <c r="C145" s="1399" t="s">
        <v>630</v>
      </c>
      <c r="D145" s="395" t="s">
        <v>377</v>
      </c>
      <c r="E145" s="805" t="s">
        <v>629</v>
      </c>
      <c r="F145" s="755">
        <v>3</v>
      </c>
      <c r="G145" s="755">
        <v>2004</v>
      </c>
      <c r="H145" s="696"/>
      <c r="I145" s="677">
        <f t="shared" si="2"/>
        <v>85</v>
      </c>
    </row>
    <row r="146" spans="2:9" ht="53.25" customHeight="1">
      <c r="B146" s="1390"/>
      <c r="C146" s="1399"/>
      <c r="D146" s="848" t="s">
        <v>1678</v>
      </c>
      <c r="E146" s="849" t="s">
        <v>1679</v>
      </c>
      <c r="F146" s="755">
        <v>1</v>
      </c>
      <c r="G146" s="755">
        <v>335</v>
      </c>
      <c r="H146" s="697"/>
      <c r="I146" s="677"/>
    </row>
    <row r="147" spans="2:9" s="677" customFormat="1" ht="27" customHeight="1">
      <c r="B147" s="1390"/>
      <c r="C147" s="1402" t="s">
        <v>640</v>
      </c>
      <c r="D147" s="690" t="s">
        <v>1195</v>
      </c>
      <c r="E147" s="814" t="s">
        <v>1196</v>
      </c>
      <c r="F147" s="746">
        <v>5</v>
      </c>
      <c r="G147" s="746">
        <v>431</v>
      </c>
      <c r="H147" s="698"/>
      <c r="I147" s="677">
        <f t="shared" si="2"/>
        <v>30</v>
      </c>
    </row>
    <row r="148" spans="2:9" s="677" customFormat="1" ht="27" customHeight="1">
      <c r="B148" s="1390"/>
      <c r="C148" s="1402"/>
      <c r="D148" s="417" t="s">
        <v>1197</v>
      </c>
      <c r="E148" s="814" t="s">
        <v>1198</v>
      </c>
      <c r="F148" s="746">
        <v>4</v>
      </c>
      <c r="G148" s="746">
        <v>48</v>
      </c>
      <c r="H148" s="698"/>
      <c r="I148" s="677">
        <f t="shared" si="2"/>
        <v>9</v>
      </c>
    </row>
    <row r="149" spans="2:9" s="677" customFormat="1" ht="27" customHeight="1">
      <c r="B149" s="1390"/>
      <c r="C149" s="1402"/>
      <c r="D149" s="417" t="s">
        <v>1199</v>
      </c>
      <c r="E149" s="814" t="s">
        <v>1200</v>
      </c>
      <c r="F149" s="746">
        <v>1</v>
      </c>
      <c r="G149" s="746" t="s">
        <v>791</v>
      </c>
      <c r="H149" s="698"/>
      <c r="I149" s="677">
        <f t="shared" si="2"/>
        <v>29</v>
      </c>
    </row>
    <row r="150" spans="2:9" s="677" customFormat="1" ht="27" customHeight="1">
      <c r="B150" s="1390"/>
      <c r="C150" s="1402"/>
      <c r="D150" s="417" t="s">
        <v>1201</v>
      </c>
      <c r="E150" s="814" t="s">
        <v>1202</v>
      </c>
      <c r="F150" s="746">
        <v>1</v>
      </c>
      <c r="G150" s="746">
        <v>80</v>
      </c>
      <c r="H150" s="698"/>
      <c r="I150" s="677">
        <f t="shared" si="2"/>
        <v>24</v>
      </c>
    </row>
    <row r="151" spans="2:9" s="677" customFormat="1" ht="27" customHeight="1">
      <c r="B151" s="1390"/>
      <c r="C151" s="1402"/>
      <c r="D151" s="417" t="s">
        <v>1203</v>
      </c>
      <c r="E151" s="814" t="s">
        <v>1204</v>
      </c>
      <c r="F151" s="746">
        <v>1</v>
      </c>
      <c r="G151" s="746">
        <v>50</v>
      </c>
      <c r="H151" s="698"/>
      <c r="I151" s="677">
        <f t="shared" si="2"/>
        <v>27</v>
      </c>
    </row>
    <row r="152" spans="2:9" s="677" customFormat="1" ht="40.5" customHeight="1">
      <c r="B152" s="1391"/>
      <c r="C152" s="1403"/>
      <c r="D152" s="699" t="s">
        <v>377</v>
      </c>
      <c r="E152" s="815" t="s">
        <v>629</v>
      </c>
      <c r="F152" s="759">
        <v>1</v>
      </c>
      <c r="G152" s="759">
        <v>1491</v>
      </c>
      <c r="I152" s="677">
        <f t="shared" si="2"/>
        <v>85</v>
      </c>
    </row>
    <row r="153" spans="2:9" ht="27" customHeight="1">
      <c r="B153" s="1432" t="s">
        <v>1807</v>
      </c>
      <c r="C153" s="1432"/>
      <c r="D153" s="1432"/>
      <c r="E153" s="1432"/>
      <c r="F153" s="1432"/>
      <c r="G153" s="1432"/>
      <c r="I153" s="677">
        <f t="shared" si="2"/>
        <v>0</v>
      </c>
    </row>
    <row r="154" spans="2:9" s="840" customFormat="1" ht="27" customHeight="1">
      <c r="B154" s="1311" t="s">
        <v>237</v>
      </c>
      <c r="C154" s="1429"/>
      <c r="D154" s="933" t="s">
        <v>149</v>
      </c>
      <c r="E154" s="934" t="s">
        <v>150</v>
      </c>
      <c r="F154" s="892" t="s">
        <v>902</v>
      </c>
      <c r="G154" s="890" t="s">
        <v>148</v>
      </c>
      <c r="I154" s="894">
        <f t="shared" si="2"/>
        <v>5</v>
      </c>
    </row>
    <row r="155" spans="2:9" s="677" customFormat="1" ht="27" customHeight="1">
      <c r="B155" s="1407" t="s">
        <v>0</v>
      </c>
      <c r="C155" s="1408"/>
      <c r="D155" s="688" t="s">
        <v>1281</v>
      </c>
      <c r="E155" s="817" t="s">
        <v>1282</v>
      </c>
      <c r="F155" s="758">
        <v>1</v>
      </c>
      <c r="G155" s="758">
        <v>8</v>
      </c>
      <c r="I155" s="677">
        <f t="shared" si="2"/>
        <v>22</v>
      </c>
    </row>
    <row r="156" spans="2:9" s="677" customFormat="1" ht="27" customHeight="1">
      <c r="B156" s="1409"/>
      <c r="C156" s="1410"/>
      <c r="D156" s="678" t="s">
        <v>924</v>
      </c>
      <c r="E156" s="793" t="s">
        <v>1283</v>
      </c>
      <c r="F156" s="742">
        <v>1</v>
      </c>
      <c r="G156" s="742">
        <v>2500</v>
      </c>
      <c r="I156" s="677">
        <f t="shared" si="2"/>
        <v>49</v>
      </c>
    </row>
    <row r="157" spans="2:9" s="677" customFormat="1" ht="27" customHeight="1">
      <c r="B157" s="1409"/>
      <c r="C157" s="1410"/>
      <c r="D157" s="678" t="s">
        <v>1284</v>
      </c>
      <c r="E157" s="797" t="s">
        <v>1285</v>
      </c>
      <c r="F157" s="742">
        <v>1</v>
      </c>
      <c r="G157" s="742">
        <v>30</v>
      </c>
      <c r="I157" s="677">
        <f t="shared" si="2"/>
        <v>42</v>
      </c>
    </row>
    <row r="158" spans="2:9" s="677" customFormat="1" ht="27" customHeight="1">
      <c r="B158" s="1409"/>
      <c r="C158" s="1410"/>
      <c r="D158" s="702" t="s">
        <v>925</v>
      </c>
      <c r="E158" s="818" t="s">
        <v>926</v>
      </c>
      <c r="F158" s="766">
        <v>104</v>
      </c>
      <c r="G158" s="766">
        <v>7645</v>
      </c>
      <c r="I158" s="677">
        <f t="shared" si="2"/>
        <v>25</v>
      </c>
    </row>
    <row r="159" spans="2:9" s="677" customFormat="1" ht="27" customHeight="1">
      <c r="B159" s="1409"/>
      <c r="C159" s="1410"/>
      <c r="D159" s="678" t="s">
        <v>1286</v>
      </c>
      <c r="E159" s="797" t="s">
        <v>1287</v>
      </c>
      <c r="F159" s="746">
        <v>2</v>
      </c>
      <c r="G159" s="746">
        <v>49</v>
      </c>
    </row>
    <row r="160" spans="2:9" s="677" customFormat="1" ht="27" customHeight="1">
      <c r="B160" s="1411"/>
      <c r="C160" s="1412"/>
      <c r="D160" s="703" t="s">
        <v>1288</v>
      </c>
      <c r="E160" s="819" t="s">
        <v>1289</v>
      </c>
      <c r="F160" s="767">
        <v>2</v>
      </c>
      <c r="G160" s="767">
        <v>31</v>
      </c>
    </row>
    <row r="161" spans="2:9" ht="27" customHeight="1">
      <c r="B161" s="1259" t="s">
        <v>1833</v>
      </c>
      <c r="C161" s="1386" t="s">
        <v>2</v>
      </c>
      <c r="D161" s="440" t="s">
        <v>1846</v>
      </c>
      <c r="E161" s="440" t="s">
        <v>1849</v>
      </c>
      <c r="F161" s="682">
        <v>5</v>
      </c>
      <c r="G161" s="682">
        <v>1724</v>
      </c>
      <c r="I161" s="677">
        <f t="shared" si="2"/>
        <v>30</v>
      </c>
    </row>
    <row r="162" spans="2:9" ht="27" customHeight="1">
      <c r="B162" s="1261"/>
      <c r="C162" s="1397"/>
      <c r="D162" s="433" t="s">
        <v>1847</v>
      </c>
      <c r="E162" s="433" t="s">
        <v>1848</v>
      </c>
      <c r="F162" s="904">
        <v>3</v>
      </c>
      <c r="G162" s="904">
        <v>37761</v>
      </c>
      <c r="I162" s="677">
        <f t="shared" si="2"/>
        <v>37</v>
      </c>
    </row>
    <row r="163" spans="2:9" ht="27" hidden="1" customHeight="1">
      <c r="B163" s="948"/>
      <c r="C163" s="1014"/>
      <c r="D163" s="854"/>
      <c r="E163" s="854"/>
      <c r="F163" s="1015"/>
      <c r="G163" s="1015"/>
      <c r="I163" s="677"/>
    </row>
    <row r="164" spans="2:9" ht="27" customHeight="1">
      <c r="B164" s="1389" t="s">
        <v>1223</v>
      </c>
      <c r="C164" s="735" t="s">
        <v>4</v>
      </c>
      <c r="D164" s="688" t="s">
        <v>335</v>
      </c>
      <c r="E164" s="806" t="s">
        <v>954</v>
      </c>
      <c r="F164" s="757">
        <v>1</v>
      </c>
      <c r="G164" s="757">
        <v>403</v>
      </c>
      <c r="I164" s="677">
        <f t="shared" si="2"/>
        <v>42</v>
      </c>
    </row>
    <row r="165" spans="2:9" ht="27" customHeight="1">
      <c r="B165" s="1390"/>
      <c r="C165" s="1398" t="s">
        <v>249</v>
      </c>
      <c r="D165" s="678" t="s">
        <v>964</v>
      </c>
      <c r="E165" s="797" t="s">
        <v>1327</v>
      </c>
      <c r="F165" s="746">
        <v>2</v>
      </c>
      <c r="G165" s="746">
        <f>72+31</f>
        <v>103</v>
      </c>
      <c r="I165" s="677">
        <f t="shared" si="2"/>
        <v>27</v>
      </c>
    </row>
    <row r="166" spans="2:9" ht="40.5" customHeight="1">
      <c r="B166" s="1390"/>
      <c r="C166" s="1388"/>
      <c r="D166" s="678" t="s">
        <v>1328</v>
      </c>
      <c r="E166" s="797" t="s">
        <v>1329</v>
      </c>
      <c r="F166" s="746">
        <v>1</v>
      </c>
      <c r="G166" s="746">
        <v>107</v>
      </c>
      <c r="I166" s="677">
        <f t="shared" si="2"/>
        <v>71</v>
      </c>
    </row>
    <row r="167" spans="2:9" ht="27" customHeight="1">
      <c r="B167" s="1390"/>
      <c r="C167" s="1398" t="s">
        <v>6</v>
      </c>
      <c r="D167" s="395" t="s">
        <v>714</v>
      </c>
      <c r="E167" s="805" t="s">
        <v>1861</v>
      </c>
      <c r="F167" s="768">
        <v>2</v>
      </c>
      <c r="G167" s="768">
        <v>525</v>
      </c>
      <c r="I167" s="677" t="e">
        <f>LEN(#REF!)</f>
        <v>#REF!</v>
      </c>
    </row>
    <row r="168" spans="2:9" ht="27" customHeight="1">
      <c r="B168" s="1390"/>
      <c r="C168" s="1387"/>
      <c r="D168" s="395" t="s">
        <v>1859</v>
      </c>
      <c r="E168" s="805" t="s">
        <v>1862</v>
      </c>
      <c r="F168" s="768">
        <v>1</v>
      </c>
      <c r="G168" s="768">
        <v>280</v>
      </c>
      <c r="I168" s="677">
        <f t="shared" ref="I168:I206" si="3">LEN(E167)</f>
        <v>34</v>
      </c>
    </row>
    <row r="169" spans="2:9" ht="27" customHeight="1">
      <c r="B169" s="1390"/>
      <c r="C169" s="1388"/>
      <c r="D169" s="395" t="s">
        <v>1860</v>
      </c>
      <c r="E169" s="805" t="s">
        <v>1863</v>
      </c>
      <c r="F169" s="768">
        <v>1</v>
      </c>
      <c r="G169" s="768">
        <v>125</v>
      </c>
      <c r="I169" s="677">
        <f t="shared" si="3"/>
        <v>24</v>
      </c>
    </row>
    <row r="170" spans="2:9" ht="40.5" customHeight="1">
      <c r="B170" s="1390"/>
      <c r="C170" s="726" t="s">
        <v>8</v>
      </c>
      <c r="D170" s="376" t="s">
        <v>829</v>
      </c>
      <c r="E170" s="797" t="s">
        <v>830</v>
      </c>
      <c r="F170" s="769">
        <v>16</v>
      </c>
      <c r="G170" s="769">
        <v>696</v>
      </c>
      <c r="I170" s="677">
        <f t="shared" si="3"/>
        <v>51</v>
      </c>
    </row>
    <row r="171" spans="2:9" s="370" customFormat="1" ht="27" customHeight="1">
      <c r="B171" s="1390"/>
      <c r="C171" s="1398" t="s">
        <v>10</v>
      </c>
      <c r="D171" s="692" t="s">
        <v>995</v>
      </c>
      <c r="E171" s="807" t="s">
        <v>996</v>
      </c>
      <c r="F171" s="748">
        <v>1</v>
      </c>
      <c r="G171" s="748">
        <v>4760</v>
      </c>
      <c r="I171" s="677">
        <f t="shared" si="3"/>
        <v>62</v>
      </c>
    </row>
    <row r="172" spans="2:9" s="370" customFormat="1" ht="27" customHeight="1">
      <c r="B172" s="1390"/>
      <c r="C172" s="1388"/>
      <c r="D172" s="678" t="s">
        <v>997</v>
      </c>
      <c r="E172" s="793" t="s">
        <v>998</v>
      </c>
      <c r="F172" s="742">
        <v>1</v>
      </c>
      <c r="G172" s="742">
        <v>500</v>
      </c>
      <c r="I172" s="677">
        <f t="shared" si="3"/>
        <v>44</v>
      </c>
    </row>
    <row r="173" spans="2:9" s="370" customFormat="1" ht="40.5" customHeight="1">
      <c r="B173" s="1390"/>
      <c r="C173" s="1413" t="s">
        <v>11</v>
      </c>
      <c r="D173" s="667" t="s">
        <v>1372</v>
      </c>
      <c r="E173" s="803" t="s">
        <v>1012</v>
      </c>
      <c r="F173" s="751">
        <v>454</v>
      </c>
      <c r="G173" s="859">
        <v>45061</v>
      </c>
      <c r="I173" s="677">
        <f t="shared" si="3"/>
        <v>48</v>
      </c>
    </row>
    <row r="174" spans="2:9" s="677" customFormat="1" ht="27" customHeight="1">
      <c r="B174" s="1390"/>
      <c r="C174" s="1425"/>
      <c r="D174" s="694" t="s">
        <v>1373</v>
      </c>
      <c r="E174" s="811" t="s">
        <v>1013</v>
      </c>
      <c r="F174" s="751">
        <v>1</v>
      </c>
      <c r="G174" s="751">
        <v>1025</v>
      </c>
      <c r="I174" s="677">
        <f t="shared" si="3"/>
        <v>74</v>
      </c>
    </row>
    <row r="175" spans="2:9" s="677" customFormat="1" ht="27" customHeight="1">
      <c r="B175" s="1390"/>
      <c r="C175" s="1426"/>
      <c r="D175" s="694" t="s">
        <v>1374</v>
      </c>
      <c r="E175" s="799" t="s">
        <v>1375</v>
      </c>
      <c r="F175" s="899">
        <v>1</v>
      </c>
      <c r="G175" s="899">
        <v>1025</v>
      </c>
      <c r="I175" s="677">
        <f t="shared" si="3"/>
        <v>48</v>
      </c>
    </row>
    <row r="176" spans="2:9" s="677" customFormat="1" ht="27" customHeight="1">
      <c r="B176" s="1390"/>
      <c r="C176" s="1398" t="s">
        <v>12</v>
      </c>
      <c r="D176" s="678" t="s">
        <v>344</v>
      </c>
      <c r="E176" s="793" t="s">
        <v>402</v>
      </c>
      <c r="F176" s="749">
        <v>18</v>
      </c>
      <c r="G176" s="749">
        <v>1684</v>
      </c>
      <c r="I176" s="677" t="e">
        <f>LEN(#REF!)</f>
        <v>#REF!</v>
      </c>
    </row>
    <row r="177" spans="2:9" ht="27" customHeight="1">
      <c r="B177" s="1390"/>
      <c r="C177" s="1387"/>
      <c r="D177" s="678" t="s">
        <v>730</v>
      </c>
      <c r="E177" s="793" t="s">
        <v>731</v>
      </c>
      <c r="F177" s="749">
        <v>1</v>
      </c>
      <c r="G177" s="749">
        <v>180</v>
      </c>
      <c r="I177" s="677">
        <f t="shared" si="3"/>
        <v>34</v>
      </c>
    </row>
    <row r="178" spans="2:9" ht="27" customHeight="1">
      <c r="B178" s="1390"/>
      <c r="C178" s="1388"/>
      <c r="D178" s="678" t="s">
        <v>401</v>
      </c>
      <c r="E178" s="793" t="s">
        <v>403</v>
      </c>
      <c r="F178" s="749">
        <v>1</v>
      </c>
      <c r="G178" s="749">
        <v>72</v>
      </c>
      <c r="I178" s="677">
        <f t="shared" si="3"/>
        <v>27</v>
      </c>
    </row>
    <row r="179" spans="2:9" ht="27" customHeight="1">
      <c r="B179" s="1390"/>
      <c r="C179" s="729" t="s">
        <v>13</v>
      </c>
      <c r="D179" s="678" t="s">
        <v>407</v>
      </c>
      <c r="E179" s="797" t="s">
        <v>1808</v>
      </c>
      <c r="F179" s="742">
        <v>1</v>
      </c>
      <c r="G179" s="742">
        <v>61</v>
      </c>
      <c r="I179" s="677">
        <f t="shared" si="3"/>
        <v>26</v>
      </c>
    </row>
    <row r="180" spans="2:9" ht="27" customHeight="1">
      <c r="B180" s="1391"/>
      <c r="C180" s="966" t="s">
        <v>14</v>
      </c>
      <c r="D180" s="433" t="s">
        <v>411</v>
      </c>
      <c r="E180" s="810" t="s">
        <v>412</v>
      </c>
      <c r="F180" s="863">
        <v>5</v>
      </c>
      <c r="G180" s="863">
        <v>273</v>
      </c>
      <c r="I180" s="677">
        <f t="shared" si="3"/>
        <v>27</v>
      </c>
    </row>
    <row r="181" spans="2:9" ht="53.25" customHeight="1">
      <c r="B181" s="1389" t="s">
        <v>1060</v>
      </c>
      <c r="C181" s="1431" t="s">
        <v>16</v>
      </c>
      <c r="D181" s="688" t="s">
        <v>1408</v>
      </c>
      <c r="E181" s="817" t="s">
        <v>1409</v>
      </c>
      <c r="F181" s="758">
        <v>47</v>
      </c>
      <c r="G181" s="758">
        <v>2909</v>
      </c>
      <c r="I181" s="677">
        <f t="shared" si="3"/>
        <v>17</v>
      </c>
    </row>
    <row r="182" spans="2:9" s="677" customFormat="1" ht="27" customHeight="1">
      <c r="B182" s="1390"/>
      <c r="C182" s="1425"/>
      <c r="D182" s="678" t="s">
        <v>1410</v>
      </c>
      <c r="E182" s="793" t="s">
        <v>1411</v>
      </c>
      <c r="F182" s="742">
        <v>1</v>
      </c>
      <c r="G182" s="746">
        <v>82</v>
      </c>
      <c r="I182" s="677">
        <f t="shared" si="3"/>
        <v>97</v>
      </c>
    </row>
    <row r="183" spans="2:9" s="677" customFormat="1" ht="27" customHeight="1">
      <c r="B183" s="1390"/>
      <c r="C183" s="1426"/>
      <c r="D183" s="376" t="s">
        <v>1898</v>
      </c>
      <c r="E183" s="797" t="s">
        <v>1412</v>
      </c>
      <c r="F183" s="746">
        <v>3</v>
      </c>
      <c r="G183" s="746">
        <v>84</v>
      </c>
      <c r="I183" s="677">
        <f t="shared" si="3"/>
        <v>22</v>
      </c>
    </row>
    <row r="184" spans="2:9" s="677" customFormat="1" ht="27" customHeight="1">
      <c r="B184" s="1390"/>
      <c r="C184" s="1398" t="s">
        <v>18</v>
      </c>
      <c r="D184" s="678" t="s">
        <v>1773</v>
      </c>
      <c r="E184" s="797" t="s">
        <v>1774</v>
      </c>
      <c r="F184" s="746">
        <v>1</v>
      </c>
      <c r="G184" s="746">
        <v>6</v>
      </c>
      <c r="I184" s="677" t="e">
        <f>LEN(#REF!)</f>
        <v>#REF!</v>
      </c>
    </row>
    <row r="185" spans="2:9" ht="27" customHeight="1">
      <c r="B185" s="1390"/>
      <c r="C185" s="1387"/>
      <c r="D185" s="678" t="s">
        <v>744</v>
      </c>
      <c r="E185" s="797" t="s">
        <v>1902</v>
      </c>
      <c r="F185" s="742">
        <v>4</v>
      </c>
      <c r="G185" s="742">
        <v>415</v>
      </c>
      <c r="I185" s="677">
        <f t="shared" si="3"/>
        <v>50</v>
      </c>
    </row>
    <row r="186" spans="2:9" ht="27" customHeight="1">
      <c r="B186" s="1390"/>
      <c r="C186" s="1388"/>
      <c r="D186" s="678" t="s">
        <v>1775</v>
      </c>
      <c r="E186" s="797" t="s">
        <v>1776</v>
      </c>
      <c r="F186" s="746">
        <v>1</v>
      </c>
      <c r="G186" s="746">
        <v>713</v>
      </c>
      <c r="I186" s="677">
        <f t="shared" si="3"/>
        <v>46</v>
      </c>
    </row>
    <row r="187" spans="2:9" ht="27" customHeight="1">
      <c r="B187" s="1390"/>
      <c r="C187" s="1413" t="s">
        <v>20</v>
      </c>
      <c r="D187" s="684" t="s">
        <v>1047</v>
      </c>
      <c r="E187" s="812" t="s">
        <v>1685</v>
      </c>
      <c r="F187" s="746">
        <v>1</v>
      </c>
      <c r="G187" s="746">
        <v>55</v>
      </c>
      <c r="I187" s="677">
        <f t="shared" si="3"/>
        <v>24</v>
      </c>
    </row>
    <row r="188" spans="2:9" s="677" customFormat="1" ht="40.5" customHeight="1">
      <c r="B188" s="1390"/>
      <c r="C188" s="1426"/>
      <c r="D188" s="376" t="s">
        <v>1686</v>
      </c>
      <c r="E188" s="797" t="s">
        <v>1687</v>
      </c>
      <c r="F188" s="746">
        <v>11</v>
      </c>
      <c r="G188" s="746">
        <v>80</v>
      </c>
      <c r="I188" s="677">
        <f t="shared" si="3"/>
        <v>44</v>
      </c>
    </row>
    <row r="189" spans="2:9" s="677" customFormat="1" ht="40.5" customHeight="1">
      <c r="B189" s="1391"/>
      <c r="C189" s="966" t="s">
        <v>21</v>
      </c>
      <c r="D189" s="693" t="s">
        <v>437</v>
      </c>
      <c r="E189" s="809" t="s">
        <v>1462</v>
      </c>
      <c r="F189" s="1005">
        <v>1</v>
      </c>
      <c r="G189" s="1005">
        <v>3770</v>
      </c>
      <c r="I189" s="677">
        <f t="shared" si="3"/>
        <v>64</v>
      </c>
    </row>
    <row r="190" spans="2:9" s="677" customFormat="1" ht="0.75" customHeight="1">
      <c r="B190" s="955"/>
      <c r="C190" s="957"/>
      <c r="D190" s="702"/>
      <c r="E190" s="818"/>
      <c r="F190" s="1002"/>
      <c r="G190" s="1002"/>
    </row>
    <row r="191" spans="2:9" ht="27" customHeight="1">
      <c r="B191" s="1389" t="s">
        <v>1060</v>
      </c>
      <c r="C191" s="1386" t="s">
        <v>258</v>
      </c>
      <c r="D191" s="688" t="s">
        <v>1463</v>
      </c>
      <c r="E191" s="817" t="s">
        <v>1464</v>
      </c>
      <c r="F191" s="758">
        <v>7</v>
      </c>
      <c r="G191" s="758">
        <v>148</v>
      </c>
      <c r="I191" s="677">
        <f>LEN(E189)</f>
        <v>82</v>
      </c>
    </row>
    <row r="192" spans="2:9" ht="27" customHeight="1">
      <c r="B192" s="1390"/>
      <c r="C192" s="1388"/>
      <c r="D192" s="678" t="s">
        <v>1465</v>
      </c>
      <c r="E192" s="797" t="s">
        <v>1466</v>
      </c>
      <c r="F192" s="746">
        <v>6</v>
      </c>
      <c r="G192" s="746">
        <v>71</v>
      </c>
      <c r="I192" s="677">
        <f t="shared" si="3"/>
        <v>39</v>
      </c>
    </row>
    <row r="193" spans="2:9" ht="27" customHeight="1">
      <c r="B193" s="1390"/>
      <c r="C193" s="1398" t="s">
        <v>22</v>
      </c>
      <c r="D193" s="395" t="s">
        <v>443</v>
      </c>
      <c r="E193" s="805" t="s">
        <v>1493</v>
      </c>
      <c r="F193" s="755">
        <v>1</v>
      </c>
      <c r="G193" s="755">
        <v>2800</v>
      </c>
      <c r="I193" s="677">
        <f t="shared" si="3"/>
        <v>38</v>
      </c>
    </row>
    <row r="194" spans="2:9" ht="27" customHeight="1">
      <c r="B194" s="1390"/>
      <c r="C194" s="1387"/>
      <c r="D194" s="395" t="s">
        <v>1494</v>
      </c>
      <c r="E194" s="805" t="s">
        <v>1495</v>
      </c>
      <c r="F194" s="755">
        <v>1</v>
      </c>
      <c r="G194" s="755">
        <v>73</v>
      </c>
      <c r="I194" s="677">
        <f t="shared" si="3"/>
        <v>25</v>
      </c>
    </row>
    <row r="195" spans="2:9" ht="27" customHeight="1">
      <c r="B195" s="1390"/>
      <c r="C195" s="1388"/>
      <c r="D195" s="686" t="s">
        <v>750</v>
      </c>
      <c r="E195" s="800" t="s">
        <v>1496</v>
      </c>
      <c r="F195" s="755">
        <v>1</v>
      </c>
      <c r="G195" s="755">
        <v>63</v>
      </c>
      <c r="I195" s="677">
        <f t="shared" si="3"/>
        <v>32</v>
      </c>
    </row>
    <row r="196" spans="2:9" ht="27" customHeight="1">
      <c r="B196" s="1390"/>
      <c r="C196" s="726" t="s">
        <v>23</v>
      </c>
      <c r="D196" s="678" t="s">
        <v>450</v>
      </c>
      <c r="E196" s="793" t="s">
        <v>451</v>
      </c>
      <c r="F196" s="742">
        <v>61</v>
      </c>
      <c r="G196" s="742">
        <v>2401</v>
      </c>
      <c r="I196" s="677" t="e">
        <f>LEN(#REF!)</f>
        <v>#REF!</v>
      </c>
    </row>
    <row r="197" spans="2:9" ht="27" customHeight="1">
      <c r="B197" s="1390"/>
      <c r="C197" s="726" t="s">
        <v>1783</v>
      </c>
      <c r="D197" s="678" t="s">
        <v>1785</v>
      </c>
      <c r="E197" s="793" t="s">
        <v>1786</v>
      </c>
      <c r="F197" s="749">
        <v>1</v>
      </c>
      <c r="G197" s="749">
        <v>147</v>
      </c>
      <c r="I197" s="677"/>
    </row>
    <row r="198" spans="2:9" ht="27" customHeight="1">
      <c r="B198" s="1390"/>
      <c r="C198" s="726" t="s">
        <v>25</v>
      </c>
      <c r="D198" s="395" t="s">
        <v>454</v>
      </c>
      <c r="E198" s="805" t="s">
        <v>455</v>
      </c>
      <c r="F198" s="742">
        <v>109</v>
      </c>
      <c r="G198" s="742">
        <v>2049</v>
      </c>
      <c r="I198" s="677">
        <f>LEN(E196)</f>
        <v>30</v>
      </c>
    </row>
    <row r="199" spans="2:9" ht="27" customHeight="1">
      <c r="B199" s="1390"/>
      <c r="C199" s="1398" t="s">
        <v>26</v>
      </c>
      <c r="D199" s="444" t="s">
        <v>463</v>
      </c>
      <c r="E199" s="801" t="s">
        <v>1225</v>
      </c>
      <c r="F199" s="764">
        <v>1</v>
      </c>
      <c r="G199" s="764">
        <v>99</v>
      </c>
      <c r="I199" s="677">
        <f t="shared" si="3"/>
        <v>20</v>
      </c>
    </row>
    <row r="200" spans="2:9" ht="40.5" customHeight="1">
      <c r="B200" s="1390"/>
      <c r="C200" s="1387"/>
      <c r="D200" s="395" t="s">
        <v>757</v>
      </c>
      <c r="E200" s="805" t="s">
        <v>1226</v>
      </c>
      <c r="F200" s="755">
        <v>1</v>
      </c>
      <c r="G200" s="755">
        <v>705</v>
      </c>
      <c r="I200" s="677">
        <f t="shared" si="3"/>
        <v>38</v>
      </c>
    </row>
    <row r="201" spans="2:9" ht="40.5" customHeight="1">
      <c r="B201" s="1390"/>
      <c r="C201" s="1388"/>
      <c r="D201" s="395" t="s">
        <v>1809</v>
      </c>
      <c r="E201" s="805" t="s">
        <v>1507</v>
      </c>
      <c r="F201" s="755">
        <v>1</v>
      </c>
      <c r="G201" s="755">
        <v>391</v>
      </c>
      <c r="I201" s="677">
        <f t="shared" si="3"/>
        <v>63</v>
      </c>
    </row>
    <row r="202" spans="2:9" ht="27" customHeight="1">
      <c r="B202" s="1390"/>
      <c r="C202" s="1398" t="s">
        <v>27</v>
      </c>
      <c r="D202" s="395" t="s">
        <v>1795</v>
      </c>
      <c r="E202" s="805" t="s">
        <v>1796</v>
      </c>
      <c r="F202" s="755">
        <v>1</v>
      </c>
      <c r="G202" s="755">
        <v>190</v>
      </c>
      <c r="I202" s="677"/>
    </row>
    <row r="203" spans="2:9" ht="27" customHeight="1">
      <c r="B203" s="1390"/>
      <c r="C203" s="1387"/>
      <c r="D203" s="395" t="s">
        <v>1797</v>
      </c>
      <c r="E203" s="805" t="s">
        <v>1798</v>
      </c>
      <c r="F203" s="755">
        <v>1</v>
      </c>
      <c r="G203" s="755">
        <v>468</v>
      </c>
      <c r="I203" s="677"/>
    </row>
    <row r="204" spans="2:9" ht="27" customHeight="1">
      <c r="B204" s="1390"/>
      <c r="C204" s="1388"/>
      <c r="D204" s="395" t="s">
        <v>1799</v>
      </c>
      <c r="E204" s="805" t="s">
        <v>1800</v>
      </c>
      <c r="F204" s="755">
        <v>1</v>
      </c>
      <c r="G204" s="755">
        <v>150</v>
      </c>
      <c r="I204" s="677"/>
    </row>
    <row r="205" spans="2:9" ht="27" customHeight="1">
      <c r="B205" s="1390"/>
      <c r="C205" s="726" t="s">
        <v>29</v>
      </c>
      <c r="D205" s="395" t="s">
        <v>485</v>
      </c>
      <c r="E205" s="805" t="s">
        <v>667</v>
      </c>
      <c r="F205" s="755">
        <v>1</v>
      </c>
      <c r="G205" s="755">
        <v>307</v>
      </c>
      <c r="I205" s="677">
        <f>LEN(E201)</f>
        <v>67</v>
      </c>
    </row>
    <row r="206" spans="2:9" ht="40.5" customHeight="1">
      <c r="B206" s="1390"/>
      <c r="C206" s="726" t="s">
        <v>30</v>
      </c>
      <c r="D206" s="692" t="s">
        <v>490</v>
      </c>
      <c r="E206" s="807" t="s">
        <v>1517</v>
      </c>
      <c r="F206" s="748">
        <v>2</v>
      </c>
      <c r="G206" s="748">
        <v>1306</v>
      </c>
      <c r="I206" s="677">
        <f t="shared" si="3"/>
        <v>36</v>
      </c>
    </row>
    <row r="207" spans="2:9" ht="27" customHeight="1">
      <c r="B207" s="1390"/>
      <c r="C207" s="1413" t="s">
        <v>31</v>
      </c>
      <c r="D207" s="678" t="s">
        <v>1526</v>
      </c>
      <c r="E207" s="797" t="s">
        <v>1528</v>
      </c>
      <c r="F207" s="749">
        <v>15</v>
      </c>
      <c r="G207" s="749">
        <v>384</v>
      </c>
      <c r="I207" s="677">
        <f t="shared" ref="I207:I241" si="4">LEN(E206)</f>
        <v>60</v>
      </c>
    </row>
    <row r="208" spans="2:9" s="677" customFormat="1" ht="27" customHeight="1">
      <c r="B208" s="1390"/>
      <c r="C208" s="1425"/>
      <c r="D208" s="678" t="s">
        <v>1527</v>
      </c>
      <c r="E208" s="797" t="s">
        <v>1529</v>
      </c>
      <c r="F208" s="749">
        <v>7</v>
      </c>
      <c r="G208" s="749">
        <v>65</v>
      </c>
      <c r="I208" s="677">
        <f t="shared" si="4"/>
        <v>7</v>
      </c>
    </row>
    <row r="209" spans="2:9" s="677" customFormat="1" ht="27" customHeight="1">
      <c r="B209" s="1390"/>
      <c r="C209" s="1426"/>
      <c r="D209" s="678" t="s">
        <v>1522</v>
      </c>
      <c r="E209" s="797" t="s">
        <v>1530</v>
      </c>
      <c r="F209" s="749">
        <v>1</v>
      </c>
      <c r="G209" s="749">
        <v>15</v>
      </c>
    </row>
    <row r="210" spans="2:9" s="677" customFormat="1" ht="27" customHeight="1">
      <c r="B210" s="1390"/>
      <c r="C210" s="1398" t="s">
        <v>32</v>
      </c>
      <c r="D210" s="678" t="s">
        <v>498</v>
      </c>
      <c r="E210" s="797" t="s">
        <v>499</v>
      </c>
      <c r="F210" s="742">
        <v>12</v>
      </c>
      <c r="G210" s="742">
        <v>461</v>
      </c>
      <c r="I210" s="677">
        <f>LEN(E208)</f>
        <v>20</v>
      </c>
    </row>
    <row r="211" spans="2:9" ht="27" customHeight="1">
      <c r="B211" s="1390"/>
      <c r="C211" s="1388"/>
      <c r="D211" s="376" t="s">
        <v>500</v>
      </c>
      <c r="E211" s="797" t="s">
        <v>501</v>
      </c>
      <c r="F211" s="742">
        <v>1</v>
      </c>
      <c r="G211" s="742">
        <v>303</v>
      </c>
      <c r="I211" s="677">
        <f t="shared" si="4"/>
        <v>41</v>
      </c>
    </row>
    <row r="212" spans="2:9" ht="27" customHeight="1">
      <c r="B212" s="1390"/>
      <c r="C212" s="726" t="s">
        <v>33</v>
      </c>
      <c r="D212" s="678" t="s">
        <v>503</v>
      </c>
      <c r="E212" s="793" t="s">
        <v>668</v>
      </c>
      <c r="F212" s="742">
        <v>1</v>
      </c>
      <c r="G212" s="742">
        <v>320</v>
      </c>
      <c r="I212" s="677">
        <f t="shared" si="4"/>
        <v>31</v>
      </c>
    </row>
    <row r="213" spans="2:9" ht="40.5" customHeight="1">
      <c r="B213" s="1390"/>
      <c r="C213" s="728" t="s">
        <v>34</v>
      </c>
      <c r="D213" s="395" t="s">
        <v>509</v>
      </c>
      <c r="E213" s="805" t="s">
        <v>510</v>
      </c>
      <c r="F213" s="755">
        <v>1</v>
      </c>
      <c r="G213" s="755">
        <v>11000</v>
      </c>
      <c r="I213" s="677">
        <f t="shared" si="4"/>
        <v>38</v>
      </c>
    </row>
    <row r="214" spans="2:9" ht="27" customHeight="1">
      <c r="B214" s="1391"/>
      <c r="C214" s="727" t="s">
        <v>1544</v>
      </c>
      <c r="D214" s="433" t="s">
        <v>1545</v>
      </c>
      <c r="E214" s="810" t="s">
        <v>1546</v>
      </c>
      <c r="F214" s="761">
        <v>1</v>
      </c>
      <c r="G214" s="761">
        <v>30</v>
      </c>
      <c r="I214" s="677"/>
    </row>
    <row r="215" spans="2:9" ht="27" customHeight="1">
      <c r="B215" s="1259" t="s">
        <v>1838</v>
      </c>
      <c r="C215" s="900" t="s">
        <v>767</v>
      </c>
      <c r="D215" s="414" t="s">
        <v>768</v>
      </c>
      <c r="E215" s="817" t="s">
        <v>769</v>
      </c>
      <c r="F215" s="758">
        <v>3</v>
      </c>
      <c r="G215" s="758">
        <v>899</v>
      </c>
      <c r="I215" s="677">
        <f>LEN(E213)</f>
        <v>70</v>
      </c>
    </row>
    <row r="216" spans="2:9" s="691" customFormat="1" ht="27" customHeight="1">
      <c r="B216" s="1260"/>
      <c r="C216" s="956" t="s">
        <v>251</v>
      </c>
      <c r="D216" s="704" t="s">
        <v>1551</v>
      </c>
      <c r="E216" s="820" t="s">
        <v>1552</v>
      </c>
      <c r="F216" s="771">
        <v>1</v>
      </c>
      <c r="G216" s="771">
        <v>400</v>
      </c>
      <c r="I216" s="677">
        <f t="shared" si="4"/>
        <v>17</v>
      </c>
    </row>
    <row r="217" spans="2:9" ht="40.5" customHeight="1">
      <c r="B217" s="1261"/>
      <c r="C217" s="966" t="s">
        <v>42</v>
      </c>
      <c r="D217" s="693" t="s">
        <v>1721</v>
      </c>
      <c r="E217" s="809" t="s">
        <v>772</v>
      </c>
      <c r="F217" s="759">
        <v>1</v>
      </c>
      <c r="G217" s="759">
        <v>793</v>
      </c>
      <c r="I217" s="677" t="e">
        <f>LEN(#REF!)</f>
        <v>#REF!</v>
      </c>
    </row>
    <row r="218" spans="2:9" ht="0.75" customHeight="1">
      <c r="B218" s="948"/>
      <c r="C218" s="957"/>
      <c r="D218" s="702"/>
      <c r="E218" s="818"/>
      <c r="F218" s="766"/>
      <c r="G218" s="766"/>
      <c r="I218" s="677"/>
    </row>
    <row r="219" spans="2:9" ht="40.5" customHeight="1">
      <c r="B219" s="1389" t="s">
        <v>1224</v>
      </c>
      <c r="C219" s="965" t="s">
        <v>1830</v>
      </c>
      <c r="D219" s="688" t="s">
        <v>1722</v>
      </c>
      <c r="E219" s="806" t="s">
        <v>1723</v>
      </c>
      <c r="F219" s="757">
        <v>4</v>
      </c>
      <c r="G219" s="757">
        <v>2716</v>
      </c>
      <c r="I219" s="677"/>
    </row>
    <row r="220" spans="2:9" ht="27" customHeight="1">
      <c r="B220" s="1390"/>
      <c r="C220" s="1398" t="s">
        <v>43</v>
      </c>
      <c r="D220" s="395" t="s">
        <v>1571</v>
      </c>
      <c r="E220" s="805" t="s">
        <v>1573</v>
      </c>
      <c r="F220" s="749">
        <v>1</v>
      </c>
      <c r="G220" s="749">
        <v>210</v>
      </c>
      <c r="I220" s="677">
        <f>LEN(E217)</f>
        <v>37</v>
      </c>
    </row>
    <row r="221" spans="2:9" ht="27" customHeight="1">
      <c r="B221" s="1390"/>
      <c r="C221" s="1388"/>
      <c r="D221" s="395" t="s">
        <v>1572</v>
      </c>
      <c r="E221" s="805" t="s">
        <v>1574</v>
      </c>
      <c r="F221" s="749">
        <v>23</v>
      </c>
      <c r="G221" s="749">
        <v>673</v>
      </c>
      <c r="I221" s="677"/>
    </row>
    <row r="222" spans="2:9" ht="53.25" customHeight="1">
      <c r="B222" s="1390"/>
      <c r="C222" s="728" t="s">
        <v>777</v>
      </c>
      <c r="D222" s="678" t="s">
        <v>778</v>
      </c>
      <c r="E222" s="797" t="s">
        <v>1894</v>
      </c>
      <c r="F222" s="749">
        <v>36</v>
      </c>
      <c r="G222" s="749">
        <v>913</v>
      </c>
      <c r="I222" s="677" t="e">
        <f>LEN(#REF!)</f>
        <v>#REF!</v>
      </c>
    </row>
    <row r="223" spans="2:9" ht="27" customHeight="1">
      <c r="B223" s="1391"/>
      <c r="C223" s="727" t="s">
        <v>47</v>
      </c>
      <c r="D223" s="703" t="s">
        <v>535</v>
      </c>
      <c r="E223" s="819" t="s">
        <v>1594</v>
      </c>
      <c r="F223" s="846">
        <v>1</v>
      </c>
      <c r="G223" s="846">
        <v>117</v>
      </c>
      <c r="I223" s="677">
        <f t="shared" si="4"/>
        <v>116</v>
      </c>
    </row>
    <row r="224" spans="2:9" ht="27" customHeight="1">
      <c r="B224" s="1259" t="s">
        <v>898</v>
      </c>
      <c r="C224" s="731" t="s">
        <v>52</v>
      </c>
      <c r="D224" s="852" t="s">
        <v>541</v>
      </c>
      <c r="E224" s="835" t="s">
        <v>669</v>
      </c>
      <c r="F224" s="853">
        <v>1</v>
      </c>
      <c r="G224" s="853">
        <v>95</v>
      </c>
      <c r="I224" s="677">
        <f t="shared" si="4"/>
        <v>58</v>
      </c>
    </row>
    <row r="225" spans="2:9" ht="27" customHeight="1">
      <c r="B225" s="1260"/>
      <c r="C225" s="1398" t="s">
        <v>550</v>
      </c>
      <c r="D225" s="395" t="s">
        <v>549</v>
      </c>
      <c r="E225" s="805" t="s">
        <v>1781</v>
      </c>
      <c r="F225" s="749">
        <v>2</v>
      </c>
      <c r="G225" s="749">
        <v>70</v>
      </c>
      <c r="I225" s="677">
        <f t="shared" si="4"/>
        <v>25</v>
      </c>
    </row>
    <row r="226" spans="2:9" ht="27" customHeight="1">
      <c r="B226" s="1260"/>
      <c r="C226" s="1388"/>
      <c r="D226" s="395" t="s">
        <v>1635</v>
      </c>
      <c r="E226" s="805" t="s">
        <v>1782</v>
      </c>
      <c r="F226" s="749">
        <v>1</v>
      </c>
      <c r="G226" s="749">
        <v>58</v>
      </c>
      <c r="I226" s="677"/>
    </row>
    <row r="227" spans="2:9" ht="27" customHeight="1">
      <c r="B227" s="1260"/>
      <c r="C227" s="1398" t="s">
        <v>54</v>
      </c>
      <c r="D227" s="702" t="s">
        <v>551</v>
      </c>
      <c r="E227" s="818" t="s">
        <v>552</v>
      </c>
      <c r="F227" s="766">
        <v>95</v>
      </c>
      <c r="G227" s="766">
        <v>3458</v>
      </c>
      <c r="I227" s="677">
        <f>LEN(E225)</f>
        <v>30</v>
      </c>
    </row>
    <row r="228" spans="2:9" ht="27" customHeight="1">
      <c r="B228" s="1260"/>
      <c r="C228" s="1387"/>
      <c r="D228" s="678" t="s">
        <v>1638</v>
      </c>
      <c r="E228" s="793" t="s">
        <v>553</v>
      </c>
      <c r="F228" s="742">
        <v>1</v>
      </c>
      <c r="G228" s="742">
        <v>1209</v>
      </c>
      <c r="I228" s="677">
        <f t="shared" si="4"/>
        <v>33</v>
      </c>
    </row>
    <row r="229" spans="2:9" ht="40.5" customHeight="1">
      <c r="B229" s="1260"/>
      <c r="C229" s="1388"/>
      <c r="D229" s="678" t="s">
        <v>554</v>
      </c>
      <c r="E229" s="793" t="s">
        <v>670</v>
      </c>
      <c r="F229" s="742">
        <v>1</v>
      </c>
      <c r="G229" s="742">
        <v>233</v>
      </c>
      <c r="I229" s="677">
        <f t="shared" si="4"/>
        <v>27</v>
      </c>
    </row>
    <row r="230" spans="2:9" ht="27" customHeight="1">
      <c r="B230" s="1260"/>
      <c r="C230" s="1398" t="s">
        <v>55</v>
      </c>
      <c r="D230" s="376" t="s">
        <v>563</v>
      </c>
      <c r="E230" s="797" t="s">
        <v>564</v>
      </c>
      <c r="F230" s="746">
        <v>28</v>
      </c>
      <c r="G230" s="746">
        <v>1031</v>
      </c>
      <c r="I230" s="677">
        <f t="shared" si="4"/>
        <v>63</v>
      </c>
    </row>
    <row r="231" spans="2:9" ht="27" customHeight="1">
      <c r="B231" s="1260"/>
      <c r="C231" s="1388"/>
      <c r="D231" s="678" t="s">
        <v>565</v>
      </c>
      <c r="E231" s="793" t="s">
        <v>566</v>
      </c>
      <c r="F231" s="742">
        <v>1</v>
      </c>
      <c r="G231" s="742">
        <v>356</v>
      </c>
      <c r="I231" s="677">
        <f t="shared" si="4"/>
        <v>27</v>
      </c>
    </row>
    <row r="232" spans="2:9" ht="27" customHeight="1">
      <c r="B232" s="1260"/>
      <c r="C232" s="1398" t="s">
        <v>56</v>
      </c>
      <c r="D232" s="678" t="s">
        <v>387</v>
      </c>
      <c r="E232" s="793" t="s">
        <v>574</v>
      </c>
      <c r="F232" s="772">
        <v>1</v>
      </c>
      <c r="G232" s="772">
        <v>2529</v>
      </c>
      <c r="I232" s="677">
        <f t="shared" si="4"/>
        <v>31</v>
      </c>
    </row>
    <row r="233" spans="2:9" ht="27" customHeight="1">
      <c r="B233" s="1260"/>
      <c r="C233" s="1387"/>
      <c r="D233" s="678" t="s">
        <v>575</v>
      </c>
      <c r="E233" s="793" t="s">
        <v>576</v>
      </c>
      <c r="F233" s="772">
        <v>4</v>
      </c>
      <c r="G233" s="772">
        <v>48200</v>
      </c>
      <c r="I233" s="677">
        <f t="shared" si="4"/>
        <v>39</v>
      </c>
    </row>
    <row r="234" spans="2:9" ht="27" customHeight="1">
      <c r="B234" s="1260"/>
      <c r="C234" s="1388"/>
      <c r="D234" s="678" t="s">
        <v>577</v>
      </c>
      <c r="E234" s="807" t="s">
        <v>1150</v>
      </c>
      <c r="F234" s="747">
        <v>1</v>
      </c>
      <c r="G234" s="743">
        <v>361</v>
      </c>
      <c r="I234" s="677">
        <f t="shared" si="4"/>
        <v>48</v>
      </c>
    </row>
    <row r="235" spans="2:9" s="677" customFormat="1" ht="27" customHeight="1">
      <c r="B235" s="1260"/>
      <c r="C235" s="732" t="s">
        <v>252</v>
      </c>
      <c r="D235" s="854" t="s">
        <v>1152</v>
      </c>
      <c r="E235" s="395" t="s">
        <v>1650</v>
      </c>
      <c r="F235" s="856">
        <v>4</v>
      </c>
      <c r="G235" s="856" t="s">
        <v>442</v>
      </c>
      <c r="I235" s="677" t="e">
        <f>LEN(#REF!)</f>
        <v>#REF!</v>
      </c>
    </row>
    <row r="236" spans="2:9" ht="27" customHeight="1">
      <c r="B236" s="1260"/>
      <c r="C236" s="962" t="s">
        <v>60</v>
      </c>
      <c r="D236" s="678" t="s">
        <v>485</v>
      </c>
      <c r="E236" s="793" t="s">
        <v>1656</v>
      </c>
      <c r="F236" s="776">
        <v>1</v>
      </c>
      <c r="G236" s="776">
        <v>86</v>
      </c>
      <c r="I236" s="677">
        <f t="shared" si="4"/>
        <v>51</v>
      </c>
    </row>
    <row r="237" spans="2:9" ht="27" customHeight="1">
      <c r="B237" s="1260"/>
      <c r="C237" s="1398" t="s">
        <v>797</v>
      </c>
      <c r="D237" s="857" t="s">
        <v>798</v>
      </c>
      <c r="E237" s="822" t="s">
        <v>799</v>
      </c>
      <c r="F237" s="773">
        <v>1</v>
      </c>
      <c r="G237" s="755">
        <v>301</v>
      </c>
      <c r="I237" s="677">
        <f t="shared" si="4"/>
        <v>50</v>
      </c>
    </row>
    <row r="238" spans="2:9" ht="53.25" customHeight="1">
      <c r="B238" s="1260"/>
      <c r="C238" s="1388"/>
      <c r="D238" s="857" t="s">
        <v>800</v>
      </c>
      <c r="E238" s="822" t="s">
        <v>801</v>
      </c>
      <c r="F238" s="773">
        <v>1</v>
      </c>
      <c r="G238" s="755">
        <v>285</v>
      </c>
      <c r="I238" s="677">
        <f t="shared" si="4"/>
        <v>43</v>
      </c>
    </row>
    <row r="239" spans="2:9" ht="27" customHeight="1">
      <c r="B239" s="1260"/>
      <c r="C239" s="962" t="s">
        <v>612</v>
      </c>
      <c r="D239" s="720" t="s">
        <v>1661</v>
      </c>
      <c r="E239" s="823" t="s">
        <v>1662</v>
      </c>
      <c r="F239" s="768">
        <v>6</v>
      </c>
      <c r="G239" s="768">
        <v>317</v>
      </c>
      <c r="I239" s="677">
        <f t="shared" si="4"/>
        <v>104</v>
      </c>
    </row>
    <row r="240" spans="2:9" ht="40.5" customHeight="1">
      <c r="B240" s="1260"/>
      <c r="C240" s="711" t="s">
        <v>1179</v>
      </c>
      <c r="D240" s="376" t="s">
        <v>387</v>
      </c>
      <c r="E240" s="797" t="s">
        <v>1180</v>
      </c>
      <c r="F240" s="858">
        <v>1</v>
      </c>
      <c r="G240" s="746">
        <v>377</v>
      </c>
      <c r="H240" s="696"/>
      <c r="I240" s="677">
        <f t="shared" si="4"/>
        <v>38</v>
      </c>
    </row>
    <row r="241" spans="2:9" s="677" customFormat="1" ht="27" customHeight="1">
      <c r="B241" s="1261"/>
      <c r="C241" s="727" t="s">
        <v>630</v>
      </c>
      <c r="D241" s="433" t="s">
        <v>631</v>
      </c>
      <c r="E241" s="824" t="s">
        <v>632</v>
      </c>
      <c r="F241" s="761">
        <v>8</v>
      </c>
      <c r="G241" s="761">
        <v>156</v>
      </c>
      <c r="H241" s="698"/>
      <c r="I241" s="677">
        <f t="shared" si="4"/>
        <v>82</v>
      </c>
    </row>
    <row r="242" spans="2:9" ht="27" customHeight="1">
      <c r="B242" s="1432" t="s">
        <v>1810</v>
      </c>
      <c r="C242" s="1432"/>
      <c r="D242" s="1432"/>
      <c r="E242" s="1432"/>
      <c r="F242" s="1432"/>
      <c r="G242" s="1432"/>
      <c r="I242" s="677" t="e">
        <f>LEN(#REF!)</f>
        <v>#REF!</v>
      </c>
    </row>
    <row r="243" spans="2:9" s="675" customFormat="1" ht="27" customHeight="1">
      <c r="B243" s="1311" t="s">
        <v>237</v>
      </c>
      <c r="C243" s="1429"/>
      <c r="D243" s="701" t="s">
        <v>149</v>
      </c>
      <c r="E243" s="816" t="s">
        <v>150</v>
      </c>
      <c r="F243" s="674" t="s">
        <v>902</v>
      </c>
      <c r="G243" s="850" t="s">
        <v>148</v>
      </c>
      <c r="I243" s="677">
        <f t="shared" ref="I243:I275" si="5">LEN(E243)</f>
        <v>5</v>
      </c>
    </row>
    <row r="244" spans="2:9" s="677" customFormat="1" ht="27" customHeight="1">
      <c r="B244" s="1419" t="s">
        <v>0</v>
      </c>
      <c r="C244" s="1420"/>
      <c r="D244" s="968" t="s">
        <v>1290</v>
      </c>
      <c r="E244" s="1057" t="s">
        <v>1291</v>
      </c>
      <c r="F244" s="1174">
        <v>1</v>
      </c>
      <c r="G244" s="1174">
        <v>602</v>
      </c>
      <c r="I244" s="677">
        <f t="shared" si="5"/>
        <v>34</v>
      </c>
    </row>
    <row r="245" spans="2:9" s="677" customFormat="1" ht="0.75" customHeight="1">
      <c r="B245" s="1172"/>
      <c r="C245" s="1173"/>
      <c r="D245" s="702"/>
      <c r="E245" s="827"/>
      <c r="F245" s="765"/>
      <c r="G245" s="765"/>
    </row>
    <row r="246" spans="2:9" s="677" customFormat="1" ht="27" customHeight="1">
      <c r="B246" s="1407" t="s">
        <v>1925</v>
      </c>
      <c r="C246" s="1408"/>
      <c r="D246" s="688" t="s">
        <v>927</v>
      </c>
      <c r="E246" s="817" t="s">
        <v>928</v>
      </c>
      <c r="F246" s="758">
        <v>11</v>
      </c>
      <c r="G246" s="758">
        <v>763</v>
      </c>
      <c r="I246" s="677">
        <f t="shared" si="5"/>
        <v>39</v>
      </c>
    </row>
    <row r="247" spans="2:9" s="677" customFormat="1" ht="27" customHeight="1">
      <c r="B247" s="1409"/>
      <c r="C247" s="1410"/>
      <c r="D247" s="678" t="s">
        <v>1292</v>
      </c>
      <c r="E247" s="797" t="s">
        <v>1293</v>
      </c>
      <c r="F247" s="746">
        <v>1</v>
      </c>
      <c r="G247" s="746">
        <v>745</v>
      </c>
      <c r="I247" s="677">
        <f t="shared" si="5"/>
        <v>54</v>
      </c>
    </row>
    <row r="248" spans="2:9" s="677" customFormat="1" ht="27" customHeight="1">
      <c r="B248" s="1411"/>
      <c r="C248" s="1412"/>
      <c r="D248" s="706" t="s">
        <v>1294</v>
      </c>
      <c r="E248" s="819" t="s">
        <v>1295</v>
      </c>
      <c r="F248" s="767">
        <v>24</v>
      </c>
      <c r="G248" s="767">
        <v>669</v>
      </c>
      <c r="I248" s="677">
        <f t="shared" si="5"/>
        <v>13</v>
      </c>
    </row>
    <row r="249" spans="2:9" s="677" customFormat="1" ht="27" customHeight="1">
      <c r="B249" s="1389" t="s">
        <v>900</v>
      </c>
      <c r="C249" s="942" t="s">
        <v>955</v>
      </c>
      <c r="D249" s="414" t="s">
        <v>389</v>
      </c>
      <c r="E249" s="826" t="s">
        <v>956</v>
      </c>
      <c r="F249" s="758">
        <v>24</v>
      </c>
      <c r="G249" s="758">
        <v>1374</v>
      </c>
      <c r="I249" s="677">
        <f t="shared" si="5"/>
        <v>37</v>
      </c>
    </row>
    <row r="250" spans="2:9" s="677" customFormat="1" ht="40.5" customHeight="1">
      <c r="B250" s="1390"/>
      <c r="C250" s="1413" t="s">
        <v>249</v>
      </c>
      <c r="D250" s="684" t="s">
        <v>965</v>
      </c>
      <c r="E250" s="798" t="s">
        <v>704</v>
      </c>
      <c r="F250" s="747">
        <v>2</v>
      </c>
      <c r="G250" s="747">
        <f>223+201</f>
        <v>424</v>
      </c>
      <c r="I250" s="677">
        <f t="shared" si="5"/>
        <v>67</v>
      </c>
    </row>
    <row r="251" spans="2:9" s="677" customFormat="1" ht="27" customHeight="1">
      <c r="B251" s="1390"/>
      <c r="C251" s="1426"/>
      <c r="D251" s="678" t="s">
        <v>1330</v>
      </c>
      <c r="E251" s="797" t="s">
        <v>1822</v>
      </c>
      <c r="F251" s="760">
        <v>1</v>
      </c>
      <c r="G251" s="760">
        <v>229</v>
      </c>
      <c r="I251" s="677">
        <f t="shared" si="5"/>
        <v>24</v>
      </c>
    </row>
    <row r="252" spans="2:9" ht="27" customHeight="1">
      <c r="B252" s="1390"/>
      <c r="C252" s="1398" t="s">
        <v>6</v>
      </c>
      <c r="D252" s="395" t="s">
        <v>1864</v>
      </c>
      <c r="E252" s="805" t="s">
        <v>1865</v>
      </c>
      <c r="F252" s="749">
        <v>1</v>
      </c>
      <c r="G252" s="749">
        <v>94</v>
      </c>
      <c r="I252" s="677">
        <f t="shared" si="5"/>
        <v>29</v>
      </c>
    </row>
    <row r="253" spans="2:9" ht="27" customHeight="1">
      <c r="B253" s="1390"/>
      <c r="C253" s="1388"/>
      <c r="D253" s="395" t="s">
        <v>413</v>
      </c>
      <c r="E253" s="800" t="s">
        <v>1866</v>
      </c>
      <c r="F253" s="749">
        <v>18</v>
      </c>
      <c r="G253" s="749">
        <v>490</v>
      </c>
      <c r="I253" s="677">
        <f t="shared" si="5"/>
        <v>27</v>
      </c>
    </row>
    <row r="254" spans="2:9" s="370" customFormat="1" ht="40.5" customHeight="1">
      <c r="B254" s="1390"/>
      <c r="C254" s="733" t="s">
        <v>862</v>
      </c>
      <c r="D254" s="376" t="s">
        <v>831</v>
      </c>
      <c r="E254" s="797" t="s">
        <v>832</v>
      </c>
      <c r="F254" s="769">
        <v>3</v>
      </c>
      <c r="G254" s="769">
        <v>49</v>
      </c>
      <c r="I254" s="677">
        <f t="shared" si="5"/>
        <v>66</v>
      </c>
    </row>
    <row r="255" spans="2:9" ht="27" customHeight="1">
      <c r="B255" s="1390"/>
      <c r="C255" s="734" t="s">
        <v>388</v>
      </c>
      <c r="D255" s="692" t="s">
        <v>389</v>
      </c>
      <c r="E255" s="807" t="s">
        <v>999</v>
      </c>
      <c r="F255" s="748">
        <v>15</v>
      </c>
      <c r="G255" s="748">
        <v>402</v>
      </c>
      <c r="I255" s="677">
        <f t="shared" si="5"/>
        <v>49</v>
      </c>
    </row>
    <row r="256" spans="2:9" s="677" customFormat="1" ht="27" customHeight="1">
      <c r="B256" s="1390"/>
      <c r="C256" s="1402" t="s">
        <v>728</v>
      </c>
      <c r="D256" s="687" t="s">
        <v>396</v>
      </c>
      <c r="E256" s="803" t="s">
        <v>1014</v>
      </c>
      <c r="F256" s="751">
        <v>23</v>
      </c>
      <c r="G256" s="751">
        <v>1106</v>
      </c>
      <c r="I256" s="677">
        <f t="shared" si="5"/>
        <v>57</v>
      </c>
    </row>
    <row r="257" spans="2:9" s="677" customFormat="1" ht="27" customHeight="1">
      <c r="B257" s="1390"/>
      <c r="C257" s="1402"/>
      <c r="D257" s="678" t="s">
        <v>1015</v>
      </c>
      <c r="E257" s="797" t="s">
        <v>1016</v>
      </c>
      <c r="F257" s="749">
        <v>1</v>
      </c>
      <c r="G257" s="749">
        <v>55</v>
      </c>
      <c r="I257" s="677">
        <f t="shared" si="5"/>
        <v>25</v>
      </c>
    </row>
    <row r="258" spans="2:9" s="677" customFormat="1" ht="27" customHeight="1">
      <c r="B258" s="1390"/>
      <c r="C258" s="1402"/>
      <c r="D258" s="678" t="s">
        <v>1017</v>
      </c>
      <c r="E258" s="797" t="s">
        <v>1018</v>
      </c>
      <c r="F258" s="749">
        <v>1</v>
      </c>
      <c r="G258" s="749">
        <v>138</v>
      </c>
      <c r="I258" s="677">
        <f t="shared" si="5"/>
        <v>31</v>
      </c>
    </row>
    <row r="259" spans="2:9" s="677" customFormat="1" ht="27" customHeight="1">
      <c r="B259" s="1390"/>
      <c r="C259" s="1402"/>
      <c r="D259" s="667" t="s">
        <v>1376</v>
      </c>
      <c r="E259" s="805" t="s">
        <v>1377</v>
      </c>
      <c r="F259" s="768">
        <v>1</v>
      </c>
      <c r="G259" s="768">
        <v>131</v>
      </c>
      <c r="I259" s="677">
        <f t="shared" si="5"/>
        <v>36</v>
      </c>
    </row>
    <row r="260" spans="2:9" ht="27" customHeight="1">
      <c r="B260" s="1391"/>
      <c r="C260" s="727" t="s">
        <v>14</v>
      </c>
      <c r="D260" s="433" t="s">
        <v>413</v>
      </c>
      <c r="E260" s="810" t="s">
        <v>414</v>
      </c>
      <c r="F260" s="863">
        <v>11</v>
      </c>
      <c r="G260" s="863">
        <v>258</v>
      </c>
      <c r="I260" s="677">
        <f t="shared" si="5"/>
        <v>34</v>
      </c>
    </row>
    <row r="261" spans="2:9" ht="27" customHeight="1">
      <c r="B261" s="1389" t="s">
        <v>893</v>
      </c>
      <c r="C261" s="735" t="s">
        <v>418</v>
      </c>
      <c r="D261" s="864" t="s">
        <v>413</v>
      </c>
      <c r="E261" s="865" t="s">
        <v>419</v>
      </c>
      <c r="F261" s="866">
        <v>44</v>
      </c>
      <c r="G261" s="866">
        <v>2132</v>
      </c>
      <c r="I261" s="677">
        <f t="shared" si="5"/>
        <v>48</v>
      </c>
    </row>
    <row r="262" spans="2:9" s="677" customFormat="1" ht="27" customHeight="1">
      <c r="B262" s="1390"/>
      <c r="C262" s="1402" t="s">
        <v>17</v>
      </c>
      <c r="D262" s="678" t="s">
        <v>1035</v>
      </c>
      <c r="E262" s="793" t="s">
        <v>1036</v>
      </c>
      <c r="F262" s="746">
        <v>11</v>
      </c>
      <c r="G262" s="746">
        <v>96</v>
      </c>
      <c r="I262" s="677">
        <f t="shared" si="5"/>
        <v>28</v>
      </c>
    </row>
    <row r="263" spans="2:9" s="677" customFormat="1" ht="27" customHeight="1">
      <c r="B263" s="1390"/>
      <c r="C263" s="1402"/>
      <c r="D263" s="678" t="s">
        <v>1426</v>
      </c>
      <c r="E263" s="797" t="s">
        <v>1427</v>
      </c>
      <c r="F263" s="774">
        <v>20</v>
      </c>
      <c r="G263" s="749">
        <v>479</v>
      </c>
      <c r="I263" s="677">
        <f t="shared" si="5"/>
        <v>28</v>
      </c>
    </row>
    <row r="264" spans="2:9" s="677" customFormat="1" ht="27" customHeight="1">
      <c r="B264" s="1390"/>
      <c r="C264" s="1402"/>
      <c r="D264" s="376" t="s">
        <v>1428</v>
      </c>
      <c r="E264" s="797" t="s">
        <v>1429</v>
      </c>
      <c r="F264" s="774">
        <v>12</v>
      </c>
      <c r="G264" s="749">
        <v>161</v>
      </c>
      <c r="I264" s="677">
        <f t="shared" si="5"/>
        <v>29</v>
      </c>
    </row>
    <row r="265" spans="2:9" ht="27" customHeight="1">
      <c r="B265" s="1390"/>
      <c r="C265" s="726" t="s">
        <v>18</v>
      </c>
      <c r="D265" s="678" t="s">
        <v>423</v>
      </c>
      <c r="E265" s="793" t="s">
        <v>1041</v>
      </c>
      <c r="F265" s="742">
        <v>1</v>
      </c>
      <c r="G265" s="742">
        <v>107</v>
      </c>
      <c r="I265" s="677">
        <f t="shared" si="5"/>
        <v>27</v>
      </c>
    </row>
    <row r="266" spans="2:9" s="677" customFormat="1" ht="27" customHeight="1">
      <c r="B266" s="1390"/>
      <c r="C266" s="1402" t="s">
        <v>20</v>
      </c>
      <c r="D266" s="376" t="s">
        <v>1048</v>
      </c>
      <c r="E266" s="797" t="s">
        <v>1049</v>
      </c>
      <c r="F266" s="746">
        <v>1</v>
      </c>
      <c r="G266" s="746">
        <v>26</v>
      </c>
      <c r="I266" s="677">
        <f t="shared" si="5"/>
        <v>40</v>
      </c>
    </row>
    <row r="267" spans="2:9" s="677" customFormat="1" ht="40.5" customHeight="1">
      <c r="B267" s="1390"/>
      <c r="C267" s="1402"/>
      <c r="D267" s="678" t="s">
        <v>1688</v>
      </c>
      <c r="E267" s="797" t="s">
        <v>1689</v>
      </c>
      <c r="F267" s="746">
        <v>1</v>
      </c>
      <c r="G267" s="746">
        <v>300</v>
      </c>
      <c r="I267" s="677">
        <f t="shared" si="5"/>
        <v>62</v>
      </c>
    </row>
    <row r="268" spans="2:9" s="677" customFormat="1" ht="27" customHeight="1">
      <c r="B268" s="1390"/>
      <c r="C268" s="1402" t="s">
        <v>1467</v>
      </c>
      <c r="D268" s="678" t="s">
        <v>1468</v>
      </c>
      <c r="E268" s="793" t="s">
        <v>1471</v>
      </c>
      <c r="F268" s="746">
        <v>8</v>
      </c>
      <c r="G268" s="746">
        <v>274</v>
      </c>
    </row>
    <row r="269" spans="2:9" s="677" customFormat="1" ht="27" customHeight="1">
      <c r="B269" s="1390"/>
      <c r="C269" s="1402"/>
      <c r="D269" s="678" t="s">
        <v>1469</v>
      </c>
      <c r="E269" s="793" t="s">
        <v>1472</v>
      </c>
      <c r="F269" s="746">
        <v>4</v>
      </c>
      <c r="G269" s="746">
        <v>84</v>
      </c>
    </row>
    <row r="270" spans="2:9" s="677" customFormat="1" ht="27" customHeight="1">
      <c r="B270" s="1391"/>
      <c r="C270" s="1403"/>
      <c r="D270" s="693" t="s">
        <v>1470</v>
      </c>
      <c r="E270" s="809" t="s">
        <v>1473</v>
      </c>
      <c r="F270" s="775">
        <v>1</v>
      </c>
      <c r="G270" s="775">
        <v>43</v>
      </c>
    </row>
    <row r="271" spans="2:9" s="677" customFormat="1" ht="0.75" customHeight="1">
      <c r="B271" s="955"/>
      <c r="C271" s="963"/>
      <c r="D271" s="702"/>
      <c r="E271" s="818"/>
      <c r="F271" s="765"/>
      <c r="G271" s="765"/>
    </row>
    <row r="272" spans="2:9" ht="27" customHeight="1">
      <c r="B272" s="1389" t="s">
        <v>1831</v>
      </c>
      <c r="C272" s="1401" t="s">
        <v>24</v>
      </c>
      <c r="D272" s="440" t="s">
        <v>413</v>
      </c>
      <c r="E272" s="851" t="s">
        <v>754</v>
      </c>
      <c r="F272" s="868">
        <v>11</v>
      </c>
      <c r="G272" s="868">
        <v>383</v>
      </c>
      <c r="I272" s="677">
        <f t="shared" si="5"/>
        <v>30</v>
      </c>
    </row>
    <row r="273" spans="2:9" ht="27" customHeight="1">
      <c r="B273" s="1390"/>
      <c r="C273" s="1399"/>
      <c r="D273" s="395" t="s">
        <v>452</v>
      </c>
      <c r="E273" s="805" t="s">
        <v>453</v>
      </c>
      <c r="F273" s="749">
        <v>4</v>
      </c>
      <c r="G273" s="749">
        <v>54</v>
      </c>
      <c r="I273" s="677">
        <f t="shared" si="5"/>
        <v>24</v>
      </c>
    </row>
    <row r="274" spans="2:9" ht="27" customHeight="1">
      <c r="B274" s="1390"/>
      <c r="C274" s="1399" t="s">
        <v>27</v>
      </c>
      <c r="D274" s="395" t="s">
        <v>413</v>
      </c>
      <c r="E274" s="805" t="s">
        <v>468</v>
      </c>
      <c r="F274" s="755">
        <v>11</v>
      </c>
      <c r="G274" s="755">
        <v>334</v>
      </c>
      <c r="I274" s="677">
        <f t="shared" si="5"/>
        <v>60</v>
      </c>
    </row>
    <row r="275" spans="2:9" ht="27" customHeight="1">
      <c r="B275" s="1390"/>
      <c r="C275" s="1399"/>
      <c r="D275" s="395" t="s">
        <v>469</v>
      </c>
      <c r="E275" s="805" t="s">
        <v>470</v>
      </c>
      <c r="F275" s="755">
        <v>11</v>
      </c>
      <c r="G275" s="755">
        <v>450</v>
      </c>
      <c r="I275" s="677">
        <f t="shared" si="5"/>
        <v>62</v>
      </c>
    </row>
    <row r="276" spans="2:9" ht="27" customHeight="1">
      <c r="B276" s="1390"/>
      <c r="C276" s="726" t="s">
        <v>30</v>
      </c>
      <c r="D276" s="678" t="s">
        <v>491</v>
      </c>
      <c r="E276" s="793" t="s">
        <v>671</v>
      </c>
      <c r="F276" s="742">
        <v>1</v>
      </c>
      <c r="G276" s="742">
        <v>15</v>
      </c>
      <c r="I276" s="677">
        <f t="shared" ref="I276:I298" si="6">LEN(E276)</f>
        <v>35</v>
      </c>
    </row>
    <row r="277" spans="2:9" s="677" customFormat="1" ht="27" customHeight="1">
      <c r="B277" s="1390"/>
      <c r="C277" s="729" t="s">
        <v>494</v>
      </c>
      <c r="D277" s="678" t="s">
        <v>495</v>
      </c>
      <c r="E277" s="797" t="s">
        <v>1531</v>
      </c>
      <c r="F277" s="749">
        <v>7</v>
      </c>
      <c r="G277" s="749">
        <v>65</v>
      </c>
      <c r="I277" s="677">
        <f t="shared" si="6"/>
        <v>20</v>
      </c>
    </row>
    <row r="278" spans="2:9" ht="27" customHeight="1">
      <c r="B278" s="1390"/>
      <c r="C278" s="962" t="s">
        <v>34</v>
      </c>
      <c r="D278" s="395" t="s">
        <v>1078</v>
      </c>
      <c r="E278" s="805" t="s">
        <v>672</v>
      </c>
      <c r="F278" s="755">
        <v>6</v>
      </c>
      <c r="G278" s="755">
        <v>106</v>
      </c>
      <c r="I278" s="677">
        <f t="shared" si="6"/>
        <v>43</v>
      </c>
    </row>
    <row r="279" spans="2:9" ht="27" customHeight="1">
      <c r="B279" s="1391"/>
      <c r="C279" s="966" t="s">
        <v>515</v>
      </c>
      <c r="D279" s="693" t="s">
        <v>413</v>
      </c>
      <c r="E279" s="809" t="s">
        <v>676</v>
      </c>
      <c r="F279" s="759">
        <v>5</v>
      </c>
      <c r="G279" s="759">
        <v>32</v>
      </c>
      <c r="I279" s="677">
        <f t="shared" si="6"/>
        <v>29</v>
      </c>
    </row>
    <row r="280" spans="2:9" ht="27" customHeight="1">
      <c r="B280" s="1389" t="s">
        <v>897</v>
      </c>
      <c r="C280" s="1401" t="s">
        <v>524</v>
      </c>
      <c r="D280" s="688" t="s">
        <v>526</v>
      </c>
      <c r="E280" s="806" t="s">
        <v>673</v>
      </c>
      <c r="F280" s="757">
        <v>5</v>
      </c>
      <c r="G280" s="757">
        <v>128</v>
      </c>
      <c r="I280" s="677">
        <f t="shared" si="6"/>
        <v>51</v>
      </c>
    </row>
    <row r="281" spans="2:9" ht="27" customHeight="1">
      <c r="B281" s="1390"/>
      <c r="C281" s="1399"/>
      <c r="D281" s="678" t="s">
        <v>527</v>
      </c>
      <c r="E281" s="793" t="s">
        <v>528</v>
      </c>
      <c r="F281" s="742">
        <v>1</v>
      </c>
      <c r="G281" s="742">
        <v>20</v>
      </c>
      <c r="I281" s="677">
        <f t="shared" si="6"/>
        <v>58</v>
      </c>
    </row>
    <row r="282" spans="2:9" ht="27" customHeight="1">
      <c r="B282" s="1390"/>
      <c r="C282" s="939" t="s">
        <v>253</v>
      </c>
      <c r="D282" s="667" t="s">
        <v>1088</v>
      </c>
      <c r="E282" s="802" t="s">
        <v>1089</v>
      </c>
      <c r="F282" s="750">
        <v>11</v>
      </c>
      <c r="G282" s="750">
        <v>296</v>
      </c>
      <c r="I282" s="677">
        <f t="shared" si="6"/>
        <v>37</v>
      </c>
    </row>
    <row r="283" spans="2:9" s="677" customFormat="1" ht="27" customHeight="1">
      <c r="B283" s="1390"/>
      <c r="C283" s="1402" t="s">
        <v>47</v>
      </c>
      <c r="D283" s="376" t="s">
        <v>438</v>
      </c>
      <c r="E283" s="797" t="s">
        <v>1595</v>
      </c>
      <c r="F283" s="749">
        <v>4</v>
      </c>
      <c r="G283" s="749">
        <v>37</v>
      </c>
      <c r="I283" s="677">
        <f t="shared" si="6"/>
        <v>57</v>
      </c>
    </row>
    <row r="284" spans="2:9" s="677" customFormat="1" ht="27" customHeight="1">
      <c r="B284" s="1390"/>
      <c r="C284" s="1402"/>
      <c r="D284" s="376" t="s">
        <v>1110</v>
      </c>
      <c r="E284" s="797" t="s">
        <v>1111</v>
      </c>
      <c r="F284" s="749">
        <v>1</v>
      </c>
      <c r="G284" s="749">
        <v>50</v>
      </c>
      <c r="I284" s="677">
        <f t="shared" si="6"/>
        <v>59</v>
      </c>
    </row>
    <row r="285" spans="2:9" s="677" customFormat="1" ht="40.5" customHeight="1">
      <c r="B285" s="1390"/>
      <c r="C285" s="1433" t="s">
        <v>1611</v>
      </c>
      <c r="D285" s="685" t="s">
        <v>1605</v>
      </c>
      <c r="E285" s="799" t="s">
        <v>1608</v>
      </c>
      <c r="F285" s="907">
        <v>6</v>
      </c>
      <c r="G285" s="907">
        <v>33</v>
      </c>
      <c r="I285" s="677">
        <f t="shared" si="6"/>
        <v>63</v>
      </c>
    </row>
    <row r="286" spans="2:9" s="677" customFormat="1" ht="53.25" customHeight="1">
      <c r="B286" s="1390"/>
      <c r="C286" s="1434"/>
      <c r="D286" s="376" t="s">
        <v>1606</v>
      </c>
      <c r="E286" s="797" t="s">
        <v>1609</v>
      </c>
      <c r="F286" s="768">
        <v>12</v>
      </c>
      <c r="G286" s="768">
        <v>59</v>
      </c>
      <c r="I286" s="677">
        <f t="shared" si="6"/>
        <v>93</v>
      </c>
    </row>
    <row r="287" spans="2:9" s="677" customFormat="1" ht="27" customHeight="1">
      <c r="B287" s="1391"/>
      <c r="C287" s="1435"/>
      <c r="D287" s="705" t="s">
        <v>1607</v>
      </c>
      <c r="E287" s="821" t="s">
        <v>1610</v>
      </c>
      <c r="F287" s="845">
        <v>12</v>
      </c>
      <c r="G287" s="845">
        <v>49</v>
      </c>
      <c r="I287" s="677">
        <f t="shared" si="6"/>
        <v>31</v>
      </c>
    </row>
    <row r="288" spans="2:9" ht="27" customHeight="1">
      <c r="B288" s="1389" t="s">
        <v>899</v>
      </c>
      <c r="C288" s="731" t="s">
        <v>52</v>
      </c>
      <c r="D288" s="688" t="s">
        <v>542</v>
      </c>
      <c r="E288" s="806" t="s">
        <v>1132</v>
      </c>
      <c r="F288" s="757">
        <v>1</v>
      </c>
      <c r="G288" s="757">
        <v>387</v>
      </c>
      <c r="I288" s="677">
        <f t="shared" si="6"/>
        <v>50</v>
      </c>
    </row>
    <row r="289" spans="2:9" ht="27" customHeight="1">
      <c r="B289" s="1390"/>
      <c r="C289" s="726" t="s">
        <v>567</v>
      </c>
      <c r="D289" s="678" t="s">
        <v>542</v>
      </c>
      <c r="E289" s="793" t="s">
        <v>674</v>
      </c>
      <c r="F289" s="742">
        <v>10</v>
      </c>
      <c r="G289" s="742">
        <v>278</v>
      </c>
      <c r="I289" s="677">
        <f t="shared" si="6"/>
        <v>41</v>
      </c>
    </row>
    <row r="290" spans="2:9" ht="81" customHeight="1">
      <c r="B290" s="1390"/>
      <c r="C290" s="726" t="s">
        <v>252</v>
      </c>
      <c r="D290" s="666" t="s">
        <v>413</v>
      </c>
      <c r="E290" s="813" t="s">
        <v>1153</v>
      </c>
      <c r="F290" s="746">
        <v>42</v>
      </c>
      <c r="G290" s="746">
        <v>733</v>
      </c>
      <c r="I290" s="677">
        <f t="shared" si="6"/>
        <v>163</v>
      </c>
    </row>
    <row r="291" spans="2:9" ht="27" customHeight="1">
      <c r="B291" s="1390"/>
      <c r="C291" s="726" t="s">
        <v>58</v>
      </c>
      <c r="D291" s="678" t="s">
        <v>589</v>
      </c>
      <c r="E291" s="793" t="s">
        <v>590</v>
      </c>
      <c r="F291" s="742">
        <v>11</v>
      </c>
      <c r="G291" s="742">
        <v>240</v>
      </c>
      <c r="I291" s="677">
        <f t="shared" si="6"/>
        <v>36</v>
      </c>
    </row>
    <row r="292" spans="2:9" ht="27" customHeight="1">
      <c r="B292" s="1390"/>
      <c r="C292" s="726" t="s">
        <v>59</v>
      </c>
      <c r="D292" s="678" t="s">
        <v>413</v>
      </c>
      <c r="E292" s="793" t="s">
        <v>604</v>
      </c>
      <c r="F292" s="742">
        <v>22</v>
      </c>
      <c r="G292" s="742">
        <v>1030</v>
      </c>
      <c r="I292" s="677">
        <f t="shared" si="6"/>
        <v>43</v>
      </c>
    </row>
    <row r="293" spans="2:9" ht="27" customHeight="1">
      <c r="B293" s="1390"/>
      <c r="C293" s="726" t="s">
        <v>60</v>
      </c>
      <c r="D293" s="376" t="s">
        <v>1169</v>
      </c>
      <c r="E293" s="797" t="s">
        <v>1170</v>
      </c>
      <c r="F293" s="776">
        <v>12</v>
      </c>
      <c r="G293" s="776">
        <v>343</v>
      </c>
      <c r="I293" s="677">
        <f t="shared" si="6"/>
        <v>30</v>
      </c>
    </row>
    <row r="294" spans="2:9" ht="27" customHeight="1">
      <c r="B294" s="1390"/>
      <c r="C294" s="726" t="s">
        <v>797</v>
      </c>
      <c r="D294" s="720" t="s">
        <v>413</v>
      </c>
      <c r="E294" s="793" t="s">
        <v>1173</v>
      </c>
      <c r="F294" s="867">
        <v>11</v>
      </c>
      <c r="G294" s="742">
        <v>185</v>
      </c>
      <c r="I294" s="677">
        <f t="shared" si="6"/>
        <v>59</v>
      </c>
    </row>
    <row r="295" spans="2:9" ht="27" customHeight="1">
      <c r="B295" s="1390"/>
      <c r="C295" s="726" t="s">
        <v>613</v>
      </c>
      <c r="D295" s="720" t="s">
        <v>413</v>
      </c>
      <c r="E295" s="793" t="s">
        <v>675</v>
      </c>
      <c r="F295" s="768">
        <v>24</v>
      </c>
      <c r="G295" s="768">
        <v>576</v>
      </c>
      <c r="I295" s="677">
        <f t="shared" si="6"/>
        <v>43</v>
      </c>
    </row>
    <row r="296" spans="2:9" s="677" customFormat="1" ht="40.5" customHeight="1">
      <c r="B296" s="1391"/>
      <c r="C296" s="875" t="s">
        <v>1179</v>
      </c>
      <c r="D296" s="1018" t="s">
        <v>1181</v>
      </c>
      <c r="E296" s="821" t="s">
        <v>1182</v>
      </c>
      <c r="F296" s="1019">
        <v>11</v>
      </c>
      <c r="G296" s="775">
        <v>680</v>
      </c>
      <c r="I296" s="677">
        <f t="shared" si="6"/>
        <v>81</v>
      </c>
    </row>
    <row r="297" spans="2:9" s="677" customFormat="1" ht="0.75" customHeight="1">
      <c r="B297" s="955"/>
      <c r="C297" s="961"/>
      <c r="D297" s="1016"/>
      <c r="E297" s="827"/>
      <c r="F297" s="1017"/>
      <c r="G297" s="765"/>
    </row>
    <row r="298" spans="2:9" ht="40.5" customHeight="1">
      <c r="B298" s="878" t="s">
        <v>1834</v>
      </c>
      <c r="C298" s="949" t="s">
        <v>256</v>
      </c>
      <c r="D298" s="908" t="s">
        <v>802</v>
      </c>
      <c r="E298" s="909" t="s">
        <v>809</v>
      </c>
      <c r="F298" s="893">
        <v>11</v>
      </c>
      <c r="G298" s="893">
        <v>174</v>
      </c>
      <c r="I298" s="677">
        <f t="shared" si="6"/>
        <v>69</v>
      </c>
    </row>
    <row r="299" spans="2:9" ht="27" customHeight="1">
      <c r="B299" s="1432" t="s">
        <v>1811</v>
      </c>
      <c r="C299" s="1432"/>
      <c r="D299" s="1432"/>
      <c r="E299" s="1432"/>
      <c r="F299" s="1432"/>
      <c r="G299" s="1432"/>
      <c r="I299" s="677" t="e">
        <f>LEN(#REF!)</f>
        <v>#REF!</v>
      </c>
    </row>
    <row r="300" spans="2:9" s="895" customFormat="1" ht="27" customHeight="1">
      <c r="B300" s="1280" t="s">
        <v>237</v>
      </c>
      <c r="C300" s="1282"/>
      <c r="D300" s="936" t="s">
        <v>149</v>
      </c>
      <c r="E300" s="888" t="s">
        <v>150</v>
      </c>
      <c r="F300" s="892" t="s">
        <v>902</v>
      </c>
      <c r="G300" s="890" t="s">
        <v>148</v>
      </c>
      <c r="I300" s="896">
        <f t="shared" ref="I300:I359" si="7">LEN(E300)</f>
        <v>5</v>
      </c>
    </row>
    <row r="301" spans="2:9" s="677" customFormat="1" ht="27" customHeight="1">
      <c r="B301" s="1407" t="s">
        <v>0</v>
      </c>
      <c r="C301" s="1408"/>
      <c r="D301" s="688" t="s">
        <v>929</v>
      </c>
      <c r="E301" s="817" t="s">
        <v>930</v>
      </c>
      <c r="F301" s="758">
        <v>4</v>
      </c>
      <c r="G301" s="758">
        <v>69</v>
      </c>
      <c r="I301" s="677">
        <f t="shared" si="7"/>
        <v>28</v>
      </c>
    </row>
    <row r="302" spans="2:9" s="677" customFormat="1" ht="27" customHeight="1">
      <c r="B302" s="1409"/>
      <c r="C302" s="1410"/>
      <c r="D302" s="376" t="s">
        <v>1296</v>
      </c>
      <c r="E302" s="797" t="s">
        <v>1297</v>
      </c>
      <c r="F302" s="746">
        <v>1</v>
      </c>
      <c r="G302" s="746">
        <v>11</v>
      </c>
      <c r="I302" s="677">
        <f t="shared" si="7"/>
        <v>34</v>
      </c>
    </row>
    <row r="303" spans="2:9" s="677" customFormat="1" ht="27" customHeight="1">
      <c r="B303" s="1411"/>
      <c r="C303" s="1412"/>
      <c r="D303" s="705" t="s">
        <v>1298</v>
      </c>
      <c r="E303" s="821" t="s">
        <v>1299</v>
      </c>
      <c r="F303" s="775">
        <v>1</v>
      </c>
      <c r="G303" s="775">
        <v>16</v>
      </c>
      <c r="I303" s="677">
        <f t="shared" si="7"/>
        <v>45</v>
      </c>
    </row>
    <row r="304" spans="2:9" ht="27" customHeight="1">
      <c r="B304" s="1416" t="s">
        <v>896</v>
      </c>
      <c r="C304" s="735" t="s">
        <v>4</v>
      </c>
      <c r="D304" s="414" t="s">
        <v>957</v>
      </c>
      <c r="E304" s="817" t="s">
        <v>958</v>
      </c>
      <c r="F304" s="758">
        <v>74</v>
      </c>
      <c r="G304" s="758">
        <v>527</v>
      </c>
      <c r="I304" s="677">
        <f t="shared" si="7"/>
        <v>35</v>
      </c>
    </row>
    <row r="305" spans="2:9" ht="27" customHeight="1">
      <c r="B305" s="1417"/>
      <c r="C305" s="729" t="s">
        <v>249</v>
      </c>
      <c r="D305" s="678" t="s">
        <v>966</v>
      </c>
      <c r="E305" s="793" t="s">
        <v>705</v>
      </c>
      <c r="F305" s="742">
        <v>1</v>
      </c>
      <c r="G305" s="742">
        <v>6115</v>
      </c>
      <c r="I305" s="677">
        <f t="shared" si="7"/>
        <v>54</v>
      </c>
    </row>
    <row r="306" spans="2:9" ht="27" customHeight="1">
      <c r="B306" s="1417"/>
      <c r="C306" s="726" t="s">
        <v>10</v>
      </c>
      <c r="D306" s="678" t="s">
        <v>390</v>
      </c>
      <c r="E306" s="793" t="s">
        <v>391</v>
      </c>
      <c r="F306" s="742">
        <v>17</v>
      </c>
      <c r="G306" s="742">
        <v>223</v>
      </c>
      <c r="I306" s="677">
        <f t="shared" si="7"/>
        <v>50</v>
      </c>
    </row>
    <row r="307" spans="2:9" ht="40.5" customHeight="1">
      <c r="B307" s="1417"/>
      <c r="C307" s="940" t="s">
        <v>11</v>
      </c>
      <c r="D307" s="416" t="s">
        <v>397</v>
      </c>
      <c r="E307" s="804" t="s">
        <v>398</v>
      </c>
      <c r="F307" s="752">
        <v>13</v>
      </c>
      <c r="G307" s="752">
        <v>90756</v>
      </c>
      <c r="I307" s="677">
        <f t="shared" si="7"/>
        <v>70</v>
      </c>
    </row>
    <row r="308" spans="2:9" ht="40.5" customHeight="1">
      <c r="B308" s="1417"/>
      <c r="C308" s="939" t="s">
        <v>404</v>
      </c>
      <c r="D308" s="395" t="s">
        <v>732</v>
      </c>
      <c r="E308" s="805" t="s">
        <v>1394</v>
      </c>
      <c r="F308" s="749">
        <v>11</v>
      </c>
      <c r="G308" s="749">
        <v>1092</v>
      </c>
      <c r="I308" s="677">
        <f t="shared" si="7"/>
        <v>64</v>
      </c>
    </row>
    <row r="309" spans="2:9" ht="27" customHeight="1">
      <c r="B309" s="1417"/>
      <c r="C309" s="1399" t="s">
        <v>14</v>
      </c>
      <c r="D309" s="395" t="s">
        <v>415</v>
      </c>
      <c r="E309" s="805" t="s">
        <v>1027</v>
      </c>
      <c r="F309" s="776">
        <v>3</v>
      </c>
      <c r="G309" s="776">
        <v>100</v>
      </c>
      <c r="I309" s="677">
        <f t="shared" si="7"/>
        <v>40</v>
      </c>
    </row>
    <row r="310" spans="2:9" ht="27" customHeight="1">
      <c r="B310" s="1418"/>
      <c r="C310" s="1400"/>
      <c r="D310" s="433" t="s">
        <v>677</v>
      </c>
      <c r="E310" s="810" t="s">
        <v>1886</v>
      </c>
      <c r="F310" s="863">
        <v>20</v>
      </c>
      <c r="G310" s="863">
        <v>517</v>
      </c>
      <c r="I310" s="677">
        <f t="shared" si="7"/>
        <v>39</v>
      </c>
    </row>
    <row r="311" spans="2:9" ht="27" customHeight="1">
      <c r="B311" s="1416" t="s">
        <v>1042</v>
      </c>
      <c r="C311" s="1401" t="s">
        <v>19</v>
      </c>
      <c r="D311" s="688" t="s">
        <v>1448</v>
      </c>
      <c r="E311" s="806" t="s">
        <v>1449</v>
      </c>
      <c r="F311" s="868">
        <v>3</v>
      </c>
      <c r="G311" s="868">
        <v>23</v>
      </c>
      <c r="I311" s="677">
        <f t="shared" si="7"/>
        <v>37</v>
      </c>
    </row>
    <row r="312" spans="2:9" ht="27" customHeight="1">
      <c r="B312" s="1417"/>
      <c r="C312" s="1399"/>
      <c r="D312" s="678" t="s">
        <v>1450</v>
      </c>
      <c r="E312" s="793" t="s">
        <v>1451</v>
      </c>
      <c r="F312" s="749">
        <v>3</v>
      </c>
      <c r="G312" s="749">
        <v>27</v>
      </c>
      <c r="I312" s="677">
        <f t="shared" si="7"/>
        <v>36</v>
      </c>
    </row>
    <row r="313" spans="2:9" ht="27" customHeight="1">
      <c r="B313" s="1417"/>
      <c r="C313" s="1399"/>
      <c r="D313" s="678" t="s">
        <v>1452</v>
      </c>
      <c r="E313" s="793" t="s">
        <v>1453</v>
      </c>
      <c r="F313" s="749">
        <v>3</v>
      </c>
      <c r="G313" s="749">
        <v>36</v>
      </c>
      <c r="I313" s="677">
        <f t="shared" si="7"/>
        <v>39</v>
      </c>
    </row>
    <row r="314" spans="2:9" s="677" customFormat="1" ht="27" customHeight="1">
      <c r="B314" s="1417"/>
      <c r="C314" s="1402" t="s">
        <v>20</v>
      </c>
      <c r="D314" s="869" t="s">
        <v>1690</v>
      </c>
      <c r="E314" s="797" t="s">
        <v>1691</v>
      </c>
      <c r="F314" s="746">
        <v>283</v>
      </c>
      <c r="G314" s="746">
        <v>3796</v>
      </c>
      <c r="I314" s="677">
        <f t="shared" si="7"/>
        <v>43</v>
      </c>
    </row>
    <row r="315" spans="2:9" s="677" customFormat="1" ht="27" customHeight="1">
      <c r="B315" s="1417"/>
      <c r="C315" s="1402"/>
      <c r="D315" s="376" t="s">
        <v>1050</v>
      </c>
      <c r="E315" s="797" t="s">
        <v>1692</v>
      </c>
      <c r="F315" s="746">
        <v>291</v>
      </c>
      <c r="G315" s="746">
        <v>2382</v>
      </c>
      <c r="I315" s="677">
        <f t="shared" si="7"/>
        <v>54</v>
      </c>
    </row>
    <row r="316" spans="2:9" s="677" customFormat="1" ht="27" customHeight="1">
      <c r="B316" s="1417"/>
      <c r="C316" s="1402"/>
      <c r="D316" s="376" t="s">
        <v>1693</v>
      </c>
      <c r="E316" s="797" t="s">
        <v>1694</v>
      </c>
      <c r="F316" s="746">
        <v>1</v>
      </c>
      <c r="G316" s="746">
        <v>57</v>
      </c>
      <c r="I316" s="677">
        <f t="shared" si="7"/>
        <v>13</v>
      </c>
    </row>
    <row r="317" spans="2:9" ht="27" customHeight="1">
      <c r="B317" s="1418"/>
      <c r="C317" s="727" t="s">
        <v>27</v>
      </c>
      <c r="D317" s="433" t="s">
        <v>471</v>
      </c>
      <c r="E317" s="810" t="s">
        <v>472</v>
      </c>
      <c r="F317" s="761">
        <v>2591</v>
      </c>
      <c r="G317" s="761">
        <v>46171</v>
      </c>
      <c r="I317" s="677">
        <f t="shared" si="7"/>
        <v>42</v>
      </c>
    </row>
    <row r="318" spans="2:9" ht="27" customHeight="1">
      <c r="B318" s="1259" t="s">
        <v>1912</v>
      </c>
      <c r="C318" s="938" t="s">
        <v>40</v>
      </c>
      <c r="D318" s="707" t="s">
        <v>1553</v>
      </c>
      <c r="E318" s="828" t="s">
        <v>1554</v>
      </c>
      <c r="F318" s="777">
        <v>67</v>
      </c>
      <c r="G318" s="777">
        <v>3178</v>
      </c>
      <c r="I318" s="677">
        <f t="shared" si="7"/>
        <v>21</v>
      </c>
    </row>
    <row r="319" spans="2:9" ht="27" customHeight="1">
      <c r="B319" s="1260"/>
      <c r="C319" s="937" t="s">
        <v>903</v>
      </c>
      <c r="D319" s="667" t="s">
        <v>1555</v>
      </c>
      <c r="E319" s="802" t="s">
        <v>1556</v>
      </c>
      <c r="F319" s="750">
        <v>24</v>
      </c>
      <c r="G319" s="750">
        <v>706</v>
      </c>
      <c r="I319" s="677">
        <f t="shared" si="7"/>
        <v>19</v>
      </c>
    </row>
    <row r="320" spans="2:9" ht="27" customHeight="1">
      <c r="B320" s="1260"/>
      <c r="C320" s="726" t="s">
        <v>239</v>
      </c>
      <c r="D320" s="395" t="s">
        <v>502</v>
      </c>
      <c r="E320" s="805" t="s">
        <v>518</v>
      </c>
      <c r="F320" s="755">
        <v>19</v>
      </c>
      <c r="G320" s="755">
        <v>1144</v>
      </c>
      <c r="I320" s="677">
        <f t="shared" si="7"/>
        <v>37</v>
      </c>
    </row>
    <row r="321" spans="2:9" ht="27" customHeight="1">
      <c r="B321" s="1261"/>
      <c r="C321" s="730" t="s">
        <v>1724</v>
      </c>
      <c r="D321" s="438" t="s">
        <v>732</v>
      </c>
      <c r="E321" s="805" t="s">
        <v>518</v>
      </c>
      <c r="F321" s="778">
        <v>3</v>
      </c>
      <c r="G321" s="778">
        <v>85</v>
      </c>
      <c r="I321" s="677"/>
    </row>
    <row r="322" spans="2:9" ht="40.5" customHeight="1">
      <c r="B322" s="1259" t="s">
        <v>1832</v>
      </c>
      <c r="C322" s="959" t="s">
        <v>54</v>
      </c>
      <c r="D322" s="688" t="s">
        <v>1639</v>
      </c>
      <c r="E322" s="806" t="s">
        <v>1640</v>
      </c>
      <c r="F322" s="757">
        <v>1</v>
      </c>
      <c r="G322" s="757">
        <v>10</v>
      </c>
      <c r="I322" s="677">
        <f t="shared" si="7"/>
        <v>41</v>
      </c>
    </row>
    <row r="323" spans="2:9" ht="27" customHeight="1">
      <c r="B323" s="1260"/>
      <c r="C323" s="1398" t="s">
        <v>58</v>
      </c>
      <c r="D323" s="692" t="s">
        <v>591</v>
      </c>
      <c r="E323" s="807" t="s">
        <v>592</v>
      </c>
      <c r="F323" s="748">
        <v>22</v>
      </c>
      <c r="G323" s="748">
        <v>1567</v>
      </c>
      <c r="I323" s="677">
        <f t="shared" si="7"/>
        <v>37</v>
      </c>
    </row>
    <row r="324" spans="2:9" ht="27" customHeight="1">
      <c r="B324" s="1261"/>
      <c r="C324" s="1397"/>
      <c r="D324" s="693" t="s">
        <v>593</v>
      </c>
      <c r="E324" s="809" t="s">
        <v>594</v>
      </c>
      <c r="F324" s="759">
        <v>6</v>
      </c>
      <c r="G324" s="759">
        <v>119</v>
      </c>
      <c r="I324" s="677">
        <f t="shared" si="7"/>
        <v>29</v>
      </c>
    </row>
    <row r="325" spans="2:9" ht="0.75" customHeight="1">
      <c r="B325" s="948"/>
      <c r="C325" s="957"/>
      <c r="D325" s="702"/>
      <c r="E325" s="818"/>
      <c r="F325" s="766"/>
      <c r="G325" s="766"/>
      <c r="I325" s="677"/>
    </row>
    <row r="326" spans="2:9" ht="27" customHeight="1">
      <c r="B326" s="1259" t="s">
        <v>1836</v>
      </c>
      <c r="C326" s="965" t="s">
        <v>1909</v>
      </c>
      <c r="D326" s="688" t="s">
        <v>595</v>
      </c>
      <c r="E326" s="806" t="s">
        <v>596</v>
      </c>
      <c r="F326" s="757">
        <v>2</v>
      </c>
      <c r="G326" s="757">
        <v>48</v>
      </c>
      <c r="I326" s="677">
        <f t="shared" si="7"/>
        <v>36</v>
      </c>
    </row>
    <row r="327" spans="2:9" s="677" customFormat="1" ht="27" customHeight="1">
      <c r="B327" s="1261"/>
      <c r="C327" s="736" t="s">
        <v>849</v>
      </c>
      <c r="D327" s="708" t="s">
        <v>1205</v>
      </c>
      <c r="E327" s="829" t="s">
        <v>1206</v>
      </c>
      <c r="F327" s="767">
        <v>2</v>
      </c>
      <c r="G327" s="767">
        <v>140</v>
      </c>
      <c r="H327" s="709"/>
      <c r="I327" s="677">
        <f t="shared" si="7"/>
        <v>33</v>
      </c>
    </row>
    <row r="328" spans="2:9" ht="27" customHeight="1">
      <c r="B328" s="1432" t="s">
        <v>1812</v>
      </c>
      <c r="C328" s="1432"/>
      <c r="D328" s="1432"/>
      <c r="E328" s="1432"/>
      <c r="F328" s="1432"/>
      <c r="G328" s="1432"/>
      <c r="I328" s="677">
        <f t="shared" si="7"/>
        <v>0</v>
      </c>
    </row>
    <row r="329" spans="2:9" s="895" customFormat="1" ht="27" customHeight="1">
      <c r="B329" s="1280" t="s">
        <v>237</v>
      </c>
      <c r="C329" s="1282"/>
      <c r="D329" s="936" t="s">
        <v>149</v>
      </c>
      <c r="E329" s="888" t="s">
        <v>150</v>
      </c>
      <c r="F329" s="892" t="s">
        <v>902</v>
      </c>
      <c r="G329" s="890" t="s">
        <v>148</v>
      </c>
      <c r="I329" s="896">
        <f t="shared" si="7"/>
        <v>5</v>
      </c>
    </row>
    <row r="330" spans="2:9" ht="27" customHeight="1">
      <c r="B330" s="1419" t="s">
        <v>0</v>
      </c>
      <c r="C330" s="1420"/>
      <c r="D330" s="688" t="s">
        <v>931</v>
      </c>
      <c r="E330" s="806" t="s">
        <v>932</v>
      </c>
      <c r="F330" s="757">
        <v>1</v>
      </c>
      <c r="G330" s="757">
        <v>71</v>
      </c>
      <c r="I330" s="677">
        <f t="shared" si="7"/>
        <v>50</v>
      </c>
    </row>
    <row r="331" spans="2:9" ht="27" customHeight="1">
      <c r="B331" s="1392" t="s">
        <v>1913</v>
      </c>
      <c r="C331" s="1401" t="s">
        <v>4</v>
      </c>
      <c r="D331" s="688" t="s">
        <v>337</v>
      </c>
      <c r="E331" s="806" t="s">
        <v>336</v>
      </c>
      <c r="F331" s="757">
        <v>5</v>
      </c>
      <c r="G331" s="757">
        <v>260</v>
      </c>
      <c r="I331" s="677">
        <f t="shared" si="7"/>
        <v>42</v>
      </c>
    </row>
    <row r="332" spans="2:9" ht="27" customHeight="1">
      <c r="B332" s="1430"/>
      <c r="C332" s="1399"/>
      <c r="D332" s="678" t="s">
        <v>331</v>
      </c>
      <c r="E332" s="793" t="s">
        <v>333</v>
      </c>
      <c r="F332" s="742">
        <v>5</v>
      </c>
      <c r="G332" s="742">
        <v>450</v>
      </c>
      <c r="I332" s="677">
        <f t="shared" si="7"/>
        <v>47</v>
      </c>
    </row>
    <row r="333" spans="2:9" s="677" customFormat="1" ht="27" customHeight="1">
      <c r="B333" s="1430"/>
      <c r="C333" s="940" t="s">
        <v>12</v>
      </c>
      <c r="D333" s="678" t="s">
        <v>337</v>
      </c>
      <c r="E333" s="793" t="s">
        <v>400</v>
      </c>
      <c r="F333" s="749">
        <v>5</v>
      </c>
      <c r="G333" s="749">
        <v>254</v>
      </c>
      <c r="I333" s="677">
        <f t="shared" si="7"/>
        <v>45</v>
      </c>
    </row>
    <row r="334" spans="2:9" ht="27" customHeight="1">
      <c r="B334" s="1393"/>
      <c r="C334" s="727" t="s">
        <v>14</v>
      </c>
      <c r="D334" s="433" t="s">
        <v>337</v>
      </c>
      <c r="E334" s="810" t="s">
        <v>336</v>
      </c>
      <c r="F334" s="761">
        <v>5</v>
      </c>
      <c r="G334" s="761">
        <v>260</v>
      </c>
      <c r="I334" s="677">
        <f t="shared" si="7"/>
        <v>42</v>
      </c>
    </row>
    <row r="335" spans="2:9" s="677" customFormat="1" ht="27" customHeight="1">
      <c r="B335" s="1416" t="s">
        <v>1042</v>
      </c>
      <c r="C335" s="1415" t="s">
        <v>20</v>
      </c>
      <c r="D335" s="688" t="s">
        <v>1051</v>
      </c>
      <c r="E335" s="817" t="s">
        <v>1052</v>
      </c>
      <c r="F335" s="758">
        <v>5</v>
      </c>
      <c r="G335" s="758">
        <v>280</v>
      </c>
      <c r="I335" s="677">
        <f t="shared" si="7"/>
        <v>45</v>
      </c>
    </row>
    <row r="336" spans="2:9" s="677" customFormat="1" ht="27" customHeight="1">
      <c r="B336" s="1417"/>
      <c r="C336" s="1402"/>
      <c r="D336" s="870" t="s">
        <v>1695</v>
      </c>
      <c r="E336" s="797" t="s">
        <v>1696</v>
      </c>
      <c r="F336" s="746">
        <v>1</v>
      </c>
      <c r="G336" s="746">
        <v>107</v>
      </c>
      <c r="I336" s="677">
        <f t="shared" si="7"/>
        <v>28</v>
      </c>
    </row>
    <row r="337" spans="2:9" s="677" customFormat="1" ht="27" customHeight="1">
      <c r="B337" s="1417"/>
      <c r="C337" s="940" t="s">
        <v>21</v>
      </c>
      <c r="D337" s="376" t="s">
        <v>1474</v>
      </c>
      <c r="E337" s="797" t="s">
        <v>1475</v>
      </c>
      <c r="F337" s="746">
        <v>1</v>
      </c>
      <c r="G337" s="746">
        <v>153</v>
      </c>
      <c r="I337" s="677">
        <f t="shared" si="7"/>
        <v>45</v>
      </c>
    </row>
    <row r="338" spans="2:9" s="677" customFormat="1" ht="27" customHeight="1">
      <c r="B338" s="1417"/>
      <c r="C338" s="729" t="s">
        <v>23</v>
      </c>
      <c r="D338" s="376" t="s">
        <v>486</v>
      </c>
      <c r="E338" s="797" t="s">
        <v>1903</v>
      </c>
      <c r="F338" s="746">
        <v>1</v>
      </c>
      <c r="G338" s="746">
        <v>162</v>
      </c>
    </row>
    <row r="339" spans="2:9" ht="27" customHeight="1">
      <c r="B339" s="1417"/>
      <c r="C339" s="726" t="s">
        <v>29</v>
      </c>
      <c r="D339" s="395" t="s">
        <v>486</v>
      </c>
      <c r="E339" s="805" t="s">
        <v>678</v>
      </c>
      <c r="F339" s="755">
        <v>1</v>
      </c>
      <c r="G339" s="755">
        <v>162</v>
      </c>
      <c r="I339" s="677">
        <f t="shared" si="7"/>
        <v>37</v>
      </c>
    </row>
    <row r="340" spans="2:9" ht="27" customHeight="1">
      <c r="B340" s="1417"/>
      <c r="C340" s="726" t="s">
        <v>32</v>
      </c>
      <c r="D340" s="395" t="s">
        <v>758</v>
      </c>
      <c r="E340" s="805" t="s">
        <v>759</v>
      </c>
      <c r="F340" s="755">
        <v>1</v>
      </c>
      <c r="G340" s="755">
        <v>11</v>
      </c>
      <c r="I340" s="677">
        <f t="shared" si="7"/>
        <v>33</v>
      </c>
    </row>
    <row r="341" spans="2:9" s="677" customFormat="1" ht="27" customHeight="1">
      <c r="B341" s="1417"/>
      <c r="C341" s="729" t="s">
        <v>1075</v>
      </c>
      <c r="D341" s="376" t="s">
        <v>1076</v>
      </c>
      <c r="E341" s="797" t="s">
        <v>1077</v>
      </c>
      <c r="F341" s="746">
        <v>1</v>
      </c>
      <c r="G341" s="746">
        <v>17</v>
      </c>
      <c r="I341" s="677">
        <f t="shared" si="7"/>
        <v>40</v>
      </c>
    </row>
    <row r="342" spans="2:9" s="677" customFormat="1" ht="27" customHeight="1">
      <c r="B342" s="1418"/>
      <c r="C342" s="842" t="s">
        <v>1547</v>
      </c>
      <c r="D342" s="705" t="s">
        <v>758</v>
      </c>
      <c r="E342" s="821" t="s">
        <v>1548</v>
      </c>
      <c r="F342" s="775">
        <v>1</v>
      </c>
      <c r="G342" s="775">
        <v>11</v>
      </c>
    </row>
    <row r="343" spans="2:9" ht="27" customHeight="1">
      <c r="B343" s="1416" t="s">
        <v>897</v>
      </c>
      <c r="C343" s="731" t="s">
        <v>40</v>
      </c>
      <c r="D343" s="707" t="s">
        <v>1557</v>
      </c>
      <c r="E343" s="828" t="s">
        <v>1558</v>
      </c>
      <c r="F343" s="777">
        <v>10</v>
      </c>
      <c r="G343" s="777">
        <v>317</v>
      </c>
      <c r="I343" s="677">
        <f t="shared" si="7"/>
        <v>42</v>
      </c>
    </row>
    <row r="344" spans="2:9" ht="27" customHeight="1">
      <c r="B344" s="1417"/>
      <c r="C344" s="726" t="s">
        <v>42</v>
      </c>
      <c r="D344" s="678" t="s">
        <v>517</v>
      </c>
      <c r="E344" s="793" t="s">
        <v>521</v>
      </c>
      <c r="F344" s="742">
        <v>12</v>
      </c>
      <c r="G344" s="742">
        <v>655</v>
      </c>
      <c r="I344" s="677">
        <f t="shared" si="7"/>
        <v>50</v>
      </c>
    </row>
    <row r="345" spans="2:9" ht="27" customHeight="1">
      <c r="B345" s="1417"/>
      <c r="C345" s="726" t="s">
        <v>43</v>
      </c>
      <c r="D345" s="395" t="s">
        <v>517</v>
      </c>
      <c r="E345" s="805" t="s">
        <v>1575</v>
      </c>
      <c r="F345" s="749">
        <v>1</v>
      </c>
      <c r="G345" s="749">
        <v>99</v>
      </c>
      <c r="I345" s="677">
        <f t="shared" si="7"/>
        <v>55</v>
      </c>
    </row>
    <row r="346" spans="2:9" ht="27" customHeight="1">
      <c r="B346" s="1417"/>
      <c r="C346" s="726" t="s">
        <v>524</v>
      </c>
      <c r="D346" s="678" t="s">
        <v>517</v>
      </c>
      <c r="E346" s="793" t="s">
        <v>679</v>
      </c>
      <c r="F346" s="742">
        <v>12</v>
      </c>
      <c r="G346" s="742">
        <v>658</v>
      </c>
      <c r="I346" s="677">
        <f t="shared" si="7"/>
        <v>19</v>
      </c>
    </row>
    <row r="347" spans="2:9" ht="27" customHeight="1">
      <c r="B347" s="1418"/>
      <c r="C347" s="727" t="s">
        <v>46</v>
      </c>
      <c r="D347" s="710" t="s">
        <v>1090</v>
      </c>
      <c r="E347" s="830" t="s">
        <v>1091</v>
      </c>
      <c r="F347" s="779">
        <v>3</v>
      </c>
      <c r="G347" s="779">
        <v>88</v>
      </c>
      <c r="I347" s="677">
        <f t="shared" si="7"/>
        <v>47</v>
      </c>
    </row>
    <row r="348" spans="2:9" s="677" customFormat="1" ht="27" customHeight="1">
      <c r="B348" s="1389" t="s">
        <v>899</v>
      </c>
      <c r="C348" s="960" t="s">
        <v>556</v>
      </c>
      <c r="D348" s="911" t="s">
        <v>578</v>
      </c>
      <c r="E348" s="905" t="s">
        <v>579</v>
      </c>
      <c r="F348" s="906">
        <v>1</v>
      </c>
      <c r="G348" s="906">
        <v>5200</v>
      </c>
      <c r="I348" s="677">
        <f t="shared" si="7"/>
        <v>18</v>
      </c>
    </row>
    <row r="349" spans="2:9" ht="27" customHeight="1">
      <c r="B349" s="1390"/>
      <c r="C349" s="726" t="s">
        <v>56</v>
      </c>
      <c r="D349" s="678" t="s">
        <v>578</v>
      </c>
      <c r="E349" s="793" t="s">
        <v>579</v>
      </c>
      <c r="F349" s="742">
        <v>1</v>
      </c>
      <c r="G349" s="748">
        <v>5200</v>
      </c>
      <c r="I349" s="677">
        <f t="shared" si="7"/>
        <v>18</v>
      </c>
    </row>
    <row r="350" spans="2:9" ht="27" customHeight="1">
      <c r="B350" s="1390"/>
      <c r="C350" s="726" t="s">
        <v>1164</v>
      </c>
      <c r="D350" s="376" t="s">
        <v>578</v>
      </c>
      <c r="E350" s="797" t="s">
        <v>579</v>
      </c>
      <c r="F350" s="746">
        <v>1</v>
      </c>
      <c r="G350" s="746">
        <v>5200</v>
      </c>
      <c r="I350" s="677">
        <f t="shared" si="7"/>
        <v>18</v>
      </c>
    </row>
    <row r="351" spans="2:9" ht="27" customHeight="1">
      <c r="B351" s="1390"/>
      <c r="C351" s="728" t="s">
        <v>255</v>
      </c>
      <c r="D351" s="692" t="s">
        <v>605</v>
      </c>
      <c r="E351" s="807" t="s">
        <v>1227</v>
      </c>
      <c r="F351" s="748">
        <v>1</v>
      </c>
      <c r="G351" s="748">
        <v>6000</v>
      </c>
      <c r="I351" s="677">
        <f t="shared" si="7"/>
        <v>18</v>
      </c>
    </row>
    <row r="352" spans="2:9" s="677" customFormat="1" ht="27" customHeight="1">
      <c r="B352" s="1390"/>
      <c r="C352" s="711" t="s">
        <v>1171</v>
      </c>
      <c r="D352" s="685" t="s">
        <v>605</v>
      </c>
      <c r="E352" s="797" t="s">
        <v>579</v>
      </c>
      <c r="F352" s="746">
        <v>1</v>
      </c>
      <c r="G352" s="746">
        <v>6000</v>
      </c>
      <c r="I352" s="677">
        <f t="shared" si="7"/>
        <v>18</v>
      </c>
    </row>
    <row r="353" spans="1:9" ht="27" customHeight="1">
      <c r="B353" s="1390"/>
      <c r="C353" s="728" t="s">
        <v>613</v>
      </c>
      <c r="D353" s="692" t="s">
        <v>614</v>
      </c>
      <c r="E353" s="807" t="s">
        <v>1175</v>
      </c>
      <c r="F353" s="748">
        <v>1</v>
      </c>
      <c r="G353" s="748">
        <v>6000</v>
      </c>
      <c r="I353" s="677">
        <f t="shared" si="7"/>
        <v>18</v>
      </c>
    </row>
    <row r="354" spans="1:9" s="677" customFormat="1" ht="27" customHeight="1">
      <c r="B354" s="1391"/>
      <c r="C354" s="875" t="s">
        <v>1179</v>
      </c>
      <c r="D354" s="705" t="s">
        <v>1670</v>
      </c>
      <c r="E354" s="821" t="s">
        <v>1671</v>
      </c>
      <c r="F354" s="775">
        <v>1</v>
      </c>
      <c r="G354" s="775">
        <v>5200</v>
      </c>
      <c r="I354" s="677">
        <f t="shared" si="7"/>
        <v>18</v>
      </c>
    </row>
    <row r="355" spans="1:9" s="677" customFormat="1" ht="0.75" customHeight="1">
      <c r="B355" s="955"/>
      <c r="C355" s="961"/>
      <c r="D355" s="1020"/>
      <c r="E355" s="827"/>
      <c r="F355" s="765"/>
      <c r="G355" s="765"/>
    </row>
    <row r="356" spans="1:9" s="677" customFormat="1" ht="27" customHeight="1">
      <c r="B356" s="1259" t="s">
        <v>1914</v>
      </c>
      <c r="C356" s="910" t="s">
        <v>1676</v>
      </c>
      <c r="D356" s="911" t="s">
        <v>614</v>
      </c>
      <c r="E356" s="905" t="s">
        <v>1175</v>
      </c>
      <c r="F356" s="906">
        <v>1</v>
      </c>
      <c r="G356" s="906">
        <v>5200</v>
      </c>
    </row>
    <row r="357" spans="1:9" ht="27" customHeight="1">
      <c r="B357" s="1260"/>
      <c r="C357" s="728" t="s">
        <v>256</v>
      </c>
      <c r="D357" s="444" t="s">
        <v>605</v>
      </c>
      <c r="E357" s="805" t="s">
        <v>579</v>
      </c>
      <c r="F357" s="755">
        <v>1</v>
      </c>
      <c r="G357" s="755">
        <v>5200</v>
      </c>
      <c r="I357" s="677">
        <f t="shared" si="7"/>
        <v>18</v>
      </c>
    </row>
    <row r="358" spans="1:9" ht="27" customHeight="1">
      <c r="B358" s="1260"/>
      <c r="C358" s="1398" t="s">
        <v>849</v>
      </c>
      <c r="D358" s="712" t="s">
        <v>605</v>
      </c>
      <c r="E358" s="808" t="s">
        <v>579</v>
      </c>
      <c r="F358" s="742">
        <v>1</v>
      </c>
      <c r="G358" s="742">
        <v>5200</v>
      </c>
      <c r="I358" s="677">
        <f t="shared" si="7"/>
        <v>18</v>
      </c>
    </row>
    <row r="359" spans="1:9" ht="27" customHeight="1">
      <c r="A359" s="713"/>
      <c r="B359" s="1261"/>
      <c r="C359" s="1397"/>
      <c r="D359" s="699" t="s">
        <v>641</v>
      </c>
      <c r="E359" s="831" t="s">
        <v>656</v>
      </c>
      <c r="F359" s="780">
        <v>1</v>
      </c>
      <c r="G359" s="780">
        <v>196</v>
      </c>
      <c r="H359" s="696"/>
      <c r="I359" s="677">
        <f t="shared" si="7"/>
        <v>42</v>
      </c>
    </row>
    <row r="360" spans="1:9" ht="27" customHeight="1">
      <c r="B360" s="1432" t="s">
        <v>1813</v>
      </c>
      <c r="C360" s="1432"/>
      <c r="D360" s="1432"/>
      <c r="E360" s="1432"/>
      <c r="F360" s="1432"/>
      <c r="G360" s="1432"/>
      <c r="I360" s="677">
        <f t="shared" ref="I360:I434" si="8">LEN(E360)</f>
        <v>0</v>
      </c>
    </row>
    <row r="361" spans="1:9" s="887" customFormat="1" ht="27" customHeight="1">
      <c r="B361" s="1280" t="s">
        <v>237</v>
      </c>
      <c r="C361" s="1282"/>
      <c r="D361" s="886" t="s">
        <v>149</v>
      </c>
      <c r="E361" s="888" t="s">
        <v>150</v>
      </c>
      <c r="F361" s="892" t="s">
        <v>902</v>
      </c>
      <c r="G361" s="890" t="s">
        <v>148</v>
      </c>
      <c r="I361" s="891">
        <f t="shared" si="8"/>
        <v>5</v>
      </c>
    </row>
    <row r="362" spans="1:9" s="677" customFormat="1" ht="27" customHeight="1">
      <c r="B362" s="1407" t="s">
        <v>0</v>
      </c>
      <c r="C362" s="1408"/>
      <c r="D362" s="688" t="s">
        <v>933</v>
      </c>
      <c r="E362" s="806" t="s">
        <v>934</v>
      </c>
      <c r="F362" s="757">
        <v>94</v>
      </c>
      <c r="G362" s="757">
        <v>8691</v>
      </c>
      <c r="I362" s="677">
        <f t="shared" si="8"/>
        <v>24</v>
      </c>
    </row>
    <row r="363" spans="1:9" s="677" customFormat="1" ht="27" customHeight="1">
      <c r="B363" s="1409"/>
      <c r="C363" s="1410"/>
      <c r="D363" s="678" t="s">
        <v>935</v>
      </c>
      <c r="E363" s="793" t="s">
        <v>1300</v>
      </c>
      <c r="F363" s="746">
        <v>491</v>
      </c>
      <c r="G363" s="746">
        <v>9007</v>
      </c>
      <c r="I363" s="677">
        <f t="shared" si="8"/>
        <v>30</v>
      </c>
    </row>
    <row r="364" spans="1:9" s="677" customFormat="1" ht="27" customHeight="1">
      <c r="B364" s="1409"/>
      <c r="C364" s="1410"/>
      <c r="D364" s="678" t="s">
        <v>936</v>
      </c>
      <c r="E364" s="793" t="s">
        <v>937</v>
      </c>
      <c r="F364" s="746">
        <v>24</v>
      </c>
      <c r="G364" s="746">
        <v>3669</v>
      </c>
      <c r="I364" s="677">
        <f t="shared" si="8"/>
        <v>35</v>
      </c>
    </row>
    <row r="365" spans="1:9" s="677" customFormat="1" ht="27" customHeight="1">
      <c r="B365" s="1409"/>
      <c r="C365" s="1410"/>
      <c r="D365" s="684" t="s">
        <v>1301</v>
      </c>
      <c r="E365" s="812" t="s">
        <v>1302</v>
      </c>
      <c r="F365" s="769">
        <v>62</v>
      </c>
      <c r="G365" s="769">
        <v>2427</v>
      </c>
      <c r="I365" s="677">
        <f t="shared" si="8"/>
        <v>17</v>
      </c>
    </row>
    <row r="366" spans="1:9" s="677" customFormat="1" ht="27" customHeight="1">
      <c r="B366" s="1411"/>
      <c r="C366" s="1412"/>
      <c r="D366" s="693" t="s">
        <v>1303</v>
      </c>
      <c r="E366" s="809" t="s">
        <v>1304</v>
      </c>
      <c r="F366" s="759">
        <v>9</v>
      </c>
      <c r="G366" s="759">
        <v>204</v>
      </c>
      <c r="I366" s="677">
        <f t="shared" si="8"/>
        <v>8</v>
      </c>
    </row>
    <row r="367" spans="1:9" ht="27" customHeight="1">
      <c r="B367" s="1259" t="s">
        <v>892</v>
      </c>
      <c r="C367" s="1386" t="s">
        <v>2</v>
      </c>
      <c r="D367" s="440" t="s">
        <v>1850</v>
      </c>
      <c r="E367" s="440" t="s">
        <v>1851</v>
      </c>
      <c r="F367" s="714">
        <v>180</v>
      </c>
      <c r="G367" s="714">
        <v>6203</v>
      </c>
      <c r="I367" s="677">
        <f t="shared" si="8"/>
        <v>36</v>
      </c>
    </row>
    <row r="368" spans="1:9" ht="27" customHeight="1">
      <c r="B368" s="1260"/>
      <c r="C368" s="1387"/>
      <c r="D368" s="395" t="s">
        <v>1852</v>
      </c>
      <c r="E368" s="395" t="s">
        <v>1853</v>
      </c>
      <c r="F368" s="715">
        <v>18</v>
      </c>
      <c r="G368" s="715">
        <v>348</v>
      </c>
      <c r="I368" s="677">
        <f t="shared" si="8"/>
        <v>27</v>
      </c>
    </row>
    <row r="369" spans="2:9" ht="27" customHeight="1">
      <c r="B369" s="1260"/>
      <c r="C369" s="1388"/>
      <c r="D369" s="395" t="s">
        <v>1854</v>
      </c>
      <c r="E369" s="395" t="s">
        <v>1855</v>
      </c>
      <c r="F369" s="715">
        <v>8</v>
      </c>
      <c r="G369" s="715">
        <v>410</v>
      </c>
      <c r="I369" s="677">
        <f t="shared" si="8"/>
        <v>36</v>
      </c>
    </row>
    <row r="370" spans="2:9" ht="27" customHeight="1">
      <c r="B370" s="1260"/>
      <c r="C370" s="1398" t="s">
        <v>249</v>
      </c>
      <c r="D370" s="678" t="s">
        <v>706</v>
      </c>
      <c r="E370" s="793" t="s">
        <v>707</v>
      </c>
      <c r="F370" s="742">
        <v>11</v>
      </c>
      <c r="G370" s="742">
        <v>1108</v>
      </c>
      <c r="I370" s="677">
        <f t="shared" si="8"/>
        <v>45</v>
      </c>
    </row>
    <row r="371" spans="2:9" ht="27" customHeight="1">
      <c r="B371" s="1260"/>
      <c r="C371" s="1388"/>
      <c r="D371" s="678" t="s">
        <v>708</v>
      </c>
      <c r="E371" s="793" t="s">
        <v>709</v>
      </c>
      <c r="F371" s="748">
        <v>153</v>
      </c>
      <c r="G371" s="748">
        <f>3118+18</f>
        <v>3136</v>
      </c>
      <c r="I371" s="677">
        <f t="shared" si="8"/>
        <v>32</v>
      </c>
    </row>
    <row r="372" spans="2:9" ht="27" customHeight="1">
      <c r="B372" s="1260"/>
      <c r="C372" s="1398" t="s">
        <v>6</v>
      </c>
      <c r="D372" s="444" t="s">
        <v>1867</v>
      </c>
      <c r="E372" s="801" t="s">
        <v>1870</v>
      </c>
      <c r="F372" s="907">
        <v>37</v>
      </c>
      <c r="G372" s="907">
        <v>376</v>
      </c>
      <c r="I372" s="677">
        <f t="shared" si="8"/>
        <v>15</v>
      </c>
    </row>
    <row r="373" spans="2:9" ht="27" customHeight="1">
      <c r="B373" s="1260"/>
      <c r="C373" s="1387"/>
      <c r="D373" s="395" t="s">
        <v>1868</v>
      </c>
      <c r="E373" s="805" t="s">
        <v>1871</v>
      </c>
      <c r="F373" s="768">
        <v>2</v>
      </c>
      <c r="G373" s="768">
        <v>237</v>
      </c>
      <c r="I373" s="677">
        <f t="shared" si="8"/>
        <v>34</v>
      </c>
    </row>
    <row r="374" spans="2:9" ht="27" customHeight="1">
      <c r="B374" s="1260"/>
      <c r="C374" s="1388"/>
      <c r="D374" s="395" t="s">
        <v>1869</v>
      </c>
      <c r="E374" s="805" t="s">
        <v>1872</v>
      </c>
      <c r="F374" s="768">
        <v>9</v>
      </c>
      <c r="G374" s="768">
        <v>101</v>
      </c>
      <c r="I374" s="677">
        <f t="shared" si="8"/>
        <v>48</v>
      </c>
    </row>
    <row r="375" spans="2:9" s="370" customFormat="1" ht="27" customHeight="1">
      <c r="B375" s="1260"/>
      <c r="C375" s="1398" t="s">
        <v>833</v>
      </c>
      <c r="D375" s="417" t="s">
        <v>1338</v>
      </c>
      <c r="E375" s="814" t="s">
        <v>1339</v>
      </c>
      <c r="F375" s="768">
        <v>20</v>
      </c>
      <c r="G375" s="768">
        <v>1069</v>
      </c>
    </row>
    <row r="376" spans="2:9" s="370" customFormat="1" ht="27" customHeight="1">
      <c r="B376" s="1260"/>
      <c r="C376" s="1387"/>
      <c r="D376" s="417" t="s">
        <v>1340</v>
      </c>
      <c r="E376" s="814" t="s">
        <v>1341</v>
      </c>
      <c r="F376" s="768">
        <v>1</v>
      </c>
      <c r="G376" s="768">
        <v>4374</v>
      </c>
    </row>
    <row r="377" spans="2:9" s="370" customFormat="1" ht="27" customHeight="1">
      <c r="B377" s="1260"/>
      <c r="C377" s="1387"/>
      <c r="D377" s="417" t="s">
        <v>1342</v>
      </c>
      <c r="E377" s="814" t="s">
        <v>1343</v>
      </c>
      <c r="F377" s="768">
        <v>3</v>
      </c>
      <c r="G377" s="768">
        <v>12983</v>
      </c>
    </row>
    <row r="378" spans="2:9" s="370" customFormat="1" ht="27" customHeight="1">
      <c r="B378" s="1260"/>
      <c r="C378" s="1387"/>
      <c r="D378" s="417" t="s">
        <v>1344</v>
      </c>
      <c r="E378" s="814" t="s">
        <v>1345</v>
      </c>
      <c r="F378" s="768">
        <v>2</v>
      </c>
      <c r="G378" s="768">
        <v>10959</v>
      </c>
    </row>
    <row r="379" spans="2:9" s="370" customFormat="1" ht="27" customHeight="1">
      <c r="B379" s="1260"/>
      <c r="C379" s="1387"/>
      <c r="D379" s="417" t="s">
        <v>1346</v>
      </c>
      <c r="E379" s="814" t="s">
        <v>1347</v>
      </c>
      <c r="F379" s="768">
        <v>3</v>
      </c>
      <c r="G379" s="768">
        <v>119</v>
      </c>
    </row>
    <row r="380" spans="2:9" s="370" customFormat="1" ht="27" customHeight="1">
      <c r="B380" s="1260"/>
      <c r="C380" s="1387"/>
      <c r="D380" s="417" t="s">
        <v>1348</v>
      </c>
      <c r="E380" s="814" t="s">
        <v>1349</v>
      </c>
      <c r="F380" s="768">
        <v>2</v>
      </c>
      <c r="G380" s="768">
        <v>101</v>
      </c>
    </row>
    <row r="381" spans="2:9" s="370" customFormat="1" ht="27" customHeight="1">
      <c r="B381" s="1260"/>
      <c r="C381" s="1388"/>
      <c r="D381" s="417" t="s">
        <v>1350</v>
      </c>
      <c r="E381" s="814" t="s">
        <v>1351</v>
      </c>
      <c r="F381" s="768">
        <v>4</v>
      </c>
      <c r="G381" s="768">
        <v>76</v>
      </c>
    </row>
    <row r="382" spans="2:9" ht="27" customHeight="1">
      <c r="B382" s="1260"/>
      <c r="C382" s="726" t="s">
        <v>10</v>
      </c>
      <c r="D382" s="678" t="s">
        <v>392</v>
      </c>
      <c r="E382" s="793" t="s">
        <v>393</v>
      </c>
      <c r="F382" s="742">
        <v>1</v>
      </c>
      <c r="G382" s="742">
        <v>211</v>
      </c>
      <c r="I382" s="677">
        <f t="shared" si="8"/>
        <v>44</v>
      </c>
    </row>
    <row r="383" spans="2:9" s="677" customFormat="1" ht="27" customHeight="1">
      <c r="B383" s="1260"/>
      <c r="C383" s="1413" t="s">
        <v>11</v>
      </c>
      <c r="D383" s="667" t="s">
        <v>1364</v>
      </c>
      <c r="E383" s="803" t="s">
        <v>1378</v>
      </c>
      <c r="F383" s="751">
        <v>9</v>
      </c>
      <c r="G383" s="751">
        <v>811</v>
      </c>
      <c r="I383" s="677">
        <f t="shared" si="8"/>
        <v>59</v>
      </c>
    </row>
    <row r="384" spans="2:9" s="677" customFormat="1" ht="27" customHeight="1">
      <c r="B384" s="1261"/>
      <c r="C384" s="1414"/>
      <c r="D384" s="872" t="s">
        <v>1379</v>
      </c>
      <c r="E384" s="1009" t="s">
        <v>1380</v>
      </c>
      <c r="F384" s="1010">
        <v>1</v>
      </c>
      <c r="G384" s="1010">
        <v>107</v>
      </c>
      <c r="I384" s="677">
        <f t="shared" si="8"/>
        <v>47</v>
      </c>
    </row>
    <row r="385" spans="2:9" s="677" customFormat="1" ht="1.5" customHeight="1">
      <c r="B385" s="948"/>
      <c r="C385" s="963"/>
      <c r="D385" s="1011"/>
      <c r="E385" s="1007"/>
      <c r="F385" s="1008"/>
      <c r="G385" s="1008"/>
    </row>
    <row r="386" spans="2:9" ht="27" customHeight="1">
      <c r="B386" s="1259" t="s">
        <v>1833</v>
      </c>
      <c r="C386" s="958" t="s">
        <v>13</v>
      </c>
      <c r="D386" s="688" t="s">
        <v>408</v>
      </c>
      <c r="E386" s="817" t="s">
        <v>1814</v>
      </c>
      <c r="F386" s="757">
        <v>2</v>
      </c>
      <c r="G386" s="757">
        <v>97</v>
      </c>
      <c r="I386" s="677">
        <f t="shared" si="8"/>
        <v>12</v>
      </c>
    </row>
    <row r="387" spans="2:9" ht="27" customHeight="1">
      <c r="B387" s="1261"/>
      <c r="C387" s="727" t="s">
        <v>14</v>
      </c>
      <c r="D387" s="433" t="s">
        <v>1883</v>
      </c>
      <c r="E387" s="810" t="s">
        <v>416</v>
      </c>
      <c r="F387" s="756">
        <v>3</v>
      </c>
      <c r="G387" s="756">
        <v>43</v>
      </c>
      <c r="I387" s="677">
        <f t="shared" si="8"/>
        <v>19</v>
      </c>
    </row>
    <row r="388" spans="2:9" ht="40.5" customHeight="1">
      <c r="B388" s="1389" t="s">
        <v>893</v>
      </c>
      <c r="C388" s="1386" t="s">
        <v>257</v>
      </c>
      <c r="D388" s="864" t="s">
        <v>1413</v>
      </c>
      <c r="E388" s="865" t="s">
        <v>1029</v>
      </c>
      <c r="F388" s="866">
        <v>3</v>
      </c>
      <c r="G388" s="866">
        <v>122</v>
      </c>
      <c r="I388" s="677">
        <f t="shared" si="8"/>
        <v>80</v>
      </c>
    </row>
    <row r="389" spans="2:9" ht="27" customHeight="1">
      <c r="B389" s="1390"/>
      <c r="C389" s="1387"/>
      <c r="D389" s="678" t="s">
        <v>1414</v>
      </c>
      <c r="E389" s="797" t="s">
        <v>1415</v>
      </c>
      <c r="F389" s="746">
        <v>1</v>
      </c>
      <c r="G389" s="746">
        <v>1230</v>
      </c>
      <c r="I389" s="677"/>
    </row>
    <row r="390" spans="2:9" ht="27" customHeight="1">
      <c r="B390" s="1390"/>
      <c r="C390" s="1388"/>
      <c r="D390" s="376" t="s">
        <v>1416</v>
      </c>
      <c r="E390" s="797" t="s">
        <v>1417</v>
      </c>
      <c r="F390" s="746">
        <v>1</v>
      </c>
      <c r="G390" s="746">
        <v>817</v>
      </c>
      <c r="I390" s="677"/>
    </row>
    <row r="391" spans="2:9" s="677" customFormat="1" ht="27" customHeight="1">
      <c r="B391" s="1390"/>
      <c r="C391" s="1413" t="s">
        <v>421</v>
      </c>
      <c r="D391" s="870" t="s">
        <v>1430</v>
      </c>
      <c r="E391" s="797" t="s">
        <v>1431</v>
      </c>
      <c r="F391" s="746">
        <v>1</v>
      </c>
      <c r="G391" s="746">
        <v>197</v>
      </c>
      <c r="I391" s="677">
        <f t="shared" si="8"/>
        <v>30</v>
      </c>
    </row>
    <row r="392" spans="2:9" s="677" customFormat="1" ht="27" customHeight="1">
      <c r="B392" s="1390"/>
      <c r="C392" s="1425"/>
      <c r="D392" s="870" t="s">
        <v>1432</v>
      </c>
      <c r="E392" s="797" t="s">
        <v>1433</v>
      </c>
      <c r="F392" s="746">
        <v>1</v>
      </c>
      <c r="G392" s="746">
        <v>170</v>
      </c>
      <c r="I392" s="677">
        <f t="shared" si="8"/>
        <v>47</v>
      </c>
    </row>
    <row r="393" spans="2:9" s="677" customFormat="1" ht="27" customHeight="1">
      <c r="B393" s="1390"/>
      <c r="C393" s="1426"/>
      <c r="D393" s="870" t="s">
        <v>1434</v>
      </c>
      <c r="E393" s="797" t="s">
        <v>1435</v>
      </c>
      <c r="F393" s="746">
        <v>4</v>
      </c>
      <c r="G393" s="746">
        <v>152</v>
      </c>
    </row>
    <row r="394" spans="2:9" ht="40.5" customHeight="1">
      <c r="B394" s="1390"/>
      <c r="C394" s="1398" t="s">
        <v>18</v>
      </c>
      <c r="D394" s="678" t="s">
        <v>424</v>
      </c>
      <c r="E394" s="793" t="s">
        <v>1901</v>
      </c>
      <c r="F394" s="742">
        <v>0</v>
      </c>
      <c r="G394" s="742">
        <v>0</v>
      </c>
      <c r="I394" s="677">
        <f t="shared" si="8"/>
        <v>79</v>
      </c>
    </row>
    <row r="395" spans="2:9" ht="27" customHeight="1">
      <c r="B395" s="1390"/>
      <c r="C395" s="1387"/>
      <c r="D395" s="678" t="s">
        <v>745</v>
      </c>
      <c r="E395" s="793" t="s">
        <v>746</v>
      </c>
      <c r="F395" s="742">
        <v>4</v>
      </c>
      <c r="G395" s="742">
        <v>965</v>
      </c>
      <c r="I395" s="677">
        <f t="shared" si="8"/>
        <v>22</v>
      </c>
    </row>
    <row r="396" spans="2:9" ht="27" customHeight="1">
      <c r="B396" s="1390"/>
      <c r="C396" s="1388"/>
      <c r="D396" s="678" t="s">
        <v>747</v>
      </c>
      <c r="E396" s="793" t="s">
        <v>748</v>
      </c>
      <c r="F396" s="742">
        <v>2</v>
      </c>
      <c r="G396" s="742">
        <v>2465</v>
      </c>
      <c r="I396" s="677">
        <f t="shared" si="8"/>
        <v>25</v>
      </c>
    </row>
    <row r="397" spans="2:9" ht="27" customHeight="1">
      <c r="B397" s="1390"/>
      <c r="C397" s="1398" t="s">
        <v>20</v>
      </c>
      <c r="D397" s="678" t="s">
        <v>1697</v>
      </c>
      <c r="E397" s="797" t="s">
        <v>1698</v>
      </c>
      <c r="F397" s="746">
        <v>1</v>
      </c>
      <c r="G397" s="746">
        <v>90</v>
      </c>
      <c r="I397" s="677">
        <f t="shared" si="8"/>
        <v>32</v>
      </c>
    </row>
    <row r="398" spans="2:9" ht="27" customHeight="1">
      <c r="B398" s="1390"/>
      <c r="C398" s="1387"/>
      <c r="D398" s="678" t="s">
        <v>431</v>
      </c>
      <c r="E398" s="793" t="s">
        <v>1699</v>
      </c>
      <c r="F398" s="742">
        <v>9</v>
      </c>
      <c r="G398" s="742">
        <v>241</v>
      </c>
      <c r="I398" s="677">
        <f t="shared" si="8"/>
        <v>41</v>
      </c>
    </row>
    <row r="399" spans="2:9" ht="27" customHeight="1">
      <c r="B399" s="1390"/>
      <c r="C399" s="1388"/>
      <c r="D399" s="678" t="s">
        <v>1700</v>
      </c>
      <c r="E399" s="797" t="s">
        <v>1701</v>
      </c>
      <c r="F399" s="746">
        <v>29</v>
      </c>
      <c r="G399" s="746">
        <v>756</v>
      </c>
      <c r="I399" s="677">
        <f t="shared" si="8"/>
        <v>52</v>
      </c>
    </row>
    <row r="400" spans="2:9" ht="27" customHeight="1">
      <c r="B400" s="1390"/>
      <c r="C400" s="1398" t="s">
        <v>258</v>
      </c>
      <c r="D400" s="376" t="s">
        <v>1476</v>
      </c>
      <c r="E400" s="797" t="s">
        <v>1477</v>
      </c>
      <c r="F400" s="746">
        <v>1</v>
      </c>
      <c r="G400" s="746">
        <v>4819</v>
      </c>
      <c r="I400" s="677">
        <f t="shared" si="8"/>
        <v>22</v>
      </c>
    </row>
    <row r="401" spans="2:9" ht="27" customHeight="1">
      <c r="B401" s="1390"/>
      <c r="C401" s="1387"/>
      <c r="D401" s="376" t="s">
        <v>1478</v>
      </c>
      <c r="E401" s="797" t="s">
        <v>1479</v>
      </c>
      <c r="F401" s="746">
        <v>1</v>
      </c>
      <c r="G401" s="746">
        <v>2788</v>
      </c>
      <c r="I401" s="677">
        <f t="shared" si="8"/>
        <v>38</v>
      </c>
    </row>
    <row r="402" spans="2:9" ht="27" customHeight="1">
      <c r="B402" s="1390"/>
      <c r="C402" s="1387"/>
      <c r="D402" s="685" t="s">
        <v>439</v>
      </c>
      <c r="E402" s="799" t="s">
        <v>1480</v>
      </c>
      <c r="F402" s="760">
        <v>16</v>
      </c>
      <c r="G402" s="760">
        <v>738</v>
      </c>
      <c r="I402" s="677">
        <f t="shared" si="8"/>
        <v>43</v>
      </c>
    </row>
    <row r="403" spans="2:9" ht="27" customHeight="1">
      <c r="B403" s="1390"/>
      <c r="C403" s="962" t="s">
        <v>444</v>
      </c>
      <c r="D403" s="871" t="s">
        <v>1497</v>
      </c>
      <c r="E403" s="805" t="s">
        <v>1498</v>
      </c>
      <c r="F403" s="755">
        <v>2</v>
      </c>
      <c r="G403" s="755">
        <v>187</v>
      </c>
      <c r="I403" s="677">
        <f t="shared" si="8"/>
        <v>30</v>
      </c>
    </row>
    <row r="404" spans="2:9" ht="27" customHeight="1">
      <c r="B404" s="1390"/>
      <c r="C404" s="956" t="s">
        <v>23</v>
      </c>
      <c r="D404" s="871" t="s">
        <v>1904</v>
      </c>
      <c r="E404" s="805" t="s">
        <v>1905</v>
      </c>
      <c r="F404" s="755">
        <v>1</v>
      </c>
      <c r="G404" s="755">
        <v>1804</v>
      </c>
      <c r="I404" s="677"/>
    </row>
    <row r="405" spans="2:9" ht="27" customHeight="1">
      <c r="B405" s="1390"/>
      <c r="C405" s="1398" t="s">
        <v>1783</v>
      </c>
      <c r="D405" s="871" t="s">
        <v>1787</v>
      </c>
      <c r="E405" s="805" t="s">
        <v>1788</v>
      </c>
      <c r="F405" s="749">
        <v>1</v>
      </c>
      <c r="G405" s="749">
        <v>6</v>
      </c>
      <c r="I405" s="677"/>
    </row>
    <row r="406" spans="2:9" ht="27" customHeight="1">
      <c r="B406" s="1390"/>
      <c r="C406" s="1387"/>
      <c r="D406" s="871" t="s">
        <v>1789</v>
      </c>
      <c r="E406" s="805" t="s">
        <v>1790</v>
      </c>
      <c r="F406" s="749">
        <v>1</v>
      </c>
      <c r="G406" s="749">
        <v>12</v>
      </c>
      <c r="I406" s="677"/>
    </row>
    <row r="407" spans="2:9" ht="27" customHeight="1">
      <c r="B407" s="1390"/>
      <c r="C407" s="1388"/>
      <c r="D407" s="871" t="s">
        <v>1791</v>
      </c>
      <c r="E407" s="805" t="s">
        <v>1792</v>
      </c>
      <c r="F407" s="749">
        <v>1</v>
      </c>
      <c r="G407" s="749">
        <v>8</v>
      </c>
      <c r="I407" s="677"/>
    </row>
    <row r="408" spans="2:9" ht="27" customHeight="1">
      <c r="B408" s="1390"/>
      <c r="C408" s="733" t="s">
        <v>26</v>
      </c>
      <c r="D408" s="395" t="s">
        <v>464</v>
      </c>
      <c r="E408" s="805" t="s">
        <v>465</v>
      </c>
      <c r="F408" s="742">
        <v>20</v>
      </c>
      <c r="G408" s="742">
        <v>10265</v>
      </c>
      <c r="I408" s="677">
        <f t="shared" si="8"/>
        <v>39</v>
      </c>
    </row>
    <row r="409" spans="2:9" ht="40.5" customHeight="1">
      <c r="B409" s="1390"/>
      <c r="C409" s="1398" t="s">
        <v>27</v>
      </c>
      <c r="D409" s="395" t="s">
        <v>473</v>
      </c>
      <c r="E409" s="805" t="s">
        <v>474</v>
      </c>
      <c r="F409" s="755">
        <v>1</v>
      </c>
      <c r="G409" s="755">
        <v>7500</v>
      </c>
      <c r="I409" s="677">
        <f t="shared" si="8"/>
        <v>71</v>
      </c>
    </row>
    <row r="410" spans="2:9" ht="27" customHeight="1">
      <c r="B410" s="1390"/>
      <c r="C410" s="1387"/>
      <c r="D410" s="395" t="s">
        <v>475</v>
      </c>
      <c r="E410" s="805" t="s">
        <v>680</v>
      </c>
      <c r="F410" s="755">
        <v>1</v>
      </c>
      <c r="G410" s="755">
        <v>4000</v>
      </c>
      <c r="I410" s="677">
        <f t="shared" si="8"/>
        <v>11</v>
      </c>
    </row>
    <row r="411" spans="2:9" ht="27" customHeight="1">
      <c r="B411" s="1390"/>
      <c r="C411" s="1388"/>
      <c r="D411" s="395" t="s">
        <v>476</v>
      </c>
      <c r="E411" s="805" t="s">
        <v>477</v>
      </c>
      <c r="F411" s="755">
        <v>1</v>
      </c>
      <c r="G411" s="755">
        <v>155</v>
      </c>
      <c r="I411" s="677">
        <f t="shared" si="8"/>
        <v>45</v>
      </c>
    </row>
    <row r="412" spans="2:9" ht="27" customHeight="1">
      <c r="B412" s="1390"/>
      <c r="C412" s="1398" t="s">
        <v>31</v>
      </c>
      <c r="D412" s="678" t="s">
        <v>1532</v>
      </c>
      <c r="E412" s="793" t="s">
        <v>1533</v>
      </c>
      <c r="F412" s="749">
        <v>28</v>
      </c>
      <c r="G412" s="749">
        <v>230</v>
      </c>
      <c r="I412" s="677">
        <f t="shared" si="8"/>
        <v>29</v>
      </c>
    </row>
    <row r="413" spans="2:9" ht="27" customHeight="1">
      <c r="B413" s="1391"/>
      <c r="C413" s="1397"/>
      <c r="D413" s="693" t="s">
        <v>1534</v>
      </c>
      <c r="E413" s="809" t="s">
        <v>1535</v>
      </c>
      <c r="F413" s="1005">
        <v>1</v>
      </c>
      <c r="G413" s="1005">
        <v>43</v>
      </c>
      <c r="I413" s="677">
        <f t="shared" si="8"/>
        <v>36</v>
      </c>
    </row>
    <row r="414" spans="2:9" ht="0.75" customHeight="1">
      <c r="B414" s="955"/>
      <c r="C414" s="1021"/>
      <c r="D414" s="702"/>
      <c r="E414" s="818"/>
      <c r="F414" s="1002"/>
      <c r="G414" s="1002"/>
      <c r="I414" s="677"/>
    </row>
    <row r="415" spans="2:9" ht="27" customHeight="1">
      <c r="B415" s="878" t="s">
        <v>1910</v>
      </c>
      <c r="C415" s="971" t="s">
        <v>33</v>
      </c>
      <c r="D415" s="968" t="s">
        <v>504</v>
      </c>
      <c r="E415" s="969" t="s">
        <v>505</v>
      </c>
      <c r="F415" s="970">
        <v>1</v>
      </c>
      <c r="G415" s="970">
        <v>601</v>
      </c>
      <c r="I415" s="677">
        <f t="shared" si="8"/>
        <v>28</v>
      </c>
    </row>
    <row r="416" spans="2:9" ht="40.5" customHeight="1">
      <c r="B416" s="1416" t="s">
        <v>1224</v>
      </c>
      <c r="C416" s="1401" t="s">
        <v>42</v>
      </c>
      <c r="D416" s="688" t="s">
        <v>1725</v>
      </c>
      <c r="E416" s="806" t="s">
        <v>522</v>
      </c>
      <c r="F416" s="757">
        <v>1</v>
      </c>
      <c r="G416" s="757">
        <v>391</v>
      </c>
      <c r="I416" s="677">
        <f t="shared" si="8"/>
        <v>59</v>
      </c>
    </row>
    <row r="417" spans="2:9" ht="27" customHeight="1">
      <c r="B417" s="1417"/>
      <c r="C417" s="1399"/>
      <c r="D417" s="678" t="s">
        <v>1726</v>
      </c>
      <c r="E417" s="793" t="s">
        <v>1727</v>
      </c>
      <c r="F417" s="742">
        <v>1</v>
      </c>
      <c r="G417" s="742">
        <v>365</v>
      </c>
      <c r="I417" s="677"/>
    </row>
    <row r="418" spans="2:9" ht="27" customHeight="1">
      <c r="B418" s="1417"/>
      <c r="C418" s="939" t="s">
        <v>43</v>
      </c>
      <c r="D418" s="395" t="s">
        <v>523</v>
      </c>
      <c r="E418" s="805" t="s">
        <v>1576</v>
      </c>
      <c r="F418" s="749">
        <v>1</v>
      </c>
      <c r="G418" s="749">
        <v>332</v>
      </c>
      <c r="I418" s="677">
        <f t="shared" si="8"/>
        <v>26</v>
      </c>
    </row>
    <row r="419" spans="2:9" ht="27" customHeight="1">
      <c r="B419" s="1417"/>
      <c r="C419" s="939" t="s">
        <v>533</v>
      </c>
      <c r="D419" s="678" t="s">
        <v>534</v>
      </c>
      <c r="E419" s="793" t="s">
        <v>1727</v>
      </c>
      <c r="F419" s="749">
        <v>1</v>
      </c>
      <c r="G419" s="749">
        <v>699</v>
      </c>
      <c r="I419" s="677">
        <f t="shared" si="8"/>
        <v>6</v>
      </c>
    </row>
    <row r="420" spans="2:9" s="716" customFormat="1" ht="27" customHeight="1">
      <c r="B420" s="1417"/>
      <c r="C420" s="1405" t="s">
        <v>1092</v>
      </c>
      <c r="D420" s="667" t="s">
        <v>1586</v>
      </c>
      <c r="E420" s="833" t="s">
        <v>1587</v>
      </c>
      <c r="F420" s="750">
        <v>1</v>
      </c>
      <c r="G420" s="750">
        <v>9</v>
      </c>
      <c r="I420" s="677">
        <f t="shared" si="8"/>
        <v>42</v>
      </c>
    </row>
    <row r="421" spans="2:9" s="716" customFormat="1" ht="27" customHeight="1">
      <c r="B421" s="1417"/>
      <c r="C421" s="1405"/>
      <c r="D421" s="667" t="s">
        <v>1588</v>
      </c>
      <c r="E421" s="833" t="s">
        <v>1589</v>
      </c>
      <c r="F421" s="750">
        <v>1</v>
      </c>
      <c r="G421" s="750">
        <v>8</v>
      </c>
      <c r="I421" s="677">
        <f t="shared" si="8"/>
        <v>40</v>
      </c>
    </row>
    <row r="422" spans="2:9" s="716" customFormat="1" ht="27" customHeight="1">
      <c r="B422" s="1417"/>
      <c r="C422" s="1405"/>
      <c r="D422" s="667" t="s">
        <v>1093</v>
      </c>
      <c r="E422" s="833" t="s">
        <v>1094</v>
      </c>
      <c r="F422" s="750">
        <v>1</v>
      </c>
      <c r="G422" s="750">
        <v>40</v>
      </c>
      <c r="I422" s="677">
        <f t="shared" si="8"/>
        <v>30</v>
      </c>
    </row>
    <row r="423" spans="2:9" s="716" customFormat="1" ht="27" customHeight="1">
      <c r="B423" s="1417"/>
      <c r="C423" s="1405"/>
      <c r="D423" s="687" t="s">
        <v>1095</v>
      </c>
      <c r="E423" s="833" t="s">
        <v>1096</v>
      </c>
      <c r="F423" s="750">
        <v>1</v>
      </c>
      <c r="G423" s="750">
        <v>80</v>
      </c>
      <c r="I423" s="677">
        <f t="shared" si="8"/>
        <v>40</v>
      </c>
    </row>
    <row r="424" spans="2:9" s="716" customFormat="1" ht="27" customHeight="1">
      <c r="B424" s="1417"/>
      <c r="C424" s="1405"/>
      <c r="D424" s="667" t="s">
        <v>1097</v>
      </c>
      <c r="E424" s="833" t="s">
        <v>1590</v>
      </c>
      <c r="F424" s="750">
        <v>1</v>
      </c>
      <c r="G424" s="750">
        <v>16</v>
      </c>
      <c r="I424" s="677">
        <f t="shared" si="8"/>
        <v>32</v>
      </c>
    </row>
    <row r="425" spans="2:9" s="716" customFormat="1" ht="27" customHeight="1">
      <c r="B425" s="1417"/>
      <c r="C425" s="1405"/>
      <c r="D425" s="667" t="s">
        <v>1098</v>
      </c>
      <c r="E425" s="833" t="s">
        <v>1099</v>
      </c>
      <c r="F425" s="750">
        <v>1</v>
      </c>
      <c r="G425" s="750">
        <v>136</v>
      </c>
      <c r="I425" s="677">
        <f t="shared" si="8"/>
        <v>45</v>
      </c>
    </row>
    <row r="426" spans="2:9" s="716" customFormat="1" ht="27" customHeight="1">
      <c r="B426" s="1417"/>
      <c r="C426" s="1405"/>
      <c r="D426" s="667" t="s">
        <v>1100</v>
      </c>
      <c r="E426" s="833" t="s">
        <v>1101</v>
      </c>
      <c r="F426" s="750">
        <v>1</v>
      </c>
      <c r="G426" s="750">
        <v>802</v>
      </c>
      <c r="I426" s="677">
        <f t="shared" si="8"/>
        <v>46</v>
      </c>
    </row>
    <row r="427" spans="2:9" s="716" customFormat="1" ht="40.5" customHeight="1">
      <c r="B427" s="1417"/>
      <c r="C427" s="1405"/>
      <c r="D427" s="667" t="s">
        <v>1102</v>
      </c>
      <c r="E427" s="833" t="s">
        <v>1103</v>
      </c>
      <c r="F427" s="750">
        <v>1</v>
      </c>
      <c r="G427" s="750">
        <v>1000</v>
      </c>
      <c r="I427" s="677">
        <f t="shared" si="8"/>
        <v>75</v>
      </c>
    </row>
    <row r="428" spans="2:9" s="716" customFormat="1" ht="27" customHeight="1">
      <c r="B428" s="1418"/>
      <c r="C428" s="1406"/>
      <c r="D428" s="872" t="s">
        <v>1104</v>
      </c>
      <c r="E428" s="873" t="s">
        <v>1105</v>
      </c>
      <c r="F428" s="779">
        <v>1</v>
      </c>
      <c r="G428" s="779">
        <v>153</v>
      </c>
      <c r="I428" s="677"/>
    </row>
    <row r="429" spans="2:9" ht="27" customHeight="1">
      <c r="B429" s="1259" t="s">
        <v>1926</v>
      </c>
      <c r="C429" s="1386" t="s">
        <v>52</v>
      </c>
      <c r="D429" s="414" t="s">
        <v>1625</v>
      </c>
      <c r="E429" s="817" t="s">
        <v>1626</v>
      </c>
      <c r="F429" s="758">
        <v>1</v>
      </c>
      <c r="G429" s="758">
        <v>14652</v>
      </c>
      <c r="I429" s="677">
        <f t="shared" si="8"/>
        <v>26</v>
      </c>
    </row>
    <row r="430" spans="2:9" ht="27" customHeight="1">
      <c r="B430" s="1260"/>
      <c r="C430" s="1387"/>
      <c r="D430" s="446" t="s">
        <v>1627</v>
      </c>
      <c r="E430" s="812" t="s">
        <v>1628</v>
      </c>
      <c r="F430" s="769">
        <v>1</v>
      </c>
      <c r="G430" s="769">
        <v>4610</v>
      </c>
      <c r="I430" s="677">
        <f t="shared" si="8"/>
        <v>33</v>
      </c>
    </row>
    <row r="431" spans="2:9" ht="40.5" customHeight="1">
      <c r="B431" s="1260"/>
      <c r="C431" s="1387"/>
      <c r="D431" s="376" t="s">
        <v>1916</v>
      </c>
      <c r="E431" s="797" t="s">
        <v>1629</v>
      </c>
      <c r="F431" s="746">
        <v>1</v>
      </c>
      <c r="G431" s="746">
        <v>16763</v>
      </c>
      <c r="I431" s="677">
        <f t="shared" si="8"/>
        <v>39</v>
      </c>
    </row>
    <row r="432" spans="2:9" ht="42.75" customHeight="1">
      <c r="B432" s="1260"/>
      <c r="C432" s="1387"/>
      <c r="D432" s="685" t="s">
        <v>1630</v>
      </c>
      <c r="E432" s="799" t="s">
        <v>1631</v>
      </c>
      <c r="F432" s="760">
        <v>1</v>
      </c>
      <c r="G432" s="760">
        <v>13000</v>
      </c>
      <c r="I432" s="677"/>
    </row>
    <row r="433" spans="1:9" ht="27" customHeight="1">
      <c r="B433" s="1260"/>
      <c r="C433" s="1176" t="s">
        <v>54</v>
      </c>
      <c r="D433" s="678" t="s">
        <v>555</v>
      </c>
      <c r="E433" s="793" t="s">
        <v>681</v>
      </c>
      <c r="F433" s="742">
        <v>1</v>
      </c>
      <c r="G433" s="742">
        <v>80</v>
      </c>
      <c r="I433" s="677">
        <f t="shared" si="8"/>
        <v>30</v>
      </c>
    </row>
    <row r="434" spans="1:9" ht="27" customHeight="1">
      <c r="B434" s="1260"/>
      <c r="C434" s="1176" t="s">
        <v>56</v>
      </c>
      <c r="D434" s="678" t="s">
        <v>578</v>
      </c>
      <c r="E434" s="793" t="s">
        <v>579</v>
      </c>
      <c r="F434" s="742">
        <v>1</v>
      </c>
      <c r="G434" s="742">
        <v>5200</v>
      </c>
      <c r="I434" s="677">
        <f t="shared" si="8"/>
        <v>18</v>
      </c>
    </row>
    <row r="435" spans="1:9" s="677" customFormat="1" ht="27" customHeight="1">
      <c r="B435" s="1260"/>
      <c r="C435" s="1402" t="s">
        <v>58</v>
      </c>
      <c r="D435" s="678" t="s">
        <v>597</v>
      </c>
      <c r="E435" s="793" t="s">
        <v>598</v>
      </c>
      <c r="F435" s="742">
        <v>1</v>
      </c>
      <c r="G435" s="742">
        <v>2229</v>
      </c>
      <c r="I435" s="677">
        <f t="shared" ref="I435:I487" si="9">LEN(E435)</f>
        <v>60</v>
      </c>
    </row>
    <row r="436" spans="1:9" s="677" customFormat="1" ht="27" customHeight="1">
      <c r="B436" s="1260"/>
      <c r="C436" s="1402"/>
      <c r="D436" s="678" t="s">
        <v>599</v>
      </c>
      <c r="E436" s="793" t="s">
        <v>600</v>
      </c>
      <c r="F436" s="742">
        <v>39</v>
      </c>
      <c r="G436" s="742">
        <v>481</v>
      </c>
      <c r="I436" s="677">
        <f t="shared" si="9"/>
        <v>58</v>
      </c>
    </row>
    <row r="437" spans="1:9" s="677" customFormat="1" ht="40.5" customHeight="1">
      <c r="B437" s="1260"/>
      <c r="C437" s="1402"/>
      <c r="D437" s="678" t="s">
        <v>1162</v>
      </c>
      <c r="E437" s="797" t="s">
        <v>1163</v>
      </c>
      <c r="F437" s="742">
        <v>10</v>
      </c>
      <c r="G437" s="742">
        <v>172</v>
      </c>
      <c r="I437" s="677">
        <f t="shared" si="9"/>
        <v>71</v>
      </c>
    </row>
    <row r="438" spans="1:9" s="677" customFormat="1" ht="27" customHeight="1">
      <c r="B438" s="1260"/>
      <c r="C438" s="1402"/>
      <c r="D438" s="376" t="s">
        <v>1889</v>
      </c>
      <c r="E438" s="797" t="s">
        <v>1890</v>
      </c>
      <c r="F438" s="742">
        <v>3</v>
      </c>
      <c r="G438" s="742">
        <v>36</v>
      </c>
      <c r="I438" s="677">
        <f t="shared" si="9"/>
        <v>30</v>
      </c>
    </row>
    <row r="439" spans="1:9" s="677" customFormat="1" ht="40.5" customHeight="1">
      <c r="B439" s="1260"/>
      <c r="C439" s="1402"/>
      <c r="D439" s="376" t="s">
        <v>1651</v>
      </c>
      <c r="E439" s="797" t="s">
        <v>1652</v>
      </c>
      <c r="F439" s="746">
        <v>3</v>
      </c>
      <c r="G439" s="746">
        <v>23</v>
      </c>
    </row>
    <row r="440" spans="1:9" ht="40.5" customHeight="1">
      <c r="B440" s="1261"/>
      <c r="C440" s="727" t="s">
        <v>60</v>
      </c>
      <c r="D440" s="433" t="s">
        <v>611</v>
      </c>
      <c r="E440" s="810" t="s">
        <v>1657</v>
      </c>
      <c r="F440" s="863">
        <v>9</v>
      </c>
      <c r="G440" s="863">
        <v>202</v>
      </c>
      <c r="I440" s="677">
        <f t="shared" si="9"/>
        <v>62</v>
      </c>
    </row>
    <row r="441" spans="1:9" ht="0.75" customHeight="1">
      <c r="B441" s="976"/>
      <c r="C441" s="1014"/>
      <c r="D441" s="854"/>
      <c r="E441" s="832"/>
      <c r="F441" s="1038"/>
      <c r="G441" s="1038"/>
      <c r="I441" s="677"/>
    </row>
    <row r="442" spans="1:9" ht="27" customHeight="1">
      <c r="B442" s="1392" t="s">
        <v>1911</v>
      </c>
      <c r="C442" s="978" t="s">
        <v>63</v>
      </c>
      <c r="D442" s="414" t="s">
        <v>617</v>
      </c>
      <c r="E442" s="817" t="s">
        <v>682</v>
      </c>
      <c r="F442" s="758">
        <v>1</v>
      </c>
      <c r="G442" s="758">
        <v>2180</v>
      </c>
      <c r="I442" s="677">
        <f t="shared" si="9"/>
        <v>31</v>
      </c>
    </row>
    <row r="443" spans="1:9" ht="27" customHeight="1">
      <c r="A443" s="713"/>
      <c r="B443" s="1393"/>
      <c r="C443" s="979" t="s">
        <v>630</v>
      </c>
      <c r="D443" s="1039" t="s">
        <v>633</v>
      </c>
      <c r="E443" s="1040" t="s">
        <v>634</v>
      </c>
      <c r="F443" s="1041">
        <v>10</v>
      </c>
      <c r="G443" s="761">
        <v>139</v>
      </c>
      <c r="I443" s="677">
        <f t="shared" si="9"/>
        <v>35</v>
      </c>
    </row>
    <row r="444" spans="1:9" ht="27" customHeight="1">
      <c r="B444" s="1432" t="s">
        <v>1815</v>
      </c>
      <c r="C444" s="1432"/>
      <c r="D444" s="1432"/>
      <c r="E444" s="1432"/>
      <c r="F444" s="1432"/>
      <c r="G444" s="1432"/>
      <c r="I444" s="677">
        <f t="shared" si="9"/>
        <v>0</v>
      </c>
    </row>
    <row r="445" spans="1:9" s="887" customFormat="1" ht="27" customHeight="1">
      <c r="B445" s="1280" t="s">
        <v>237</v>
      </c>
      <c r="C445" s="1282"/>
      <c r="D445" s="886" t="s">
        <v>149</v>
      </c>
      <c r="E445" s="888" t="s">
        <v>150</v>
      </c>
      <c r="F445" s="889" t="s">
        <v>902</v>
      </c>
      <c r="G445" s="890" t="s">
        <v>148</v>
      </c>
      <c r="I445" s="891">
        <f t="shared" si="9"/>
        <v>5</v>
      </c>
    </row>
    <row r="446" spans="1:9" s="677" customFormat="1" ht="27" customHeight="1">
      <c r="B446" s="1407" t="s">
        <v>0</v>
      </c>
      <c r="C446" s="1408"/>
      <c r="D446" s="688" t="s">
        <v>1305</v>
      </c>
      <c r="E446" s="817" t="s">
        <v>1306</v>
      </c>
      <c r="F446" s="758">
        <v>1</v>
      </c>
      <c r="G446" s="758">
        <v>66</v>
      </c>
      <c r="I446" s="677">
        <f t="shared" si="9"/>
        <v>28</v>
      </c>
    </row>
    <row r="447" spans="1:9" s="677" customFormat="1" ht="27" customHeight="1">
      <c r="B447" s="1409"/>
      <c r="C447" s="1410"/>
      <c r="D447" s="376" t="s">
        <v>1307</v>
      </c>
      <c r="E447" s="797" t="s">
        <v>1308</v>
      </c>
      <c r="F447" s="746">
        <v>1</v>
      </c>
      <c r="G447" s="746">
        <v>12</v>
      </c>
      <c r="I447" s="677">
        <f t="shared" si="9"/>
        <v>17</v>
      </c>
    </row>
    <row r="448" spans="1:9" s="677" customFormat="1" ht="27" customHeight="1">
      <c r="B448" s="1409"/>
      <c r="C448" s="1410"/>
      <c r="D448" s="376" t="s">
        <v>1309</v>
      </c>
      <c r="E448" s="797" t="s">
        <v>1310</v>
      </c>
      <c r="F448" s="746">
        <v>1</v>
      </c>
      <c r="G448" s="746">
        <v>7</v>
      </c>
      <c r="I448" s="677">
        <f t="shared" si="9"/>
        <v>25</v>
      </c>
    </row>
    <row r="449" spans="2:9" s="677" customFormat="1" ht="40.5" customHeight="1">
      <c r="B449" s="1409"/>
      <c r="C449" s="1410"/>
      <c r="D449" s="376" t="s">
        <v>327</v>
      </c>
      <c r="E449" s="797" t="s">
        <v>938</v>
      </c>
      <c r="F449" s="746">
        <v>1</v>
      </c>
      <c r="G449" s="746">
        <v>4691</v>
      </c>
      <c r="I449" s="677">
        <f t="shared" si="9"/>
        <v>61</v>
      </c>
    </row>
    <row r="450" spans="2:9" s="677" customFormat="1" ht="27" customHeight="1">
      <c r="B450" s="1409"/>
      <c r="C450" s="1410"/>
      <c r="D450" s="446" t="s">
        <v>1311</v>
      </c>
      <c r="E450" s="812" t="s">
        <v>1312</v>
      </c>
      <c r="F450" s="769">
        <v>29</v>
      </c>
      <c r="G450" s="769">
        <v>91</v>
      </c>
      <c r="I450" s="677">
        <f t="shared" si="9"/>
        <v>10</v>
      </c>
    </row>
    <row r="451" spans="2:9" s="677" customFormat="1" ht="27" customHeight="1">
      <c r="B451" s="1409"/>
      <c r="C451" s="1410"/>
      <c r="D451" s="376" t="s">
        <v>1313</v>
      </c>
      <c r="E451" s="797" t="s">
        <v>1314</v>
      </c>
      <c r="F451" s="746">
        <v>1</v>
      </c>
      <c r="G451" s="746">
        <v>15</v>
      </c>
      <c r="I451" s="677">
        <f t="shared" si="9"/>
        <v>27</v>
      </c>
    </row>
    <row r="452" spans="2:9" s="677" customFormat="1" ht="27" customHeight="1">
      <c r="B452" s="1411"/>
      <c r="C452" s="1412"/>
      <c r="D452" s="703" t="s">
        <v>1315</v>
      </c>
      <c r="E452" s="819" t="s">
        <v>1316</v>
      </c>
      <c r="F452" s="767">
        <v>1</v>
      </c>
      <c r="G452" s="767">
        <v>43</v>
      </c>
      <c r="I452" s="677">
        <f t="shared" si="9"/>
        <v>39</v>
      </c>
    </row>
    <row r="453" spans="2:9" ht="27" customHeight="1">
      <c r="B453" s="1394" t="s">
        <v>900</v>
      </c>
      <c r="C453" s="978" t="s">
        <v>699</v>
      </c>
      <c r="D453" s="688" t="s">
        <v>948</v>
      </c>
      <c r="E453" s="817" t="s">
        <v>1856</v>
      </c>
      <c r="F453" s="758">
        <v>4</v>
      </c>
      <c r="G453" s="758">
        <v>189</v>
      </c>
      <c r="I453" s="677">
        <f t="shared" si="9"/>
        <v>43</v>
      </c>
    </row>
    <row r="454" spans="2:9" ht="27" customHeight="1">
      <c r="B454" s="1395"/>
      <c r="C454" s="733" t="s">
        <v>4</v>
      </c>
      <c r="D454" s="678" t="s">
        <v>959</v>
      </c>
      <c r="E454" s="793" t="s">
        <v>960</v>
      </c>
      <c r="F454" s="742">
        <v>3</v>
      </c>
      <c r="G454" s="742">
        <v>57</v>
      </c>
      <c r="I454" s="677">
        <f t="shared" si="9"/>
        <v>38</v>
      </c>
    </row>
    <row r="455" spans="2:9" s="677" customFormat="1" ht="27" customHeight="1">
      <c r="B455" s="1395"/>
      <c r="C455" s="1402" t="s">
        <v>249</v>
      </c>
      <c r="D455" s="678" t="s">
        <v>967</v>
      </c>
      <c r="E455" s="797" t="s">
        <v>968</v>
      </c>
      <c r="F455" s="742">
        <v>1</v>
      </c>
      <c r="G455" s="742">
        <v>24</v>
      </c>
      <c r="I455" s="677">
        <f t="shared" si="9"/>
        <v>44</v>
      </c>
    </row>
    <row r="456" spans="2:9" s="677" customFormat="1" ht="27" customHeight="1">
      <c r="B456" s="1395"/>
      <c r="C456" s="1402"/>
      <c r="D456" s="678" t="s">
        <v>969</v>
      </c>
      <c r="E456" s="797" t="s">
        <v>970</v>
      </c>
      <c r="F456" s="742">
        <v>1</v>
      </c>
      <c r="G456" s="742">
        <v>16</v>
      </c>
      <c r="I456" s="677">
        <f t="shared" si="9"/>
        <v>34</v>
      </c>
    </row>
    <row r="457" spans="2:9" s="677" customFormat="1" ht="27" customHeight="1">
      <c r="B457" s="1395"/>
      <c r="C457" s="1402"/>
      <c r="D457" s="678" t="s">
        <v>1331</v>
      </c>
      <c r="E457" s="797" t="s">
        <v>1332</v>
      </c>
      <c r="F457" s="742">
        <v>1</v>
      </c>
      <c r="G457" s="742">
        <v>257</v>
      </c>
      <c r="I457" s="677">
        <f t="shared" si="9"/>
        <v>36</v>
      </c>
    </row>
    <row r="458" spans="2:9" ht="27" customHeight="1">
      <c r="B458" s="1395"/>
      <c r="C458" s="1399" t="s">
        <v>254</v>
      </c>
      <c r="D458" s="395" t="s">
        <v>1873</v>
      </c>
      <c r="E458" s="805" t="s">
        <v>1875</v>
      </c>
      <c r="F458" s="768">
        <v>2</v>
      </c>
      <c r="G458" s="768">
        <v>251</v>
      </c>
      <c r="I458" s="677">
        <f t="shared" si="9"/>
        <v>46</v>
      </c>
    </row>
    <row r="459" spans="2:9" ht="27" customHeight="1">
      <c r="B459" s="1395"/>
      <c r="C459" s="1399"/>
      <c r="D459" s="395" t="s">
        <v>1874</v>
      </c>
      <c r="E459" s="805" t="s">
        <v>1876</v>
      </c>
      <c r="F459" s="768">
        <v>3</v>
      </c>
      <c r="G459" s="768">
        <v>493</v>
      </c>
      <c r="I459" s="677">
        <f t="shared" si="9"/>
        <v>40</v>
      </c>
    </row>
    <row r="460" spans="2:9" s="677" customFormat="1" ht="27" customHeight="1">
      <c r="B460" s="1395"/>
      <c r="C460" s="874" t="s">
        <v>720</v>
      </c>
      <c r="D460" s="678" t="s">
        <v>721</v>
      </c>
      <c r="E460" s="793" t="s">
        <v>722</v>
      </c>
      <c r="F460" s="742">
        <v>3</v>
      </c>
      <c r="G460" s="742">
        <v>40</v>
      </c>
      <c r="I460" s="677">
        <f t="shared" si="9"/>
        <v>30</v>
      </c>
    </row>
    <row r="461" spans="2:9" s="370" customFormat="1" ht="27" customHeight="1">
      <c r="B461" s="1395"/>
      <c r="C461" s="1398" t="s">
        <v>833</v>
      </c>
      <c r="D461" s="685" t="s">
        <v>834</v>
      </c>
      <c r="E461" s="799" t="s">
        <v>383</v>
      </c>
      <c r="F461" s="760">
        <v>1</v>
      </c>
      <c r="G461" s="760">
        <v>1182</v>
      </c>
      <c r="I461" s="677">
        <f t="shared" si="9"/>
        <v>50</v>
      </c>
    </row>
    <row r="462" spans="2:9" s="370" customFormat="1" ht="40.5" customHeight="1">
      <c r="B462" s="1395"/>
      <c r="C462" s="1387"/>
      <c r="D462" s="376" t="s">
        <v>835</v>
      </c>
      <c r="E462" s="797" t="s">
        <v>836</v>
      </c>
      <c r="F462" s="746">
        <v>1</v>
      </c>
      <c r="G462" s="746">
        <v>72</v>
      </c>
      <c r="I462" s="677">
        <f t="shared" si="9"/>
        <v>64</v>
      </c>
    </row>
    <row r="463" spans="2:9" s="370" customFormat="1" ht="40.5" customHeight="1">
      <c r="B463" s="1395"/>
      <c r="C463" s="1387"/>
      <c r="D463" s="717" t="s">
        <v>1352</v>
      </c>
      <c r="E463" s="797" t="s">
        <v>1353</v>
      </c>
      <c r="F463" s="746">
        <v>1</v>
      </c>
      <c r="G463" s="746">
        <v>36</v>
      </c>
      <c r="I463" s="677"/>
    </row>
    <row r="464" spans="2:9" s="370" customFormat="1" ht="27" customHeight="1">
      <c r="B464" s="1395"/>
      <c r="C464" s="1388"/>
      <c r="D464" s="718" t="s">
        <v>1354</v>
      </c>
      <c r="E464" s="797" t="s">
        <v>1355</v>
      </c>
      <c r="F464" s="746">
        <v>1</v>
      </c>
      <c r="G464" s="746">
        <v>4010</v>
      </c>
      <c r="I464" s="677"/>
    </row>
    <row r="465" spans="2:9" s="716" customFormat="1" ht="67.5" customHeight="1">
      <c r="B465" s="1395"/>
      <c r="C465" s="1405" t="s">
        <v>987</v>
      </c>
      <c r="D465" s="719" t="s">
        <v>1356</v>
      </c>
      <c r="E465" s="802" t="s">
        <v>1357</v>
      </c>
      <c r="F465" s="750">
        <v>1</v>
      </c>
      <c r="G465" s="750">
        <v>61</v>
      </c>
      <c r="I465" s="677">
        <f t="shared" si="9"/>
        <v>107</v>
      </c>
    </row>
    <row r="466" spans="2:9" s="716" customFormat="1" ht="67.5" customHeight="1">
      <c r="B466" s="1396"/>
      <c r="C466" s="1406"/>
      <c r="D466" s="1042" t="s">
        <v>1358</v>
      </c>
      <c r="E466" s="1009" t="s">
        <v>1359</v>
      </c>
      <c r="F466" s="779">
        <v>1</v>
      </c>
      <c r="G466" s="779">
        <v>41</v>
      </c>
      <c r="I466" s="677">
        <f t="shared" si="9"/>
        <v>110</v>
      </c>
    </row>
    <row r="467" spans="2:9" s="716" customFormat="1" ht="0.75" customHeight="1">
      <c r="B467" s="984"/>
      <c r="C467" s="1026"/>
      <c r="D467" s="1044"/>
      <c r="E467" s="1007"/>
      <c r="F467" s="1013"/>
      <c r="G467" s="1013"/>
      <c r="I467" s="677"/>
    </row>
    <row r="468" spans="2:9" ht="27" customHeight="1">
      <c r="B468" s="1394" t="s">
        <v>892</v>
      </c>
      <c r="C468" s="1386" t="s">
        <v>388</v>
      </c>
      <c r="D468" s="1043" t="s">
        <v>1000</v>
      </c>
      <c r="E468" s="835" t="s">
        <v>1001</v>
      </c>
      <c r="F468" s="853">
        <v>1</v>
      </c>
      <c r="G468" s="853">
        <v>140</v>
      </c>
      <c r="I468" s="677">
        <f t="shared" si="9"/>
        <v>52</v>
      </c>
    </row>
    <row r="469" spans="2:9" ht="0.75" customHeight="1">
      <c r="B469" s="1395"/>
      <c r="C469" s="1387"/>
      <c r="D469" s="1022"/>
      <c r="E469" s="818"/>
      <c r="F469" s="766"/>
      <c r="G469" s="766"/>
      <c r="I469" s="677"/>
    </row>
    <row r="470" spans="2:9" ht="27" customHeight="1">
      <c r="B470" s="1395"/>
      <c r="C470" s="1387"/>
      <c r="D470" s="678" t="s">
        <v>1002</v>
      </c>
      <c r="E470" s="793" t="s">
        <v>1003</v>
      </c>
      <c r="F470" s="742">
        <v>1</v>
      </c>
      <c r="G470" s="742">
        <v>27</v>
      </c>
      <c r="I470" s="677">
        <f t="shared" si="9"/>
        <v>49</v>
      </c>
    </row>
    <row r="471" spans="2:9" ht="27" customHeight="1">
      <c r="B471" s="1395"/>
      <c r="C471" s="1388"/>
      <c r="D471" s="678" t="s">
        <v>1360</v>
      </c>
      <c r="E471" s="797" t="s">
        <v>1361</v>
      </c>
      <c r="F471" s="746">
        <v>1</v>
      </c>
      <c r="G471" s="742">
        <v>29</v>
      </c>
      <c r="I471" s="677"/>
    </row>
    <row r="472" spans="2:9" s="677" customFormat="1" ht="27" customHeight="1">
      <c r="B472" s="1395"/>
      <c r="C472" s="1402" t="s">
        <v>1019</v>
      </c>
      <c r="D472" s="781" t="s">
        <v>1381</v>
      </c>
      <c r="E472" s="781" t="s">
        <v>1382</v>
      </c>
      <c r="F472" s="768">
        <v>1</v>
      </c>
      <c r="G472" s="768">
        <v>28</v>
      </c>
      <c r="I472" s="677">
        <f t="shared" si="9"/>
        <v>32</v>
      </c>
    </row>
    <row r="473" spans="2:9" s="677" customFormat="1" ht="27" customHeight="1">
      <c r="B473" s="1395"/>
      <c r="C473" s="1402"/>
      <c r="D473" s="782" t="s">
        <v>1383</v>
      </c>
      <c r="E473" s="782" t="s">
        <v>1384</v>
      </c>
      <c r="F473" s="768">
        <v>3</v>
      </c>
      <c r="G473" s="768">
        <v>54</v>
      </c>
      <c r="I473" s="677">
        <f t="shared" si="9"/>
        <v>17</v>
      </c>
    </row>
    <row r="474" spans="2:9" s="677" customFormat="1" ht="27" customHeight="1">
      <c r="B474" s="1395"/>
      <c r="C474" s="1402"/>
      <c r="D474" s="781" t="s">
        <v>1385</v>
      </c>
      <c r="E474" s="781" t="s">
        <v>1386</v>
      </c>
      <c r="F474" s="768">
        <v>1</v>
      </c>
      <c r="G474" s="768">
        <v>61</v>
      </c>
      <c r="I474" s="677">
        <f t="shared" si="9"/>
        <v>37</v>
      </c>
    </row>
    <row r="475" spans="2:9" s="677" customFormat="1" ht="27" customHeight="1">
      <c r="B475" s="1396"/>
      <c r="C475" s="875" t="s">
        <v>1022</v>
      </c>
      <c r="D475" s="876" t="s">
        <v>1023</v>
      </c>
      <c r="E475" s="821" t="s">
        <v>1024</v>
      </c>
      <c r="F475" s="775">
        <v>1</v>
      </c>
      <c r="G475" s="775">
        <v>167</v>
      </c>
      <c r="I475" s="677">
        <f t="shared" si="9"/>
        <v>41</v>
      </c>
    </row>
    <row r="476" spans="2:9" ht="40.5" customHeight="1">
      <c r="B476" s="1389" t="s">
        <v>1025</v>
      </c>
      <c r="C476" s="1401" t="s">
        <v>418</v>
      </c>
      <c r="D476" s="864" t="s">
        <v>1030</v>
      </c>
      <c r="E476" s="865" t="s">
        <v>1031</v>
      </c>
      <c r="F476" s="866">
        <v>16</v>
      </c>
      <c r="G476" s="866">
        <v>2277</v>
      </c>
      <c r="I476" s="677">
        <f t="shared" si="9"/>
        <v>63</v>
      </c>
    </row>
    <row r="477" spans="2:9" ht="27" customHeight="1">
      <c r="B477" s="1390"/>
      <c r="C477" s="1399"/>
      <c r="D477" s="678" t="s">
        <v>1418</v>
      </c>
      <c r="E477" s="797" t="s">
        <v>1419</v>
      </c>
      <c r="F477" s="746">
        <v>7</v>
      </c>
      <c r="G477" s="746">
        <v>192</v>
      </c>
      <c r="I477" s="677">
        <f t="shared" si="9"/>
        <v>22</v>
      </c>
    </row>
    <row r="478" spans="2:9" ht="40.5" customHeight="1">
      <c r="B478" s="1390"/>
      <c r="C478" s="1399"/>
      <c r="D478" s="376" t="s">
        <v>1420</v>
      </c>
      <c r="E478" s="797" t="s">
        <v>1421</v>
      </c>
      <c r="F478" s="746">
        <v>1</v>
      </c>
      <c r="G478" s="746">
        <v>53</v>
      </c>
      <c r="I478" s="677">
        <f t="shared" si="9"/>
        <v>65</v>
      </c>
    </row>
    <row r="479" spans="2:9" s="677" customFormat="1" ht="27" customHeight="1">
      <c r="B479" s="1390"/>
      <c r="C479" s="1402" t="s">
        <v>421</v>
      </c>
      <c r="D479" s="721" t="s">
        <v>1436</v>
      </c>
      <c r="E479" s="797" t="s">
        <v>1437</v>
      </c>
      <c r="F479" s="746">
        <v>1</v>
      </c>
      <c r="G479" s="746">
        <v>180</v>
      </c>
      <c r="I479" s="677">
        <f t="shared" si="9"/>
        <v>33</v>
      </c>
    </row>
    <row r="480" spans="2:9" s="677" customFormat="1" ht="27" customHeight="1">
      <c r="B480" s="1390"/>
      <c r="C480" s="1402"/>
      <c r="D480" s="877" t="s">
        <v>1438</v>
      </c>
      <c r="E480" s="797" t="s">
        <v>1439</v>
      </c>
      <c r="F480" s="746">
        <v>43</v>
      </c>
      <c r="G480" s="746">
        <v>677</v>
      </c>
      <c r="I480" s="677">
        <f t="shared" si="9"/>
        <v>32</v>
      </c>
    </row>
    <row r="481" spans="2:9" s="677" customFormat="1" ht="27" customHeight="1">
      <c r="B481" s="1390"/>
      <c r="C481" s="1402"/>
      <c r="D481" s="877" t="s">
        <v>1440</v>
      </c>
      <c r="E481" s="797" t="s">
        <v>1441</v>
      </c>
      <c r="F481" s="746">
        <v>20</v>
      </c>
      <c r="G481" s="746">
        <v>904</v>
      </c>
      <c r="I481" s="677">
        <f t="shared" si="9"/>
        <v>37</v>
      </c>
    </row>
    <row r="482" spans="2:9" ht="27" customHeight="1">
      <c r="B482" s="1390"/>
      <c r="C482" s="1399" t="s">
        <v>425</v>
      </c>
      <c r="D482" s="376" t="s">
        <v>1900</v>
      </c>
      <c r="E482" s="797" t="s">
        <v>427</v>
      </c>
      <c r="F482" s="742">
        <v>2</v>
      </c>
      <c r="G482" s="742">
        <v>73</v>
      </c>
      <c r="I482" s="677">
        <f t="shared" si="9"/>
        <v>28</v>
      </c>
    </row>
    <row r="483" spans="2:9" ht="27" customHeight="1">
      <c r="B483" s="1390"/>
      <c r="C483" s="1399"/>
      <c r="D483" s="376" t="s">
        <v>426</v>
      </c>
      <c r="E483" s="797" t="s">
        <v>1899</v>
      </c>
      <c r="F483" s="742">
        <v>1</v>
      </c>
      <c r="G483" s="742">
        <v>17</v>
      </c>
      <c r="I483" s="677">
        <f t="shared" si="9"/>
        <v>28</v>
      </c>
    </row>
    <row r="484" spans="2:9" ht="27" customHeight="1">
      <c r="B484" s="1390"/>
      <c r="C484" s="1399"/>
      <c r="D484" s="721" t="s">
        <v>1777</v>
      </c>
      <c r="E484" s="797" t="s">
        <v>1778</v>
      </c>
      <c r="F484" s="746">
        <v>1</v>
      </c>
      <c r="G484" s="746">
        <v>29</v>
      </c>
      <c r="I484" s="677">
        <f t="shared" si="9"/>
        <v>24</v>
      </c>
    </row>
    <row r="485" spans="2:9" ht="27" customHeight="1">
      <c r="B485" s="1390"/>
      <c r="C485" s="939" t="s">
        <v>1454</v>
      </c>
      <c r="D485" s="721" t="s">
        <v>1455</v>
      </c>
      <c r="E485" s="797" t="s">
        <v>1456</v>
      </c>
      <c r="F485" s="768">
        <v>1</v>
      </c>
      <c r="G485" s="768">
        <v>49</v>
      </c>
      <c r="I485" s="677">
        <f t="shared" si="9"/>
        <v>32</v>
      </c>
    </row>
    <row r="486" spans="2:9" ht="27" customHeight="1">
      <c r="B486" s="1390"/>
      <c r="C486" s="1399" t="s">
        <v>432</v>
      </c>
      <c r="D486" s="395" t="s">
        <v>1702</v>
      </c>
      <c r="E486" s="805" t="s">
        <v>1703</v>
      </c>
      <c r="F486" s="755">
        <v>1</v>
      </c>
      <c r="G486" s="755">
        <v>40</v>
      </c>
      <c r="I486" s="677">
        <f t="shared" si="9"/>
        <v>25</v>
      </c>
    </row>
    <row r="487" spans="2:9" ht="27" customHeight="1">
      <c r="B487" s="1390"/>
      <c r="C487" s="1399"/>
      <c r="D487" s="395" t="s">
        <v>433</v>
      </c>
      <c r="E487" s="805" t="s">
        <v>1704</v>
      </c>
      <c r="F487" s="755">
        <v>3</v>
      </c>
      <c r="G487" s="755">
        <v>61</v>
      </c>
      <c r="I487" s="677">
        <f t="shared" si="9"/>
        <v>37</v>
      </c>
    </row>
    <row r="488" spans="2:9" ht="27" customHeight="1">
      <c r="B488" s="1390"/>
      <c r="C488" s="1398"/>
      <c r="D488" s="444" t="s">
        <v>1705</v>
      </c>
      <c r="E488" s="801" t="s">
        <v>1706</v>
      </c>
      <c r="F488" s="764">
        <v>1</v>
      </c>
      <c r="G488" s="764">
        <v>83</v>
      </c>
      <c r="I488" s="677">
        <f t="shared" ref="I488:I521" si="10">LEN(E488)</f>
        <v>16</v>
      </c>
    </row>
    <row r="489" spans="2:9" ht="27" customHeight="1">
      <c r="B489" s="1390"/>
      <c r="C489" s="1399" t="s">
        <v>444</v>
      </c>
      <c r="D489" s="879" t="s">
        <v>752</v>
      </c>
      <c r="E489" s="805" t="s">
        <v>1499</v>
      </c>
      <c r="F489" s="755">
        <v>1</v>
      </c>
      <c r="G489" s="755">
        <v>204</v>
      </c>
      <c r="I489" s="677">
        <f t="shared" si="10"/>
        <v>53</v>
      </c>
    </row>
    <row r="490" spans="2:9" ht="27" customHeight="1">
      <c r="B490" s="1390"/>
      <c r="C490" s="1399"/>
      <c r="D490" s="879" t="s">
        <v>750</v>
      </c>
      <c r="E490" s="805" t="s">
        <v>1500</v>
      </c>
      <c r="F490" s="755">
        <v>1</v>
      </c>
      <c r="G490" s="755">
        <v>70</v>
      </c>
      <c r="I490" s="677"/>
    </row>
    <row r="491" spans="2:9" ht="27" customHeight="1">
      <c r="B491" s="1390"/>
      <c r="C491" s="947" t="s">
        <v>23</v>
      </c>
      <c r="D491" s="879" t="s">
        <v>1906</v>
      </c>
      <c r="E491" s="805" t="s">
        <v>1907</v>
      </c>
      <c r="F491" s="755">
        <v>1</v>
      </c>
      <c r="G491" s="755">
        <v>27</v>
      </c>
      <c r="I491" s="677"/>
    </row>
    <row r="492" spans="2:9" ht="27" customHeight="1">
      <c r="B492" s="1390"/>
      <c r="C492" s="939" t="s">
        <v>1508</v>
      </c>
      <c r="D492" s="879" t="s">
        <v>1509</v>
      </c>
      <c r="E492" s="805" t="s">
        <v>1510</v>
      </c>
      <c r="F492" s="755">
        <v>1</v>
      </c>
      <c r="G492" s="755">
        <v>71</v>
      </c>
      <c r="I492" s="677"/>
    </row>
    <row r="493" spans="2:9" ht="27" customHeight="1">
      <c r="B493" s="1390"/>
      <c r="C493" s="940" t="s">
        <v>1075</v>
      </c>
      <c r="D493" s="877" t="s">
        <v>1713</v>
      </c>
      <c r="E493" s="797" t="s">
        <v>1714</v>
      </c>
      <c r="F493" s="746">
        <v>1</v>
      </c>
      <c r="G493" s="746">
        <v>46</v>
      </c>
      <c r="I493" s="677"/>
    </row>
    <row r="494" spans="2:9" ht="40.5" customHeight="1">
      <c r="B494" s="1391"/>
      <c r="C494" s="941" t="s">
        <v>764</v>
      </c>
      <c r="D494" s="880" t="s">
        <v>765</v>
      </c>
      <c r="E494" s="844" t="s">
        <v>766</v>
      </c>
      <c r="F494" s="759">
        <v>6</v>
      </c>
      <c r="G494" s="881">
        <v>137</v>
      </c>
      <c r="I494" s="677">
        <f t="shared" si="10"/>
        <v>61</v>
      </c>
    </row>
    <row r="495" spans="2:9" ht="27" customHeight="1">
      <c r="B495" s="1259" t="s">
        <v>1917</v>
      </c>
      <c r="C495" s="1045" t="s">
        <v>777</v>
      </c>
      <c r="D495" s="722" t="s">
        <v>779</v>
      </c>
      <c r="E495" s="835" t="s">
        <v>1582</v>
      </c>
      <c r="F495" s="843">
        <v>4</v>
      </c>
      <c r="G495" s="843">
        <v>148</v>
      </c>
      <c r="I495" s="677">
        <f t="shared" si="10"/>
        <v>57</v>
      </c>
    </row>
    <row r="496" spans="2:9" ht="27" customHeight="1">
      <c r="B496" s="1261"/>
      <c r="C496" s="980" t="s">
        <v>1612</v>
      </c>
      <c r="D496" s="699" t="s">
        <v>1613</v>
      </c>
      <c r="E496" s="844" t="s">
        <v>1615</v>
      </c>
      <c r="F496" s="845">
        <v>4</v>
      </c>
      <c r="G496" s="845">
        <v>40</v>
      </c>
      <c r="I496" s="677"/>
    </row>
    <row r="497" spans="1:9" ht="0.75" customHeight="1">
      <c r="B497" s="972"/>
      <c r="C497" s="737"/>
      <c r="D497" s="1023"/>
      <c r="E497" s="1024"/>
      <c r="F497" s="1025"/>
      <c r="G497" s="1025"/>
      <c r="I497" s="677"/>
    </row>
    <row r="498" spans="1:9" ht="27" customHeight="1">
      <c r="B498" s="878" t="s">
        <v>1918</v>
      </c>
      <c r="C498" s="1046" t="s">
        <v>1919</v>
      </c>
      <c r="D498" s="1047" t="s">
        <v>1614</v>
      </c>
      <c r="E498" s="1048" t="s">
        <v>1616</v>
      </c>
      <c r="F498" s="1049">
        <v>48</v>
      </c>
      <c r="G498" s="1049">
        <v>1140</v>
      </c>
      <c r="I498" s="677"/>
    </row>
    <row r="499" spans="1:9" s="677" customFormat="1" ht="27" customHeight="1">
      <c r="B499" s="1259" t="s">
        <v>895</v>
      </c>
      <c r="C499" s="912" t="s">
        <v>1133</v>
      </c>
      <c r="D499" s="841" t="s">
        <v>1134</v>
      </c>
      <c r="E499" s="913" t="s">
        <v>1135</v>
      </c>
      <c r="F499" s="906">
        <v>1</v>
      </c>
      <c r="G499" s="914">
        <v>159</v>
      </c>
      <c r="I499" s="677">
        <f t="shared" si="10"/>
        <v>41</v>
      </c>
    </row>
    <row r="500" spans="1:9" ht="27" customHeight="1">
      <c r="B500" s="1260"/>
      <c r="C500" s="726" t="s">
        <v>567</v>
      </c>
      <c r="D500" s="678" t="s">
        <v>568</v>
      </c>
      <c r="E500" s="834" t="s">
        <v>569</v>
      </c>
      <c r="F500" s="742">
        <v>16</v>
      </c>
      <c r="G500" s="784">
        <v>829</v>
      </c>
      <c r="I500" s="677">
        <f t="shared" si="10"/>
        <v>40</v>
      </c>
    </row>
    <row r="501" spans="1:9" ht="27" customHeight="1">
      <c r="A501" s="785"/>
      <c r="B501" s="1260"/>
      <c r="C501" s="786" t="s">
        <v>857</v>
      </c>
      <c r="D501" s="668" t="s">
        <v>856</v>
      </c>
      <c r="E501" s="836" t="s">
        <v>1154</v>
      </c>
      <c r="F501" s="787">
        <v>1</v>
      </c>
      <c r="G501" s="787">
        <v>176</v>
      </c>
      <c r="H501" s="785"/>
      <c r="I501" s="677">
        <f t="shared" si="10"/>
        <v>46</v>
      </c>
    </row>
    <row r="502" spans="1:9" s="677" customFormat="1" ht="27" customHeight="1">
      <c r="B502" s="1260"/>
      <c r="C502" s="729" t="s">
        <v>1164</v>
      </c>
      <c r="D502" s="376" t="s">
        <v>1165</v>
      </c>
      <c r="E502" s="837" t="s">
        <v>1816</v>
      </c>
      <c r="F502" s="746">
        <v>10</v>
      </c>
      <c r="G502" s="788">
        <v>73</v>
      </c>
      <c r="I502" s="677">
        <f t="shared" si="10"/>
        <v>59</v>
      </c>
    </row>
    <row r="503" spans="1:9" ht="27" customHeight="1">
      <c r="B503" s="1260"/>
      <c r="C503" s="726" t="s">
        <v>608</v>
      </c>
      <c r="D503" s="678" t="s">
        <v>606</v>
      </c>
      <c r="E503" s="834" t="s">
        <v>607</v>
      </c>
      <c r="F503" s="742">
        <v>15</v>
      </c>
      <c r="G503" s="784">
        <v>258</v>
      </c>
      <c r="I503" s="677">
        <f t="shared" si="10"/>
        <v>47</v>
      </c>
    </row>
    <row r="504" spans="1:9" ht="27" customHeight="1">
      <c r="B504" s="1260"/>
      <c r="C504" s="726" t="s">
        <v>797</v>
      </c>
      <c r="D504" s="678" t="s">
        <v>803</v>
      </c>
      <c r="E504" s="834" t="s">
        <v>804</v>
      </c>
      <c r="F504" s="742">
        <v>1</v>
      </c>
      <c r="G504" s="784">
        <v>47</v>
      </c>
      <c r="I504" s="677">
        <f t="shared" si="10"/>
        <v>39</v>
      </c>
    </row>
    <row r="505" spans="1:9" ht="27" customHeight="1">
      <c r="B505" s="1260"/>
      <c r="C505" s="738" t="s">
        <v>613</v>
      </c>
      <c r="D505" s="690" t="s">
        <v>615</v>
      </c>
      <c r="E505" s="834" t="s">
        <v>683</v>
      </c>
      <c r="F505" s="768">
        <v>2</v>
      </c>
      <c r="G505" s="768">
        <v>44</v>
      </c>
      <c r="I505" s="677">
        <f t="shared" si="10"/>
        <v>37</v>
      </c>
    </row>
    <row r="506" spans="1:9" ht="27" customHeight="1">
      <c r="B506" s="1260"/>
      <c r="C506" s="738" t="s">
        <v>1672</v>
      </c>
      <c r="D506" s="417" t="s">
        <v>1186</v>
      </c>
      <c r="E506" s="837" t="s">
        <v>1673</v>
      </c>
      <c r="F506" s="746">
        <v>1</v>
      </c>
      <c r="G506" s="788">
        <v>20</v>
      </c>
      <c r="I506" s="677"/>
    </row>
    <row r="507" spans="1:9" ht="27" customHeight="1">
      <c r="B507" s="1260"/>
      <c r="C507" s="1404" t="s">
        <v>624</v>
      </c>
      <c r="D507" s="690" t="s">
        <v>620</v>
      </c>
      <c r="E507" s="834" t="s">
        <v>621</v>
      </c>
      <c r="F507" s="742">
        <v>1</v>
      </c>
      <c r="G507" s="784">
        <v>1293</v>
      </c>
      <c r="I507" s="677">
        <f t="shared" si="10"/>
        <v>46</v>
      </c>
    </row>
    <row r="508" spans="1:9" ht="27" customHeight="1">
      <c r="B508" s="1260"/>
      <c r="C508" s="1404"/>
      <c r="D508" s="690" t="s">
        <v>622</v>
      </c>
      <c r="E508" s="834" t="s">
        <v>623</v>
      </c>
      <c r="F508" s="742">
        <v>1</v>
      </c>
      <c r="G508" s="784">
        <v>154</v>
      </c>
      <c r="I508" s="677">
        <f t="shared" si="10"/>
        <v>55</v>
      </c>
    </row>
    <row r="509" spans="1:9" ht="27" customHeight="1">
      <c r="B509" s="1260"/>
      <c r="C509" s="1399" t="s">
        <v>256</v>
      </c>
      <c r="D509" s="395" t="s">
        <v>810</v>
      </c>
      <c r="E509" s="838" t="s">
        <v>811</v>
      </c>
      <c r="F509" s="755">
        <v>1</v>
      </c>
      <c r="G509" s="768">
        <v>14</v>
      </c>
      <c r="I509" s="677">
        <f t="shared" si="10"/>
        <v>40</v>
      </c>
    </row>
    <row r="510" spans="1:9" ht="27" customHeight="1">
      <c r="B510" s="1261"/>
      <c r="C510" s="1400"/>
      <c r="D510" s="882" t="s">
        <v>635</v>
      </c>
      <c r="E510" s="810" t="s">
        <v>636</v>
      </c>
      <c r="F510" s="761">
        <v>1</v>
      </c>
      <c r="G510" s="845">
        <v>216</v>
      </c>
      <c r="I510" s="677">
        <f t="shared" si="10"/>
        <v>42</v>
      </c>
    </row>
    <row r="511" spans="1:9" ht="27" customHeight="1">
      <c r="B511" s="1432" t="s">
        <v>1817</v>
      </c>
      <c r="C511" s="1432"/>
      <c r="D511" s="1432"/>
      <c r="E511" s="1432"/>
      <c r="F511" s="1432"/>
      <c r="G511" s="1432"/>
      <c r="I511" s="677">
        <f t="shared" si="10"/>
        <v>0</v>
      </c>
    </row>
    <row r="512" spans="1:9" s="887" customFormat="1" ht="27" customHeight="1">
      <c r="B512" s="1280" t="s">
        <v>237</v>
      </c>
      <c r="C512" s="1282"/>
      <c r="D512" s="886" t="s">
        <v>149</v>
      </c>
      <c r="E512" s="888" t="s">
        <v>150</v>
      </c>
      <c r="F512" s="889" t="s">
        <v>902</v>
      </c>
      <c r="G512" s="890" t="s">
        <v>148</v>
      </c>
      <c r="I512" s="891">
        <f t="shared" si="10"/>
        <v>5</v>
      </c>
    </row>
    <row r="513" spans="2:9" s="677" customFormat="1" ht="27" customHeight="1">
      <c r="B513" s="1407" t="s">
        <v>0</v>
      </c>
      <c r="C513" s="1408"/>
      <c r="D513" s="688" t="s">
        <v>939</v>
      </c>
      <c r="E513" s="806" t="s">
        <v>940</v>
      </c>
      <c r="F513" s="757">
        <v>1</v>
      </c>
      <c r="G513" s="757">
        <v>617</v>
      </c>
      <c r="I513" s="677">
        <f t="shared" si="10"/>
        <v>52</v>
      </c>
    </row>
    <row r="514" spans="2:9" s="677" customFormat="1" ht="40.5" customHeight="1">
      <c r="B514" s="1409"/>
      <c r="C514" s="1410"/>
      <c r="D514" s="678" t="s">
        <v>941</v>
      </c>
      <c r="E514" s="797" t="s">
        <v>1317</v>
      </c>
      <c r="F514" s="746">
        <v>5</v>
      </c>
      <c r="G514" s="746">
        <v>1159</v>
      </c>
      <c r="I514" s="677">
        <f t="shared" si="10"/>
        <v>63</v>
      </c>
    </row>
    <row r="515" spans="2:9" s="677" customFormat="1" ht="27" customHeight="1">
      <c r="B515" s="1409"/>
      <c r="C515" s="1410"/>
      <c r="D515" s="678" t="s">
        <v>1318</v>
      </c>
      <c r="E515" s="797" t="s">
        <v>1319</v>
      </c>
      <c r="F515" s="746">
        <v>2</v>
      </c>
      <c r="G515" s="746">
        <v>39</v>
      </c>
      <c r="I515" s="677">
        <f t="shared" si="10"/>
        <v>27</v>
      </c>
    </row>
    <row r="516" spans="2:9" s="677" customFormat="1" ht="40.5" customHeight="1">
      <c r="B516" s="1409"/>
      <c r="C516" s="1410"/>
      <c r="D516" s="678" t="s">
        <v>1320</v>
      </c>
      <c r="E516" s="797" t="s">
        <v>1321</v>
      </c>
      <c r="F516" s="746">
        <v>1</v>
      </c>
      <c r="G516" s="746">
        <v>167</v>
      </c>
      <c r="I516" s="677">
        <f t="shared" si="10"/>
        <v>67</v>
      </c>
    </row>
    <row r="517" spans="2:9" s="677" customFormat="1" ht="27" customHeight="1">
      <c r="B517" s="1409"/>
      <c r="C517" s="1410"/>
      <c r="D517" s="678" t="s">
        <v>1322</v>
      </c>
      <c r="E517" s="793" t="s">
        <v>1323</v>
      </c>
      <c r="F517" s="742">
        <v>1</v>
      </c>
      <c r="G517" s="742">
        <v>19</v>
      </c>
      <c r="I517" s="677">
        <f t="shared" si="10"/>
        <v>45</v>
      </c>
    </row>
    <row r="518" spans="2:9" s="677" customFormat="1" ht="27" customHeight="1">
      <c r="B518" s="1409"/>
      <c r="C518" s="1410"/>
      <c r="D518" s="702" t="s">
        <v>942</v>
      </c>
      <c r="E518" s="827" t="s">
        <v>943</v>
      </c>
      <c r="F518" s="765">
        <v>13</v>
      </c>
      <c r="G518" s="765">
        <v>51</v>
      </c>
      <c r="I518" s="677">
        <f t="shared" si="10"/>
        <v>14</v>
      </c>
    </row>
    <row r="519" spans="2:9" s="677" customFormat="1" ht="27" customHeight="1">
      <c r="B519" s="1409"/>
      <c r="C519" s="1410"/>
      <c r="D519" s="678" t="s">
        <v>944</v>
      </c>
      <c r="E519" s="797" t="s">
        <v>945</v>
      </c>
      <c r="F519" s="746">
        <v>1</v>
      </c>
      <c r="G519" s="746">
        <v>15</v>
      </c>
      <c r="I519" s="677">
        <f t="shared" si="10"/>
        <v>8</v>
      </c>
    </row>
    <row r="520" spans="2:9" s="677" customFormat="1" ht="27" customHeight="1">
      <c r="B520" s="1411"/>
      <c r="C520" s="1412"/>
      <c r="D520" s="693" t="s">
        <v>946</v>
      </c>
      <c r="E520" s="821" t="s">
        <v>947</v>
      </c>
      <c r="F520" s="775">
        <v>12</v>
      </c>
      <c r="G520" s="775">
        <v>114</v>
      </c>
      <c r="I520" s="677">
        <f t="shared" si="10"/>
        <v>9</v>
      </c>
    </row>
    <row r="521" spans="2:9" ht="40.5" customHeight="1">
      <c r="B521" s="1386" t="s">
        <v>896</v>
      </c>
      <c r="C521" s="731" t="s">
        <v>2</v>
      </c>
      <c r="D521" s="440" t="s">
        <v>1857</v>
      </c>
      <c r="E521" s="440" t="s">
        <v>1858</v>
      </c>
      <c r="F521" s="714">
        <v>3</v>
      </c>
      <c r="G521" s="714">
        <v>149</v>
      </c>
      <c r="I521" s="677">
        <f t="shared" si="10"/>
        <v>69</v>
      </c>
    </row>
    <row r="522" spans="2:9" ht="27" customHeight="1">
      <c r="B522" s="1387"/>
      <c r="C522" s="394" t="s">
        <v>5</v>
      </c>
      <c r="D522" s="376" t="s">
        <v>971</v>
      </c>
      <c r="E522" s="797" t="s">
        <v>972</v>
      </c>
      <c r="F522" s="746">
        <v>45</v>
      </c>
      <c r="G522" s="746">
        <v>714</v>
      </c>
      <c r="I522" s="677" t="e">
        <f>LEN(#REF!)</f>
        <v>#REF!</v>
      </c>
    </row>
    <row r="523" spans="2:9" ht="27" customHeight="1">
      <c r="B523" s="1387"/>
      <c r="C523" s="1399" t="s">
        <v>6</v>
      </c>
      <c r="D523" s="395" t="s">
        <v>1877</v>
      </c>
      <c r="E523" s="805" t="s">
        <v>1880</v>
      </c>
      <c r="F523" s="768">
        <v>1</v>
      </c>
      <c r="G523" s="768">
        <v>239</v>
      </c>
      <c r="I523" s="677">
        <f t="shared" ref="I523:I553" si="11">LEN(E522)</f>
        <v>51</v>
      </c>
    </row>
    <row r="524" spans="2:9" ht="27" customHeight="1">
      <c r="B524" s="1387"/>
      <c r="C524" s="1399"/>
      <c r="D524" s="395" t="s">
        <v>1878</v>
      </c>
      <c r="E524" s="805" t="s">
        <v>1881</v>
      </c>
      <c r="F524" s="768">
        <v>9</v>
      </c>
      <c r="G524" s="768">
        <v>171</v>
      </c>
      <c r="I524" s="677">
        <f t="shared" si="11"/>
        <v>42</v>
      </c>
    </row>
    <row r="525" spans="2:9" ht="27" customHeight="1">
      <c r="B525" s="1397"/>
      <c r="C525" s="1400"/>
      <c r="D525" s="433" t="s">
        <v>1879</v>
      </c>
      <c r="E525" s="810" t="s">
        <v>1882</v>
      </c>
      <c r="F525" s="845">
        <v>10</v>
      </c>
      <c r="G525" s="845">
        <v>276</v>
      </c>
      <c r="I525" s="677">
        <f t="shared" si="11"/>
        <v>37</v>
      </c>
    </row>
    <row r="526" spans="2:9" ht="0.75" customHeight="1">
      <c r="B526" s="982"/>
      <c r="C526" s="982"/>
      <c r="D526" s="854"/>
      <c r="E526" s="832"/>
      <c r="F526" s="1025"/>
      <c r="G526" s="1025"/>
      <c r="I526" s="677"/>
    </row>
    <row r="527" spans="2:9" ht="27" customHeight="1">
      <c r="B527" s="1386" t="s">
        <v>1835</v>
      </c>
      <c r="C527" s="1051" t="s">
        <v>987</v>
      </c>
      <c r="D527" s="1052" t="s">
        <v>988</v>
      </c>
      <c r="E527" s="1053" t="s">
        <v>989</v>
      </c>
      <c r="F527" s="1054">
        <v>27</v>
      </c>
      <c r="G527" s="1054">
        <v>287</v>
      </c>
      <c r="I527" s="677">
        <f>LEN(E525)</f>
        <v>49</v>
      </c>
    </row>
    <row r="528" spans="2:9" ht="40.5" customHeight="1">
      <c r="B528" s="1387"/>
      <c r="C528" s="1399" t="s">
        <v>10</v>
      </c>
      <c r="D528" s="678" t="s">
        <v>1004</v>
      </c>
      <c r="E528" s="793" t="s">
        <v>1005</v>
      </c>
      <c r="F528" s="742">
        <v>3</v>
      </c>
      <c r="G528" s="742">
        <v>61</v>
      </c>
      <c r="I528" s="677">
        <f>LEN(E527)</f>
        <v>36</v>
      </c>
    </row>
    <row r="529" spans="2:9" ht="27" customHeight="1">
      <c r="B529" s="1387"/>
      <c r="C529" s="1399"/>
      <c r="D529" s="678" t="s">
        <v>1006</v>
      </c>
      <c r="E529" s="793" t="s">
        <v>1007</v>
      </c>
      <c r="F529" s="742">
        <v>27</v>
      </c>
      <c r="G529" s="742">
        <v>642</v>
      </c>
      <c r="I529" s="677">
        <f t="shared" si="11"/>
        <v>70</v>
      </c>
    </row>
    <row r="530" spans="2:9" ht="27" customHeight="1">
      <c r="B530" s="1387"/>
      <c r="C530" s="1399"/>
      <c r="D530" s="678" t="s">
        <v>1008</v>
      </c>
      <c r="E530" s="793" t="s">
        <v>1009</v>
      </c>
      <c r="F530" s="742">
        <v>2</v>
      </c>
      <c r="G530" s="742">
        <v>366</v>
      </c>
      <c r="I530" s="677">
        <f t="shared" si="11"/>
        <v>51</v>
      </c>
    </row>
    <row r="531" spans="2:9" ht="40.5" customHeight="1">
      <c r="B531" s="1387"/>
      <c r="C531" s="1399" t="s">
        <v>11</v>
      </c>
      <c r="D531" s="667" t="s">
        <v>399</v>
      </c>
      <c r="E531" s="803" t="s">
        <v>1020</v>
      </c>
      <c r="F531" s="750">
        <v>93</v>
      </c>
      <c r="G531" s="750" t="s">
        <v>442</v>
      </c>
      <c r="I531" s="677">
        <f t="shared" si="11"/>
        <v>47</v>
      </c>
    </row>
    <row r="532" spans="2:9" ht="27" customHeight="1">
      <c r="B532" s="1387"/>
      <c r="C532" s="1399"/>
      <c r="D532" s="376" t="s">
        <v>1362</v>
      </c>
      <c r="E532" s="805" t="s">
        <v>1363</v>
      </c>
      <c r="F532" s="768">
        <v>1</v>
      </c>
      <c r="G532" s="768">
        <v>71</v>
      </c>
      <c r="I532" s="677"/>
    </row>
    <row r="533" spans="2:9" ht="53.25" customHeight="1">
      <c r="B533" s="1387"/>
      <c r="C533" s="977" t="s">
        <v>404</v>
      </c>
      <c r="D533" s="395" t="s">
        <v>733</v>
      </c>
      <c r="E533" s="805" t="s">
        <v>1395</v>
      </c>
      <c r="F533" s="749">
        <v>38</v>
      </c>
      <c r="G533" s="749">
        <v>739</v>
      </c>
      <c r="I533" s="677">
        <f>LEN(E531)</f>
        <v>63</v>
      </c>
    </row>
    <row r="534" spans="2:9" ht="27" customHeight="1">
      <c r="B534" s="1387"/>
      <c r="C534" s="726" t="s">
        <v>13</v>
      </c>
      <c r="D534" s="395" t="s">
        <v>345</v>
      </c>
      <c r="E534" s="805" t="s">
        <v>409</v>
      </c>
      <c r="F534" s="742">
        <v>238</v>
      </c>
      <c r="G534" s="742">
        <v>2623</v>
      </c>
      <c r="I534" s="677">
        <f t="shared" si="11"/>
        <v>95</v>
      </c>
    </row>
    <row r="535" spans="2:9" ht="27" customHeight="1">
      <c r="B535" s="1397"/>
      <c r="C535" s="727" t="s">
        <v>14</v>
      </c>
      <c r="D535" s="433" t="s">
        <v>417</v>
      </c>
      <c r="E535" s="810" t="s">
        <v>818</v>
      </c>
      <c r="F535" s="863">
        <v>39</v>
      </c>
      <c r="G535" s="863">
        <v>498</v>
      </c>
      <c r="I535" s="677">
        <f t="shared" si="11"/>
        <v>29</v>
      </c>
    </row>
    <row r="536" spans="2:9" ht="27" customHeight="1">
      <c r="B536" s="1389" t="s">
        <v>901</v>
      </c>
      <c r="C536" s="1401" t="s">
        <v>16</v>
      </c>
      <c r="D536" s="688" t="s">
        <v>1422</v>
      </c>
      <c r="E536" s="817" t="s">
        <v>1423</v>
      </c>
      <c r="F536" s="758">
        <v>1</v>
      </c>
      <c r="G536" s="758">
        <v>95</v>
      </c>
      <c r="I536" s="677">
        <f t="shared" si="11"/>
        <v>24</v>
      </c>
    </row>
    <row r="537" spans="2:9" ht="27" customHeight="1">
      <c r="B537" s="1390"/>
      <c r="C537" s="1399"/>
      <c r="D537" s="376" t="s">
        <v>1033</v>
      </c>
      <c r="E537" s="797" t="s">
        <v>1424</v>
      </c>
      <c r="F537" s="789">
        <v>9</v>
      </c>
      <c r="G537" s="789">
        <v>220</v>
      </c>
      <c r="I537" s="677">
        <f t="shared" si="11"/>
        <v>32</v>
      </c>
    </row>
    <row r="538" spans="2:9" ht="27" customHeight="1">
      <c r="B538" s="1390"/>
      <c r="C538" s="1399"/>
      <c r="D538" s="376" t="s">
        <v>1032</v>
      </c>
      <c r="E538" s="797" t="s">
        <v>1425</v>
      </c>
      <c r="F538" s="789">
        <v>2</v>
      </c>
      <c r="G538" s="789">
        <v>170</v>
      </c>
      <c r="I538" s="677">
        <f t="shared" si="11"/>
        <v>32</v>
      </c>
    </row>
    <row r="539" spans="2:9" ht="27" customHeight="1">
      <c r="B539" s="1390"/>
      <c r="C539" s="1402" t="s">
        <v>17</v>
      </c>
      <c r="D539" s="376" t="s">
        <v>1442</v>
      </c>
      <c r="E539" s="797" t="s">
        <v>1443</v>
      </c>
      <c r="F539" s="746">
        <v>6</v>
      </c>
      <c r="G539" s="749">
        <v>305</v>
      </c>
      <c r="I539" s="677">
        <f t="shared" si="11"/>
        <v>30</v>
      </c>
    </row>
    <row r="540" spans="2:9" s="677" customFormat="1" ht="27" customHeight="1">
      <c r="B540" s="1390"/>
      <c r="C540" s="1402"/>
      <c r="D540" s="376" t="s">
        <v>1444</v>
      </c>
      <c r="E540" s="797" t="s">
        <v>1445</v>
      </c>
      <c r="F540" s="742">
        <v>4</v>
      </c>
      <c r="G540" s="749">
        <v>80</v>
      </c>
      <c r="I540" s="677">
        <f t="shared" si="11"/>
        <v>18</v>
      </c>
    </row>
    <row r="541" spans="2:9" s="677" customFormat="1" ht="27" customHeight="1">
      <c r="B541" s="1390"/>
      <c r="C541" s="1402"/>
      <c r="D541" s="376" t="s">
        <v>1037</v>
      </c>
      <c r="E541" s="797" t="s">
        <v>1038</v>
      </c>
      <c r="F541" s="742">
        <v>1</v>
      </c>
      <c r="G541" s="749">
        <v>131</v>
      </c>
      <c r="I541" s="677">
        <f t="shared" si="11"/>
        <v>29</v>
      </c>
    </row>
    <row r="542" spans="2:9" s="677" customFormat="1" ht="27" customHeight="1">
      <c r="B542" s="1390"/>
      <c r="C542" s="1399" t="s">
        <v>240</v>
      </c>
      <c r="D542" s="376" t="s">
        <v>428</v>
      </c>
      <c r="E542" s="797" t="s">
        <v>1779</v>
      </c>
      <c r="F542" s="746">
        <v>6</v>
      </c>
      <c r="G542" s="746">
        <v>310</v>
      </c>
      <c r="I542" s="677" t="e">
        <f>LEN(#REF!)</f>
        <v>#REF!</v>
      </c>
    </row>
    <row r="543" spans="2:9" ht="27" customHeight="1">
      <c r="B543" s="1390"/>
      <c r="C543" s="1399"/>
      <c r="D543" s="376" t="s">
        <v>429</v>
      </c>
      <c r="E543" s="797" t="s">
        <v>430</v>
      </c>
      <c r="F543" s="746">
        <v>5</v>
      </c>
      <c r="G543" s="746">
        <v>284</v>
      </c>
      <c r="I543" s="677">
        <f t="shared" si="11"/>
        <v>31</v>
      </c>
    </row>
    <row r="544" spans="2:9" ht="27" customHeight="1">
      <c r="B544" s="1390"/>
      <c r="C544" s="1399"/>
      <c r="D544" s="376" t="s">
        <v>749</v>
      </c>
      <c r="E544" s="797" t="s">
        <v>1780</v>
      </c>
      <c r="F544" s="746">
        <v>2</v>
      </c>
      <c r="G544" s="746">
        <v>44</v>
      </c>
      <c r="I544" s="677">
        <f t="shared" si="11"/>
        <v>13</v>
      </c>
    </row>
    <row r="545" spans="2:9" ht="40.5" customHeight="1">
      <c r="B545" s="1390"/>
      <c r="C545" s="726" t="s">
        <v>19</v>
      </c>
      <c r="D545" s="678" t="s">
        <v>1043</v>
      </c>
      <c r="E545" s="793" t="s">
        <v>1457</v>
      </c>
      <c r="F545" s="749">
        <v>114</v>
      </c>
      <c r="G545" s="749">
        <v>3590</v>
      </c>
      <c r="I545" s="677">
        <f t="shared" si="11"/>
        <v>31</v>
      </c>
    </row>
    <row r="546" spans="2:9" ht="27" customHeight="1">
      <c r="B546" s="1390"/>
      <c r="C546" s="1398" t="s">
        <v>20</v>
      </c>
      <c r="D546" s="685" t="s">
        <v>434</v>
      </c>
      <c r="E546" s="799" t="s">
        <v>1707</v>
      </c>
      <c r="F546" s="760">
        <v>22</v>
      </c>
      <c r="G546" s="760">
        <v>352</v>
      </c>
      <c r="I546" s="677">
        <f t="shared" si="11"/>
        <v>64</v>
      </c>
    </row>
    <row r="547" spans="2:9" ht="27" customHeight="1">
      <c r="B547" s="1390"/>
      <c r="C547" s="1387"/>
      <c r="D547" s="376" t="s">
        <v>1053</v>
      </c>
      <c r="E547" s="797" t="s">
        <v>1708</v>
      </c>
      <c r="F547" s="746">
        <v>1</v>
      </c>
      <c r="G547" s="746">
        <v>85</v>
      </c>
      <c r="I547" s="677">
        <f t="shared" si="11"/>
        <v>45</v>
      </c>
    </row>
    <row r="548" spans="2:9" ht="27" customHeight="1">
      <c r="B548" s="1390"/>
      <c r="C548" s="1388"/>
      <c r="D548" s="376" t="s">
        <v>1709</v>
      </c>
      <c r="E548" s="797" t="s">
        <v>1710</v>
      </c>
      <c r="F548" s="746">
        <v>9</v>
      </c>
      <c r="G548" s="746">
        <v>403</v>
      </c>
      <c r="I548" s="677">
        <f t="shared" si="11"/>
        <v>25</v>
      </c>
    </row>
    <row r="549" spans="2:9" ht="27" customHeight="1">
      <c r="B549" s="1390"/>
      <c r="C549" s="1399" t="s">
        <v>258</v>
      </c>
      <c r="D549" s="395" t="s">
        <v>1481</v>
      </c>
      <c r="E549" s="805" t="s">
        <v>1482</v>
      </c>
      <c r="F549" s="746">
        <v>70</v>
      </c>
      <c r="G549" s="746">
        <v>840</v>
      </c>
      <c r="I549" s="677">
        <f t="shared" si="11"/>
        <v>51</v>
      </c>
    </row>
    <row r="550" spans="2:9" ht="27" customHeight="1">
      <c r="B550" s="1390"/>
      <c r="C550" s="1399"/>
      <c r="D550" s="395" t="s">
        <v>1483</v>
      </c>
      <c r="E550" s="805" t="s">
        <v>1484</v>
      </c>
      <c r="F550" s="768">
        <v>1</v>
      </c>
      <c r="G550" s="768">
        <v>685</v>
      </c>
      <c r="I550" s="677"/>
    </row>
    <row r="551" spans="2:9" ht="27" customHeight="1">
      <c r="B551" s="1390"/>
      <c r="C551" s="1399"/>
      <c r="D551" s="395" t="s">
        <v>1485</v>
      </c>
      <c r="E551" s="805" t="s">
        <v>1486</v>
      </c>
      <c r="F551" s="746">
        <v>5</v>
      </c>
      <c r="G551" s="746">
        <v>176</v>
      </c>
      <c r="I551" s="677"/>
    </row>
    <row r="552" spans="2:9" ht="27" customHeight="1">
      <c r="B552" s="1390"/>
      <c r="C552" s="1398" t="s">
        <v>22</v>
      </c>
      <c r="D552" s="395" t="s">
        <v>445</v>
      </c>
      <c r="E552" s="805" t="s">
        <v>446</v>
      </c>
      <c r="F552" s="755">
        <v>2</v>
      </c>
      <c r="G552" s="755">
        <v>63</v>
      </c>
      <c r="I552" s="677">
        <f>LEN(E549)</f>
        <v>21</v>
      </c>
    </row>
    <row r="553" spans="2:9" ht="27" customHeight="1">
      <c r="B553" s="1391"/>
      <c r="C553" s="1397"/>
      <c r="D553" s="433" t="s">
        <v>447</v>
      </c>
      <c r="E553" s="810" t="s">
        <v>1501</v>
      </c>
      <c r="F553" s="761">
        <v>1</v>
      </c>
      <c r="G553" s="761">
        <v>28</v>
      </c>
      <c r="I553" s="677">
        <f t="shared" si="11"/>
        <v>19</v>
      </c>
    </row>
    <row r="554" spans="2:9" ht="0.75" customHeight="1">
      <c r="B554" s="1037"/>
      <c r="C554" s="1050"/>
      <c r="D554" s="854"/>
      <c r="E554" s="832"/>
      <c r="F554" s="1027"/>
      <c r="G554" s="1027"/>
      <c r="I554" s="677"/>
    </row>
    <row r="555" spans="2:9" ht="27" customHeight="1">
      <c r="B555" s="1055" t="s">
        <v>1920</v>
      </c>
      <c r="C555" s="973" t="s">
        <v>1921</v>
      </c>
      <c r="D555" s="1056" t="s">
        <v>448</v>
      </c>
      <c r="E555" s="909" t="s">
        <v>1502</v>
      </c>
      <c r="F555" s="893">
        <v>1</v>
      </c>
      <c r="G555" s="893">
        <v>43</v>
      </c>
      <c r="I555" s="677">
        <f>LEN(E553)</f>
        <v>26</v>
      </c>
    </row>
    <row r="556" spans="2:9" ht="27" customHeight="1">
      <c r="B556" s="1389" t="s">
        <v>1825</v>
      </c>
      <c r="C556" s="1401" t="s">
        <v>24</v>
      </c>
      <c r="D556" s="440" t="s">
        <v>478</v>
      </c>
      <c r="E556" s="851" t="s">
        <v>479</v>
      </c>
      <c r="F556" s="783">
        <v>8</v>
      </c>
      <c r="G556" s="783">
        <v>41</v>
      </c>
      <c r="I556" s="677">
        <f>LEN(E555)</f>
        <v>14</v>
      </c>
    </row>
    <row r="557" spans="2:9" ht="27" customHeight="1">
      <c r="B557" s="1390"/>
      <c r="C557" s="1399"/>
      <c r="D557" s="395" t="s">
        <v>480</v>
      </c>
      <c r="E557" s="805" t="s">
        <v>481</v>
      </c>
      <c r="F557" s="755">
        <v>1</v>
      </c>
      <c r="G557" s="755">
        <v>45</v>
      </c>
      <c r="I557" s="677">
        <f t="shared" ref="I557:I594" si="12">LEN(E556)</f>
        <v>46</v>
      </c>
    </row>
    <row r="558" spans="2:9" ht="27" customHeight="1">
      <c r="B558" s="1390"/>
      <c r="C558" s="1399"/>
      <c r="D558" s="395" t="s">
        <v>482</v>
      </c>
      <c r="E558" s="805" t="s">
        <v>483</v>
      </c>
      <c r="F558" s="755">
        <v>3</v>
      </c>
      <c r="G558" s="755">
        <v>97</v>
      </c>
      <c r="I558" s="677">
        <f t="shared" si="12"/>
        <v>46</v>
      </c>
    </row>
    <row r="559" spans="2:9" ht="27" customHeight="1">
      <c r="B559" s="1390"/>
      <c r="C559" s="962" t="s">
        <v>457</v>
      </c>
      <c r="D559" s="678" t="s">
        <v>458</v>
      </c>
      <c r="E559" s="793" t="s">
        <v>459</v>
      </c>
      <c r="F559" s="742">
        <v>9</v>
      </c>
      <c r="G559" s="742">
        <v>652</v>
      </c>
      <c r="I559" s="677">
        <f t="shared" si="12"/>
        <v>34</v>
      </c>
    </row>
    <row r="560" spans="2:9" ht="27" customHeight="1">
      <c r="B560" s="1390"/>
      <c r="C560" s="1399" t="s">
        <v>27</v>
      </c>
      <c r="D560" s="678" t="s">
        <v>1061</v>
      </c>
      <c r="E560" s="793" t="s">
        <v>1062</v>
      </c>
      <c r="F560" s="749">
        <v>1</v>
      </c>
      <c r="G560" s="749">
        <v>21</v>
      </c>
      <c r="I560" s="677">
        <f t="shared" si="12"/>
        <v>52</v>
      </c>
    </row>
    <row r="561" spans="2:9" ht="40.5" customHeight="1">
      <c r="B561" s="1390"/>
      <c r="C561" s="1399"/>
      <c r="D561" s="678" t="s">
        <v>1793</v>
      </c>
      <c r="E561" s="793" t="s">
        <v>1794</v>
      </c>
      <c r="F561" s="742">
        <v>1</v>
      </c>
      <c r="G561" s="742"/>
      <c r="I561" s="677">
        <f t="shared" si="12"/>
        <v>44</v>
      </c>
    </row>
    <row r="562" spans="2:9" ht="27" customHeight="1">
      <c r="B562" s="1390"/>
      <c r="C562" s="726" t="s">
        <v>30</v>
      </c>
      <c r="D562" s="678" t="s">
        <v>492</v>
      </c>
      <c r="E562" s="793" t="s">
        <v>493</v>
      </c>
      <c r="F562" s="742">
        <v>3</v>
      </c>
      <c r="G562" s="742">
        <v>1163</v>
      </c>
      <c r="I562" s="677" t="e">
        <f>LEN(#REF!)</f>
        <v>#REF!</v>
      </c>
    </row>
    <row r="563" spans="2:9" ht="27" customHeight="1">
      <c r="B563" s="1390"/>
      <c r="C563" s="1399" t="s">
        <v>31</v>
      </c>
      <c r="D563" s="678" t="s">
        <v>1536</v>
      </c>
      <c r="E563" s="793" t="s">
        <v>1537</v>
      </c>
      <c r="F563" s="749">
        <v>32</v>
      </c>
      <c r="G563" s="749">
        <v>536</v>
      </c>
      <c r="I563" s="677">
        <f t="shared" si="12"/>
        <v>37</v>
      </c>
    </row>
    <row r="564" spans="2:9" ht="27" customHeight="1">
      <c r="B564" s="1390"/>
      <c r="C564" s="1399"/>
      <c r="D564" s="678" t="s">
        <v>1538</v>
      </c>
      <c r="E564" s="793" t="s">
        <v>1539</v>
      </c>
      <c r="F564" s="749">
        <v>4</v>
      </c>
      <c r="G564" s="749">
        <v>107</v>
      </c>
      <c r="I564" s="677"/>
    </row>
    <row r="565" spans="2:9" ht="27" customHeight="1">
      <c r="B565" s="1390"/>
      <c r="C565" s="1399" t="s">
        <v>506</v>
      </c>
      <c r="D565" s="678" t="s">
        <v>507</v>
      </c>
      <c r="E565" s="793" t="s">
        <v>684</v>
      </c>
      <c r="F565" s="742">
        <v>1</v>
      </c>
      <c r="G565" s="742">
        <v>3206</v>
      </c>
      <c r="I565" s="677">
        <f>LEN(E563)</f>
        <v>16</v>
      </c>
    </row>
    <row r="566" spans="2:9" ht="27" customHeight="1">
      <c r="B566" s="1390"/>
      <c r="C566" s="1399"/>
      <c r="D566" s="678" t="s">
        <v>508</v>
      </c>
      <c r="E566" s="793" t="s">
        <v>685</v>
      </c>
      <c r="F566" s="742">
        <v>1</v>
      </c>
      <c r="G566" s="742">
        <v>2466</v>
      </c>
      <c r="I566" s="677">
        <f t="shared" si="12"/>
        <v>37</v>
      </c>
    </row>
    <row r="567" spans="2:9" ht="27" customHeight="1">
      <c r="B567" s="1390"/>
      <c r="C567" s="1399"/>
      <c r="D567" s="678" t="s">
        <v>387</v>
      </c>
      <c r="E567" s="793" t="s">
        <v>686</v>
      </c>
      <c r="F567" s="742">
        <v>1</v>
      </c>
      <c r="G567" s="742">
        <v>168</v>
      </c>
      <c r="I567" s="677">
        <f t="shared" si="12"/>
        <v>37</v>
      </c>
    </row>
    <row r="568" spans="2:9" ht="27" customHeight="1">
      <c r="B568" s="1390"/>
      <c r="C568" s="726" t="s">
        <v>34</v>
      </c>
      <c r="D568" s="395" t="s">
        <v>511</v>
      </c>
      <c r="E568" s="805" t="s">
        <v>687</v>
      </c>
      <c r="F568" s="755">
        <v>1</v>
      </c>
      <c r="G568" s="755">
        <v>17</v>
      </c>
      <c r="I568" s="677">
        <f t="shared" si="12"/>
        <v>33</v>
      </c>
    </row>
    <row r="569" spans="2:9" ht="27" customHeight="1">
      <c r="B569" s="1391"/>
      <c r="C569" s="727" t="s">
        <v>36</v>
      </c>
      <c r="D569" s="693" t="s">
        <v>516</v>
      </c>
      <c r="E569" s="821" t="s">
        <v>1818</v>
      </c>
      <c r="F569" s="759">
        <v>8</v>
      </c>
      <c r="G569" s="759">
        <v>143</v>
      </c>
      <c r="I569" s="677">
        <f t="shared" si="12"/>
        <v>25</v>
      </c>
    </row>
    <row r="570" spans="2:9" ht="27" customHeight="1">
      <c r="B570" s="1389" t="s">
        <v>897</v>
      </c>
      <c r="C570" s="978" t="s">
        <v>39</v>
      </c>
      <c r="D570" s="414" t="s">
        <v>770</v>
      </c>
      <c r="E570" s="817" t="s">
        <v>771</v>
      </c>
      <c r="F570" s="758">
        <v>14</v>
      </c>
      <c r="G570" s="758">
        <v>285</v>
      </c>
      <c r="I570" s="677">
        <f t="shared" si="12"/>
        <v>23</v>
      </c>
    </row>
    <row r="571" spans="2:9" ht="27" customHeight="1">
      <c r="B571" s="1390"/>
      <c r="C571" s="726" t="s">
        <v>238</v>
      </c>
      <c r="D571" s="395" t="s">
        <v>519</v>
      </c>
      <c r="E571" s="805" t="s">
        <v>520</v>
      </c>
      <c r="F571" s="755">
        <v>1</v>
      </c>
      <c r="G571" s="755">
        <v>1474</v>
      </c>
      <c r="I571" s="677">
        <f t="shared" si="12"/>
        <v>28</v>
      </c>
    </row>
    <row r="572" spans="2:9" ht="27" customHeight="1">
      <c r="B572" s="1390"/>
      <c r="C572" s="1398" t="s">
        <v>1724</v>
      </c>
      <c r="D572" s="395" t="s">
        <v>1728</v>
      </c>
      <c r="E572" s="805" t="s">
        <v>1729</v>
      </c>
      <c r="F572" s="755">
        <v>1</v>
      </c>
      <c r="G572" s="755">
        <v>1000</v>
      </c>
      <c r="I572" s="677"/>
    </row>
    <row r="573" spans="2:9" ht="27" customHeight="1">
      <c r="B573" s="1390"/>
      <c r="C573" s="1387"/>
      <c r="D573" s="395" t="s">
        <v>1730</v>
      </c>
      <c r="E573" s="805" t="s">
        <v>1731</v>
      </c>
      <c r="F573" s="755">
        <v>1</v>
      </c>
      <c r="G573" s="755">
        <v>196</v>
      </c>
      <c r="I573" s="677"/>
    </row>
    <row r="574" spans="2:9" ht="27" customHeight="1">
      <c r="B574" s="1390"/>
      <c r="C574" s="1387"/>
      <c r="D574" s="395" t="s">
        <v>1732</v>
      </c>
      <c r="E574" s="805" t="s">
        <v>1733</v>
      </c>
      <c r="F574" s="755">
        <v>1</v>
      </c>
      <c r="G574" s="755">
        <v>86</v>
      </c>
      <c r="I574" s="677"/>
    </row>
    <row r="575" spans="2:9" ht="27" customHeight="1">
      <c r="B575" s="1390"/>
      <c r="C575" s="1387"/>
      <c r="D575" s="395" t="s">
        <v>1734</v>
      </c>
      <c r="E575" s="805" t="s">
        <v>1735</v>
      </c>
      <c r="F575" s="755">
        <v>1</v>
      </c>
      <c r="G575" s="755">
        <v>80</v>
      </c>
      <c r="I575" s="677"/>
    </row>
    <row r="576" spans="2:9" ht="27" customHeight="1">
      <c r="B576" s="1390"/>
      <c r="C576" s="1387"/>
      <c r="D576" s="444" t="s">
        <v>1736</v>
      </c>
      <c r="E576" s="801" t="s">
        <v>1737</v>
      </c>
      <c r="F576" s="764">
        <v>1</v>
      </c>
      <c r="G576" s="764">
        <v>262</v>
      </c>
      <c r="I576" s="677"/>
    </row>
    <row r="577" spans="2:9" ht="27" customHeight="1">
      <c r="B577" s="1390"/>
      <c r="C577" s="1387"/>
      <c r="D577" s="395" t="s">
        <v>798</v>
      </c>
      <c r="E577" s="805" t="s">
        <v>1738</v>
      </c>
      <c r="F577" s="755">
        <v>1</v>
      </c>
      <c r="G577" s="755">
        <v>98</v>
      </c>
      <c r="I577" s="677"/>
    </row>
    <row r="578" spans="2:9" ht="27" customHeight="1">
      <c r="B578" s="1390"/>
      <c r="C578" s="1387"/>
      <c r="D578" s="395" t="s">
        <v>1739</v>
      </c>
      <c r="E578" s="805" t="s">
        <v>1740</v>
      </c>
      <c r="F578" s="755">
        <v>1</v>
      </c>
      <c r="G578" s="755">
        <v>1561</v>
      </c>
      <c r="I578" s="677"/>
    </row>
    <row r="579" spans="2:9" ht="27" customHeight="1">
      <c r="B579" s="1390"/>
      <c r="C579" s="1388"/>
      <c r="D579" s="395" t="s">
        <v>1741</v>
      </c>
      <c r="E579" s="805" t="s">
        <v>1742</v>
      </c>
      <c r="F579" s="755">
        <v>1</v>
      </c>
      <c r="G579" s="755">
        <v>80</v>
      </c>
      <c r="I579" s="677"/>
    </row>
    <row r="580" spans="2:9" ht="27" customHeight="1">
      <c r="B580" s="1390"/>
      <c r="C580" s="726" t="s">
        <v>1577</v>
      </c>
      <c r="D580" s="395" t="s">
        <v>1578</v>
      </c>
      <c r="E580" s="805" t="s">
        <v>1579</v>
      </c>
      <c r="F580" s="749">
        <v>2</v>
      </c>
      <c r="G580" s="749">
        <v>2741</v>
      </c>
      <c r="I580" s="677"/>
    </row>
    <row r="581" spans="2:9" ht="27" customHeight="1">
      <c r="B581" s="1390"/>
      <c r="C581" s="726" t="s">
        <v>529</v>
      </c>
      <c r="D581" s="678" t="s">
        <v>530</v>
      </c>
      <c r="E581" s="793" t="s">
        <v>531</v>
      </c>
      <c r="F581" s="742">
        <v>1</v>
      </c>
      <c r="G581" s="742">
        <v>150</v>
      </c>
      <c r="I581" s="677">
        <f>LEN(E571)</f>
        <v>26</v>
      </c>
    </row>
    <row r="582" spans="2:9" ht="40.5" customHeight="1">
      <c r="B582" s="1391"/>
      <c r="C582" s="979" t="s">
        <v>777</v>
      </c>
      <c r="D582" s="433" t="s">
        <v>1583</v>
      </c>
      <c r="E582" s="810" t="s">
        <v>1584</v>
      </c>
      <c r="F582" s="1005">
        <v>1</v>
      </c>
      <c r="G582" s="1005">
        <v>78</v>
      </c>
      <c r="I582" s="677">
        <f t="shared" si="12"/>
        <v>44</v>
      </c>
    </row>
    <row r="583" spans="2:9" ht="0.75" customHeight="1">
      <c r="B583" s="1037"/>
      <c r="C583" s="982"/>
      <c r="D583" s="854"/>
      <c r="E583" s="832"/>
      <c r="F583" s="1002"/>
      <c r="G583" s="1002"/>
      <c r="I583" s="677"/>
    </row>
    <row r="584" spans="2:9" ht="27" customHeight="1">
      <c r="B584" s="1389" t="s">
        <v>1823</v>
      </c>
      <c r="C584" s="1431" t="s">
        <v>538</v>
      </c>
      <c r="D584" s="911" t="s">
        <v>536</v>
      </c>
      <c r="E584" s="905" t="s">
        <v>1596</v>
      </c>
      <c r="F584" s="847">
        <v>1</v>
      </c>
      <c r="G584" s="847">
        <v>33</v>
      </c>
      <c r="I584" s="677" t="e">
        <f>LEN(#REF!)</f>
        <v>#REF!</v>
      </c>
    </row>
    <row r="585" spans="2:9" s="677" customFormat="1" ht="40.5" customHeight="1">
      <c r="B585" s="1390"/>
      <c r="C585" s="1425"/>
      <c r="D585" s="376" t="s">
        <v>537</v>
      </c>
      <c r="E585" s="797" t="s">
        <v>1597</v>
      </c>
      <c r="F585" s="749">
        <v>1</v>
      </c>
      <c r="G585" s="749">
        <v>2500</v>
      </c>
      <c r="I585" s="677">
        <f>LEN(E584)</f>
        <v>33</v>
      </c>
    </row>
    <row r="586" spans="2:9" s="677" customFormat="1" ht="27" customHeight="1">
      <c r="B586" s="1390"/>
      <c r="C586" s="1426"/>
      <c r="D586" s="678" t="s">
        <v>1112</v>
      </c>
      <c r="E586" s="797" t="s">
        <v>1598</v>
      </c>
      <c r="F586" s="749">
        <v>1</v>
      </c>
      <c r="G586" s="749">
        <v>125</v>
      </c>
      <c r="I586" s="677">
        <f t="shared" si="12"/>
        <v>73</v>
      </c>
    </row>
    <row r="587" spans="2:9" s="677" customFormat="1" ht="40.5" customHeight="1">
      <c r="B587" s="1390"/>
      <c r="C587" s="1399" t="s">
        <v>50</v>
      </c>
      <c r="D587" s="678" t="s">
        <v>1617</v>
      </c>
      <c r="E587" s="793" t="s">
        <v>1620</v>
      </c>
      <c r="F587" s="768">
        <v>1</v>
      </c>
      <c r="G587" s="768">
        <v>150</v>
      </c>
      <c r="I587" s="677">
        <f t="shared" si="12"/>
        <v>38</v>
      </c>
    </row>
    <row r="588" spans="2:9" s="677" customFormat="1" ht="53.25" customHeight="1">
      <c r="B588" s="1390"/>
      <c r="C588" s="1399"/>
      <c r="D588" s="678" t="s">
        <v>1618</v>
      </c>
      <c r="E588" s="793" t="s">
        <v>1621</v>
      </c>
      <c r="F588" s="768">
        <v>7</v>
      </c>
      <c r="G588" s="768">
        <v>289</v>
      </c>
    </row>
    <row r="589" spans="2:9" s="677" customFormat="1" ht="27" customHeight="1">
      <c r="B589" s="1391"/>
      <c r="C589" s="1400"/>
      <c r="D589" s="693" t="s">
        <v>1619</v>
      </c>
      <c r="E589" s="809" t="s">
        <v>1622</v>
      </c>
      <c r="F589" s="845">
        <v>36</v>
      </c>
      <c r="G589" s="845">
        <v>1059</v>
      </c>
    </row>
    <row r="590" spans="2:9" ht="27" customHeight="1">
      <c r="B590" s="1389" t="s">
        <v>899</v>
      </c>
      <c r="C590" s="1401" t="s">
        <v>52</v>
      </c>
      <c r="D590" s="688" t="s">
        <v>543</v>
      </c>
      <c r="E590" s="806" t="s">
        <v>544</v>
      </c>
      <c r="F590" s="757">
        <v>1</v>
      </c>
      <c r="G590" s="757">
        <v>30</v>
      </c>
      <c r="I590" s="677">
        <f>LEN(E587)</f>
        <v>72</v>
      </c>
    </row>
    <row r="591" spans="2:9" ht="27" customHeight="1">
      <c r="B591" s="1390"/>
      <c r="C591" s="1399"/>
      <c r="D591" s="678" t="s">
        <v>545</v>
      </c>
      <c r="E591" s="793" t="s">
        <v>546</v>
      </c>
      <c r="F591" s="742">
        <v>1</v>
      </c>
      <c r="G591" s="742">
        <v>110</v>
      </c>
      <c r="I591" s="677">
        <f t="shared" si="12"/>
        <v>55</v>
      </c>
    </row>
    <row r="592" spans="2:9" ht="27" customHeight="1">
      <c r="B592" s="1390"/>
      <c r="C592" s="1399"/>
      <c r="D592" s="678" t="s">
        <v>547</v>
      </c>
      <c r="E592" s="793" t="s">
        <v>548</v>
      </c>
      <c r="F592" s="742">
        <v>85</v>
      </c>
      <c r="G592" s="742">
        <v>1092</v>
      </c>
      <c r="I592" s="677">
        <f t="shared" si="12"/>
        <v>52</v>
      </c>
    </row>
    <row r="593" spans="2:9" ht="27" customHeight="1">
      <c r="B593" s="1390"/>
      <c r="C593" s="1399" t="s">
        <v>54</v>
      </c>
      <c r="D593" s="678" t="s">
        <v>557</v>
      </c>
      <c r="E593" s="793" t="s">
        <v>787</v>
      </c>
      <c r="F593" s="742">
        <v>89</v>
      </c>
      <c r="G593" s="742">
        <v>2199</v>
      </c>
      <c r="I593" s="677" t="e">
        <f>LEN(#REF!)</f>
        <v>#REF!</v>
      </c>
    </row>
    <row r="594" spans="2:9" ht="27" customHeight="1">
      <c r="B594" s="1390"/>
      <c r="C594" s="1399"/>
      <c r="D594" s="678" t="s">
        <v>558</v>
      </c>
      <c r="E594" s="793" t="s">
        <v>788</v>
      </c>
      <c r="F594" s="742">
        <v>27</v>
      </c>
      <c r="G594" s="742">
        <v>378</v>
      </c>
      <c r="I594" s="677">
        <f t="shared" si="12"/>
        <v>25</v>
      </c>
    </row>
    <row r="595" spans="2:9" ht="40.5" customHeight="1">
      <c r="B595" s="1390"/>
      <c r="C595" s="1399"/>
      <c r="D595" s="678" t="s">
        <v>1141</v>
      </c>
      <c r="E595" s="797" t="s">
        <v>1142</v>
      </c>
      <c r="F595" s="746">
        <v>1</v>
      </c>
      <c r="G595" s="746">
        <v>1212</v>
      </c>
      <c r="I595" s="677">
        <f t="shared" ref="I595:I619" si="13">LEN(E594)</f>
        <v>22</v>
      </c>
    </row>
    <row r="596" spans="2:9" ht="27" customHeight="1">
      <c r="B596" s="1390"/>
      <c r="C596" s="1399" t="s">
        <v>567</v>
      </c>
      <c r="D596" s="678" t="s">
        <v>1641</v>
      </c>
      <c r="E596" s="793" t="s">
        <v>1642</v>
      </c>
      <c r="F596" s="742">
        <v>4</v>
      </c>
      <c r="G596" s="742">
        <v>107</v>
      </c>
      <c r="I596" s="677">
        <f t="shared" si="13"/>
        <v>58</v>
      </c>
    </row>
    <row r="597" spans="2:9" ht="27" customHeight="1">
      <c r="B597" s="1390"/>
      <c r="C597" s="1399"/>
      <c r="D597" s="678" t="s">
        <v>1643</v>
      </c>
      <c r="E597" s="793" t="s">
        <v>789</v>
      </c>
      <c r="F597" s="742">
        <v>1</v>
      </c>
      <c r="G597" s="742">
        <v>106</v>
      </c>
      <c r="I597" s="677">
        <f t="shared" si="13"/>
        <v>48</v>
      </c>
    </row>
    <row r="598" spans="2:9" ht="27" customHeight="1">
      <c r="B598" s="1390"/>
      <c r="C598" s="1399"/>
      <c r="D598" s="678" t="s">
        <v>1145</v>
      </c>
      <c r="E598" s="793" t="s">
        <v>1146</v>
      </c>
      <c r="F598" s="742">
        <v>2</v>
      </c>
      <c r="G598" s="742">
        <v>38</v>
      </c>
      <c r="I598" s="677">
        <f t="shared" si="13"/>
        <v>17</v>
      </c>
    </row>
    <row r="599" spans="2:9" ht="27" customHeight="1">
      <c r="B599" s="1390"/>
      <c r="C599" s="1399" t="s">
        <v>56</v>
      </c>
      <c r="D599" s="723" t="s">
        <v>1819</v>
      </c>
      <c r="E599" s="839" t="s">
        <v>1644</v>
      </c>
      <c r="F599" s="743">
        <v>11</v>
      </c>
      <c r="G599" s="743">
        <v>2567</v>
      </c>
      <c r="I599" s="677">
        <f t="shared" si="13"/>
        <v>31</v>
      </c>
    </row>
    <row r="600" spans="2:9" ht="27" customHeight="1">
      <c r="B600" s="1390"/>
      <c r="C600" s="1399"/>
      <c r="D600" s="724" t="s">
        <v>1820</v>
      </c>
      <c r="E600" s="839" t="s">
        <v>790</v>
      </c>
      <c r="F600" s="743">
        <v>1</v>
      </c>
      <c r="G600" s="743">
        <v>2882</v>
      </c>
      <c r="I600" s="677">
        <f t="shared" si="13"/>
        <v>34</v>
      </c>
    </row>
    <row r="601" spans="2:9" ht="27" customHeight="1">
      <c r="B601" s="1390"/>
      <c r="C601" s="1399"/>
      <c r="D601" s="723" t="s">
        <v>1645</v>
      </c>
      <c r="E601" s="725" t="s">
        <v>1646</v>
      </c>
      <c r="F601" s="743">
        <v>2</v>
      </c>
      <c r="G601" s="743">
        <v>23</v>
      </c>
      <c r="I601" s="677">
        <f t="shared" si="13"/>
        <v>54</v>
      </c>
    </row>
    <row r="602" spans="2:9" ht="27" customHeight="1">
      <c r="B602" s="1390"/>
      <c r="C602" s="1399" t="s">
        <v>57</v>
      </c>
      <c r="D602" s="666" t="s">
        <v>583</v>
      </c>
      <c r="E602" s="813" t="s">
        <v>584</v>
      </c>
      <c r="F602" s="746">
        <v>1</v>
      </c>
      <c r="G602" s="742">
        <v>173</v>
      </c>
      <c r="I602" s="677">
        <f t="shared" si="13"/>
        <v>24</v>
      </c>
    </row>
    <row r="603" spans="2:9" ht="40.5" customHeight="1">
      <c r="B603" s="1390"/>
      <c r="C603" s="1399"/>
      <c r="D603" s="666" t="s">
        <v>585</v>
      </c>
      <c r="E603" s="813" t="s">
        <v>586</v>
      </c>
      <c r="F603" s="746">
        <v>1</v>
      </c>
      <c r="G603" s="742">
        <v>2600</v>
      </c>
      <c r="I603" s="677">
        <f t="shared" si="13"/>
        <v>49</v>
      </c>
    </row>
    <row r="604" spans="2:9" ht="27" customHeight="1">
      <c r="B604" s="1390"/>
      <c r="C604" s="1175" t="s">
        <v>59</v>
      </c>
      <c r="D604" s="692" t="s">
        <v>1167</v>
      </c>
      <c r="E604" s="807" t="s">
        <v>609</v>
      </c>
      <c r="F604" s="748">
        <v>5</v>
      </c>
      <c r="G604" s="748">
        <v>74</v>
      </c>
      <c r="I604" s="677">
        <f t="shared" si="13"/>
        <v>65</v>
      </c>
    </row>
    <row r="605" spans="2:9" ht="27" customHeight="1">
      <c r="B605" s="1390"/>
      <c r="C605" s="1176" t="s">
        <v>1663</v>
      </c>
      <c r="D605" s="678" t="s">
        <v>1664</v>
      </c>
      <c r="E605" s="793" t="s">
        <v>1665</v>
      </c>
      <c r="F605" s="768">
        <v>1</v>
      </c>
      <c r="G605" s="768">
        <v>3202</v>
      </c>
      <c r="I605" s="677"/>
    </row>
    <row r="606" spans="2:9" ht="27" customHeight="1">
      <c r="B606" s="1390"/>
      <c r="C606" s="981" t="s">
        <v>63</v>
      </c>
      <c r="D606" s="376" t="s">
        <v>1674</v>
      </c>
      <c r="E606" s="793" t="s">
        <v>688</v>
      </c>
      <c r="F606" s="742">
        <v>1</v>
      </c>
      <c r="G606" s="742">
        <v>2311</v>
      </c>
      <c r="I606" s="677">
        <f>LEN(E604)</f>
        <v>34</v>
      </c>
    </row>
    <row r="607" spans="2:9" s="677" customFormat="1" ht="27" customHeight="1">
      <c r="B607" s="1390"/>
      <c r="C607" s="1402" t="s">
        <v>1826</v>
      </c>
      <c r="D607" s="678" t="s">
        <v>618</v>
      </c>
      <c r="E607" s="793" t="s">
        <v>1183</v>
      </c>
      <c r="F607" s="742">
        <v>32</v>
      </c>
      <c r="G607" s="742">
        <v>1483</v>
      </c>
      <c r="I607" s="677" t="e">
        <f>LEN(#REF!)</f>
        <v>#REF!</v>
      </c>
    </row>
    <row r="608" spans="2:9" s="677" customFormat="1" ht="53.25" customHeight="1">
      <c r="B608" s="1391"/>
      <c r="C608" s="1403"/>
      <c r="D608" s="693" t="s">
        <v>1184</v>
      </c>
      <c r="E608" s="809" t="s">
        <v>1185</v>
      </c>
      <c r="F608" s="759">
        <v>1</v>
      </c>
      <c r="G608" s="759">
        <v>2800</v>
      </c>
      <c r="I608" s="677">
        <f t="shared" si="13"/>
        <v>27</v>
      </c>
    </row>
    <row r="609" spans="2:9" s="677" customFormat="1" ht="0.75" customHeight="1">
      <c r="B609" s="1037"/>
      <c r="C609" s="983"/>
      <c r="D609" s="702"/>
      <c r="E609" s="818"/>
      <c r="F609" s="766"/>
      <c r="G609" s="766"/>
    </row>
    <row r="610" spans="2:9" s="677" customFormat="1" ht="27" customHeight="1">
      <c r="B610" s="1389" t="s">
        <v>895</v>
      </c>
      <c r="C610" s="1386" t="s">
        <v>64</v>
      </c>
      <c r="D610" s="852" t="s">
        <v>625</v>
      </c>
      <c r="E610" s="835" t="s">
        <v>626</v>
      </c>
      <c r="F610" s="853">
        <v>1</v>
      </c>
      <c r="G610" s="853">
        <v>3476</v>
      </c>
      <c r="I610" s="677" t="e">
        <f>LEN(#REF!)</f>
        <v>#REF!</v>
      </c>
    </row>
    <row r="611" spans="2:9" ht="27" customHeight="1">
      <c r="B611" s="1390"/>
      <c r="C611" s="1387"/>
      <c r="D611" s="678" t="s">
        <v>807</v>
      </c>
      <c r="E611" s="793" t="s">
        <v>627</v>
      </c>
      <c r="F611" s="742">
        <v>1</v>
      </c>
      <c r="G611" s="742">
        <v>321</v>
      </c>
      <c r="I611" s="677">
        <f>LEN(E610)</f>
        <v>35</v>
      </c>
    </row>
    <row r="612" spans="2:9" ht="27" customHeight="1">
      <c r="B612" s="1390"/>
      <c r="C612" s="1388"/>
      <c r="D612" s="678" t="s">
        <v>808</v>
      </c>
      <c r="E612" s="793" t="s">
        <v>628</v>
      </c>
      <c r="F612" s="742">
        <v>6</v>
      </c>
      <c r="G612" s="742">
        <v>97</v>
      </c>
      <c r="I612" s="677">
        <f t="shared" si="13"/>
        <v>55</v>
      </c>
    </row>
    <row r="613" spans="2:9" ht="27" customHeight="1">
      <c r="B613" s="1390"/>
      <c r="C613" s="1399" t="s">
        <v>256</v>
      </c>
      <c r="D613" s="690" t="s">
        <v>619</v>
      </c>
      <c r="E613" s="808" t="s">
        <v>812</v>
      </c>
      <c r="F613" s="742">
        <v>0</v>
      </c>
      <c r="G613" s="742">
        <v>0</v>
      </c>
      <c r="I613" s="677">
        <f t="shared" si="13"/>
        <v>35</v>
      </c>
    </row>
    <row r="614" spans="2:9" ht="40.5" customHeight="1">
      <c r="B614" s="1390"/>
      <c r="C614" s="1399"/>
      <c r="D614" s="690" t="s">
        <v>813</v>
      </c>
      <c r="E614" s="808" t="s">
        <v>637</v>
      </c>
      <c r="F614" s="742">
        <v>1</v>
      </c>
      <c r="G614" s="742">
        <v>262</v>
      </c>
      <c r="I614" s="677">
        <f t="shared" si="13"/>
        <v>32</v>
      </c>
    </row>
    <row r="615" spans="2:9" ht="27" customHeight="1">
      <c r="B615" s="1390"/>
      <c r="C615" s="1399"/>
      <c r="D615" s="690" t="s">
        <v>638</v>
      </c>
      <c r="E615" s="808" t="s">
        <v>639</v>
      </c>
      <c r="F615" s="742">
        <v>1</v>
      </c>
      <c r="G615" s="742">
        <v>6341</v>
      </c>
      <c r="I615" s="677">
        <f t="shared" si="13"/>
        <v>80</v>
      </c>
    </row>
    <row r="616" spans="2:9" ht="27" customHeight="1">
      <c r="B616" s="1390"/>
      <c r="C616" s="1427" t="s">
        <v>849</v>
      </c>
      <c r="D616" s="690" t="s">
        <v>1207</v>
      </c>
      <c r="E616" s="814" t="s">
        <v>1208</v>
      </c>
      <c r="F616" s="746">
        <v>0</v>
      </c>
      <c r="G616" s="746"/>
      <c r="I616" s="677">
        <f t="shared" si="13"/>
        <v>29</v>
      </c>
    </row>
    <row r="617" spans="2:9" s="677" customFormat="1" ht="27" customHeight="1">
      <c r="B617" s="1390"/>
      <c r="C617" s="1427"/>
      <c r="D617" s="690" t="s">
        <v>1209</v>
      </c>
      <c r="E617" s="814" t="s">
        <v>1210</v>
      </c>
      <c r="F617" s="746">
        <v>1</v>
      </c>
      <c r="G617" s="746">
        <v>1723</v>
      </c>
      <c r="I617" s="677">
        <f t="shared" si="13"/>
        <v>30</v>
      </c>
    </row>
    <row r="618" spans="2:9" s="677" customFormat="1" ht="27" customHeight="1">
      <c r="B618" s="1391"/>
      <c r="C618" s="1428"/>
      <c r="D618" s="883" t="s">
        <v>625</v>
      </c>
      <c r="E618" s="884" t="s">
        <v>1211</v>
      </c>
      <c r="F618" s="885">
        <v>1</v>
      </c>
      <c r="G618" s="885">
        <v>1900</v>
      </c>
      <c r="I618" s="677">
        <f t="shared" si="13"/>
        <v>39</v>
      </c>
    </row>
    <row r="619" spans="2:9" s="677" customFormat="1" ht="11.25">
      <c r="B619" s="740"/>
      <c r="C619" s="669"/>
      <c r="D619" s="669"/>
      <c r="E619" s="825"/>
      <c r="F619" s="700"/>
      <c r="G619" s="700"/>
      <c r="I619" s="677">
        <f t="shared" si="13"/>
        <v>25</v>
      </c>
    </row>
    <row r="620" spans="2:9" ht="10.5" customHeight="1">
      <c r="F620" s="700"/>
      <c r="G620" s="700"/>
    </row>
    <row r="621" spans="2:9" ht="10.5" customHeight="1">
      <c r="F621" s="700"/>
      <c r="G621" s="700"/>
    </row>
    <row r="622" spans="2:9" ht="10.5" customHeight="1">
      <c r="F622" s="700"/>
      <c r="G622" s="700"/>
    </row>
    <row r="623" spans="2:9" ht="10.5" customHeight="1">
      <c r="F623" s="700"/>
      <c r="G623" s="700"/>
    </row>
    <row r="624" spans="2:9" ht="10.5" customHeight="1">
      <c r="F624" s="700"/>
      <c r="G624" s="700"/>
    </row>
    <row r="625" spans="6:7" ht="10.5" customHeight="1">
      <c r="F625" s="700"/>
      <c r="G625" s="700"/>
    </row>
    <row r="626" spans="6:7" ht="10.5" customHeight="1">
      <c r="F626" s="700"/>
      <c r="G626" s="700"/>
    </row>
    <row r="627" spans="6:7" ht="10.5" customHeight="1">
      <c r="F627" s="700"/>
      <c r="G627" s="700"/>
    </row>
  </sheetData>
  <mergeCells count="208">
    <mergeCell ref="C584:C586"/>
    <mergeCell ref="C572:C579"/>
    <mergeCell ref="C285:C287"/>
    <mergeCell ref="C461:C464"/>
    <mergeCell ref="B513:C520"/>
    <mergeCell ref="C546:C548"/>
    <mergeCell ref="C531:C532"/>
    <mergeCell ref="C391:C393"/>
    <mergeCell ref="B446:C452"/>
    <mergeCell ref="C455:C457"/>
    <mergeCell ref="B499:B510"/>
    <mergeCell ref="B556:B569"/>
    <mergeCell ref="B511:G511"/>
    <mergeCell ref="C539:C541"/>
    <mergeCell ref="B348:B354"/>
    <mergeCell ref="B356:B359"/>
    <mergeCell ref="B386:B387"/>
    <mergeCell ref="C412:C413"/>
    <mergeCell ref="B322:B324"/>
    <mergeCell ref="B326:B327"/>
    <mergeCell ref="C367:C369"/>
    <mergeCell ref="C323:C324"/>
    <mergeCell ref="B388:B413"/>
    <mergeCell ref="C370:C371"/>
    <mergeCell ref="C476:C478"/>
    <mergeCell ref="C482:C484"/>
    <mergeCell ref="B335:B342"/>
    <mergeCell ref="B51:B52"/>
    <mergeCell ref="C51:C52"/>
    <mergeCell ref="B54:B80"/>
    <mergeCell ref="C79:C80"/>
    <mergeCell ref="B95:B109"/>
    <mergeCell ref="B111:B115"/>
    <mergeCell ref="B116:B135"/>
    <mergeCell ref="B82:B94"/>
    <mergeCell ref="B249:B260"/>
    <mergeCell ref="C227:C229"/>
    <mergeCell ref="C199:C201"/>
    <mergeCell ref="B242:G242"/>
    <mergeCell ref="B299:G299"/>
    <mergeCell ref="B328:G328"/>
    <mergeCell ref="B360:G360"/>
    <mergeCell ref="B444:G444"/>
    <mergeCell ref="C479:C481"/>
    <mergeCell ref="C220:C221"/>
    <mergeCell ref="C283:C284"/>
    <mergeCell ref="B301:C303"/>
    <mergeCell ref="C314:C316"/>
    <mergeCell ref="B2:C2"/>
    <mergeCell ref="B154:C154"/>
    <mergeCell ref="C87:C89"/>
    <mergeCell ref="C46:C48"/>
    <mergeCell ref="C61:C63"/>
    <mergeCell ref="C64:C66"/>
    <mergeCell ref="C67:C71"/>
    <mergeCell ref="C76:C77"/>
    <mergeCell ref="B153:G153"/>
    <mergeCell ref="C40:C45"/>
    <mergeCell ref="C55:C57"/>
    <mergeCell ref="C58:C60"/>
    <mergeCell ref="C84:C86"/>
    <mergeCell ref="C92:C93"/>
    <mergeCell ref="C95:C98"/>
    <mergeCell ref="C99:C100"/>
    <mergeCell ref="C101:C104"/>
    <mergeCell ref="B3:C13"/>
    <mergeCell ref="C14:C16"/>
    <mergeCell ref="C17:C18"/>
    <mergeCell ref="C19:C23"/>
    <mergeCell ref="C24:C26"/>
    <mergeCell ref="B14:B27"/>
    <mergeCell ref="C616:C618"/>
    <mergeCell ref="C74:C75"/>
    <mergeCell ref="B311:B317"/>
    <mergeCell ref="C132:C134"/>
    <mergeCell ref="C147:C152"/>
    <mergeCell ref="B243:C243"/>
    <mergeCell ref="B445:C445"/>
    <mergeCell ref="C309:C310"/>
    <mergeCell ref="B304:B310"/>
    <mergeCell ref="B343:B347"/>
    <mergeCell ref="B330:C330"/>
    <mergeCell ref="B331:B334"/>
    <mergeCell ref="C262:C264"/>
    <mergeCell ref="C230:C231"/>
    <mergeCell ref="C232:C234"/>
    <mergeCell ref="C237:C238"/>
    <mergeCell ref="C173:C175"/>
    <mergeCell ref="C176:C178"/>
    <mergeCell ref="C181:C183"/>
    <mergeCell ref="C139:C141"/>
    <mergeCell ref="C142:C144"/>
    <mergeCell ref="C145:C146"/>
    <mergeCell ref="C161:C162"/>
    <mergeCell ref="C187:C188"/>
    <mergeCell ref="C560:C561"/>
    <mergeCell ref="C565:C567"/>
    <mergeCell ref="C116:C119"/>
    <mergeCell ref="C167:C169"/>
    <mergeCell ref="C193:C195"/>
    <mergeCell ref="C137:C138"/>
    <mergeCell ref="C191:C192"/>
    <mergeCell ref="B329:C329"/>
    <mergeCell ref="C563:C564"/>
    <mergeCell ref="B512:C512"/>
    <mergeCell ref="C311:C313"/>
    <mergeCell ref="B361:C361"/>
    <mergeCell ref="B300:C300"/>
    <mergeCell ref="B215:B217"/>
    <mergeCell ref="C225:C226"/>
    <mergeCell ref="C184:C186"/>
    <mergeCell ref="B155:C160"/>
    <mergeCell ref="C165:C166"/>
    <mergeCell ref="C202:C204"/>
    <mergeCell ref="C207:C209"/>
    <mergeCell ref="B191:B214"/>
    <mergeCell ref="C250:C251"/>
    <mergeCell ref="C252:C253"/>
    <mergeCell ref="C256:C259"/>
    <mergeCell ref="C266:C267"/>
    <mergeCell ref="C268:C270"/>
    <mergeCell ref="C272:C273"/>
    <mergeCell ref="C274:C275"/>
    <mergeCell ref="C280:C281"/>
    <mergeCell ref="B261:B270"/>
    <mergeCell ref="B272:B279"/>
    <mergeCell ref="B280:B287"/>
    <mergeCell ref="B288:B296"/>
    <mergeCell ref="B244:C244"/>
    <mergeCell ref="B246:C248"/>
    <mergeCell ref="B224:B241"/>
    <mergeCell ref="B137:B152"/>
    <mergeCell ref="B161:B162"/>
    <mergeCell ref="B164:B180"/>
    <mergeCell ref="B181:B189"/>
    <mergeCell ref="C30:C31"/>
    <mergeCell ref="B219:B223"/>
    <mergeCell ref="C171:C172"/>
    <mergeCell ref="C210:C211"/>
    <mergeCell ref="B29:B50"/>
    <mergeCell ref="C120:C122"/>
    <mergeCell ref="C123:C125"/>
    <mergeCell ref="C126:C128"/>
    <mergeCell ref="C129:C131"/>
    <mergeCell ref="C105:C107"/>
    <mergeCell ref="C108:C109"/>
    <mergeCell ref="C111:C112"/>
    <mergeCell ref="C113:C114"/>
    <mergeCell ref="C32:C34"/>
    <mergeCell ref="C35:C37"/>
    <mergeCell ref="C38:C39"/>
    <mergeCell ref="C383:C384"/>
    <mergeCell ref="C388:C390"/>
    <mergeCell ref="C331:C332"/>
    <mergeCell ref="C335:C336"/>
    <mergeCell ref="C358:C359"/>
    <mergeCell ref="B367:B384"/>
    <mergeCell ref="C372:C374"/>
    <mergeCell ref="B429:B440"/>
    <mergeCell ref="B416:B428"/>
    <mergeCell ref="B318:B321"/>
    <mergeCell ref="C523:C525"/>
    <mergeCell ref="C528:C530"/>
    <mergeCell ref="C536:C538"/>
    <mergeCell ref="C542:C544"/>
    <mergeCell ref="C486:C488"/>
    <mergeCell ref="C489:C490"/>
    <mergeCell ref="C507:C508"/>
    <mergeCell ref="C509:C510"/>
    <mergeCell ref="C458:C459"/>
    <mergeCell ref="C465:C466"/>
    <mergeCell ref="C472:C474"/>
    <mergeCell ref="C416:C417"/>
    <mergeCell ref="C420:C428"/>
    <mergeCell ref="C429:C432"/>
    <mergeCell ref="C435:C439"/>
    <mergeCell ref="C394:C396"/>
    <mergeCell ref="C397:C399"/>
    <mergeCell ref="C400:C402"/>
    <mergeCell ref="C405:C407"/>
    <mergeCell ref="C409:C411"/>
    <mergeCell ref="B362:C366"/>
    <mergeCell ref="B476:B494"/>
    <mergeCell ref="C375:C381"/>
    <mergeCell ref="C610:C612"/>
    <mergeCell ref="B570:B582"/>
    <mergeCell ref="B584:B589"/>
    <mergeCell ref="B590:B608"/>
    <mergeCell ref="B610:B618"/>
    <mergeCell ref="B442:B443"/>
    <mergeCell ref="B453:B466"/>
    <mergeCell ref="B468:B475"/>
    <mergeCell ref="C468:C471"/>
    <mergeCell ref="B495:B496"/>
    <mergeCell ref="B521:B525"/>
    <mergeCell ref="B527:B535"/>
    <mergeCell ref="B536:B553"/>
    <mergeCell ref="C552:C553"/>
    <mergeCell ref="C613:C615"/>
    <mergeCell ref="C587:C589"/>
    <mergeCell ref="C590:C592"/>
    <mergeCell ref="C593:C595"/>
    <mergeCell ref="C549:C551"/>
    <mergeCell ref="C607:C608"/>
    <mergeCell ref="C596:C598"/>
    <mergeCell ref="C599:C601"/>
    <mergeCell ref="C602:C603"/>
    <mergeCell ref="C556:C558"/>
  </mergeCells>
  <phoneticPr fontId="4"/>
  <printOptions horizontalCentered="1"/>
  <pageMargins left="0.59055118110236227" right="0.59055118110236227" top="0.59055118110236227" bottom="0.59055118110236227" header="0.31496062992125984" footer="0.31496062992125984"/>
  <pageSetup paperSize="9" fitToHeight="0" orientation="portrait" r:id="rId1"/>
  <rowBreaks count="5" manualBreakCount="5">
    <brk id="218" max="6" man="1"/>
    <brk id="245" max="6" man="1"/>
    <brk id="271" max="6" man="1"/>
    <brk id="297" max="6" man="1"/>
    <brk id="618"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S81"/>
  <sheetViews>
    <sheetView view="pageBreakPreview" topLeftCell="A70" zoomScaleNormal="100" zoomScaleSheetLayoutView="100" workbookViewId="0">
      <selection activeCell="F80" sqref="F80"/>
    </sheetView>
  </sheetViews>
  <sheetFormatPr defaultRowHeight="13.5"/>
  <cols>
    <col min="1" max="1" width="1" style="8" customWidth="1"/>
    <col min="2" max="2" width="2.75" style="8" customWidth="1"/>
    <col min="3" max="3" width="8.375" style="8" customWidth="1"/>
    <col min="4" max="13" width="5.375" style="8" customWidth="1"/>
    <col min="14" max="15" width="6.25" style="8" customWidth="1"/>
    <col min="16" max="17" width="5.625" style="8" customWidth="1"/>
    <col min="18" max="18" width="1" style="8" customWidth="1"/>
    <col min="19" max="16384" width="9" style="8"/>
  </cols>
  <sheetData>
    <row r="1" spans="2:19" ht="18" customHeight="1">
      <c r="B1" s="295" t="s">
        <v>1753</v>
      </c>
      <c r="C1" s="14"/>
      <c r="D1" s="14"/>
      <c r="E1" s="14"/>
      <c r="F1" s="14"/>
      <c r="G1" s="14"/>
      <c r="H1" s="14"/>
      <c r="I1" s="14"/>
      <c r="J1" s="14"/>
      <c r="K1" s="14"/>
      <c r="L1" s="14"/>
      <c r="M1" s="14"/>
      <c r="N1" s="14"/>
      <c r="O1" s="14"/>
      <c r="P1" s="14"/>
      <c r="Q1" s="14"/>
    </row>
    <row r="2" spans="2:19" ht="18" customHeight="1">
      <c r="B2" s="1211"/>
      <c r="C2" s="1219"/>
      <c r="D2" s="1213" t="s">
        <v>79</v>
      </c>
      <c r="E2" s="1236"/>
      <c r="F2" s="1236"/>
      <c r="G2" s="1236"/>
      <c r="H2" s="1236"/>
      <c r="I2" s="1236"/>
      <c r="J2" s="1236"/>
      <c r="K2" s="1236"/>
      <c r="L2" s="1236"/>
      <c r="M2" s="1236"/>
      <c r="N2" s="1237" t="s">
        <v>1280</v>
      </c>
      <c r="O2" s="1212"/>
      <c r="P2" s="1237" t="s">
        <v>174</v>
      </c>
      <c r="Q2" s="1212"/>
    </row>
    <row r="3" spans="2:19" ht="18" customHeight="1">
      <c r="B3" s="1220"/>
      <c r="C3" s="1221"/>
      <c r="D3" s="1237" t="s">
        <v>172</v>
      </c>
      <c r="E3" s="1240"/>
      <c r="F3" s="1237" t="s">
        <v>173</v>
      </c>
      <c r="G3" s="1240"/>
      <c r="H3" s="1237" t="s">
        <v>97</v>
      </c>
      <c r="I3" s="1240"/>
      <c r="J3" s="1237" t="s">
        <v>80</v>
      </c>
      <c r="K3" s="1240"/>
      <c r="L3" s="1211" t="s">
        <v>115</v>
      </c>
      <c r="M3" s="1212"/>
      <c r="N3" s="1223"/>
      <c r="O3" s="1238"/>
      <c r="P3" s="1220"/>
      <c r="Q3" s="1239"/>
    </row>
    <row r="4" spans="2:19" ht="18" customHeight="1">
      <c r="B4" s="1220"/>
      <c r="C4" s="1221"/>
      <c r="D4" s="1241"/>
      <c r="E4" s="1242"/>
      <c r="F4" s="1241"/>
      <c r="G4" s="1242"/>
      <c r="H4" s="1241"/>
      <c r="I4" s="1242"/>
      <c r="J4" s="1241"/>
      <c r="K4" s="1242"/>
      <c r="L4" s="1220"/>
      <c r="M4" s="1239"/>
      <c r="N4" s="1243" t="s">
        <v>175</v>
      </c>
      <c r="O4" s="1244" t="s">
        <v>176</v>
      </c>
      <c r="P4" s="1222"/>
      <c r="Q4" s="1238"/>
    </row>
    <row r="5" spans="2:19" ht="18" customHeight="1">
      <c r="B5" s="1222"/>
      <c r="C5" s="1223"/>
      <c r="D5" s="66" t="s">
        <v>170</v>
      </c>
      <c r="E5" s="67" t="s">
        <v>171</v>
      </c>
      <c r="F5" s="66" t="s">
        <v>170</v>
      </c>
      <c r="G5" s="67" t="s">
        <v>171</v>
      </c>
      <c r="H5" s="66" t="s">
        <v>170</v>
      </c>
      <c r="I5" s="67" t="s">
        <v>171</v>
      </c>
      <c r="J5" s="66" t="s">
        <v>170</v>
      </c>
      <c r="K5" s="67" t="s">
        <v>171</v>
      </c>
      <c r="L5" s="64" t="s">
        <v>170</v>
      </c>
      <c r="M5" s="65" t="s">
        <v>171</v>
      </c>
      <c r="N5" s="1243"/>
      <c r="O5" s="1244"/>
      <c r="P5" s="64" t="s">
        <v>170</v>
      </c>
      <c r="Q5" s="65" t="s">
        <v>171</v>
      </c>
    </row>
    <row r="6" spans="2:19" ht="18" customHeight="1">
      <c r="B6" s="1235" t="s">
        <v>0</v>
      </c>
      <c r="C6" s="1213"/>
      <c r="D6" s="227">
        <v>2</v>
      </c>
      <c r="E6" s="228"/>
      <c r="F6" s="229">
        <v>4</v>
      </c>
      <c r="G6" s="230">
        <v>4</v>
      </c>
      <c r="H6" s="227"/>
      <c r="I6" s="228">
        <v>1</v>
      </c>
      <c r="J6" s="229">
        <v>2</v>
      </c>
      <c r="K6" s="230">
        <v>2</v>
      </c>
      <c r="L6" s="227">
        <v>8</v>
      </c>
      <c r="M6" s="228">
        <v>7</v>
      </c>
      <c r="N6" s="227">
        <v>3</v>
      </c>
      <c r="O6" s="228"/>
      <c r="P6" s="227">
        <v>8</v>
      </c>
      <c r="Q6" s="228">
        <v>61</v>
      </c>
      <c r="S6" s="8">
        <v>1</v>
      </c>
    </row>
    <row r="7" spans="2:19" ht="18" customHeight="1">
      <c r="B7" s="1215" t="s">
        <v>1</v>
      </c>
      <c r="C7" s="18" t="s">
        <v>2</v>
      </c>
      <c r="D7" s="231">
        <v>2</v>
      </c>
      <c r="E7" s="232">
        <v>1</v>
      </c>
      <c r="F7" s="231">
        <v>1</v>
      </c>
      <c r="G7" s="233">
        <v>4</v>
      </c>
      <c r="H7" s="234">
        <v>2</v>
      </c>
      <c r="I7" s="232">
        <v>2</v>
      </c>
      <c r="J7" s="231">
        <v>2</v>
      </c>
      <c r="K7" s="233">
        <v>1</v>
      </c>
      <c r="L7" s="234">
        <v>7</v>
      </c>
      <c r="M7" s="232">
        <v>8</v>
      </c>
      <c r="N7" s="231">
        <v>1</v>
      </c>
      <c r="O7" s="233"/>
      <c r="P7" s="234"/>
      <c r="Q7" s="233"/>
    </row>
    <row r="8" spans="2:19" ht="18" customHeight="1">
      <c r="B8" s="1215"/>
      <c r="C8" s="11" t="s">
        <v>3</v>
      </c>
      <c r="D8" s="235">
        <v>1</v>
      </c>
      <c r="E8" s="236"/>
      <c r="F8" s="235">
        <v>1</v>
      </c>
      <c r="G8" s="237">
        <v>2</v>
      </c>
      <c r="H8" s="238"/>
      <c r="I8" s="236">
        <v>2</v>
      </c>
      <c r="J8" s="235">
        <v>4</v>
      </c>
      <c r="K8" s="237">
        <v>6</v>
      </c>
      <c r="L8" s="238">
        <v>6</v>
      </c>
      <c r="M8" s="236">
        <v>10</v>
      </c>
      <c r="N8" s="235">
        <v>4</v>
      </c>
      <c r="O8" s="237"/>
      <c r="P8" s="238"/>
      <c r="Q8" s="237"/>
    </row>
    <row r="9" spans="2:19" ht="18" customHeight="1">
      <c r="B9" s="1215"/>
      <c r="C9" s="11" t="s">
        <v>4</v>
      </c>
      <c r="D9" s="235">
        <v>3</v>
      </c>
      <c r="E9" s="236"/>
      <c r="F9" s="235">
        <v>5</v>
      </c>
      <c r="G9" s="237">
        <v>1</v>
      </c>
      <c r="H9" s="238">
        <v>1</v>
      </c>
      <c r="I9" s="236">
        <v>1</v>
      </c>
      <c r="J9" s="235">
        <v>2</v>
      </c>
      <c r="K9" s="237"/>
      <c r="L9" s="238">
        <v>11</v>
      </c>
      <c r="M9" s="236">
        <v>2</v>
      </c>
      <c r="N9" s="235">
        <v>2</v>
      </c>
      <c r="O9" s="237"/>
      <c r="P9" s="238">
        <v>2</v>
      </c>
      <c r="Q9" s="237">
        <v>16</v>
      </c>
      <c r="S9" s="8">
        <v>2</v>
      </c>
    </row>
    <row r="10" spans="2:19" ht="18" customHeight="1">
      <c r="B10" s="1215"/>
      <c r="C10" s="11" t="s">
        <v>5</v>
      </c>
      <c r="D10" s="235">
        <v>2</v>
      </c>
      <c r="E10" s="236">
        <v>1</v>
      </c>
      <c r="F10" s="235">
        <v>3</v>
      </c>
      <c r="G10" s="237">
        <v>2</v>
      </c>
      <c r="H10" s="238"/>
      <c r="I10" s="236">
        <v>2</v>
      </c>
      <c r="J10" s="235">
        <v>4</v>
      </c>
      <c r="K10" s="237">
        <v>1</v>
      </c>
      <c r="L10" s="238">
        <v>9</v>
      </c>
      <c r="M10" s="236">
        <v>6</v>
      </c>
      <c r="N10" s="235">
        <v>4</v>
      </c>
      <c r="O10" s="237"/>
      <c r="P10" s="238">
        <v>1</v>
      </c>
      <c r="Q10" s="237"/>
      <c r="S10" s="8">
        <v>3</v>
      </c>
    </row>
    <row r="11" spans="2:19" ht="18" customHeight="1">
      <c r="B11" s="1215"/>
      <c r="C11" s="11" t="s">
        <v>6</v>
      </c>
      <c r="D11" s="239">
        <v>1</v>
      </c>
      <c r="E11" s="240"/>
      <c r="F11" s="239">
        <v>4</v>
      </c>
      <c r="G11" s="241">
        <v>5</v>
      </c>
      <c r="H11" s="242">
        <v>1</v>
      </c>
      <c r="I11" s="243"/>
      <c r="J11" s="239">
        <v>1</v>
      </c>
      <c r="K11" s="241">
        <v>3</v>
      </c>
      <c r="L11" s="244">
        <f>SUM(D11,F11,H11,J11)</f>
        <v>7</v>
      </c>
      <c r="M11" s="245">
        <f>SUM(E11,G11,I11,K11)</f>
        <v>8</v>
      </c>
      <c r="N11" s="239">
        <v>3</v>
      </c>
      <c r="O11" s="246"/>
      <c r="P11" s="242"/>
      <c r="Q11" s="246"/>
    </row>
    <row r="12" spans="2:19" ht="18" customHeight="1">
      <c r="B12" s="1215"/>
      <c r="C12" s="11" t="s">
        <v>7</v>
      </c>
      <c r="D12" s="235">
        <v>1</v>
      </c>
      <c r="E12" s="236">
        <v>1</v>
      </c>
      <c r="F12" s="235">
        <v>3</v>
      </c>
      <c r="G12" s="237">
        <v>2</v>
      </c>
      <c r="H12" s="238">
        <v>1</v>
      </c>
      <c r="I12" s="236"/>
      <c r="J12" s="235">
        <v>4</v>
      </c>
      <c r="K12" s="237"/>
      <c r="L12" s="238">
        <v>9</v>
      </c>
      <c r="M12" s="236">
        <v>3</v>
      </c>
      <c r="N12" s="235">
        <v>2</v>
      </c>
      <c r="O12" s="237"/>
      <c r="P12" s="238">
        <v>1</v>
      </c>
      <c r="Q12" s="237"/>
      <c r="S12" s="8">
        <v>4</v>
      </c>
    </row>
    <row r="13" spans="2:19" ht="18" customHeight="1">
      <c r="B13" s="1215"/>
      <c r="C13" s="11" t="s">
        <v>8</v>
      </c>
      <c r="D13" s="247">
        <v>3</v>
      </c>
      <c r="E13" s="248"/>
      <c r="F13" s="247">
        <v>4</v>
      </c>
      <c r="G13" s="249">
        <v>2</v>
      </c>
      <c r="H13" s="250">
        <v>1</v>
      </c>
      <c r="I13" s="248"/>
      <c r="J13" s="247">
        <v>2</v>
      </c>
      <c r="K13" s="249">
        <v>2</v>
      </c>
      <c r="L13" s="250">
        <v>11</v>
      </c>
      <c r="M13" s="248">
        <v>4</v>
      </c>
      <c r="N13" s="247">
        <v>3</v>
      </c>
      <c r="O13" s="249"/>
      <c r="P13" s="250">
        <v>1</v>
      </c>
      <c r="Q13" s="249">
        <v>3</v>
      </c>
      <c r="S13" s="8">
        <v>5</v>
      </c>
    </row>
    <row r="14" spans="2:19" ht="18" customHeight="1">
      <c r="B14" s="1215"/>
      <c r="C14" s="11" t="s">
        <v>9</v>
      </c>
      <c r="D14" s="247">
        <v>1</v>
      </c>
      <c r="E14" s="248"/>
      <c r="F14" s="247">
        <v>5</v>
      </c>
      <c r="G14" s="249">
        <v>3</v>
      </c>
      <c r="H14" s="250"/>
      <c r="I14" s="248">
        <v>1</v>
      </c>
      <c r="J14" s="247">
        <v>1</v>
      </c>
      <c r="K14" s="249">
        <v>4</v>
      </c>
      <c r="L14" s="250">
        <v>7</v>
      </c>
      <c r="M14" s="248">
        <v>8</v>
      </c>
      <c r="N14" s="247">
        <v>4</v>
      </c>
      <c r="O14" s="249"/>
      <c r="P14" s="250"/>
      <c r="Q14" s="249"/>
    </row>
    <row r="15" spans="2:19" ht="18" customHeight="1">
      <c r="B15" s="1215"/>
      <c r="C15" s="11" t="s">
        <v>10</v>
      </c>
      <c r="D15" s="235">
        <v>3</v>
      </c>
      <c r="E15" s="236"/>
      <c r="F15" s="235">
        <v>4</v>
      </c>
      <c r="G15" s="237">
        <v>5</v>
      </c>
      <c r="H15" s="238"/>
      <c r="I15" s="236">
        <v>1</v>
      </c>
      <c r="J15" s="235">
        <v>1</v>
      </c>
      <c r="K15" s="237">
        <v>1</v>
      </c>
      <c r="L15" s="238">
        <v>8</v>
      </c>
      <c r="M15" s="236">
        <v>7</v>
      </c>
      <c r="N15" s="235">
        <v>2</v>
      </c>
      <c r="O15" s="237"/>
      <c r="P15" s="238"/>
      <c r="Q15" s="237">
        <v>1</v>
      </c>
      <c r="S15" s="8">
        <v>6</v>
      </c>
    </row>
    <row r="16" spans="2:19" ht="18" customHeight="1">
      <c r="B16" s="1215"/>
      <c r="C16" s="11" t="s">
        <v>11</v>
      </c>
      <c r="D16" s="251">
        <v>1</v>
      </c>
      <c r="E16" s="252"/>
      <c r="F16" s="251">
        <v>2</v>
      </c>
      <c r="G16" s="253">
        <v>3</v>
      </c>
      <c r="H16" s="254">
        <v>1</v>
      </c>
      <c r="I16" s="252">
        <v>1</v>
      </c>
      <c r="J16" s="251">
        <v>2</v>
      </c>
      <c r="K16" s="253"/>
      <c r="L16" s="254">
        <v>6</v>
      </c>
      <c r="M16" s="252">
        <v>4</v>
      </c>
      <c r="N16" s="251">
        <v>2</v>
      </c>
      <c r="O16" s="253"/>
      <c r="P16" s="242">
        <v>1</v>
      </c>
      <c r="Q16" s="246">
        <v>6</v>
      </c>
      <c r="S16" s="8">
        <v>7</v>
      </c>
    </row>
    <row r="17" spans="2:19" ht="18" customHeight="1">
      <c r="B17" s="1215"/>
      <c r="C17" s="11" t="s">
        <v>12</v>
      </c>
      <c r="D17" s="239">
        <v>1</v>
      </c>
      <c r="E17" s="243"/>
      <c r="F17" s="239">
        <v>3</v>
      </c>
      <c r="G17" s="241">
        <v>1</v>
      </c>
      <c r="H17" s="242">
        <v>1</v>
      </c>
      <c r="I17" s="243"/>
      <c r="J17" s="239">
        <v>2</v>
      </c>
      <c r="K17" s="241">
        <v>2</v>
      </c>
      <c r="L17" s="244">
        <f>SUM(D17,F17,H17,J17)</f>
        <v>7</v>
      </c>
      <c r="M17" s="245">
        <f>SUM(E17,G17,I17,K17)</f>
        <v>3</v>
      </c>
      <c r="N17" s="239">
        <v>4</v>
      </c>
      <c r="O17" s="246"/>
      <c r="P17" s="242">
        <v>2</v>
      </c>
      <c r="Q17" s="246"/>
      <c r="S17" s="8">
        <v>8</v>
      </c>
    </row>
    <row r="18" spans="2:19" ht="18" customHeight="1">
      <c r="B18" s="1215"/>
      <c r="C18" s="11" t="s">
        <v>13</v>
      </c>
      <c r="D18" s="235">
        <v>1</v>
      </c>
      <c r="E18" s="236">
        <v>1</v>
      </c>
      <c r="F18" s="235">
        <v>2</v>
      </c>
      <c r="G18" s="237">
        <v>4</v>
      </c>
      <c r="H18" s="238"/>
      <c r="I18" s="236">
        <v>1</v>
      </c>
      <c r="J18" s="235">
        <v>2</v>
      </c>
      <c r="K18" s="237">
        <v>4</v>
      </c>
      <c r="L18" s="238">
        <v>5</v>
      </c>
      <c r="M18" s="236">
        <v>10</v>
      </c>
      <c r="N18" s="235">
        <v>1</v>
      </c>
      <c r="O18" s="237"/>
      <c r="P18" s="238">
        <v>3</v>
      </c>
      <c r="Q18" s="237">
        <v>1</v>
      </c>
      <c r="S18" s="8">
        <v>9</v>
      </c>
    </row>
    <row r="19" spans="2:19" ht="18" customHeight="1">
      <c r="B19" s="1215"/>
      <c r="C19" s="19" t="s">
        <v>14</v>
      </c>
      <c r="D19" s="255">
        <v>1</v>
      </c>
      <c r="E19" s="256">
        <v>1</v>
      </c>
      <c r="F19" s="255">
        <v>4</v>
      </c>
      <c r="G19" s="257">
        <v>1</v>
      </c>
      <c r="H19" s="258"/>
      <c r="I19" s="256"/>
      <c r="J19" s="255">
        <v>1</v>
      </c>
      <c r="K19" s="257">
        <v>2</v>
      </c>
      <c r="L19" s="259">
        <f>SUM(D19,F19,H19,J19)</f>
        <v>6</v>
      </c>
      <c r="M19" s="260">
        <f>SUM(E19,G19,I19,K19)</f>
        <v>4</v>
      </c>
      <c r="N19" s="255">
        <v>1</v>
      </c>
      <c r="O19" s="261"/>
      <c r="P19" s="258"/>
      <c r="Q19" s="261"/>
    </row>
    <row r="20" spans="2:19" ht="18" customHeight="1">
      <c r="B20" s="1216" t="s">
        <v>15</v>
      </c>
      <c r="C20" s="18" t="s">
        <v>16</v>
      </c>
      <c r="D20" s="231">
        <v>3</v>
      </c>
      <c r="E20" s="232"/>
      <c r="F20" s="231">
        <v>3</v>
      </c>
      <c r="G20" s="233">
        <v>1</v>
      </c>
      <c r="H20" s="234">
        <v>1</v>
      </c>
      <c r="I20" s="232">
        <v>1</v>
      </c>
      <c r="J20" s="231">
        <v>6</v>
      </c>
      <c r="K20" s="233">
        <v>6</v>
      </c>
      <c r="L20" s="234">
        <v>13</v>
      </c>
      <c r="M20" s="232">
        <v>8</v>
      </c>
      <c r="N20" s="231">
        <v>6</v>
      </c>
      <c r="O20" s="233">
        <v>5</v>
      </c>
      <c r="P20" s="234">
        <v>5</v>
      </c>
      <c r="Q20" s="233">
        <v>1</v>
      </c>
      <c r="S20" s="8">
        <v>10</v>
      </c>
    </row>
    <row r="21" spans="2:19" ht="18" customHeight="1">
      <c r="B21" s="1217"/>
      <c r="C21" s="11" t="s">
        <v>17</v>
      </c>
      <c r="D21" s="235">
        <v>2</v>
      </c>
      <c r="E21" s="236"/>
      <c r="F21" s="235">
        <v>3</v>
      </c>
      <c r="G21" s="237">
        <v>3</v>
      </c>
      <c r="H21" s="238">
        <v>1</v>
      </c>
      <c r="I21" s="236">
        <v>2</v>
      </c>
      <c r="J21" s="235">
        <v>4</v>
      </c>
      <c r="K21" s="237"/>
      <c r="L21" s="238">
        <v>10</v>
      </c>
      <c r="M21" s="236">
        <v>5</v>
      </c>
      <c r="N21" s="235">
        <v>3</v>
      </c>
      <c r="O21" s="237"/>
      <c r="P21" s="238">
        <v>3</v>
      </c>
      <c r="Q21" s="237"/>
      <c r="S21" s="8">
        <v>11</v>
      </c>
    </row>
    <row r="22" spans="2:19" ht="18" customHeight="1">
      <c r="B22" s="1217"/>
      <c r="C22" s="11" t="s">
        <v>18</v>
      </c>
      <c r="D22" s="235">
        <v>3</v>
      </c>
      <c r="E22" s="236"/>
      <c r="F22" s="235">
        <v>5</v>
      </c>
      <c r="G22" s="237">
        <v>3</v>
      </c>
      <c r="H22" s="238">
        <v>1</v>
      </c>
      <c r="I22" s="236">
        <v>1</v>
      </c>
      <c r="J22" s="235">
        <v>1</v>
      </c>
      <c r="K22" s="237"/>
      <c r="L22" s="238">
        <v>10</v>
      </c>
      <c r="M22" s="236">
        <v>5</v>
      </c>
      <c r="N22" s="235">
        <v>2</v>
      </c>
      <c r="O22" s="237"/>
      <c r="P22" s="238">
        <v>1</v>
      </c>
      <c r="Q22" s="237"/>
      <c r="S22" s="8">
        <v>12</v>
      </c>
    </row>
    <row r="23" spans="2:19" ht="18" customHeight="1">
      <c r="B23" s="1217"/>
      <c r="C23" s="11" t="s">
        <v>19</v>
      </c>
      <c r="D23" s="239">
        <v>3</v>
      </c>
      <c r="E23" s="243"/>
      <c r="F23" s="239">
        <v>1</v>
      </c>
      <c r="G23" s="241">
        <v>1</v>
      </c>
      <c r="H23" s="242"/>
      <c r="I23" s="243">
        <v>1</v>
      </c>
      <c r="J23" s="239">
        <v>2</v>
      </c>
      <c r="K23" s="241">
        <v>3</v>
      </c>
      <c r="L23" s="244">
        <f>SUM(D23,F23,H23,J23)</f>
        <v>6</v>
      </c>
      <c r="M23" s="245">
        <f>SUM(E23,G23,I23,K23)</f>
        <v>5</v>
      </c>
      <c r="N23" s="239">
        <v>2</v>
      </c>
      <c r="O23" s="246"/>
      <c r="P23" s="242">
        <v>1</v>
      </c>
      <c r="Q23" s="246"/>
      <c r="S23" s="8">
        <v>13</v>
      </c>
    </row>
    <row r="24" spans="2:19" ht="18" customHeight="1">
      <c r="B24" s="1217"/>
      <c r="C24" s="11" t="s">
        <v>20</v>
      </c>
      <c r="D24" s="235">
        <v>1</v>
      </c>
      <c r="E24" s="236">
        <v>1</v>
      </c>
      <c r="F24" s="235">
        <v>7</v>
      </c>
      <c r="G24" s="237">
        <v>4</v>
      </c>
      <c r="H24" s="238"/>
      <c r="I24" s="236">
        <v>3</v>
      </c>
      <c r="J24" s="235">
        <v>3</v>
      </c>
      <c r="K24" s="237">
        <v>1</v>
      </c>
      <c r="L24" s="238">
        <v>11</v>
      </c>
      <c r="M24" s="236">
        <v>9</v>
      </c>
      <c r="N24" s="235">
        <v>3</v>
      </c>
      <c r="O24" s="237"/>
      <c r="P24" s="238">
        <v>2</v>
      </c>
      <c r="Q24" s="237"/>
      <c r="S24" s="8">
        <v>14</v>
      </c>
    </row>
    <row r="25" spans="2:19" ht="18" customHeight="1">
      <c r="B25" s="1217"/>
      <c r="C25" s="11" t="s">
        <v>21</v>
      </c>
      <c r="D25" s="239">
        <v>3</v>
      </c>
      <c r="E25" s="243"/>
      <c r="F25" s="239">
        <v>2</v>
      </c>
      <c r="G25" s="241">
        <v>4</v>
      </c>
      <c r="H25" s="242">
        <v>1</v>
      </c>
      <c r="I25" s="243">
        <v>1</v>
      </c>
      <c r="J25" s="239">
        <v>3</v>
      </c>
      <c r="K25" s="241">
        <v>1</v>
      </c>
      <c r="L25" s="244">
        <f>SUM(D25,F25,H25,J25)</f>
        <v>9</v>
      </c>
      <c r="M25" s="245">
        <f>SUM(E25,G25,I25,K25)</f>
        <v>6</v>
      </c>
      <c r="N25" s="239">
        <v>3</v>
      </c>
      <c r="O25" s="246"/>
      <c r="P25" s="242">
        <v>2</v>
      </c>
      <c r="Q25" s="246"/>
      <c r="S25" s="8">
        <v>15</v>
      </c>
    </row>
    <row r="26" spans="2:19" ht="18" customHeight="1">
      <c r="B26" s="1217"/>
      <c r="C26" s="11" t="s">
        <v>22</v>
      </c>
      <c r="D26" s="247">
        <v>1</v>
      </c>
      <c r="E26" s="248"/>
      <c r="F26" s="247">
        <v>2</v>
      </c>
      <c r="G26" s="249">
        <v>5</v>
      </c>
      <c r="H26" s="250"/>
      <c r="I26" s="248">
        <v>1</v>
      </c>
      <c r="J26" s="247">
        <v>1</v>
      </c>
      <c r="K26" s="249"/>
      <c r="L26" s="250">
        <v>4</v>
      </c>
      <c r="M26" s="248">
        <v>6</v>
      </c>
      <c r="N26" s="247">
        <v>7</v>
      </c>
      <c r="O26" s="249"/>
      <c r="P26" s="250"/>
      <c r="Q26" s="249"/>
    </row>
    <row r="27" spans="2:19" ht="18" customHeight="1">
      <c r="B27" s="1217"/>
      <c r="C27" s="11" t="s">
        <v>23</v>
      </c>
      <c r="D27" s="235">
        <v>2</v>
      </c>
      <c r="E27" s="236"/>
      <c r="F27" s="235">
        <v>4</v>
      </c>
      <c r="G27" s="237">
        <v>3</v>
      </c>
      <c r="H27" s="238"/>
      <c r="I27" s="236">
        <v>1</v>
      </c>
      <c r="J27" s="235">
        <v>4</v>
      </c>
      <c r="K27" s="237">
        <v>1</v>
      </c>
      <c r="L27" s="238">
        <v>11</v>
      </c>
      <c r="M27" s="236">
        <v>4</v>
      </c>
      <c r="N27" s="235">
        <v>4</v>
      </c>
      <c r="O27" s="237"/>
      <c r="P27" s="238">
        <v>2</v>
      </c>
      <c r="Q27" s="237"/>
      <c r="S27" s="8">
        <v>16</v>
      </c>
    </row>
    <row r="28" spans="2:19" ht="18" customHeight="1">
      <c r="B28" s="1217"/>
      <c r="C28" s="11" t="s">
        <v>24</v>
      </c>
      <c r="D28" s="235">
        <v>1</v>
      </c>
      <c r="E28" s="236"/>
      <c r="F28" s="235">
        <v>2</v>
      </c>
      <c r="G28" s="237">
        <v>1</v>
      </c>
      <c r="H28" s="238"/>
      <c r="I28" s="236">
        <v>2</v>
      </c>
      <c r="J28" s="235">
        <v>3</v>
      </c>
      <c r="K28" s="237">
        <v>1</v>
      </c>
      <c r="L28" s="238">
        <v>6</v>
      </c>
      <c r="M28" s="236">
        <v>4</v>
      </c>
      <c r="N28" s="235">
        <v>2</v>
      </c>
      <c r="O28" s="262"/>
      <c r="P28" s="263"/>
      <c r="Q28" s="262"/>
    </row>
    <row r="29" spans="2:19" ht="18" customHeight="1">
      <c r="B29" s="1217"/>
      <c r="C29" s="11" t="s">
        <v>25</v>
      </c>
      <c r="D29" s="235">
        <v>1</v>
      </c>
      <c r="E29" s="236"/>
      <c r="F29" s="235">
        <v>3</v>
      </c>
      <c r="G29" s="237">
        <v>5</v>
      </c>
      <c r="H29" s="238"/>
      <c r="I29" s="236">
        <v>1</v>
      </c>
      <c r="J29" s="235">
        <v>4</v>
      </c>
      <c r="K29" s="237"/>
      <c r="L29" s="238">
        <v>8</v>
      </c>
      <c r="M29" s="236">
        <v>6</v>
      </c>
      <c r="N29" s="235">
        <v>1</v>
      </c>
      <c r="O29" s="237">
        <v>4</v>
      </c>
      <c r="P29" s="238">
        <v>1</v>
      </c>
      <c r="Q29" s="237"/>
      <c r="S29" s="8">
        <v>17</v>
      </c>
    </row>
    <row r="30" spans="2:19" ht="18" customHeight="1">
      <c r="B30" s="1217"/>
      <c r="C30" s="11" t="s">
        <v>26</v>
      </c>
      <c r="D30" s="235">
        <v>2</v>
      </c>
      <c r="E30" s="236"/>
      <c r="F30" s="235">
        <v>2</v>
      </c>
      <c r="G30" s="237">
        <v>4</v>
      </c>
      <c r="H30" s="238"/>
      <c r="I30" s="236">
        <v>1</v>
      </c>
      <c r="J30" s="235">
        <v>5</v>
      </c>
      <c r="K30" s="237">
        <v>1</v>
      </c>
      <c r="L30" s="238">
        <v>9</v>
      </c>
      <c r="M30" s="236">
        <v>6</v>
      </c>
      <c r="N30" s="235">
        <v>6</v>
      </c>
      <c r="O30" s="237">
        <v>5</v>
      </c>
      <c r="P30" s="264"/>
      <c r="Q30" s="237"/>
      <c r="R30" s="63"/>
    </row>
    <row r="31" spans="2:19" ht="18" customHeight="1">
      <c r="B31" s="1217"/>
      <c r="C31" s="11" t="s">
        <v>27</v>
      </c>
      <c r="D31" s="235">
        <v>1</v>
      </c>
      <c r="E31" s="236">
        <v>1</v>
      </c>
      <c r="F31" s="235">
        <v>4</v>
      </c>
      <c r="G31" s="237">
        <v>2</v>
      </c>
      <c r="H31" s="238">
        <v>1</v>
      </c>
      <c r="I31" s="236"/>
      <c r="J31" s="235">
        <v>2</v>
      </c>
      <c r="K31" s="237"/>
      <c r="L31" s="238">
        <v>8</v>
      </c>
      <c r="M31" s="236">
        <v>3</v>
      </c>
      <c r="N31" s="235">
        <v>1</v>
      </c>
      <c r="O31" s="237"/>
      <c r="P31" s="238">
        <v>1</v>
      </c>
      <c r="Q31" s="237"/>
      <c r="S31" s="8">
        <v>18</v>
      </c>
    </row>
    <row r="32" spans="2:19" ht="18" customHeight="1">
      <c r="B32" s="1217"/>
      <c r="C32" s="11" t="s">
        <v>28</v>
      </c>
      <c r="D32" s="247">
        <v>2</v>
      </c>
      <c r="E32" s="248"/>
      <c r="F32" s="247">
        <v>2</v>
      </c>
      <c r="G32" s="249">
        <v>3</v>
      </c>
      <c r="H32" s="250"/>
      <c r="I32" s="248">
        <v>3</v>
      </c>
      <c r="J32" s="247">
        <v>2</v>
      </c>
      <c r="K32" s="249"/>
      <c r="L32" s="250">
        <v>6</v>
      </c>
      <c r="M32" s="248">
        <v>6</v>
      </c>
      <c r="N32" s="247">
        <v>3</v>
      </c>
      <c r="O32" s="249"/>
      <c r="P32" s="250">
        <v>1</v>
      </c>
      <c r="Q32" s="249"/>
      <c r="S32" s="8">
        <v>19</v>
      </c>
    </row>
    <row r="33" spans="2:19" ht="18" customHeight="1">
      <c r="B33" s="1217"/>
      <c r="C33" s="11" t="s">
        <v>29</v>
      </c>
      <c r="D33" s="265">
        <v>1</v>
      </c>
      <c r="E33" s="266"/>
      <c r="F33" s="265">
        <v>1</v>
      </c>
      <c r="G33" s="267">
        <v>2</v>
      </c>
      <c r="H33" s="268"/>
      <c r="I33" s="266"/>
      <c r="J33" s="265">
        <v>2</v>
      </c>
      <c r="K33" s="267">
        <v>1</v>
      </c>
      <c r="L33" s="269">
        <f>SUM(D33,F33,H33,J33)</f>
        <v>4</v>
      </c>
      <c r="M33" s="270">
        <f>SUM(E33,G33,I33,K33)</f>
        <v>3</v>
      </c>
      <c r="N33" s="265">
        <v>3</v>
      </c>
      <c r="O33" s="271"/>
      <c r="P33" s="268"/>
      <c r="Q33" s="271"/>
    </row>
    <row r="34" spans="2:19" ht="18" customHeight="1">
      <c r="B34" s="1217"/>
      <c r="C34" s="11" t="s">
        <v>30</v>
      </c>
      <c r="D34" s="235">
        <v>1</v>
      </c>
      <c r="E34" s="236">
        <v>1</v>
      </c>
      <c r="F34" s="235">
        <v>3</v>
      </c>
      <c r="G34" s="237">
        <v>1</v>
      </c>
      <c r="H34" s="238"/>
      <c r="I34" s="236">
        <v>2</v>
      </c>
      <c r="J34" s="235">
        <v>2</v>
      </c>
      <c r="K34" s="237">
        <v>2</v>
      </c>
      <c r="L34" s="238">
        <v>6</v>
      </c>
      <c r="M34" s="236">
        <v>6</v>
      </c>
      <c r="N34" s="235">
        <v>2</v>
      </c>
      <c r="O34" s="237"/>
      <c r="P34" s="238">
        <v>1</v>
      </c>
      <c r="Q34" s="237">
        <v>1</v>
      </c>
      <c r="S34" s="8">
        <v>20</v>
      </c>
    </row>
    <row r="35" spans="2:19" ht="18" customHeight="1">
      <c r="B35" s="1217"/>
      <c r="C35" s="11" t="s">
        <v>31</v>
      </c>
      <c r="D35" s="239">
        <v>4</v>
      </c>
      <c r="E35" s="243">
        <v>1</v>
      </c>
      <c r="F35" s="239">
        <v>5</v>
      </c>
      <c r="G35" s="241">
        <v>3</v>
      </c>
      <c r="H35" s="242">
        <v>1</v>
      </c>
      <c r="I35" s="243">
        <v>1</v>
      </c>
      <c r="J35" s="239"/>
      <c r="K35" s="241"/>
      <c r="L35" s="244">
        <f>SUM(D35,F35,H35,J35)</f>
        <v>10</v>
      </c>
      <c r="M35" s="245">
        <f>SUM(E35,G35,I35,K35)</f>
        <v>5</v>
      </c>
      <c r="N35" s="239">
        <v>4</v>
      </c>
      <c r="O35" s="246"/>
      <c r="P35" s="242">
        <v>1</v>
      </c>
      <c r="Q35" s="246"/>
      <c r="S35" s="8">
        <v>21</v>
      </c>
    </row>
    <row r="36" spans="2:19" ht="18" customHeight="1">
      <c r="B36" s="1217"/>
      <c r="C36" s="11" t="s">
        <v>32</v>
      </c>
      <c r="D36" s="235">
        <v>1</v>
      </c>
      <c r="E36" s="236">
        <v>1</v>
      </c>
      <c r="F36" s="235">
        <v>4</v>
      </c>
      <c r="G36" s="237"/>
      <c r="H36" s="238"/>
      <c r="I36" s="236"/>
      <c r="J36" s="235">
        <v>6</v>
      </c>
      <c r="K36" s="237">
        <v>3</v>
      </c>
      <c r="L36" s="238">
        <v>11</v>
      </c>
      <c r="M36" s="236">
        <v>4</v>
      </c>
      <c r="N36" s="235">
        <v>3</v>
      </c>
      <c r="O36" s="237"/>
      <c r="P36" s="238">
        <v>1</v>
      </c>
      <c r="Q36" s="237"/>
      <c r="S36" s="8">
        <v>22</v>
      </c>
    </row>
    <row r="37" spans="2:19" ht="18" customHeight="1">
      <c r="B37" s="1217"/>
      <c r="C37" s="11" t="s">
        <v>33</v>
      </c>
      <c r="D37" s="235">
        <v>1</v>
      </c>
      <c r="E37" s="236"/>
      <c r="F37" s="235">
        <v>5</v>
      </c>
      <c r="G37" s="237">
        <v>1</v>
      </c>
      <c r="H37" s="238"/>
      <c r="I37" s="236">
        <v>1</v>
      </c>
      <c r="J37" s="235">
        <v>2</v>
      </c>
      <c r="K37" s="237"/>
      <c r="L37" s="238">
        <v>8</v>
      </c>
      <c r="M37" s="236">
        <v>2</v>
      </c>
      <c r="N37" s="235">
        <v>5</v>
      </c>
      <c r="O37" s="237"/>
      <c r="P37" s="238">
        <v>1</v>
      </c>
      <c r="Q37" s="237"/>
      <c r="S37" s="8">
        <v>23</v>
      </c>
    </row>
    <row r="38" spans="2:19" ht="18" customHeight="1">
      <c r="B38" s="1217"/>
      <c r="C38" s="11" t="s">
        <v>34</v>
      </c>
      <c r="D38" s="247">
        <v>3</v>
      </c>
      <c r="E38" s="248"/>
      <c r="F38" s="247">
        <v>3</v>
      </c>
      <c r="G38" s="249"/>
      <c r="H38" s="250">
        <v>1</v>
      </c>
      <c r="I38" s="248">
        <v>1</v>
      </c>
      <c r="J38" s="247">
        <v>3</v>
      </c>
      <c r="K38" s="249">
        <v>1</v>
      </c>
      <c r="L38" s="250">
        <v>10</v>
      </c>
      <c r="M38" s="248">
        <v>2</v>
      </c>
      <c r="N38" s="247">
        <v>3</v>
      </c>
      <c r="O38" s="249"/>
      <c r="P38" s="250">
        <v>1</v>
      </c>
      <c r="Q38" s="249"/>
      <c r="S38" s="8">
        <v>24</v>
      </c>
    </row>
    <row r="39" spans="2:19" ht="18" customHeight="1">
      <c r="B39" s="1217"/>
      <c r="C39" s="11" t="s">
        <v>35</v>
      </c>
      <c r="D39" s="235">
        <v>2</v>
      </c>
      <c r="E39" s="236">
        <v>1</v>
      </c>
      <c r="F39" s="235">
        <v>2</v>
      </c>
      <c r="G39" s="237">
        <v>2</v>
      </c>
      <c r="H39" s="238"/>
      <c r="I39" s="236">
        <v>1</v>
      </c>
      <c r="J39" s="235">
        <v>1</v>
      </c>
      <c r="K39" s="237">
        <v>1</v>
      </c>
      <c r="L39" s="238">
        <v>5</v>
      </c>
      <c r="M39" s="236">
        <v>5</v>
      </c>
      <c r="N39" s="235">
        <v>3</v>
      </c>
      <c r="O39" s="237"/>
      <c r="P39" s="238"/>
      <c r="Q39" s="237">
        <v>1</v>
      </c>
      <c r="S39" s="8">
        <v>25</v>
      </c>
    </row>
    <row r="40" spans="2:19" ht="18" customHeight="1">
      <c r="B40" s="1217"/>
      <c r="C40" s="11" t="s">
        <v>36</v>
      </c>
      <c r="D40" s="235">
        <v>1</v>
      </c>
      <c r="E40" s="236">
        <v>1</v>
      </c>
      <c r="F40" s="235">
        <v>1</v>
      </c>
      <c r="G40" s="237">
        <v>2</v>
      </c>
      <c r="H40" s="238"/>
      <c r="I40" s="236"/>
      <c r="J40" s="235">
        <v>1</v>
      </c>
      <c r="K40" s="237">
        <v>4</v>
      </c>
      <c r="L40" s="238">
        <v>3</v>
      </c>
      <c r="M40" s="236">
        <v>7</v>
      </c>
      <c r="N40" s="235">
        <v>3</v>
      </c>
      <c r="O40" s="237"/>
      <c r="P40" s="238">
        <v>1</v>
      </c>
      <c r="Q40" s="237"/>
      <c r="S40" s="8">
        <v>26</v>
      </c>
    </row>
    <row r="41" spans="2:19" ht="18" customHeight="1">
      <c r="B41" s="1218"/>
      <c r="C41" s="19" t="s">
        <v>37</v>
      </c>
      <c r="D41" s="272">
        <v>2</v>
      </c>
      <c r="E41" s="273"/>
      <c r="F41" s="272">
        <v>9</v>
      </c>
      <c r="G41" s="274">
        <v>1</v>
      </c>
      <c r="H41" s="275">
        <v>2</v>
      </c>
      <c r="I41" s="273"/>
      <c r="J41" s="272">
        <v>1</v>
      </c>
      <c r="K41" s="274">
        <v>1</v>
      </c>
      <c r="L41" s="276">
        <f>SUM(D41,F41,H41,J41)</f>
        <v>14</v>
      </c>
      <c r="M41" s="277">
        <f>SUM(E41,G41,I41,K41)</f>
        <v>2</v>
      </c>
      <c r="N41" s="272">
        <v>2</v>
      </c>
      <c r="O41" s="278"/>
      <c r="P41" s="275"/>
      <c r="Q41" s="278"/>
    </row>
    <row r="42" spans="2:19" ht="6" customHeight="1"/>
    <row r="43" spans="2:19" ht="6" customHeight="1"/>
    <row r="44" spans="2:19" ht="18" customHeight="1">
      <c r="B44" s="1211"/>
      <c r="C44" s="1219"/>
      <c r="D44" s="1213" t="s">
        <v>79</v>
      </c>
      <c r="E44" s="1236"/>
      <c r="F44" s="1236"/>
      <c r="G44" s="1236"/>
      <c r="H44" s="1236"/>
      <c r="I44" s="1236"/>
      <c r="J44" s="1236"/>
      <c r="K44" s="1236"/>
      <c r="L44" s="1236"/>
      <c r="M44" s="1236"/>
      <c r="N44" s="1237" t="s">
        <v>1280</v>
      </c>
      <c r="O44" s="1212"/>
      <c r="P44" s="1237" t="s">
        <v>174</v>
      </c>
      <c r="Q44" s="1212"/>
    </row>
    <row r="45" spans="2:19" ht="18" customHeight="1">
      <c r="B45" s="1220"/>
      <c r="C45" s="1221"/>
      <c r="D45" s="1237" t="s">
        <v>172</v>
      </c>
      <c r="E45" s="1240"/>
      <c r="F45" s="1237" t="s">
        <v>173</v>
      </c>
      <c r="G45" s="1240"/>
      <c r="H45" s="1237" t="s">
        <v>97</v>
      </c>
      <c r="I45" s="1240"/>
      <c r="J45" s="1237" t="s">
        <v>80</v>
      </c>
      <c r="K45" s="1240"/>
      <c r="L45" s="1211" t="s">
        <v>115</v>
      </c>
      <c r="M45" s="1212"/>
      <c r="N45" s="1223"/>
      <c r="O45" s="1238"/>
      <c r="P45" s="1220"/>
      <c r="Q45" s="1239"/>
    </row>
    <row r="46" spans="2:19" ht="18" customHeight="1">
      <c r="B46" s="1220"/>
      <c r="C46" s="1221"/>
      <c r="D46" s="1241"/>
      <c r="E46" s="1242"/>
      <c r="F46" s="1241"/>
      <c r="G46" s="1242"/>
      <c r="H46" s="1241"/>
      <c r="I46" s="1242"/>
      <c r="J46" s="1241"/>
      <c r="K46" s="1242"/>
      <c r="L46" s="1220"/>
      <c r="M46" s="1239"/>
      <c r="N46" s="1243" t="s">
        <v>175</v>
      </c>
      <c r="O46" s="1244" t="s">
        <v>176</v>
      </c>
      <c r="P46" s="1222"/>
      <c r="Q46" s="1238"/>
    </row>
    <row r="47" spans="2:19" ht="18" customHeight="1">
      <c r="B47" s="1222"/>
      <c r="C47" s="1223"/>
      <c r="D47" s="66" t="s">
        <v>170</v>
      </c>
      <c r="E47" s="67" t="s">
        <v>171</v>
      </c>
      <c r="F47" s="66" t="s">
        <v>170</v>
      </c>
      <c r="G47" s="67" t="s">
        <v>171</v>
      </c>
      <c r="H47" s="66" t="s">
        <v>170</v>
      </c>
      <c r="I47" s="67" t="s">
        <v>171</v>
      </c>
      <c r="J47" s="66" t="s">
        <v>170</v>
      </c>
      <c r="K47" s="67" t="s">
        <v>171</v>
      </c>
      <c r="L47" s="64" t="s">
        <v>170</v>
      </c>
      <c r="M47" s="65" t="s">
        <v>171</v>
      </c>
      <c r="N47" s="1243"/>
      <c r="O47" s="1244"/>
      <c r="P47" s="64" t="s">
        <v>170</v>
      </c>
      <c r="Q47" s="65" t="s">
        <v>171</v>
      </c>
    </row>
    <row r="48" spans="2:19" ht="18" customHeight="1">
      <c r="B48" s="1216" t="s">
        <v>38</v>
      </c>
      <c r="C48" s="18" t="s">
        <v>39</v>
      </c>
      <c r="D48" s="279">
        <v>2</v>
      </c>
      <c r="E48" s="232"/>
      <c r="F48" s="279">
        <v>4</v>
      </c>
      <c r="G48" s="233">
        <v>2</v>
      </c>
      <c r="H48" s="234">
        <v>1</v>
      </c>
      <c r="I48" s="232">
        <v>1</v>
      </c>
      <c r="J48" s="279">
        <v>2</v>
      </c>
      <c r="K48" s="233">
        <v>3</v>
      </c>
      <c r="L48" s="234">
        <v>9</v>
      </c>
      <c r="M48" s="232">
        <v>6</v>
      </c>
      <c r="N48" s="279">
        <v>2</v>
      </c>
      <c r="O48" s="233"/>
      <c r="P48" s="234">
        <v>5</v>
      </c>
      <c r="Q48" s="233"/>
      <c r="S48" s="8">
        <v>27</v>
      </c>
    </row>
    <row r="49" spans="2:19" ht="18" customHeight="1">
      <c r="B49" s="1217"/>
      <c r="C49" s="11" t="s">
        <v>40</v>
      </c>
      <c r="D49" s="235">
        <v>2</v>
      </c>
      <c r="E49" s="236"/>
      <c r="F49" s="235">
        <v>5</v>
      </c>
      <c r="G49" s="237">
        <v>1</v>
      </c>
      <c r="H49" s="238">
        <v>1</v>
      </c>
      <c r="I49" s="236">
        <v>2</v>
      </c>
      <c r="J49" s="235">
        <v>6</v>
      </c>
      <c r="K49" s="237">
        <v>1</v>
      </c>
      <c r="L49" s="238">
        <v>14</v>
      </c>
      <c r="M49" s="236">
        <v>4</v>
      </c>
      <c r="N49" s="235">
        <v>1</v>
      </c>
      <c r="O49" s="237"/>
      <c r="P49" s="238"/>
      <c r="Q49" s="237"/>
    </row>
    <row r="50" spans="2:19" ht="18" customHeight="1">
      <c r="B50" s="1217"/>
      <c r="C50" s="11" t="s">
        <v>41</v>
      </c>
      <c r="D50" s="235">
        <v>2</v>
      </c>
      <c r="E50" s="236"/>
      <c r="F50" s="235">
        <v>11</v>
      </c>
      <c r="G50" s="237">
        <v>2</v>
      </c>
      <c r="H50" s="238">
        <v>2</v>
      </c>
      <c r="I50" s="236"/>
      <c r="J50" s="235"/>
      <c r="K50" s="237">
        <v>2</v>
      </c>
      <c r="L50" s="238">
        <v>15</v>
      </c>
      <c r="M50" s="236">
        <v>4</v>
      </c>
      <c r="N50" s="235">
        <v>8</v>
      </c>
      <c r="O50" s="237"/>
      <c r="P50" s="238">
        <v>2</v>
      </c>
      <c r="Q50" s="237"/>
      <c r="S50" s="8">
        <v>28</v>
      </c>
    </row>
    <row r="51" spans="2:19" ht="18" customHeight="1">
      <c r="B51" s="1217"/>
      <c r="C51" s="11" t="s">
        <v>42</v>
      </c>
      <c r="D51" s="235">
        <v>2</v>
      </c>
      <c r="E51" s="236">
        <v>1</v>
      </c>
      <c r="F51" s="235">
        <v>2</v>
      </c>
      <c r="G51" s="237">
        <v>1</v>
      </c>
      <c r="H51" s="238"/>
      <c r="I51" s="236">
        <v>2</v>
      </c>
      <c r="J51" s="235">
        <v>3</v>
      </c>
      <c r="K51" s="237">
        <v>1</v>
      </c>
      <c r="L51" s="238">
        <v>7</v>
      </c>
      <c r="M51" s="236">
        <v>5</v>
      </c>
      <c r="N51" s="235">
        <v>2</v>
      </c>
      <c r="O51" s="237"/>
      <c r="P51" s="238"/>
      <c r="Q51" s="237"/>
    </row>
    <row r="52" spans="2:19" ht="18" customHeight="1">
      <c r="B52" s="1217"/>
      <c r="C52" s="11" t="s">
        <v>43</v>
      </c>
      <c r="D52" s="239">
        <v>2</v>
      </c>
      <c r="E52" s="243"/>
      <c r="F52" s="239">
        <v>6</v>
      </c>
      <c r="G52" s="241">
        <v>2</v>
      </c>
      <c r="H52" s="242"/>
      <c r="I52" s="243"/>
      <c r="J52" s="239">
        <v>1</v>
      </c>
      <c r="K52" s="241">
        <v>3</v>
      </c>
      <c r="L52" s="244">
        <f>SUM(D52,F52,H52,J52)</f>
        <v>9</v>
      </c>
      <c r="M52" s="245">
        <f>SUM(E52,G52,I52,K52)</f>
        <v>5</v>
      </c>
      <c r="N52" s="239">
        <v>2</v>
      </c>
      <c r="O52" s="246"/>
      <c r="P52" s="242"/>
      <c r="Q52" s="246">
        <v>2</v>
      </c>
      <c r="S52" s="8">
        <v>29</v>
      </c>
    </row>
    <row r="53" spans="2:19" ht="18" customHeight="1">
      <c r="B53" s="1217"/>
      <c r="C53" s="11" t="s">
        <v>44</v>
      </c>
      <c r="D53" s="235">
        <v>1</v>
      </c>
      <c r="E53" s="236"/>
      <c r="F53" s="235">
        <v>7</v>
      </c>
      <c r="G53" s="237">
        <v>5</v>
      </c>
      <c r="H53" s="238"/>
      <c r="I53" s="236"/>
      <c r="J53" s="235">
        <v>2</v>
      </c>
      <c r="K53" s="237"/>
      <c r="L53" s="238">
        <v>10</v>
      </c>
      <c r="M53" s="236">
        <v>5</v>
      </c>
      <c r="N53" s="235">
        <v>2</v>
      </c>
      <c r="O53" s="237"/>
      <c r="P53" s="238">
        <v>1</v>
      </c>
      <c r="Q53" s="237"/>
      <c r="S53" s="8">
        <v>30</v>
      </c>
    </row>
    <row r="54" spans="2:19" ht="18" customHeight="1">
      <c r="B54" s="1217"/>
      <c r="C54" s="11" t="s">
        <v>45</v>
      </c>
      <c r="D54" s="239">
        <v>1</v>
      </c>
      <c r="E54" s="243"/>
      <c r="F54" s="239">
        <v>5</v>
      </c>
      <c r="G54" s="241">
        <v>1</v>
      </c>
      <c r="H54" s="242"/>
      <c r="I54" s="243">
        <v>1</v>
      </c>
      <c r="J54" s="239">
        <v>1</v>
      </c>
      <c r="K54" s="241">
        <v>1</v>
      </c>
      <c r="L54" s="244">
        <f>SUM(D54,F54,H54,J54)</f>
        <v>7</v>
      </c>
      <c r="M54" s="245">
        <f>SUM(E54,G54,I54,K54)</f>
        <v>3</v>
      </c>
      <c r="N54" s="239">
        <v>2</v>
      </c>
      <c r="O54" s="246"/>
      <c r="P54" s="242"/>
      <c r="Q54" s="246"/>
    </row>
    <row r="55" spans="2:19" ht="18" customHeight="1">
      <c r="B55" s="1217"/>
      <c r="C55" s="11" t="s">
        <v>46</v>
      </c>
      <c r="D55" s="247">
        <v>3</v>
      </c>
      <c r="E55" s="248"/>
      <c r="F55" s="247">
        <v>3</v>
      </c>
      <c r="G55" s="249">
        <v>3</v>
      </c>
      <c r="H55" s="250"/>
      <c r="I55" s="248">
        <v>1</v>
      </c>
      <c r="J55" s="247">
        <v>4</v>
      </c>
      <c r="K55" s="249">
        <v>1</v>
      </c>
      <c r="L55" s="250">
        <v>10</v>
      </c>
      <c r="M55" s="248">
        <v>5</v>
      </c>
      <c r="N55" s="247">
        <v>1</v>
      </c>
      <c r="O55" s="249"/>
      <c r="P55" s="250"/>
      <c r="Q55" s="249"/>
    </row>
    <row r="56" spans="2:19" ht="18" customHeight="1">
      <c r="B56" s="1217"/>
      <c r="C56" s="11" t="s">
        <v>47</v>
      </c>
      <c r="D56" s="239">
        <v>2</v>
      </c>
      <c r="E56" s="243"/>
      <c r="F56" s="239">
        <v>3</v>
      </c>
      <c r="G56" s="241">
        <v>1</v>
      </c>
      <c r="H56" s="242">
        <v>1</v>
      </c>
      <c r="I56" s="243"/>
      <c r="J56" s="239">
        <v>4</v>
      </c>
      <c r="K56" s="241">
        <v>1</v>
      </c>
      <c r="L56" s="244">
        <f t="shared" ref="L56:M59" si="0">SUM(D56,F56,H56,J56)</f>
        <v>10</v>
      </c>
      <c r="M56" s="245">
        <f t="shared" si="0"/>
        <v>2</v>
      </c>
      <c r="N56" s="239">
        <v>2</v>
      </c>
      <c r="O56" s="246"/>
      <c r="P56" s="242"/>
      <c r="Q56" s="246"/>
    </row>
    <row r="57" spans="2:19" ht="18" customHeight="1">
      <c r="B57" s="1217"/>
      <c r="C57" s="11" t="s">
        <v>48</v>
      </c>
      <c r="D57" s="265">
        <v>2</v>
      </c>
      <c r="E57" s="266"/>
      <c r="F57" s="265">
        <v>1</v>
      </c>
      <c r="G57" s="267">
        <v>2</v>
      </c>
      <c r="H57" s="268"/>
      <c r="I57" s="266"/>
      <c r="J57" s="265">
        <v>3</v>
      </c>
      <c r="K57" s="267">
        <v>2</v>
      </c>
      <c r="L57" s="269">
        <f t="shared" si="0"/>
        <v>6</v>
      </c>
      <c r="M57" s="270">
        <f t="shared" si="0"/>
        <v>4</v>
      </c>
      <c r="N57" s="265"/>
      <c r="O57" s="271"/>
      <c r="P57" s="268"/>
      <c r="Q57" s="271"/>
    </row>
    <row r="58" spans="2:19" ht="18" customHeight="1">
      <c r="B58" s="1217"/>
      <c r="C58" s="11" t="s">
        <v>49</v>
      </c>
      <c r="D58" s="247">
        <v>3</v>
      </c>
      <c r="E58" s="248">
        <v>1</v>
      </c>
      <c r="F58" s="247"/>
      <c r="G58" s="249">
        <v>1</v>
      </c>
      <c r="H58" s="250">
        <v>1</v>
      </c>
      <c r="I58" s="248">
        <v>2</v>
      </c>
      <c r="J58" s="247">
        <v>1</v>
      </c>
      <c r="K58" s="249">
        <v>1</v>
      </c>
      <c r="L58" s="269">
        <f t="shared" si="0"/>
        <v>5</v>
      </c>
      <c r="M58" s="270">
        <f t="shared" si="0"/>
        <v>5</v>
      </c>
      <c r="N58" s="247">
        <v>1</v>
      </c>
      <c r="O58" s="249"/>
      <c r="P58" s="250"/>
      <c r="Q58" s="249"/>
    </row>
    <row r="59" spans="2:19" ht="18" customHeight="1">
      <c r="B59" s="1218"/>
      <c r="C59" s="19" t="s">
        <v>50</v>
      </c>
      <c r="D59" s="280">
        <v>1</v>
      </c>
      <c r="E59" s="281"/>
      <c r="F59" s="280">
        <v>5</v>
      </c>
      <c r="G59" s="282">
        <v>4</v>
      </c>
      <c r="H59" s="283"/>
      <c r="I59" s="281"/>
      <c r="J59" s="280">
        <v>2</v>
      </c>
      <c r="K59" s="282"/>
      <c r="L59" s="284">
        <f t="shared" si="0"/>
        <v>8</v>
      </c>
      <c r="M59" s="285">
        <f t="shared" si="0"/>
        <v>4</v>
      </c>
      <c r="N59" s="280">
        <v>1</v>
      </c>
      <c r="O59" s="286"/>
      <c r="P59" s="283">
        <v>1</v>
      </c>
      <c r="Q59" s="286"/>
      <c r="S59" s="8">
        <v>31</v>
      </c>
    </row>
    <row r="60" spans="2:19" ht="18" customHeight="1">
      <c r="B60" s="1216" t="s">
        <v>51</v>
      </c>
      <c r="C60" s="18" t="s">
        <v>52</v>
      </c>
      <c r="D60" s="231">
        <v>2</v>
      </c>
      <c r="E60" s="232"/>
      <c r="F60" s="231">
        <v>6</v>
      </c>
      <c r="G60" s="233">
        <v>2</v>
      </c>
      <c r="H60" s="234"/>
      <c r="I60" s="232"/>
      <c r="J60" s="231">
        <v>2</v>
      </c>
      <c r="K60" s="233">
        <v>2</v>
      </c>
      <c r="L60" s="234">
        <v>10</v>
      </c>
      <c r="M60" s="232">
        <v>4</v>
      </c>
      <c r="N60" s="231">
        <v>2</v>
      </c>
      <c r="O60" s="233"/>
      <c r="P60" s="234">
        <v>2</v>
      </c>
      <c r="Q60" s="233"/>
      <c r="S60" s="8">
        <v>32</v>
      </c>
    </row>
    <row r="61" spans="2:19" ht="18" customHeight="1">
      <c r="B61" s="1217"/>
      <c r="C61" s="11" t="s">
        <v>53</v>
      </c>
      <c r="D61" s="239"/>
      <c r="E61" s="243"/>
      <c r="F61" s="239">
        <v>3</v>
      </c>
      <c r="G61" s="241">
        <v>1</v>
      </c>
      <c r="H61" s="242">
        <v>1</v>
      </c>
      <c r="I61" s="243"/>
      <c r="J61" s="239"/>
      <c r="K61" s="241"/>
      <c r="L61" s="244">
        <f>SUM(D61,F61,H61,J61)</f>
        <v>4</v>
      </c>
      <c r="M61" s="245">
        <f>SUM(E61,G61,I61,K61)</f>
        <v>1</v>
      </c>
      <c r="N61" s="239"/>
      <c r="O61" s="246"/>
      <c r="P61" s="242"/>
      <c r="Q61" s="246"/>
    </row>
    <row r="62" spans="2:19" ht="18" customHeight="1">
      <c r="B62" s="1217"/>
      <c r="C62" s="11" t="s">
        <v>54</v>
      </c>
      <c r="D62" s="235">
        <v>3</v>
      </c>
      <c r="E62" s="236"/>
      <c r="F62" s="235">
        <v>6</v>
      </c>
      <c r="G62" s="237">
        <v>2</v>
      </c>
      <c r="H62" s="238">
        <v>1</v>
      </c>
      <c r="I62" s="236">
        <v>1</v>
      </c>
      <c r="J62" s="235">
        <v>1</v>
      </c>
      <c r="K62" s="237">
        <v>1</v>
      </c>
      <c r="L62" s="238">
        <v>11</v>
      </c>
      <c r="M62" s="236">
        <v>4</v>
      </c>
      <c r="N62" s="235">
        <v>3</v>
      </c>
      <c r="O62" s="237"/>
      <c r="P62" s="238"/>
      <c r="Q62" s="237"/>
    </row>
    <row r="63" spans="2:19" ht="18" customHeight="1">
      <c r="B63" s="1217"/>
      <c r="C63" s="11" t="s">
        <v>55</v>
      </c>
      <c r="D63" s="235">
        <v>3</v>
      </c>
      <c r="E63" s="236"/>
      <c r="F63" s="235">
        <v>4</v>
      </c>
      <c r="G63" s="237">
        <v>2</v>
      </c>
      <c r="H63" s="238">
        <v>1</v>
      </c>
      <c r="I63" s="236">
        <v>4</v>
      </c>
      <c r="J63" s="235">
        <v>4</v>
      </c>
      <c r="K63" s="237">
        <v>1</v>
      </c>
      <c r="L63" s="238">
        <v>12</v>
      </c>
      <c r="M63" s="236">
        <v>7</v>
      </c>
      <c r="N63" s="235">
        <v>2</v>
      </c>
      <c r="O63" s="237"/>
      <c r="P63" s="238">
        <v>1</v>
      </c>
      <c r="Q63" s="237"/>
      <c r="S63" s="8">
        <v>33</v>
      </c>
    </row>
    <row r="64" spans="2:19" ht="18" customHeight="1">
      <c r="B64" s="1217"/>
      <c r="C64" s="11" t="s">
        <v>56</v>
      </c>
      <c r="D64" s="235"/>
      <c r="E64" s="236"/>
      <c r="F64" s="235"/>
      <c r="G64" s="237"/>
      <c r="H64" s="238"/>
      <c r="I64" s="236"/>
      <c r="J64" s="235"/>
      <c r="K64" s="237"/>
      <c r="L64" s="238"/>
      <c r="M64" s="236"/>
      <c r="N64" s="235"/>
      <c r="O64" s="237"/>
      <c r="P64" s="238"/>
      <c r="Q64" s="237"/>
    </row>
    <row r="65" spans="2:19" ht="18" customHeight="1">
      <c r="B65" s="1217"/>
      <c r="C65" s="11" t="s">
        <v>57</v>
      </c>
      <c r="D65" s="235">
        <v>1</v>
      </c>
      <c r="E65" s="236"/>
      <c r="F65" s="235">
        <v>4</v>
      </c>
      <c r="G65" s="237">
        <v>2</v>
      </c>
      <c r="H65" s="238"/>
      <c r="I65" s="236">
        <v>1</v>
      </c>
      <c r="J65" s="235">
        <v>8</v>
      </c>
      <c r="K65" s="237">
        <v>4</v>
      </c>
      <c r="L65" s="238">
        <f>J65+H65+F65+D65</f>
        <v>13</v>
      </c>
      <c r="M65" s="236">
        <f>E65+G65+I65+K65</f>
        <v>7</v>
      </c>
      <c r="N65" s="235">
        <v>2</v>
      </c>
      <c r="O65" s="237"/>
      <c r="P65" s="238">
        <v>5</v>
      </c>
      <c r="Q65" s="237"/>
      <c r="S65" s="8">
        <v>34</v>
      </c>
    </row>
    <row r="66" spans="2:19" ht="18" customHeight="1">
      <c r="B66" s="1217"/>
      <c r="C66" s="11" t="s">
        <v>58</v>
      </c>
      <c r="D66" s="235">
        <v>3</v>
      </c>
      <c r="E66" s="236">
        <v>1</v>
      </c>
      <c r="F66" s="235">
        <v>3</v>
      </c>
      <c r="G66" s="237">
        <v>4</v>
      </c>
      <c r="H66" s="238">
        <v>1</v>
      </c>
      <c r="I66" s="236">
        <v>2</v>
      </c>
      <c r="J66" s="235">
        <v>1</v>
      </c>
      <c r="K66" s="237"/>
      <c r="L66" s="238">
        <v>8</v>
      </c>
      <c r="M66" s="236">
        <v>7</v>
      </c>
      <c r="N66" s="235">
        <v>4</v>
      </c>
      <c r="O66" s="237"/>
      <c r="P66" s="238">
        <v>4</v>
      </c>
      <c r="Q66" s="237"/>
      <c r="S66" s="8">
        <v>35</v>
      </c>
    </row>
    <row r="67" spans="2:19" ht="18" customHeight="1">
      <c r="B67" s="1217"/>
      <c r="C67" s="11" t="s">
        <v>59</v>
      </c>
      <c r="D67" s="235">
        <v>3</v>
      </c>
      <c r="E67" s="236"/>
      <c r="F67" s="235">
        <v>3</v>
      </c>
      <c r="G67" s="237">
        <v>3</v>
      </c>
      <c r="H67" s="238"/>
      <c r="I67" s="236"/>
      <c r="J67" s="235"/>
      <c r="K67" s="237"/>
      <c r="L67" s="238">
        <v>6</v>
      </c>
      <c r="M67" s="236">
        <v>3</v>
      </c>
      <c r="N67" s="235">
        <v>2</v>
      </c>
      <c r="O67" s="237"/>
      <c r="P67" s="238"/>
      <c r="Q67" s="237">
        <v>1</v>
      </c>
      <c r="S67" s="8">
        <v>36</v>
      </c>
    </row>
    <row r="68" spans="2:19" ht="18" customHeight="1">
      <c r="B68" s="1217"/>
      <c r="C68" s="11" t="s">
        <v>60</v>
      </c>
      <c r="D68" s="239">
        <v>1</v>
      </c>
      <c r="E68" s="243"/>
      <c r="F68" s="239">
        <v>2</v>
      </c>
      <c r="G68" s="241">
        <v>1</v>
      </c>
      <c r="H68" s="242"/>
      <c r="I68" s="243">
        <v>2</v>
      </c>
      <c r="J68" s="239"/>
      <c r="K68" s="241">
        <v>1</v>
      </c>
      <c r="L68" s="244">
        <v>3</v>
      </c>
      <c r="M68" s="245">
        <v>4</v>
      </c>
      <c r="N68" s="239">
        <v>2</v>
      </c>
      <c r="O68" s="246"/>
      <c r="P68" s="242"/>
      <c r="Q68" s="246">
        <v>2</v>
      </c>
      <c r="S68" s="8">
        <v>37</v>
      </c>
    </row>
    <row r="69" spans="2:19" ht="18" customHeight="1">
      <c r="B69" s="1217"/>
      <c r="C69" s="11" t="s">
        <v>61</v>
      </c>
      <c r="D69" s="235"/>
      <c r="E69" s="236"/>
      <c r="F69" s="235">
        <v>5</v>
      </c>
      <c r="G69" s="237">
        <v>3</v>
      </c>
      <c r="H69" s="238">
        <v>1</v>
      </c>
      <c r="I69" s="236">
        <v>1</v>
      </c>
      <c r="J69" s="235"/>
      <c r="K69" s="237"/>
      <c r="L69" s="238">
        <v>6</v>
      </c>
      <c r="M69" s="236">
        <v>4</v>
      </c>
      <c r="N69" s="235">
        <v>8</v>
      </c>
      <c r="O69" s="237"/>
      <c r="P69" s="238">
        <v>1</v>
      </c>
      <c r="Q69" s="237"/>
      <c r="S69" s="8">
        <v>38</v>
      </c>
    </row>
    <row r="70" spans="2:19" ht="18" customHeight="1">
      <c r="B70" s="1217"/>
      <c r="C70" s="11" t="s">
        <v>62</v>
      </c>
      <c r="D70" s="239">
        <v>1</v>
      </c>
      <c r="E70" s="243"/>
      <c r="F70" s="239">
        <v>5</v>
      </c>
      <c r="G70" s="241">
        <v>4</v>
      </c>
      <c r="H70" s="242"/>
      <c r="I70" s="243">
        <v>2</v>
      </c>
      <c r="J70" s="239">
        <v>3</v>
      </c>
      <c r="K70" s="241"/>
      <c r="L70" s="244">
        <f>SUM(D70,F70,H70,J70)</f>
        <v>9</v>
      </c>
      <c r="M70" s="245">
        <f>SUM(E70,G70,I70,K70)</f>
        <v>6</v>
      </c>
      <c r="N70" s="239">
        <v>3</v>
      </c>
      <c r="O70" s="246"/>
      <c r="P70" s="242">
        <v>1</v>
      </c>
      <c r="Q70" s="246"/>
      <c r="S70" s="8">
        <v>39</v>
      </c>
    </row>
    <row r="71" spans="2:19" ht="18" customHeight="1">
      <c r="B71" s="1217"/>
      <c r="C71" s="11" t="s">
        <v>63</v>
      </c>
      <c r="D71" s="235">
        <v>1</v>
      </c>
      <c r="E71" s="236">
        <v>1</v>
      </c>
      <c r="F71" s="235">
        <v>3</v>
      </c>
      <c r="G71" s="237">
        <v>2</v>
      </c>
      <c r="H71" s="238">
        <v>1</v>
      </c>
      <c r="I71" s="236">
        <v>2</v>
      </c>
      <c r="J71" s="235">
        <v>4</v>
      </c>
      <c r="K71" s="237">
        <v>1</v>
      </c>
      <c r="L71" s="238">
        <v>9</v>
      </c>
      <c r="M71" s="236">
        <v>6</v>
      </c>
      <c r="N71" s="235">
        <v>3</v>
      </c>
      <c r="O71" s="237"/>
      <c r="P71" s="238"/>
      <c r="Q71" s="237"/>
    </row>
    <row r="72" spans="2:19" ht="18" customHeight="1">
      <c r="B72" s="1217"/>
      <c r="C72" s="11" t="s">
        <v>64</v>
      </c>
      <c r="D72" s="235"/>
      <c r="E72" s="236"/>
      <c r="F72" s="235"/>
      <c r="G72" s="237"/>
      <c r="H72" s="238"/>
      <c r="I72" s="236"/>
      <c r="J72" s="235"/>
      <c r="K72" s="237"/>
      <c r="L72" s="238"/>
      <c r="M72" s="236"/>
      <c r="N72" s="235"/>
      <c r="O72" s="237"/>
      <c r="P72" s="238"/>
      <c r="Q72" s="237"/>
    </row>
    <row r="73" spans="2:19" ht="18" customHeight="1">
      <c r="B73" s="1217"/>
      <c r="C73" s="11" t="s">
        <v>65</v>
      </c>
      <c r="D73" s="235"/>
      <c r="E73" s="236"/>
      <c r="F73" s="235"/>
      <c r="G73" s="237"/>
      <c r="H73" s="238"/>
      <c r="I73" s="236"/>
      <c r="J73" s="235"/>
      <c r="K73" s="237"/>
      <c r="L73" s="238"/>
      <c r="M73" s="236"/>
      <c r="N73" s="235"/>
      <c r="O73" s="237"/>
      <c r="P73" s="238">
        <v>1</v>
      </c>
      <c r="Q73" s="237"/>
      <c r="S73" s="8">
        <v>40</v>
      </c>
    </row>
    <row r="74" spans="2:19" ht="18" customHeight="1">
      <c r="B74" s="1218"/>
      <c r="C74" s="19" t="s">
        <v>66</v>
      </c>
      <c r="D74" s="287">
        <v>1</v>
      </c>
      <c r="E74" s="288"/>
      <c r="F74" s="287">
        <v>6</v>
      </c>
      <c r="G74" s="289">
        <v>2</v>
      </c>
      <c r="H74" s="290"/>
      <c r="I74" s="288">
        <v>1</v>
      </c>
      <c r="J74" s="287"/>
      <c r="K74" s="289">
        <v>2</v>
      </c>
      <c r="L74" s="290">
        <v>7</v>
      </c>
      <c r="M74" s="288">
        <v>5</v>
      </c>
      <c r="N74" s="287">
        <v>2</v>
      </c>
      <c r="O74" s="289"/>
      <c r="P74" s="290">
        <v>1</v>
      </c>
      <c r="Q74" s="289"/>
      <c r="S74" s="8">
        <v>41</v>
      </c>
    </row>
    <row r="75" spans="2:19" ht="18" customHeight="1">
      <c r="B75" s="1222" t="s">
        <v>67</v>
      </c>
      <c r="C75" s="1223"/>
      <c r="D75" s="291">
        <f>SUM(D6:D41,D48:D74)</f>
        <v>106</v>
      </c>
      <c r="E75" s="292">
        <f t="shared" ref="E75:Q75" si="1">SUM(E6:E41,E48:E74)</f>
        <v>16</v>
      </c>
      <c r="F75" s="291">
        <f t="shared" si="1"/>
        <v>220</v>
      </c>
      <c r="G75" s="293">
        <f t="shared" si="1"/>
        <v>143</v>
      </c>
      <c r="H75" s="291">
        <f t="shared" si="1"/>
        <v>29</v>
      </c>
      <c r="I75" s="293">
        <f t="shared" si="1"/>
        <v>61</v>
      </c>
      <c r="J75" s="291">
        <f t="shared" si="1"/>
        <v>140</v>
      </c>
      <c r="K75" s="293">
        <f t="shared" si="1"/>
        <v>83</v>
      </c>
      <c r="L75" s="291">
        <f t="shared" si="1"/>
        <v>497</v>
      </c>
      <c r="M75" s="293">
        <f>SUM(M6:M41,M48:M74)</f>
        <v>303</v>
      </c>
      <c r="N75" s="294">
        <f t="shared" si="1"/>
        <v>164</v>
      </c>
      <c r="O75" s="293">
        <f t="shared" si="1"/>
        <v>14</v>
      </c>
      <c r="P75" s="291">
        <f>SUM(P6:P41,P48:P74)</f>
        <v>69</v>
      </c>
      <c r="Q75" s="293">
        <f t="shared" si="1"/>
        <v>96</v>
      </c>
    </row>
    <row r="76" spans="2:19" ht="18" customHeight="1">
      <c r="B76" s="1219"/>
      <c r="C76" s="1219"/>
      <c r="D76" s="22"/>
      <c r="E76" s="22"/>
      <c r="F76" s="22"/>
      <c r="G76" s="22"/>
      <c r="H76" s="22"/>
      <c r="I76" s="22"/>
      <c r="J76" s="1235" t="s">
        <v>196</v>
      </c>
      <c r="K76" s="1235"/>
      <c r="L76" s="1245">
        <v>60</v>
      </c>
      <c r="M76" s="1245"/>
      <c r="P76" s="1245">
        <v>41</v>
      </c>
      <c r="Q76" s="1245"/>
    </row>
    <row r="77" spans="2:19" ht="18" customHeight="1"/>
    <row r="78" spans="2:19" ht="18" customHeight="1">
      <c r="C78" s="8" t="s">
        <v>193</v>
      </c>
      <c r="F78" s="8" t="s">
        <v>194</v>
      </c>
    </row>
    <row r="79" spans="2:19" ht="18" customHeight="1">
      <c r="C79" s="8" t="s">
        <v>192</v>
      </c>
      <c r="F79" s="8" t="s">
        <v>1922</v>
      </c>
    </row>
    <row r="80" spans="2:19" ht="18" customHeight="1">
      <c r="C80" s="8" t="s">
        <v>191</v>
      </c>
      <c r="F80" s="8" t="s">
        <v>195</v>
      </c>
    </row>
    <row r="81" ht="6" customHeight="1"/>
  </sheetData>
  <mergeCells count="32">
    <mergeCell ref="B76:C76"/>
    <mergeCell ref="J76:K76"/>
    <mergeCell ref="L76:M76"/>
    <mergeCell ref="P76:Q76"/>
    <mergeCell ref="D3:E4"/>
    <mergeCell ref="F3:G4"/>
    <mergeCell ref="H3:I4"/>
    <mergeCell ref="J3:K4"/>
    <mergeCell ref="P2:Q4"/>
    <mergeCell ref="L3:M4"/>
    <mergeCell ref="D2:M2"/>
    <mergeCell ref="N4:N5"/>
    <mergeCell ref="O4:O5"/>
    <mergeCell ref="N2:O3"/>
    <mergeCell ref="B2:C5"/>
    <mergeCell ref="B75:C75"/>
    <mergeCell ref="B20:B41"/>
    <mergeCell ref="B48:B59"/>
    <mergeCell ref="B60:B74"/>
    <mergeCell ref="B6:C6"/>
    <mergeCell ref="B7:B19"/>
    <mergeCell ref="B44:C47"/>
    <mergeCell ref="D44:M44"/>
    <mergeCell ref="N44:O45"/>
    <mergeCell ref="P44:Q46"/>
    <mergeCell ref="D45:E46"/>
    <mergeCell ref="F45:G46"/>
    <mergeCell ref="H45:I46"/>
    <mergeCell ref="J45:K46"/>
    <mergeCell ref="L45:M46"/>
    <mergeCell ref="N46:N47"/>
    <mergeCell ref="O46:O47"/>
  </mergeCells>
  <phoneticPr fontId="4"/>
  <printOptions horizontalCentered="1"/>
  <pageMargins left="0.59055118110236227" right="0.59055118110236227" top="0.59055118110236227" bottom="0.59055118110236227" header="0.31496062992125984" footer="0.31496062992125984"/>
  <pageSetup paperSize="9" orientation="portrait" useFirstPageNumber="1" r:id="rId1"/>
  <rowBreaks count="1" manualBreakCount="1">
    <brk id="42"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O77"/>
  <sheetViews>
    <sheetView showZeros="0" view="pageBreakPreview" topLeftCell="A58" zoomScaleNormal="100" zoomScaleSheetLayoutView="100" workbookViewId="0">
      <selection activeCell="E69" sqref="E69:O70"/>
    </sheetView>
  </sheetViews>
  <sheetFormatPr defaultRowHeight="13.5"/>
  <cols>
    <col min="1" max="1" width="1" style="8" customWidth="1"/>
    <col min="2" max="2" width="2.75" style="8" customWidth="1"/>
    <col min="3" max="3" width="8.375" style="8" customWidth="1"/>
    <col min="4" max="15" width="6.875" style="8" customWidth="1"/>
    <col min="16" max="17" width="0.875" style="8" customWidth="1"/>
    <col min="18" max="18" width="2.75" style="8" customWidth="1"/>
    <col min="19" max="19" width="8.375" style="8" customWidth="1"/>
    <col min="20" max="31" width="6.875" style="8" customWidth="1"/>
    <col min="32" max="32" width="0.875" style="8" customWidth="1"/>
    <col min="33" max="16384" width="9" style="8"/>
  </cols>
  <sheetData>
    <row r="1" spans="2:31" ht="18" customHeight="1">
      <c r="B1" s="296" t="s">
        <v>1754</v>
      </c>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row>
    <row r="2" spans="2:31" ht="12.75" customHeight="1">
      <c r="B2" s="1211"/>
      <c r="C2" s="1212"/>
      <c r="D2" s="1247" t="s">
        <v>81</v>
      </c>
      <c r="E2" s="1247"/>
      <c r="F2" s="1247"/>
      <c r="G2" s="1247"/>
      <c r="H2" s="1247"/>
      <c r="I2" s="1247"/>
      <c r="J2" s="1247"/>
      <c r="K2" s="1247"/>
      <c r="L2" s="1247"/>
      <c r="M2" s="1247"/>
      <c r="N2" s="1247"/>
      <c r="O2" s="1248"/>
      <c r="P2" s="52"/>
      <c r="Q2" s="51"/>
      <c r="R2" s="1249"/>
      <c r="S2" s="1250"/>
      <c r="T2" s="1247" t="s">
        <v>81</v>
      </c>
      <c r="U2" s="1247"/>
      <c r="V2" s="1247"/>
      <c r="W2" s="1247"/>
      <c r="X2" s="1247"/>
      <c r="Y2" s="1247"/>
      <c r="Z2" s="1247"/>
      <c r="AA2" s="1247"/>
      <c r="AB2" s="1255"/>
      <c r="AC2" s="1269" t="s">
        <v>82</v>
      </c>
      <c r="AD2" s="1270"/>
      <c r="AE2" s="1250"/>
    </row>
    <row r="3" spans="2:31" ht="12.75" customHeight="1">
      <c r="B3" s="1220"/>
      <c r="C3" s="1239"/>
      <c r="D3" s="1247" t="s">
        <v>83</v>
      </c>
      <c r="E3" s="1247"/>
      <c r="F3" s="1248"/>
      <c r="G3" s="1274" t="s">
        <v>223</v>
      </c>
      <c r="H3" s="1247"/>
      <c r="I3" s="1248"/>
      <c r="J3" s="1274" t="s">
        <v>84</v>
      </c>
      <c r="K3" s="1247"/>
      <c r="L3" s="1248"/>
      <c r="M3" s="1274" t="s">
        <v>85</v>
      </c>
      <c r="N3" s="1247"/>
      <c r="O3" s="1248"/>
      <c r="P3" s="52"/>
      <c r="Q3" s="52"/>
      <c r="R3" s="1251"/>
      <c r="S3" s="1252"/>
      <c r="T3" s="1247" t="s">
        <v>86</v>
      </c>
      <c r="U3" s="1247"/>
      <c r="V3" s="1248"/>
      <c r="W3" s="1274" t="s">
        <v>260</v>
      </c>
      <c r="X3" s="1247"/>
      <c r="Y3" s="1248"/>
      <c r="Z3" s="1247" t="s">
        <v>87</v>
      </c>
      <c r="AA3" s="1247"/>
      <c r="AB3" s="1247"/>
      <c r="AC3" s="1271"/>
      <c r="AD3" s="1272"/>
      <c r="AE3" s="1273"/>
    </row>
    <row r="4" spans="2:31" ht="12.75" customHeight="1" thickBot="1">
      <c r="B4" s="1267"/>
      <c r="C4" s="1268"/>
      <c r="D4" s="53" t="s">
        <v>88</v>
      </c>
      <c r="E4" s="54" t="s">
        <v>89</v>
      </c>
      <c r="F4" s="55" t="s">
        <v>90</v>
      </c>
      <c r="G4" s="56" t="s">
        <v>88</v>
      </c>
      <c r="H4" s="54" t="s">
        <v>89</v>
      </c>
      <c r="I4" s="55" t="s">
        <v>90</v>
      </c>
      <c r="J4" s="56" t="s">
        <v>88</v>
      </c>
      <c r="K4" s="54" t="s">
        <v>89</v>
      </c>
      <c r="L4" s="55" t="s">
        <v>90</v>
      </c>
      <c r="M4" s="56" t="s">
        <v>88</v>
      </c>
      <c r="N4" s="54" t="s">
        <v>89</v>
      </c>
      <c r="O4" s="55" t="s">
        <v>90</v>
      </c>
      <c r="P4" s="52"/>
      <c r="Q4" s="52"/>
      <c r="R4" s="1253"/>
      <c r="S4" s="1254"/>
      <c r="T4" s="53" t="s">
        <v>88</v>
      </c>
      <c r="U4" s="54" t="s">
        <v>89</v>
      </c>
      <c r="V4" s="55" t="s">
        <v>90</v>
      </c>
      <c r="W4" s="56" t="s">
        <v>88</v>
      </c>
      <c r="X4" s="54" t="s">
        <v>89</v>
      </c>
      <c r="Y4" s="55" t="s">
        <v>90</v>
      </c>
      <c r="Z4" s="56" t="s">
        <v>88</v>
      </c>
      <c r="AA4" s="54" t="s">
        <v>89</v>
      </c>
      <c r="AB4" s="57" t="s">
        <v>90</v>
      </c>
      <c r="AC4" s="58" t="s">
        <v>88</v>
      </c>
      <c r="AD4" s="54" t="s">
        <v>89</v>
      </c>
      <c r="AE4" s="55" t="s">
        <v>90</v>
      </c>
    </row>
    <row r="5" spans="2:31" ht="13.5" customHeight="1" thickTop="1">
      <c r="B5" s="1266" t="s">
        <v>0</v>
      </c>
      <c r="C5" s="1266"/>
      <c r="D5" s="1058">
        <v>337</v>
      </c>
      <c r="E5" s="1059">
        <v>6596</v>
      </c>
      <c r="F5" s="1060">
        <v>7217</v>
      </c>
      <c r="G5" s="1061">
        <v>5</v>
      </c>
      <c r="H5" s="1062">
        <v>88</v>
      </c>
      <c r="I5" s="1063">
        <v>111</v>
      </c>
      <c r="J5" s="1064">
        <v>310</v>
      </c>
      <c r="K5" s="1059">
        <v>11713</v>
      </c>
      <c r="L5" s="1065">
        <v>22050</v>
      </c>
      <c r="M5" s="1058">
        <v>9</v>
      </c>
      <c r="N5" s="1059">
        <v>130</v>
      </c>
      <c r="O5" s="1065">
        <v>311</v>
      </c>
      <c r="P5" s="298"/>
      <c r="Q5" s="298"/>
      <c r="R5" s="1256" t="s">
        <v>0</v>
      </c>
      <c r="S5" s="1257"/>
      <c r="T5" s="1058">
        <v>438</v>
      </c>
      <c r="U5" s="1059">
        <v>12641</v>
      </c>
      <c r="V5" s="1065">
        <v>57019</v>
      </c>
      <c r="W5" s="1136">
        <v>3</v>
      </c>
      <c r="X5" s="1059">
        <v>649</v>
      </c>
      <c r="Y5" s="1136">
        <v>649</v>
      </c>
      <c r="Z5" s="1058">
        <v>453</v>
      </c>
      <c r="AA5" s="1059">
        <v>33030</v>
      </c>
      <c r="AB5" s="1060">
        <v>49186</v>
      </c>
      <c r="AC5" s="1137">
        <f>SUM(D5,G5,J5,M5,T5,W5,Z5)</f>
        <v>1555</v>
      </c>
      <c r="AD5" s="1059">
        <f>SUM(E5,H5,K5,N5,U5,X5,AA5)</f>
        <v>64847</v>
      </c>
      <c r="AE5" s="1065">
        <f>SUM(F5,I5,L5,O5,V5,Y5,AB5)</f>
        <v>136543</v>
      </c>
    </row>
    <row r="6" spans="2:31" ht="13.5" customHeight="1">
      <c r="B6" s="1215" t="s">
        <v>1</v>
      </c>
      <c r="C6" s="18" t="s">
        <v>2</v>
      </c>
      <c r="D6" s="1066">
        <v>85</v>
      </c>
      <c r="E6" s="1067">
        <v>3288</v>
      </c>
      <c r="F6" s="1068">
        <v>9635</v>
      </c>
      <c r="G6" s="1066">
        <v>4</v>
      </c>
      <c r="H6" s="1067">
        <v>80</v>
      </c>
      <c r="I6" s="1069">
        <v>356</v>
      </c>
      <c r="J6" s="1070">
        <v>88</v>
      </c>
      <c r="K6" s="1067">
        <v>4482</v>
      </c>
      <c r="L6" s="1068">
        <v>7772</v>
      </c>
      <c r="M6" s="1066">
        <v>3</v>
      </c>
      <c r="N6" s="1067">
        <v>80</v>
      </c>
      <c r="O6" s="1069">
        <v>217</v>
      </c>
      <c r="P6" s="298"/>
      <c r="Q6" s="298"/>
      <c r="R6" s="1258" t="s">
        <v>1</v>
      </c>
      <c r="S6" s="299" t="s">
        <v>2</v>
      </c>
      <c r="T6" s="1138">
        <v>16</v>
      </c>
      <c r="U6" s="1139">
        <v>1287</v>
      </c>
      <c r="V6" s="1140">
        <v>8456</v>
      </c>
      <c r="W6" s="1138">
        <v>1</v>
      </c>
      <c r="X6" s="1139">
        <v>19</v>
      </c>
      <c r="Y6" s="1141">
        <v>66</v>
      </c>
      <c r="Z6" s="1142">
        <v>35</v>
      </c>
      <c r="AA6" s="1139">
        <v>1249</v>
      </c>
      <c r="AB6" s="1143">
        <v>3723</v>
      </c>
      <c r="AC6" s="1144">
        <v>232</v>
      </c>
      <c r="AD6" s="1067">
        <v>10485</v>
      </c>
      <c r="AE6" s="1069">
        <v>30225</v>
      </c>
    </row>
    <row r="7" spans="2:31" ht="13.5" customHeight="1">
      <c r="B7" s="1215"/>
      <c r="C7" s="71" t="s">
        <v>3</v>
      </c>
      <c r="D7" s="1071">
        <v>69</v>
      </c>
      <c r="E7" s="1072">
        <v>784</v>
      </c>
      <c r="F7" s="1073">
        <v>1570</v>
      </c>
      <c r="G7" s="1071"/>
      <c r="H7" s="1072"/>
      <c r="I7" s="1074"/>
      <c r="J7" s="1075">
        <v>158</v>
      </c>
      <c r="K7" s="1072">
        <v>2316</v>
      </c>
      <c r="L7" s="1073">
        <v>8043</v>
      </c>
      <c r="M7" s="1071">
        <v>5</v>
      </c>
      <c r="N7" s="1072">
        <v>64</v>
      </c>
      <c r="O7" s="1074">
        <v>177</v>
      </c>
      <c r="P7" s="298"/>
      <c r="Q7" s="298"/>
      <c r="R7" s="1258"/>
      <c r="S7" s="302" t="s">
        <v>3</v>
      </c>
      <c r="T7" s="1071">
        <v>5</v>
      </c>
      <c r="U7" s="1072">
        <v>122</v>
      </c>
      <c r="V7" s="1073">
        <v>374</v>
      </c>
      <c r="W7" s="1071">
        <v>2</v>
      </c>
      <c r="X7" s="1072">
        <v>64</v>
      </c>
      <c r="Y7" s="1074">
        <v>79</v>
      </c>
      <c r="Z7" s="1075">
        <v>12</v>
      </c>
      <c r="AA7" s="1072">
        <v>243</v>
      </c>
      <c r="AB7" s="1145">
        <v>324</v>
      </c>
      <c r="AC7" s="1146">
        <f>SUM(D7,G7,J7,M7,T7,W7,Z7)</f>
        <v>251</v>
      </c>
      <c r="AD7" s="1072">
        <f t="shared" ref="AD7:AE7" si="0">SUM(E7,H7,K7,N7,U7,X7,AA7)</f>
        <v>3593</v>
      </c>
      <c r="AE7" s="1074">
        <f t="shared" si="0"/>
        <v>10567</v>
      </c>
    </row>
    <row r="8" spans="2:31" ht="13.5" customHeight="1">
      <c r="B8" s="1215"/>
      <c r="C8" s="71" t="s">
        <v>4</v>
      </c>
      <c r="D8" s="1071">
        <v>25</v>
      </c>
      <c r="E8" s="1072">
        <v>388</v>
      </c>
      <c r="F8" s="1073">
        <v>683</v>
      </c>
      <c r="G8" s="1071"/>
      <c r="H8" s="1072"/>
      <c r="I8" s="1074"/>
      <c r="J8" s="1075">
        <v>91</v>
      </c>
      <c r="K8" s="1072">
        <v>2317</v>
      </c>
      <c r="L8" s="1073">
        <v>4342</v>
      </c>
      <c r="M8" s="1071">
        <v>0</v>
      </c>
      <c r="N8" s="1072">
        <v>0</v>
      </c>
      <c r="O8" s="1074">
        <v>0</v>
      </c>
      <c r="P8" s="298"/>
      <c r="Q8" s="298"/>
      <c r="R8" s="1258"/>
      <c r="S8" s="302" t="s">
        <v>4</v>
      </c>
      <c r="T8" s="1071">
        <v>11</v>
      </c>
      <c r="U8" s="1072">
        <v>746</v>
      </c>
      <c r="V8" s="1073">
        <v>2288</v>
      </c>
      <c r="W8" s="1071"/>
      <c r="X8" s="1072"/>
      <c r="Y8" s="1074"/>
      <c r="Z8" s="1075">
        <v>83</v>
      </c>
      <c r="AA8" s="1072">
        <v>694</v>
      </c>
      <c r="AB8" s="1145">
        <v>778</v>
      </c>
      <c r="AC8" s="1147">
        <f t="shared" ref="AC8:AE9" si="1">SUM(D8,G8,J8,M8,T8,W8,Z8)</f>
        <v>210</v>
      </c>
      <c r="AD8" s="1072">
        <f t="shared" si="1"/>
        <v>4145</v>
      </c>
      <c r="AE8" s="1074">
        <f t="shared" si="1"/>
        <v>8091</v>
      </c>
    </row>
    <row r="9" spans="2:31" ht="13.5" customHeight="1">
      <c r="B9" s="1215"/>
      <c r="C9" s="71" t="s">
        <v>5</v>
      </c>
      <c r="D9" s="1071">
        <v>77</v>
      </c>
      <c r="E9" s="1072">
        <v>4747</v>
      </c>
      <c r="F9" s="1073">
        <v>12035</v>
      </c>
      <c r="G9" s="1071">
        <v>16</v>
      </c>
      <c r="H9" s="1072">
        <v>81</v>
      </c>
      <c r="I9" s="1074">
        <v>129</v>
      </c>
      <c r="J9" s="1075">
        <v>305</v>
      </c>
      <c r="K9" s="1072">
        <v>6806</v>
      </c>
      <c r="L9" s="1073">
        <v>9573</v>
      </c>
      <c r="M9" s="1071">
        <v>105</v>
      </c>
      <c r="N9" s="1072">
        <v>832</v>
      </c>
      <c r="O9" s="1074">
        <v>832</v>
      </c>
      <c r="P9" s="298"/>
      <c r="Q9" s="298"/>
      <c r="R9" s="1258"/>
      <c r="S9" s="302" t="s">
        <v>5</v>
      </c>
      <c r="T9" s="1071">
        <v>27</v>
      </c>
      <c r="U9" s="1072">
        <v>1581</v>
      </c>
      <c r="V9" s="1073">
        <v>5080</v>
      </c>
      <c r="W9" s="1071">
        <v>0</v>
      </c>
      <c r="X9" s="1072">
        <v>0</v>
      </c>
      <c r="Y9" s="1074">
        <v>0</v>
      </c>
      <c r="Z9" s="1075">
        <v>23</v>
      </c>
      <c r="AA9" s="1072">
        <v>635</v>
      </c>
      <c r="AB9" s="1145">
        <v>2854</v>
      </c>
      <c r="AC9" s="1146">
        <f t="shared" si="1"/>
        <v>553</v>
      </c>
      <c r="AD9" s="1072">
        <f t="shared" si="1"/>
        <v>14682</v>
      </c>
      <c r="AE9" s="1074">
        <f t="shared" si="1"/>
        <v>30503</v>
      </c>
    </row>
    <row r="10" spans="2:31" ht="13.5" customHeight="1">
      <c r="B10" s="1215"/>
      <c r="C10" s="11" t="s">
        <v>6</v>
      </c>
      <c r="D10" s="1076">
        <v>74</v>
      </c>
      <c r="E10" s="1077">
        <v>1826</v>
      </c>
      <c r="F10" s="1078">
        <v>3229</v>
      </c>
      <c r="G10" s="1076">
        <v>0</v>
      </c>
      <c r="H10" s="1077">
        <v>0</v>
      </c>
      <c r="I10" s="1079">
        <v>0</v>
      </c>
      <c r="J10" s="1080">
        <v>41</v>
      </c>
      <c r="K10" s="1077">
        <v>1007</v>
      </c>
      <c r="L10" s="1078">
        <v>1865</v>
      </c>
      <c r="M10" s="1076">
        <v>3</v>
      </c>
      <c r="N10" s="1077">
        <v>11</v>
      </c>
      <c r="O10" s="1079">
        <v>361</v>
      </c>
      <c r="P10" s="298"/>
      <c r="Q10" s="298"/>
      <c r="R10" s="1258"/>
      <c r="S10" s="303" t="s">
        <v>6</v>
      </c>
      <c r="T10" s="1083">
        <v>8</v>
      </c>
      <c r="U10" s="1084">
        <v>291</v>
      </c>
      <c r="V10" s="1081">
        <v>1707</v>
      </c>
      <c r="W10" s="1083">
        <v>0</v>
      </c>
      <c r="X10" s="1084">
        <v>0</v>
      </c>
      <c r="Y10" s="1082">
        <v>0</v>
      </c>
      <c r="Z10" s="1085">
        <v>57</v>
      </c>
      <c r="AA10" s="1084">
        <v>2525</v>
      </c>
      <c r="AB10" s="1148">
        <v>14678</v>
      </c>
      <c r="AC10" s="1149">
        <f t="shared" ref="AC10:AE36" si="2">SUM(D10,G10,J10,M10,T10,W10,Z10)</f>
        <v>183</v>
      </c>
      <c r="AD10" s="1084">
        <f t="shared" ref="AD10:AD40" si="3">SUM(E10,H10,K10,N10,U10,X10,AA10)</f>
        <v>5660</v>
      </c>
      <c r="AE10" s="1082">
        <f t="shared" ref="AE10:AE40" si="4">SUM(F10,I10,L10,O10,V10,Y10,AB10)</f>
        <v>21840</v>
      </c>
    </row>
    <row r="11" spans="2:31" ht="13.5" customHeight="1">
      <c r="B11" s="1215"/>
      <c r="C11" s="71" t="s">
        <v>7</v>
      </c>
      <c r="D11" s="1071">
        <v>8</v>
      </c>
      <c r="E11" s="1072">
        <v>161</v>
      </c>
      <c r="F11" s="1073">
        <v>260</v>
      </c>
      <c r="G11" s="1071">
        <v>0</v>
      </c>
      <c r="H11" s="1072">
        <v>0</v>
      </c>
      <c r="I11" s="1074">
        <v>0</v>
      </c>
      <c r="J11" s="1075">
        <v>125</v>
      </c>
      <c r="K11" s="1072">
        <v>4000</v>
      </c>
      <c r="L11" s="1073">
        <v>5920</v>
      </c>
      <c r="M11" s="1071">
        <v>0</v>
      </c>
      <c r="N11" s="1072">
        <v>0</v>
      </c>
      <c r="O11" s="1074">
        <v>0</v>
      </c>
      <c r="P11" s="298"/>
      <c r="Q11" s="298"/>
      <c r="R11" s="1258"/>
      <c r="S11" s="302" t="s">
        <v>7</v>
      </c>
      <c r="T11" s="1071">
        <v>3</v>
      </c>
      <c r="U11" s="1072">
        <v>86</v>
      </c>
      <c r="V11" s="1073">
        <v>385</v>
      </c>
      <c r="W11" s="1071"/>
      <c r="X11" s="1072"/>
      <c r="Y11" s="1074"/>
      <c r="Z11" s="1075">
        <v>15</v>
      </c>
      <c r="AA11" s="1072">
        <v>393</v>
      </c>
      <c r="AB11" s="1145">
        <v>580</v>
      </c>
      <c r="AC11" s="1146">
        <f>SUM(D11,G11,J11,M11,T11,W11,Z11)</f>
        <v>151</v>
      </c>
      <c r="AD11" s="1072">
        <f>SUM(E11,H11,K11,N11,U11,X11,AA11)</f>
        <v>4640</v>
      </c>
      <c r="AE11" s="1074">
        <f>SUM(F11,I11,L11,O11,V11,Y11,AB11)</f>
        <v>7145</v>
      </c>
    </row>
    <row r="12" spans="2:31" ht="13.5" customHeight="1">
      <c r="B12" s="1215"/>
      <c r="C12" s="11" t="s">
        <v>8</v>
      </c>
      <c r="D12" s="1071">
        <v>65</v>
      </c>
      <c r="E12" s="1072">
        <v>236</v>
      </c>
      <c r="F12" s="1081">
        <v>2454</v>
      </c>
      <c r="G12" s="1071"/>
      <c r="H12" s="1072"/>
      <c r="I12" s="1082"/>
      <c r="J12" s="1075">
        <v>1</v>
      </c>
      <c r="K12" s="1072">
        <v>44</v>
      </c>
      <c r="L12" s="1081">
        <v>119</v>
      </c>
      <c r="M12" s="1071"/>
      <c r="N12" s="1072"/>
      <c r="O12" s="1082"/>
      <c r="P12" s="305"/>
      <c r="Q12" s="298"/>
      <c r="R12" s="1258"/>
      <c r="S12" s="303" t="s">
        <v>8</v>
      </c>
      <c r="T12" s="1071"/>
      <c r="U12" s="1072"/>
      <c r="V12" s="1081"/>
      <c r="W12" s="1071"/>
      <c r="X12" s="1072"/>
      <c r="Y12" s="1082"/>
      <c r="Z12" s="1075">
        <v>45</v>
      </c>
      <c r="AA12" s="1072">
        <v>1067</v>
      </c>
      <c r="AB12" s="1148">
        <v>1067</v>
      </c>
      <c r="AC12" s="1146">
        <f t="shared" ref="AC12:AE15" si="5">SUM(D12,G12,J12,M12,T12,W12,Z12)</f>
        <v>111</v>
      </c>
      <c r="AD12" s="1072">
        <f t="shared" si="5"/>
        <v>1347</v>
      </c>
      <c r="AE12" s="1082">
        <f t="shared" si="5"/>
        <v>3640</v>
      </c>
    </row>
    <row r="13" spans="2:31" ht="13.5" customHeight="1">
      <c r="B13" s="1215"/>
      <c r="C13" s="11" t="s">
        <v>9</v>
      </c>
      <c r="D13" s="1083">
        <v>7</v>
      </c>
      <c r="E13" s="1084">
        <v>320</v>
      </c>
      <c r="F13" s="1081">
        <v>733</v>
      </c>
      <c r="G13" s="1083"/>
      <c r="H13" s="1084"/>
      <c r="I13" s="1082"/>
      <c r="J13" s="1085">
        <v>15</v>
      </c>
      <c r="K13" s="1084">
        <v>139</v>
      </c>
      <c r="L13" s="1081">
        <v>367</v>
      </c>
      <c r="M13" s="1083">
        <v>2</v>
      </c>
      <c r="N13" s="1084">
        <v>32</v>
      </c>
      <c r="O13" s="1082">
        <v>95</v>
      </c>
      <c r="P13" s="298"/>
      <c r="Q13" s="298"/>
      <c r="R13" s="1258"/>
      <c r="S13" s="303" t="s">
        <v>9</v>
      </c>
      <c r="T13" s="1083">
        <v>3</v>
      </c>
      <c r="U13" s="1084">
        <v>172</v>
      </c>
      <c r="V13" s="1081">
        <v>2353</v>
      </c>
      <c r="W13" s="1083"/>
      <c r="X13" s="1084"/>
      <c r="Y13" s="1082"/>
      <c r="Z13" s="1085">
        <v>4</v>
      </c>
      <c r="AA13" s="1084">
        <v>423</v>
      </c>
      <c r="AB13" s="1148">
        <v>668</v>
      </c>
      <c r="AC13" s="1149">
        <f t="shared" si="5"/>
        <v>31</v>
      </c>
      <c r="AD13" s="1084">
        <f t="shared" si="5"/>
        <v>1086</v>
      </c>
      <c r="AE13" s="1082">
        <f t="shared" si="5"/>
        <v>4216</v>
      </c>
    </row>
    <row r="14" spans="2:31" ht="13.5" customHeight="1">
      <c r="B14" s="1215"/>
      <c r="C14" s="71" t="s">
        <v>10</v>
      </c>
      <c r="D14" s="1071">
        <v>47</v>
      </c>
      <c r="E14" s="1072">
        <v>5930</v>
      </c>
      <c r="F14" s="1073">
        <v>36746</v>
      </c>
      <c r="G14" s="1071"/>
      <c r="H14" s="1072"/>
      <c r="I14" s="1074"/>
      <c r="J14" s="1075">
        <v>66</v>
      </c>
      <c r="K14" s="1072">
        <v>2537</v>
      </c>
      <c r="L14" s="1073">
        <v>3532</v>
      </c>
      <c r="M14" s="1071">
        <v>1</v>
      </c>
      <c r="N14" s="1072">
        <v>43</v>
      </c>
      <c r="O14" s="1074">
        <v>70</v>
      </c>
      <c r="P14" s="298"/>
      <c r="Q14" s="298"/>
      <c r="R14" s="1258"/>
      <c r="S14" s="302" t="s">
        <v>10</v>
      </c>
      <c r="T14" s="1071">
        <v>29</v>
      </c>
      <c r="U14" s="1072">
        <v>424</v>
      </c>
      <c r="V14" s="1073">
        <v>643</v>
      </c>
      <c r="W14" s="1071">
        <v>0</v>
      </c>
      <c r="X14" s="1072">
        <v>0</v>
      </c>
      <c r="Y14" s="1074">
        <v>0</v>
      </c>
      <c r="Z14" s="1075">
        <v>32</v>
      </c>
      <c r="AA14" s="1072">
        <v>1664</v>
      </c>
      <c r="AB14" s="1145">
        <v>2019</v>
      </c>
      <c r="AC14" s="1146">
        <f t="shared" si="5"/>
        <v>175</v>
      </c>
      <c r="AD14" s="1072">
        <f t="shared" si="5"/>
        <v>10598</v>
      </c>
      <c r="AE14" s="1074">
        <f t="shared" si="5"/>
        <v>43010</v>
      </c>
    </row>
    <row r="15" spans="2:31" ht="13.5" customHeight="1">
      <c r="B15" s="1215"/>
      <c r="C15" s="71" t="s">
        <v>11</v>
      </c>
      <c r="D15" s="1086">
        <v>83</v>
      </c>
      <c r="E15" s="1087">
        <v>1919</v>
      </c>
      <c r="F15" s="1088">
        <v>8823</v>
      </c>
      <c r="G15" s="1086"/>
      <c r="H15" s="1087"/>
      <c r="I15" s="1089"/>
      <c r="J15" s="1090">
        <v>190</v>
      </c>
      <c r="K15" s="1087">
        <v>6328</v>
      </c>
      <c r="L15" s="1088">
        <v>10685</v>
      </c>
      <c r="M15" s="1071">
        <v>8</v>
      </c>
      <c r="N15" s="1087">
        <v>47</v>
      </c>
      <c r="O15" s="1089">
        <v>115</v>
      </c>
      <c r="P15" s="306"/>
      <c r="Q15" s="306"/>
      <c r="R15" s="1258"/>
      <c r="S15" s="302" t="s">
        <v>11</v>
      </c>
      <c r="T15" s="1086">
        <v>13</v>
      </c>
      <c r="U15" s="1087">
        <v>411</v>
      </c>
      <c r="V15" s="1088">
        <v>826</v>
      </c>
      <c r="W15" s="1086">
        <v>0</v>
      </c>
      <c r="X15" s="1087">
        <v>0</v>
      </c>
      <c r="Y15" s="1089">
        <v>0</v>
      </c>
      <c r="Z15" s="1090">
        <v>0</v>
      </c>
      <c r="AA15" s="1087">
        <v>0</v>
      </c>
      <c r="AB15" s="1150">
        <v>0</v>
      </c>
      <c r="AC15" s="1151">
        <f t="shared" si="5"/>
        <v>294</v>
      </c>
      <c r="AD15" s="1087">
        <f t="shared" si="5"/>
        <v>8705</v>
      </c>
      <c r="AE15" s="1089">
        <f t="shared" si="5"/>
        <v>20449</v>
      </c>
    </row>
    <row r="16" spans="2:31" ht="13.5" customHeight="1">
      <c r="B16" s="1215"/>
      <c r="C16" s="71" t="s">
        <v>12</v>
      </c>
      <c r="D16" s="1091">
        <v>4</v>
      </c>
      <c r="E16" s="1092">
        <v>16</v>
      </c>
      <c r="F16" s="1093">
        <v>24</v>
      </c>
      <c r="G16" s="1091"/>
      <c r="H16" s="1092"/>
      <c r="I16" s="1094"/>
      <c r="J16" s="1095">
        <v>163</v>
      </c>
      <c r="K16" s="1092">
        <v>931</v>
      </c>
      <c r="L16" s="1093">
        <v>3430</v>
      </c>
      <c r="M16" s="1091"/>
      <c r="N16" s="1092"/>
      <c r="O16" s="1094"/>
      <c r="P16" s="298"/>
      <c r="Q16" s="298"/>
      <c r="R16" s="1258"/>
      <c r="S16" s="302" t="s">
        <v>12</v>
      </c>
      <c r="T16" s="1091">
        <v>14</v>
      </c>
      <c r="U16" s="1092">
        <v>340</v>
      </c>
      <c r="V16" s="1093">
        <v>2266</v>
      </c>
      <c r="W16" s="1091">
        <v>21</v>
      </c>
      <c r="X16" s="1092">
        <v>3</v>
      </c>
      <c r="Y16" s="1094">
        <v>22</v>
      </c>
      <c r="Z16" s="1095">
        <v>11</v>
      </c>
      <c r="AA16" s="1092">
        <v>1092</v>
      </c>
      <c r="AB16" s="1152">
        <v>1092</v>
      </c>
      <c r="AC16" s="1151">
        <f t="shared" si="2"/>
        <v>213</v>
      </c>
      <c r="AD16" s="1072">
        <f t="shared" si="2"/>
        <v>2382</v>
      </c>
      <c r="AE16" s="1074">
        <f t="shared" si="2"/>
        <v>6834</v>
      </c>
    </row>
    <row r="17" spans="2:31" ht="13.5" customHeight="1">
      <c r="B17" s="1215"/>
      <c r="C17" s="71" t="s">
        <v>13</v>
      </c>
      <c r="D17" s="1071">
        <v>43</v>
      </c>
      <c r="E17" s="1072">
        <v>1201</v>
      </c>
      <c r="F17" s="1073">
        <v>18097</v>
      </c>
      <c r="G17" s="1071">
        <v>0</v>
      </c>
      <c r="H17" s="1072">
        <v>0</v>
      </c>
      <c r="I17" s="1074">
        <v>0</v>
      </c>
      <c r="J17" s="1075">
        <v>99</v>
      </c>
      <c r="K17" s="1072">
        <v>1067</v>
      </c>
      <c r="L17" s="1073">
        <v>2854</v>
      </c>
      <c r="M17" s="1071">
        <v>1</v>
      </c>
      <c r="N17" s="1072">
        <v>30</v>
      </c>
      <c r="O17" s="1074">
        <v>139</v>
      </c>
      <c r="P17" s="298"/>
      <c r="Q17" s="298"/>
      <c r="R17" s="1258"/>
      <c r="S17" s="302" t="s">
        <v>13</v>
      </c>
      <c r="T17" s="1071">
        <v>20</v>
      </c>
      <c r="U17" s="1072">
        <v>499</v>
      </c>
      <c r="V17" s="1073">
        <v>4258</v>
      </c>
      <c r="W17" s="1071">
        <v>4</v>
      </c>
      <c r="X17" s="1072">
        <v>34</v>
      </c>
      <c r="Y17" s="1074">
        <v>210</v>
      </c>
      <c r="Z17" s="1075">
        <v>279</v>
      </c>
      <c r="AA17" s="1072">
        <v>3924</v>
      </c>
      <c r="AB17" s="1145">
        <v>4647</v>
      </c>
      <c r="AC17" s="1146">
        <f t="shared" si="2"/>
        <v>446</v>
      </c>
      <c r="AD17" s="1072">
        <f t="shared" si="2"/>
        <v>6755</v>
      </c>
      <c r="AE17" s="1074">
        <f t="shared" si="2"/>
        <v>30205</v>
      </c>
    </row>
    <row r="18" spans="2:31" ht="13.5" customHeight="1">
      <c r="B18" s="1215"/>
      <c r="C18" s="19" t="s">
        <v>14</v>
      </c>
      <c r="D18" s="1096">
        <v>37</v>
      </c>
      <c r="E18" s="1097">
        <v>618</v>
      </c>
      <c r="F18" s="1098">
        <v>688</v>
      </c>
      <c r="G18" s="1096"/>
      <c r="H18" s="1097"/>
      <c r="I18" s="1099"/>
      <c r="J18" s="1100">
        <v>111</v>
      </c>
      <c r="K18" s="1097">
        <v>1213</v>
      </c>
      <c r="L18" s="1098">
        <v>1847</v>
      </c>
      <c r="M18" s="1096"/>
      <c r="N18" s="1097"/>
      <c r="O18" s="1099"/>
      <c r="P18" s="298"/>
      <c r="Q18" s="298"/>
      <c r="R18" s="1258"/>
      <c r="S18" s="307" t="s">
        <v>14</v>
      </c>
      <c r="T18" s="1096"/>
      <c r="U18" s="1097"/>
      <c r="V18" s="1098"/>
      <c r="W18" s="1096"/>
      <c r="X18" s="1097"/>
      <c r="Y18" s="1099"/>
      <c r="Z18" s="1100">
        <v>12</v>
      </c>
      <c r="AA18" s="1097">
        <v>413</v>
      </c>
      <c r="AB18" s="1153">
        <v>510</v>
      </c>
      <c r="AC18" s="1154">
        <f t="shared" si="2"/>
        <v>160</v>
      </c>
      <c r="AD18" s="1111">
        <f t="shared" si="2"/>
        <v>2244</v>
      </c>
      <c r="AE18" s="1113">
        <f t="shared" si="2"/>
        <v>3045</v>
      </c>
    </row>
    <row r="19" spans="2:31" ht="13.5" customHeight="1">
      <c r="B19" s="1216" t="s">
        <v>15</v>
      </c>
      <c r="C19" s="18" t="s">
        <v>16</v>
      </c>
      <c r="D19" s="1066">
        <v>59</v>
      </c>
      <c r="E19" s="1067">
        <v>3424</v>
      </c>
      <c r="F19" s="1068">
        <v>6750</v>
      </c>
      <c r="G19" s="1066">
        <v>0</v>
      </c>
      <c r="H19" s="1067">
        <v>0</v>
      </c>
      <c r="I19" s="1069">
        <v>0</v>
      </c>
      <c r="J19" s="1070">
        <v>163</v>
      </c>
      <c r="K19" s="1101" t="s">
        <v>1397</v>
      </c>
      <c r="L19" s="1068">
        <v>15840</v>
      </c>
      <c r="M19" s="1066">
        <v>14</v>
      </c>
      <c r="N19" s="1067">
        <v>302</v>
      </c>
      <c r="O19" s="1069">
        <v>776</v>
      </c>
      <c r="P19" s="298"/>
      <c r="Q19" s="298"/>
      <c r="R19" s="1259" t="s">
        <v>15</v>
      </c>
      <c r="S19" s="299" t="s">
        <v>16</v>
      </c>
      <c r="T19" s="1066">
        <v>38</v>
      </c>
      <c r="U19" s="1067">
        <v>3592</v>
      </c>
      <c r="V19" s="1068">
        <v>15696</v>
      </c>
      <c r="W19" s="1066">
        <v>9</v>
      </c>
      <c r="X19" s="1067">
        <v>428</v>
      </c>
      <c r="Y19" s="1069">
        <v>1968</v>
      </c>
      <c r="Z19" s="1070">
        <v>76</v>
      </c>
      <c r="AA19" s="1155">
        <v>10389</v>
      </c>
      <c r="AB19" s="1156">
        <v>13141</v>
      </c>
      <c r="AC19" s="1157">
        <f t="shared" si="2"/>
        <v>359</v>
      </c>
      <c r="AD19" s="1158" t="s">
        <v>1897</v>
      </c>
      <c r="AE19" s="1159">
        <f t="shared" si="2"/>
        <v>54171</v>
      </c>
    </row>
    <row r="20" spans="2:31" ht="13.5" customHeight="1">
      <c r="B20" s="1217"/>
      <c r="C20" s="71" t="s">
        <v>17</v>
      </c>
      <c r="D20" s="1071">
        <v>36</v>
      </c>
      <c r="E20" s="1072">
        <v>1208</v>
      </c>
      <c r="F20" s="1073">
        <v>1984</v>
      </c>
      <c r="G20" s="1071">
        <v>0</v>
      </c>
      <c r="H20" s="1072">
        <v>0</v>
      </c>
      <c r="I20" s="1074">
        <v>0</v>
      </c>
      <c r="J20" s="1075">
        <v>163</v>
      </c>
      <c r="K20" s="1072">
        <v>16351</v>
      </c>
      <c r="L20" s="1073">
        <v>33499</v>
      </c>
      <c r="M20" s="1071">
        <v>4</v>
      </c>
      <c r="N20" s="1072">
        <v>382</v>
      </c>
      <c r="O20" s="1074">
        <v>402</v>
      </c>
      <c r="P20" s="298"/>
      <c r="Q20" s="298"/>
      <c r="R20" s="1260"/>
      <c r="S20" s="302" t="s">
        <v>17</v>
      </c>
      <c r="T20" s="1071">
        <v>13</v>
      </c>
      <c r="U20" s="1072">
        <v>2996</v>
      </c>
      <c r="V20" s="1073">
        <v>19336</v>
      </c>
      <c r="W20" s="1071">
        <v>5</v>
      </c>
      <c r="X20" s="1072">
        <v>934</v>
      </c>
      <c r="Y20" s="1074">
        <v>1039</v>
      </c>
      <c r="Z20" s="1075">
        <v>45</v>
      </c>
      <c r="AA20" s="1072">
        <v>3122</v>
      </c>
      <c r="AB20" s="1145">
        <v>10136</v>
      </c>
      <c r="AC20" s="1160">
        <f>SUM(D20,G20,J20,M20,T20,W20,Z20)</f>
        <v>266</v>
      </c>
      <c r="AD20" s="1116">
        <f t="shared" ref="AD20:AE20" si="6">SUM(E20,H20,K20,N20,U20,X20,AA20)</f>
        <v>24993</v>
      </c>
      <c r="AE20" s="1118">
        <f t="shared" si="6"/>
        <v>66396</v>
      </c>
    </row>
    <row r="21" spans="2:31" ht="13.5" customHeight="1">
      <c r="B21" s="1217"/>
      <c r="C21" s="71" t="s">
        <v>18</v>
      </c>
      <c r="D21" s="1071">
        <v>70</v>
      </c>
      <c r="E21" s="1072">
        <v>1614</v>
      </c>
      <c r="F21" s="1073">
        <v>1999</v>
      </c>
      <c r="G21" s="1071"/>
      <c r="H21" s="1072"/>
      <c r="I21" s="1074"/>
      <c r="J21" s="1075">
        <v>169</v>
      </c>
      <c r="K21" s="1072">
        <v>8565</v>
      </c>
      <c r="L21" s="1073">
        <v>12238</v>
      </c>
      <c r="M21" s="1071"/>
      <c r="N21" s="1072"/>
      <c r="O21" s="1074"/>
      <c r="P21" s="298"/>
      <c r="Q21" s="298"/>
      <c r="R21" s="1260"/>
      <c r="S21" s="302" t="s">
        <v>18</v>
      </c>
      <c r="T21" s="1071">
        <v>16</v>
      </c>
      <c r="U21" s="1072">
        <v>451</v>
      </c>
      <c r="V21" s="1073">
        <v>457</v>
      </c>
      <c r="W21" s="1071"/>
      <c r="X21" s="1072"/>
      <c r="Y21" s="1074"/>
      <c r="Z21" s="1075">
        <v>68</v>
      </c>
      <c r="AA21" s="1072">
        <v>2566</v>
      </c>
      <c r="AB21" s="1145">
        <v>2795</v>
      </c>
      <c r="AC21" s="1146">
        <f t="shared" ref="AC21:AE21" si="7">SUM(D21,G21,J21,M21,T21,W21,Z21)</f>
        <v>323</v>
      </c>
      <c r="AD21" s="1072">
        <f t="shared" si="7"/>
        <v>13196</v>
      </c>
      <c r="AE21" s="1074">
        <f t="shared" si="7"/>
        <v>17489</v>
      </c>
    </row>
    <row r="22" spans="2:31" ht="13.5" customHeight="1">
      <c r="B22" s="1217"/>
      <c r="C22" s="71" t="s">
        <v>19</v>
      </c>
      <c r="D22" s="1091">
        <v>5</v>
      </c>
      <c r="E22" s="1092">
        <v>129</v>
      </c>
      <c r="F22" s="1093">
        <v>129</v>
      </c>
      <c r="G22" s="1091"/>
      <c r="H22" s="1092"/>
      <c r="I22" s="1094"/>
      <c r="J22" s="1095">
        <v>22</v>
      </c>
      <c r="K22" s="1092">
        <v>751</v>
      </c>
      <c r="L22" s="1093">
        <v>751</v>
      </c>
      <c r="M22" s="1091"/>
      <c r="N22" s="1092"/>
      <c r="O22" s="1094"/>
      <c r="P22" s="298"/>
      <c r="Q22" s="298"/>
      <c r="R22" s="1260"/>
      <c r="S22" s="302" t="s">
        <v>19</v>
      </c>
      <c r="T22" s="1091"/>
      <c r="U22" s="1092"/>
      <c r="V22" s="1093"/>
      <c r="W22" s="1091"/>
      <c r="X22" s="1092"/>
      <c r="Y22" s="1094"/>
      <c r="Z22" s="1095">
        <v>124</v>
      </c>
      <c r="AA22" s="1092">
        <v>3964</v>
      </c>
      <c r="AB22" s="1152">
        <v>3964</v>
      </c>
      <c r="AC22" s="1146">
        <f t="shared" ref="AC22:AE27" si="8">SUM(D22,G22,J22,M22,T22,W22,Z22)</f>
        <v>151</v>
      </c>
      <c r="AD22" s="1072">
        <f t="shared" si="8"/>
        <v>4844</v>
      </c>
      <c r="AE22" s="1074">
        <f t="shared" si="8"/>
        <v>4844</v>
      </c>
    </row>
    <row r="23" spans="2:31" ht="13.5" customHeight="1">
      <c r="B23" s="1217"/>
      <c r="C23" s="71" t="s">
        <v>20</v>
      </c>
      <c r="D23" s="1071">
        <v>67</v>
      </c>
      <c r="E23" s="1072">
        <v>4510</v>
      </c>
      <c r="F23" s="1073">
        <v>8474</v>
      </c>
      <c r="G23" s="1071"/>
      <c r="H23" s="1072"/>
      <c r="I23" s="1074"/>
      <c r="J23" s="1075">
        <v>110</v>
      </c>
      <c r="K23" s="1072">
        <v>3000</v>
      </c>
      <c r="L23" s="1073">
        <v>8492</v>
      </c>
      <c r="M23" s="1071">
        <v>6</v>
      </c>
      <c r="N23" s="1072">
        <v>92</v>
      </c>
      <c r="O23" s="1074">
        <v>463</v>
      </c>
      <c r="P23" s="298"/>
      <c r="Q23" s="298"/>
      <c r="R23" s="1260"/>
      <c r="S23" s="302" t="s">
        <v>20</v>
      </c>
      <c r="T23" s="1071">
        <v>29</v>
      </c>
      <c r="U23" s="1072">
        <v>2223</v>
      </c>
      <c r="V23" s="1073">
        <v>10687</v>
      </c>
      <c r="W23" s="1071">
        <v>2</v>
      </c>
      <c r="X23" s="1072">
        <v>256</v>
      </c>
      <c r="Y23" s="1074">
        <v>337</v>
      </c>
      <c r="Z23" s="1075">
        <v>6</v>
      </c>
      <c r="AA23" s="1072">
        <v>375</v>
      </c>
      <c r="AB23" s="1145">
        <v>716</v>
      </c>
      <c r="AC23" s="1146">
        <f t="shared" si="8"/>
        <v>220</v>
      </c>
      <c r="AD23" s="1072">
        <f t="shared" si="8"/>
        <v>10456</v>
      </c>
      <c r="AE23" s="1074">
        <f t="shared" si="8"/>
        <v>29169</v>
      </c>
    </row>
    <row r="24" spans="2:31" ht="13.5" customHeight="1">
      <c r="B24" s="1217"/>
      <c r="C24" s="71" t="s">
        <v>21</v>
      </c>
      <c r="D24" s="1071">
        <v>61</v>
      </c>
      <c r="E24" s="1072">
        <v>1517</v>
      </c>
      <c r="F24" s="1073">
        <v>3175</v>
      </c>
      <c r="G24" s="1091"/>
      <c r="H24" s="1092"/>
      <c r="I24" s="1094"/>
      <c r="J24" s="1075">
        <v>92</v>
      </c>
      <c r="K24" s="1072">
        <v>1983</v>
      </c>
      <c r="L24" s="1073">
        <v>2369</v>
      </c>
      <c r="M24" s="1071">
        <v>3</v>
      </c>
      <c r="N24" s="1072">
        <v>26</v>
      </c>
      <c r="O24" s="1074">
        <v>39</v>
      </c>
      <c r="P24" s="298"/>
      <c r="Q24" s="298"/>
      <c r="R24" s="1260"/>
      <c r="S24" s="302" t="s">
        <v>21</v>
      </c>
      <c r="T24" s="1071">
        <v>38</v>
      </c>
      <c r="U24" s="1072">
        <v>1809</v>
      </c>
      <c r="V24" s="1073">
        <v>3365</v>
      </c>
      <c r="W24" s="1071"/>
      <c r="X24" s="1072"/>
      <c r="Y24" s="1074"/>
      <c r="Z24" s="1075">
        <v>19</v>
      </c>
      <c r="AA24" s="1072">
        <v>642</v>
      </c>
      <c r="AB24" s="1145">
        <v>642</v>
      </c>
      <c r="AC24" s="1146">
        <f t="shared" si="8"/>
        <v>213</v>
      </c>
      <c r="AD24" s="1072">
        <f t="shared" si="8"/>
        <v>5977</v>
      </c>
      <c r="AE24" s="1074">
        <f t="shared" si="8"/>
        <v>9590</v>
      </c>
    </row>
    <row r="25" spans="2:31" ht="13.5" customHeight="1">
      <c r="B25" s="1217"/>
      <c r="C25" s="11" t="s">
        <v>22</v>
      </c>
      <c r="D25" s="1091">
        <v>8</v>
      </c>
      <c r="E25" s="1092">
        <v>699</v>
      </c>
      <c r="F25" s="1093">
        <v>783</v>
      </c>
      <c r="G25" s="1091"/>
      <c r="H25" s="1092"/>
      <c r="I25" s="1094"/>
      <c r="J25" s="1095">
        <v>7</v>
      </c>
      <c r="K25" s="1092">
        <v>680</v>
      </c>
      <c r="L25" s="1093">
        <v>2337</v>
      </c>
      <c r="M25" s="1091">
        <v>1</v>
      </c>
      <c r="N25" s="1092">
        <v>30</v>
      </c>
      <c r="O25" s="1094">
        <v>86</v>
      </c>
      <c r="P25" s="298"/>
      <c r="Q25" s="298"/>
      <c r="R25" s="1260"/>
      <c r="S25" s="303" t="s">
        <v>22</v>
      </c>
      <c r="T25" s="1091">
        <v>4</v>
      </c>
      <c r="U25" s="1092">
        <v>486</v>
      </c>
      <c r="V25" s="1093">
        <v>5141</v>
      </c>
      <c r="W25" s="1091">
        <v>1</v>
      </c>
      <c r="X25" s="1092">
        <v>21</v>
      </c>
      <c r="Y25" s="1094">
        <v>280</v>
      </c>
      <c r="Z25" s="1095">
        <v>11</v>
      </c>
      <c r="AA25" s="1092">
        <v>1776</v>
      </c>
      <c r="AB25" s="1152">
        <v>2008</v>
      </c>
      <c r="AC25" s="1149">
        <f t="shared" si="8"/>
        <v>32</v>
      </c>
      <c r="AD25" s="1084">
        <f t="shared" si="8"/>
        <v>3692</v>
      </c>
      <c r="AE25" s="1082">
        <f t="shared" si="8"/>
        <v>10635</v>
      </c>
    </row>
    <row r="26" spans="2:31" ht="13.5" customHeight="1">
      <c r="B26" s="1217"/>
      <c r="C26" s="71" t="s">
        <v>23</v>
      </c>
      <c r="D26" s="1071"/>
      <c r="E26" s="1072">
        <v>0</v>
      </c>
      <c r="F26" s="1073"/>
      <c r="G26" s="1071">
        <v>0</v>
      </c>
      <c r="H26" s="1072">
        <v>0</v>
      </c>
      <c r="I26" s="1074">
        <v>0</v>
      </c>
      <c r="J26" s="1102">
        <v>3</v>
      </c>
      <c r="K26" s="1103">
        <v>60</v>
      </c>
      <c r="L26" s="1104">
        <v>60</v>
      </c>
      <c r="M26" s="1071">
        <v>1</v>
      </c>
      <c r="N26" s="1072">
        <v>48</v>
      </c>
      <c r="O26" s="1074">
        <v>442</v>
      </c>
      <c r="P26" s="298"/>
      <c r="Q26" s="298"/>
      <c r="R26" s="1260"/>
      <c r="S26" s="302" t="s">
        <v>23</v>
      </c>
      <c r="T26" s="1071">
        <v>8</v>
      </c>
      <c r="U26" s="1072">
        <v>563</v>
      </c>
      <c r="V26" s="1073">
        <v>4082</v>
      </c>
      <c r="W26" s="1071"/>
      <c r="X26" s="1072"/>
      <c r="Y26" s="1074"/>
      <c r="Z26" s="1075"/>
      <c r="AA26" s="1072"/>
      <c r="AB26" s="1145"/>
      <c r="AC26" s="1149">
        <f t="shared" si="8"/>
        <v>12</v>
      </c>
      <c r="AD26" s="1084">
        <f t="shared" si="8"/>
        <v>671</v>
      </c>
      <c r="AE26" s="1082">
        <f t="shared" si="8"/>
        <v>4584</v>
      </c>
    </row>
    <row r="27" spans="2:31" ht="13.5" customHeight="1">
      <c r="B27" s="1217"/>
      <c r="C27" s="71" t="s">
        <v>24</v>
      </c>
      <c r="D27" s="1071"/>
      <c r="E27" s="1072"/>
      <c r="F27" s="1073"/>
      <c r="G27" s="1071"/>
      <c r="H27" s="1072"/>
      <c r="I27" s="1074"/>
      <c r="J27" s="1105">
        <v>6</v>
      </c>
      <c r="K27" s="1106">
        <v>343</v>
      </c>
      <c r="L27" s="1107">
        <v>343</v>
      </c>
      <c r="M27" s="1108"/>
      <c r="N27" s="1106"/>
      <c r="O27" s="1109"/>
      <c r="P27" s="298"/>
      <c r="Q27" s="298"/>
      <c r="R27" s="1260"/>
      <c r="S27" s="303" t="s">
        <v>24</v>
      </c>
      <c r="T27" s="1083"/>
      <c r="U27" s="1084"/>
      <c r="V27" s="1081"/>
      <c r="W27" s="1083">
        <v>1</v>
      </c>
      <c r="X27" s="1084"/>
      <c r="Y27" s="1082"/>
      <c r="Z27" s="1085">
        <v>15</v>
      </c>
      <c r="AA27" s="1084">
        <v>437</v>
      </c>
      <c r="AB27" s="1148">
        <v>437</v>
      </c>
      <c r="AC27" s="1149">
        <f t="shared" si="8"/>
        <v>22</v>
      </c>
      <c r="AD27" s="1084">
        <f t="shared" si="8"/>
        <v>780</v>
      </c>
      <c r="AE27" s="1082">
        <f t="shared" si="8"/>
        <v>780</v>
      </c>
    </row>
    <row r="28" spans="2:31" ht="13.5" customHeight="1">
      <c r="B28" s="1217"/>
      <c r="C28" s="71" t="s">
        <v>25</v>
      </c>
      <c r="D28" s="1071">
        <v>51</v>
      </c>
      <c r="E28" s="1072">
        <v>2083</v>
      </c>
      <c r="F28" s="1073">
        <v>6547</v>
      </c>
      <c r="G28" s="1071"/>
      <c r="H28" s="1072"/>
      <c r="I28" s="1074"/>
      <c r="J28" s="1075">
        <v>95</v>
      </c>
      <c r="K28" s="1072">
        <v>3784</v>
      </c>
      <c r="L28" s="1073">
        <v>4755</v>
      </c>
      <c r="M28" s="1071">
        <v>2</v>
      </c>
      <c r="N28" s="1072">
        <v>32</v>
      </c>
      <c r="O28" s="1074">
        <v>65</v>
      </c>
      <c r="P28" s="298"/>
      <c r="Q28" s="298"/>
      <c r="R28" s="1260"/>
      <c r="S28" s="302" t="s">
        <v>25</v>
      </c>
      <c r="T28" s="1071">
        <v>16</v>
      </c>
      <c r="U28" s="1072">
        <v>859</v>
      </c>
      <c r="V28" s="1073">
        <v>1683</v>
      </c>
      <c r="W28" s="1071"/>
      <c r="X28" s="1072"/>
      <c r="Y28" s="1074"/>
      <c r="Z28" s="1075">
        <v>143</v>
      </c>
      <c r="AA28" s="1072">
        <v>4910</v>
      </c>
      <c r="AB28" s="1145">
        <v>7527</v>
      </c>
      <c r="AC28" s="1146">
        <f t="shared" ref="AC28:AE30" si="9">SUM(D28,G28,J28,M28,T28,W28,Z28)</f>
        <v>307</v>
      </c>
      <c r="AD28" s="1072">
        <f t="shared" si="9"/>
        <v>11668</v>
      </c>
      <c r="AE28" s="1074">
        <f t="shared" si="9"/>
        <v>20577</v>
      </c>
    </row>
    <row r="29" spans="2:31" ht="13.5" customHeight="1">
      <c r="B29" s="1217"/>
      <c r="C29" s="71" t="s">
        <v>26</v>
      </c>
      <c r="D29" s="1071">
        <v>8</v>
      </c>
      <c r="E29" s="1072">
        <v>1051</v>
      </c>
      <c r="F29" s="1073">
        <v>1511</v>
      </c>
      <c r="G29" s="1071"/>
      <c r="H29" s="1072"/>
      <c r="I29" s="1074"/>
      <c r="J29" s="1075">
        <v>15</v>
      </c>
      <c r="K29" s="1072">
        <v>532</v>
      </c>
      <c r="L29" s="1073">
        <v>1910</v>
      </c>
      <c r="M29" s="1071">
        <v>1</v>
      </c>
      <c r="N29" s="1072">
        <v>13</v>
      </c>
      <c r="O29" s="1074">
        <v>46</v>
      </c>
      <c r="P29" s="298"/>
      <c r="Q29" s="298"/>
      <c r="R29" s="1260"/>
      <c r="S29" s="302" t="s">
        <v>26</v>
      </c>
      <c r="T29" s="1071">
        <v>7</v>
      </c>
      <c r="U29" s="1072">
        <v>277</v>
      </c>
      <c r="V29" s="1073">
        <v>1897</v>
      </c>
      <c r="W29" s="1071">
        <v>1</v>
      </c>
      <c r="X29" s="1072">
        <v>29</v>
      </c>
      <c r="Y29" s="1074">
        <v>45</v>
      </c>
      <c r="Z29" s="1075">
        <v>6</v>
      </c>
      <c r="AA29" s="1072">
        <v>188</v>
      </c>
      <c r="AB29" s="1145">
        <v>470</v>
      </c>
      <c r="AC29" s="1146">
        <f t="shared" si="9"/>
        <v>38</v>
      </c>
      <c r="AD29" s="1072">
        <f t="shared" si="9"/>
        <v>2090</v>
      </c>
      <c r="AE29" s="1074">
        <f>SUM(F29,I29,L29,O29,V29,Y29,AB29)</f>
        <v>5879</v>
      </c>
    </row>
    <row r="30" spans="2:31" ht="13.5" customHeight="1">
      <c r="B30" s="1217"/>
      <c r="C30" s="71" t="s">
        <v>27</v>
      </c>
      <c r="D30" s="1071">
        <v>2</v>
      </c>
      <c r="E30" s="1072">
        <v>106</v>
      </c>
      <c r="F30" s="1073">
        <v>329</v>
      </c>
      <c r="G30" s="1071"/>
      <c r="H30" s="1072"/>
      <c r="I30" s="1074"/>
      <c r="J30" s="1075">
        <v>3</v>
      </c>
      <c r="K30" s="1072">
        <v>23</v>
      </c>
      <c r="L30" s="1073">
        <v>457</v>
      </c>
      <c r="M30" s="1071"/>
      <c r="N30" s="1072"/>
      <c r="O30" s="1074"/>
      <c r="P30" s="298"/>
      <c r="Q30" s="298"/>
      <c r="R30" s="1260"/>
      <c r="S30" s="302" t="s">
        <v>27</v>
      </c>
      <c r="T30" s="1071">
        <v>3</v>
      </c>
      <c r="U30" s="1072">
        <v>153</v>
      </c>
      <c r="V30" s="1073">
        <v>2310</v>
      </c>
      <c r="W30" s="1071">
        <v>1</v>
      </c>
      <c r="X30" s="1072">
        <v>9</v>
      </c>
      <c r="Y30" s="1074">
        <v>137</v>
      </c>
      <c r="Z30" s="1075">
        <v>3</v>
      </c>
      <c r="AA30" s="1072">
        <v>671</v>
      </c>
      <c r="AB30" s="1145">
        <v>974</v>
      </c>
      <c r="AC30" s="1146">
        <f t="shared" si="9"/>
        <v>12</v>
      </c>
      <c r="AD30" s="1072">
        <f t="shared" si="9"/>
        <v>962</v>
      </c>
      <c r="AE30" s="1074">
        <f t="shared" si="9"/>
        <v>4207</v>
      </c>
    </row>
    <row r="31" spans="2:31" ht="13.5" customHeight="1">
      <c r="B31" s="1217"/>
      <c r="C31" s="68" t="s">
        <v>28</v>
      </c>
      <c r="D31" s="1083">
        <v>3</v>
      </c>
      <c r="E31" s="1072">
        <v>52</v>
      </c>
      <c r="F31" s="1081">
        <v>52</v>
      </c>
      <c r="G31" s="1083"/>
      <c r="H31" s="1072"/>
      <c r="I31" s="1082"/>
      <c r="J31" s="1085">
        <v>13</v>
      </c>
      <c r="K31" s="1072">
        <v>882</v>
      </c>
      <c r="L31" s="1081">
        <v>1175</v>
      </c>
      <c r="M31" s="1071"/>
      <c r="N31" s="1084"/>
      <c r="O31" s="1082"/>
      <c r="P31" s="306"/>
      <c r="Q31" s="306"/>
      <c r="R31" s="1260"/>
      <c r="S31" s="311" t="s">
        <v>28</v>
      </c>
      <c r="T31" s="1083">
        <v>2</v>
      </c>
      <c r="U31" s="1072">
        <v>129</v>
      </c>
      <c r="V31" s="1081">
        <v>514</v>
      </c>
      <c r="W31" s="1083"/>
      <c r="X31" s="1072"/>
      <c r="Y31" s="1082"/>
      <c r="Z31" s="1085">
        <v>4</v>
      </c>
      <c r="AA31" s="1072">
        <v>209</v>
      </c>
      <c r="AB31" s="1148">
        <v>209</v>
      </c>
      <c r="AC31" s="1146">
        <f t="shared" ref="AC31:AE33" si="10">SUM(D31,G31,J31,M31,T31,W31,Z31)</f>
        <v>22</v>
      </c>
      <c r="AD31" s="1072">
        <f t="shared" si="10"/>
        <v>1272</v>
      </c>
      <c r="AE31" s="1082">
        <f t="shared" si="10"/>
        <v>1950</v>
      </c>
    </row>
    <row r="32" spans="2:31" ht="13.5" customHeight="1">
      <c r="B32" s="1217"/>
      <c r="C32" s="11" t="s">
        <v>29</v>
      </c>
      <c r="D32" s="1083">
        <v>2</v>
      </c>
      <c r="E32" s="1084">
        <v>37</v>
      </c>
      <c r="F32" s="1081">
        <v>188</v>
      </c>
      <c r="G32" s="1083"/>
      <c r="H32" s="1084"/>
      <c r="I32" s="1082"/>
      <c r="J32" s="1085">
        <v>1</v>
      </c>
      <c r="K32" s="1084">
        <v>22</v>
      </c>
      <c r="L32" s="1081">
        <v>79</v>
      </c>
      <c r="M32" s="1083"/>
      <c r="N32" s="1084"/>
      <c r="O32" s="1082"/>
      <c r="P32" s="298"/>
      <c r="Q32" s="298"/>
      <c r="R32" s="1260"/>
      <c r="S32" s="303" t="s">
        <v>29</v>
      </c>
      <c r="T32" s="1083">
        <v>1</v>
      </c>
      <c r="U32" s="1084">
        <v>48</v>
      </c>
      <c r="V32" s="1081">
        <v>210</v>
      </c>
      <c r="W32" s="1083"/>
      <c r="X32" s="1084"/>
      <c r="Y32" s="1082"/>
      <c r="Z32" s="1085"/>
      <c r="AA32" s="1084"/>
      <c r="AB32" s="1148"/>
      <c r="AC32" s="1149">
        <f t="shared" si="10"/>
        <v>4</v>
      </c>
      <c r="AD32" s="1084">
        <f t="shared" si="10"/>
        <v>107</v>
      </c>
      <c r="AE32" s="1082">
        <f t="shared" si="10"/>
        <v>477</v>
      </c>
    </row>
    <row r="33" spans="2:31" ht="13.5" customHeight="1">
      <c r="B33" s="1217"/>
      <c r="C33" s="71" t="s">
        <v>30</v>
      </c>
      <c r="D33" s="1071">
        <v>7</v>
      </c>
      <c r="E33" s="1072">
        <v>191</v>
      </c>
      <c r="F33" s="1073">
        <v>359</v>
      </c>
      <c r="G33" s="1071">
        <v>0</v>
      </c>
      <c r="H33" s="1072">
        <v>0</v>
      </c>
      <c r="I33" s="1074">
        <v>0</v>
      </c>
      <c r="J33" s="1075">
        <v>9</v>
      </c>
      <c r="K33" s="1072">
        <v>153</v>
      </c>
      <c r="L33" s="1073">
        <v>439</v>
      </c>
      <c r="M33" s="1071">
        <v>0</v>
      </c>
      <c r="N33" s="1072">
        <v>0</v>
      </c>
      <c r="O33" s="1074">
        <v>0</v>
      </c>
      <c r="P33" s="298"/>
      <c r="Q33" s="298"/>
      <c r="R33" s="1260"/>
      <c r="S33" s="302" t="s">
        <v>30</v>
      </c>
      <c r="T33" s="1071">
        <v>3</v>
      </c>
      <c r="U33" s="1072">
        <v>388</v>
      </c>
      <c r="V33" s="1073">
        <v>1163</v>
      </c>
      <c r="W33" s="1071">
        <v>0</v>
      </c>
      <c r="X33" s="1072">
        <v>0</v>
      </c>
      <c r="Y33" s="1074">
        <v>0</v>
      </c>
      <c r="Z33" s="1075">
        <v>7</v>
      </c>
      <c r="AA33" s="1072">
        <v>311</v>
      </c>
      <c r="AB33" s="1145">
        <v>311</v>
      </c>
      <c r="AC33" s="1146">
        <f t="shared" si="10"/>
        <v>26</v>
      </c>
      <c r="AD33" s="1072">
        <f t="shared" si="10"/>
        <v>1043</v>
      </c>
      <c r="AE33" s="1074">
        <f t="shared" si="10"/>
        <v>2272</v>
      </c>
    </row>
    <row r="34" spans="2:31" ht="13.5" customHeight="1">
      <c r="B34" s="1217"/>
      <c r="C34" s="71" t="s">
        <v>31</v>
      </c>
      <c r="D34" s="1091">
        <v>9</v>
      </c>
      <c r="E34" s="1092">
        <v>375</v>
      </c>
      <c r="F34" s="1093">
        <v>375</v>
      </c>
      <c r="G34" s="1091"/>
      <c r="H34" s="1092"/>
      <c r="I34" s="1094"/>
      <c r="J34" s="1095">
        <v>4</v>
      </c>
      <c r="K34" s="1092">
        <v>107</v>
      </c>
      <c r="L34" s="1093">
        <v>107</v>
      </c>
      <c r="M34" s="1091"/>
      <c r="N34" s="1092"/>
      <c r="O34" s="1094"/>
      <c r="P34" s="298"/>
      <c r="Q34" s="298"/>
      <c r="R34" s="1260"/>
      <c r="S34" s="302" t="s">
        <v>31</v>
      </c>
      <c r="T34" s="1091"/>
      <c r="U34" s="1092"/>
      <c r="V34" s="1093"/>
      <c r="W34" s="1091"/>
      <c r="X34" s="1092"/>
      <c r="Y34" s="1094"/>
      <c r="Z34" s="1095"/>
      <c r="AA34" s="1092"/>
      <c r="AB34" s="1152"/>
      <c r="AC34" s="1146">
        <f t="shared" si="2"/>
        <v>13</v>
      </c>
      <c r="AD34" s="1072">
        <f t="shared" si="3"/>
        <v>482</v>
      </c>
      <c r="AE34" s="1074">
        <f t="shared" si="4"/>
        <v>482</v>
      </c>
    </row>
    <row r="35" spans="2:31" ht="13.5" customHeight="1">
      <c r="B35" s="1217"/>
      <c r="C35" s="71" t="s">
        <v>32</v>
      </c>
      <c r="D35" s="1071">
        <v>11</v>
      </c>
      <c r="E35" s="1072">
        <v>211</v>
      </c>
      <c r="F35" s="1073">
        <v>223</v>
      </c>
      <c r="G35" s="1071">
        <v>0</v>
      </c>
      <c r="H35" s="1072"/>
      <c r="I35" s="1074">
        <v>0</v>
      </c>
      <c r="J35" s="1075">
        <v>50</v>
      </c>
      <c r="K35" s="1072">
        <v>1114</v>
      </c>
      <c r="L35" s="1073">
        <v>2675</v>
      </c>
      <c r="M35" s="1071">
        <v>2</v>
      </c>
      <c r="N35" s="1072">
        <v>62</v>
      </c>
      <c r="O35" s="1074">
        <v>262</v>
      </c>
      <c r="P35" s="298"/>
      <c r="Q35" s="298"/>
      <c r="R35" s="1260"/>
      <c r="S35" s="302" t="s">
        <v>32</v>
      </c>
      <c r="T35" s="1071">
        <v>5</v>
      </c>
      <c r="U35" s="1072">
        <v>1071</v>
      </c>
      <c r="V35" s="1073">
        <v>1071</v>
      </c>
      <c r="W35" s="1071">
        <v>0</v>
      </c>
      <c r="X35" s="1072">
        <v>0</v>
      </c>
      <c r="Y35" s="1074">
        <v>0</v>
      </c>
      <c r="Z35" s="1075"/>
      <c r="AA35" s="1072"/>
      <c r="AB35" s="1145"/>
      <c r="AC35" s="1146">
        <f t="shared" si="2"/>
        <v>68</v>
      </c>
      <c r="AD35" s="1072">
        <f t="shared" si="3"/>
        <v>2458</v>
      </c>
      <c r="AE35" s="1074">
        <f t="shared" si="4"/>
        <v>4231</v>
      </c>
    </row>
    <row r="36" spans="2:31" ht="13.5" customHeight="1">
      <c r="B36" s="1217"/>
      <c r="C36" s="71" t="s">
        <v>33</v>
      </c>
      <c r="D36" s="1071">
        <v>7</v>
      </c>
      <c r="E36" s="1072">
        <v>150</v>
      </c>
      <c r="F36" s="1073">
        <v>1655</v>
      </c>
      <c r="G36" s="1071"/>
      <c r="H36" s="1072"/>
      <c r="I36" s="1074"/>
      <c r="J36" s="1075">
        <v>18</v>
      </c>
      <c r="K36" s="1072">
        <v>379</v>
      </c>
      <c r="L36" s="1073">
        <v>582</v>
      </c>
      <c r="M36" s="1071"/>
      <c r="N36" s="1072"/>
      <c r="O36" s="1074"/>
      <c r="P36" s="298"/>
      <c r="Q36" s="298"/>
      <c r="R36" s="1260"/>
      <c r="S36" s="302" t="s">
        <v>33</v>
      </c>
      <c r="T36" s="1071"/>
      <c r="U36" s="1072"/>
      <c r="V36" s="1073"/>
      <c r="W36" s="1071"/>
      <c r="X36" s="1072"/>
      <c r="Y36" s="1074"/>
      <c r="Z36" s="1075">
        <v>3</v>
      </c>
      <c r="AA36" s="1072">
        <v>52</v>
      </c>
      <c r="AB36" s="1145">
        <v>108</v>
      </c>
      <c r="AC36" s="1146">
        <f t="shared" si="2"/>
        <v>28</v>
      </c>
      <c r="AD36" s="1072">
        <f t="shared" si="3"/>
        <v>581</v>
      </c>
      <c r="AE36" s="1074">
        <f t="shared" si="4"/>
        <v>2345</v>
      </c>
    </row>
    <row r="37" spans="2:31" ht="13.5" customHeight="1">
      <c r="B37" s="1217"/>
      <c r="C37" s="11" t="s">
        <v>34</v>
      </c>
      <c r="D37" s="1083">
        <v>15</v>
      </c>
      <c r="E37" s="1084">
        <v>1353</v>
      </c>
      <c r="F37" s="1081">
        <v>3743</v>
      </c>
      <c r="G37" s="1083">
        <v>0</v>
      </c>
      <c r="H37" s="1084">
        <v>0</v>
      </c>
      <c r="I37" s="1082">
        <v>0</v>
      </c>
      <c r="J37" s="1085">
        <v>23</v>
      </c>
      <c r="K37" s="1084">
        <v>501</v>
      </c>
      <c r="L37" s="1081">
        <v>518</v>
      </c>
      <c r="M37" s="1083">
        <v>0</v>
      </c>
      <c r="N37" s="1084">
        <v>0</v>
      </c>
      <c r="O37" s="1082">
        <v>0</v>
      </c>
      <c r="P37" s="298"/>
      <c r="Q37" s="298"/>
      <c r="R37" s="1260"/>
      <c r="S37" s="303" t="s">
        <v>34</v>
      </c>
      <c r="T37" s="1083">
        <v>13</v>
      </c>
      <c r="U37" s="1084">
        <v>1156</v>
      </c>
      <c r="V37" s="1081">
        <v>1400</v>
      </c>
      <c r="W37" s="1083">
        <v>0</v>
      </c>
      <c r="X37" s="1084">
        <v>0</v>
      </c>
      <c r="Y37" s="1082">
        <v>0</v>
      </c>
      <c r="Z37" s="1085">
        <v>6</v>
      </c>
      <c r="AA37" s="1084">
        <v>1308</v>
      </c>
      <c r="AB37" s="1148">
        <v>1397</v>
      </c>
      <c r="AC37" s="1149">
        <f>SUM(D37,G37,J37,M37,T37,W37,Z37)</f>
        <v>57</v>
      </c>
      <c r="AD37" s="1084">
        <f t="shared" si="3"/>
        <v>4318</v>
      </c>
      <c r="AE37" s="1082">
        <f t="shared" si="4"/>
        <v>7058</v>
      </c>
    </row>
    <row r="38" spans="2:31" ht="13.5" customHeight="1">
      <c r="B38" s="1217"/>
      <c r="C38" s="71" t="s">
        <v>35</v>
      </c>
      <c r="D38" s="1071">
        <v>3</v>
      </c>
      <c r="E38" s="1072">
        <v>81</v>
      </c>
      <c r="F38" s="1073">
        <v>334</v>
      </c>
      <c r="G38" s="1071">
        <v>0</v>
      </c>
      <c r="H38" s="1072">
        <v>0</v>
      </c>
      <c r="I38" s="1074">
        <v>0</v>
      </c>
      <c r="J38" s="1075">
        <v>3</v>
      </c>
      <c r="K38" s="1072">
        <v>81</v>
      </c>
      <c r="L38" s="1073">
        <v>227</v>
      </c>
      <c r="M38" s="1071">
        <v>0</v>
      </c>
      <c r="N38" s="1072"/>
      <c r="O38" s="1074"/>
      <c r="P38" s="298"/>
      <c r="Q38" s="298"/>
      <c r="R38" s="1260"/>
      <c r="S38" s="302" t="s">
        <v>35</v>
      </c>
      <c r="T38" s="1071">
        <v>1</v>
      </c>
      <c r="U38" s="1072">
        <v>323</v>
      </c>
      <c r="V38" s="1073">
        <v>544</v>
      </c>
      <c r="W38" s="1071"/>
      <c r="X38" s="1072"/>
      <c r="Y38" s="1074"/>
      <c r="Z38" s="1075">
        <v>5</v>
      </c>
      <c r="AA38" s="1072">
        <v>163</v>
      </c>
      <c r="AB38" s="1145">
        <v>372</v>
      </c>
      <c r="AC38" s="1146">
        <f t="shared" ref="AC38:AC40" si="11">SUM(D38,G38,J38,M38,T38,W38,Z38)</f>
        <v>12</v>
      </c>
      <c r="AD38" s="1072">
        <f t="shared" si="3"/>
        <v>648</v>
      </c>
      <c r="AE38" s="1074">
        <f t="shared" si="4"/>
        <v>1477</v>
      </c>
    </row>
    <row r="39" spans="2:31" ht="13.5" customHeight="1">
      <c r="B39" s="1217"/>
      <c r="C39" s="71" t="s">
        <v>36</v>
      </c>
      <c r="D39" s="1071">
        <v>5</v>
      </c>
      <c r="E39" s="1072">
        <v>379</v>
      </c>
      <c r="F39" s="1073">
        <v>4157</v>
      </c>
      <c r="G39" s="1071"/>
      <c r="H39" s="1072"/>
      <c r="I39" s="1074"/>
      <c r="J39" s="1075">
        <v>8</v>
      </c>
      <c r="K39" s="1072">
        <v>53</v>
      </c>
      <c r="L39" s="1073">
        <v>143</v>
      </c>
      <c r="M39" s="1071"/>
      <c r="N39" s="1072"/>
      <c r="O39" s="1074"/>
      <c r="P39" s="298"/>
      <c r="Q39" s="298"/>
      <c r="R39" s="1260"/>
      <c r="S39" s="302" t="s">
        <v>36</v>
      </c>
      <c r="T39" s="1071"/>
      <c r="U39" s="1072"/>
      <c r="V39" s="1073"/>
      <c r="W39" s="1071"/>
      <c r="X39" s="1072"/>
      <c r="Y39" s="1074"/>
      <c r="Z39" s="1075">
        <v>3</v>
      </c>
      <c r="AA39" s="1072">
        <v>277</v>
      </c>
      <c r="AB39" s="1145">
        <v>277</v>
      </c>
      <c r="AC39" s="1146">
        <f t="shared" si="11"/>
        <v>16</v>
      </c>
      <c r="AD39" s="1072">
        <f t="shared" si="3"/>
        <v>709</v>
      </c>
      <c r="AE39" s="1074">
        <f t="shared" si="4"/>
        <v>4577</v>
      </c>
    </row>
    <row r="40" spans="2:31" ht="13.5" customHeight="1">
      <c r="B40" s="1218"/>
      <c r="C40" s="19" t="s">
        <v>37</v>
      </c>
      <c r="D40" s="1110">
        <v>1</v>
      </c>
      <c r="E40" s="1111">
        <v>10</v>
      </c>
      <c r="F40" s="1112">
        <v>10</v>
      </c>
      <c r="G40" s="1110">
        <v>0</v>
      </c>
      <c r="H40" s="1111">
        <v>0</v>
      </c>
      <c r="I40" s="1113">
        <v>0</v>
      </c>
      <c r="J40" s="1114">
        <v>1</v>
      </c>
      <c r="K40" s="1111">
        <v>30</v>
      </c>
      <c r="L40" s="1112">
        <v>30</v>
      </c>
      <c r="M40" s="1110"/>
      <c r="N40" s="1111"/>
      <c r="O40" s="1113"/>
      <c r="P40" s="298"/>
      <c r="Q40" s="298"/>
      <c r="R40" s="1261"/>
      <c r="S40" s="307" t="s">
        <v>37</v>
      </c>
      <c r="T40" s="1110"/>
      <c r="U40" s="1111"/>
      <c r="V40" s="1112"/>
      <c r="W40" s="1110"/>
      <c r="X40" s="1111"/>
      <c r="Y40" s="1113"/>
      <c r="Z40" s="1114"/>
      <c r="AA40" s="1111"/>
      <c r="AB40" s="1161"/>
      <c r="AC40" s="1154">
        <f t="shared" si="11"/>
        <v>2</v>
      </c>
      <c r="AD40" s="1111">
        <f t="shared" si="3"/>
        <v>40</v>
      </c>
      <c r="AE40" s="1113">
        <f t="shared" si="4"/>
        <v>40</v>
      </c>
    </row>
    <row r="41" spans="2:31" ht="13.5" customHeight="1">
      <c r="B41" s="1216" t="s">
        <v>38</v>
      </c>
      <c r="C41" s="18" t="s">
        <v>39</v>
      </c>
      <c r="D41" s="1115">
        <v>9</v>
      </c>
      <c r="E41" s="1116">
        <v>210</v>
      </c>
      <c r="F41" s="1117">
        <v>726</v>
      </c>
      <c r="G41" s="1115"/>
      <c r="H41" s="1116"/>
      <c r="I41" s="1118"/>
      <c r="J41" s="1119">
        <v>337</v>
      </c>
      <c r="K41" s="1116">
        <v>9681</v>
      </c>
      <c r="L41" s="1117">
        <v>20201</v>
      </c>
      <c r="M41" s="1115">
        <v>0</v>
      </c>
      <c r="N41" s="1116">
        <v>0</v>
      </c>
      <c r="O41" s="1118">
        <v>0</v>
      </c>
      <c r="P41" s="306"/>
      <c r="Q41" s="306"/>
      <c r="R41" s="1259" t="s">
        <v>38</v>
      </c>
      <c r="S41" s="299" t="s">
        <v>39</v>
      </c>
      <c r="T41" s="1115"/>
      <c r="U41" s="1116"/>
      <c r="V41" s="1117"/>
      <c r="W41" s="1115">
        <v>0</v>
      </c>
      <c r="X41" s="1116">
        <v>0</v>
      </c>
      <c r="Y41" s="1118">
        <v>0</v>
      </c>
      <c r="Z41" s="1119"/>
      <c r="AA41" s="1116"/>
      <c r="AB41" s="1162"/>
      <c r="AC41" s="1144">
        <v>346</v>
      </c>
      <c r="AD41" s="1067">
        <v>9891</v>
      </c>
      <c r="AE41" s="1069">
        <v>20927</v>
      </c>
    </row>
    <row r="42" spans="2:31" ht="13.5" customHeight="1">
      <c r="B42" s="1217"/>
      <c r="C42" s="68" t="s">
        <v>40</v>
      </c>
      <c r="D42" s="1071">
        <v>47</v>
      </c>
      <c r="E42" s="1072">
        <v>390</v>
      </c>
      <c r="F42" s="1081">
        <v>1258</v>
      </c>
      <c r="G42" s="1071"/>
      <c r="H42" s="1072"/>
      <c r="I42" s="1082"/>
      <c r="J42" s="1075">
        <v>195</v>
      </c>
      <c r="K42" s="1072">
        <v>1897</v>
      </c>
      <c r="L42" s="1081">
        <v>10168</v>
      </c>
      <c r="M42" s="1071">
        <v>2</v>
      </c>
      <c r="N42" s="1072">
        <v>9</v>
      </c>
      <c r="O42" s="1082">
        <v>18</v>
      </c>
      <c r="P42" s="306"/>
      <c r="Q42" s="306"/>
      <c r="R42" s="1260"/>
      <c r="S42" s="311" t="s">
        <v>40</v>
      </c>
      <c r="T42" s="1071">
        <v>36</v>
      </c>
      <c r="U42" s="1072">
        <v>599</v>
      </c>
      <c r="V42" s="1081">
        <v>5934</v>
      </c>
      <c r="W42" s="1071"/>
      <c r="X42" s="1072"/>
      <c r="Y42" s="1082"/>
      <c r="Z42" s="1075">
        <v>95</v>
      </c>
      <c r="AA42" s="1072">
        <v>4376</v>
      </c>
      <c r="AB42" s="1148">
        <v>4376</v>
      </c>
      <c r="AC42" s="1146">
        <f t="shared" ref="AC42:AE44" si="12">SUM(D42,G42,J42,M42,T42,W42,Z42)</f>
        <v>375</v>
      </c>
      <c r="AD42" s="1072">
        <f t="shared" si="12"/>
        <v>7271</v>
      </c>
      <c r="AE42" s="1082">
        <f t="shared" si="12"/>
        <v>21754</v>
      </c>
    </row>
    <row r="43" spans="2:31" ht="13.5" customHeight="1">
      <c r="B43" s="1217"/>
      <c r="C43" s="71" t="s">
        <v>41</v>
      </c>
      <c r="D43" s="1071">
        <v>11</v>
      </c>
      <c r="E43" s="1072">
        <v>805</v>
      </c>
      <c r="F43" s="1073">
        <v>2663</v>
      </c>
      <c r="G43" s="1071">
        <v>0</v>
      </c>
      <c r="H43" s="1072">
        <v>0</v>
      </c>
      <c r="I43" s="1074">
        <v>0</v>
      </c>
      <c r="J43" s="1075">
        <v>36</v>
      </c>
      <c r="K43" s="1072">
        <v>1008</v>
      </c>
      <c r="L43" s="1073">
        <v>4951</v>
      </c>
      <c r="M43" s="1071">
        <v>1</v>
      </c>
      <c r="N43" s="1072">
        <v>76</v>
      </c>
      <c r="O43" s="1074">
        <v>91</v>
      </c>
      <c r="P43" s="298"/>
      <c r="Q43" s="298"/>
      <c r="R43" s="1260"/>
      <c r="S43" s="302" t="s">
        <v>41</v>
      </c>
      <c r="T43" s="1071">
        <v>6</v>
      </c>
      <c r="U43" s="1072">
        <v>288</v>
      </c>
      <c r="V43" s="1073">
        <v>756</v>
      </c>
      <c r="W43" s="1071">
        <v>0</v>
      </c>
      <c r="X43" s="1072">
        <v>0</v>
      </c>
      <c r="Y43" s="1074">
        <v>0</v>
      </c>
      <c r="Z43" s="1075">
        <v>1</v>
      </c>
      <c r="AA43" s="1072">
        <v>40</v>
      </c>
      <c r="AB43" s="1145">
        <v>77</v>
      </c>
      <c r="AC43" s="1146">
        <f t="shared" si="12"/>
        <v>55</v>
      </c>
      <c r="AD43" s="1072">
        <f t="shared" si="12"/>
        <v>2217</v>
      </c>
      <c r="AE43" s="1074">
        <f t="shared" si="12"/>
        <v>8538</v>
      </c>
    </row>
    <row r="44" spans="2:31" ht="13.5" customHeight="1">
      <c r="B44" s="1217"/>
      <c r="C44" s="71" t="s">
        <v>42</v>
      </c>
      <c r="D44" s="1071">
        <v>2</v>
      </c>
      <c r="E44" s="1072">
        <v>27</v>
      </c>
      <c r="F44" s="1073">
        <v>27</v>
      </c>
      <c r="G44" s="1071"/>
      <c r="H44" s="1072"/>
      <c r="I44" s="1074"/>
      <c r="J44" s="1075">
        <v>7</v>
      </c>
      <c r="K44" s="1072">
        <v>2768</v>
      </c>
      <c r="L44" s="1073">
        <v>2768</v>
      </c>
      <c r="M44" s="1071"/>
      <c r="N44" s="1072"/>
      <c r="O44" s="1074"/>
      <c r="P44" s="298"/>
      <c r="Q44" s="298"/>
      <c r="R44" s="1260"/>
      <c r="S44" s="302" t="s">
        <v>42</v>
      </c>
      <c r="T44" s="1071"/>
      <c r="U44" s="1072"/>
      <c r="V44" s="1073"/>
      <c r="W44" s="1071"/>
      <c r="X44" s="1072"/>
      <c r="Y44" s="1074"/>
      <c r="Z44" s="1075"/>
      <c r="AA44" s="1072"/>
      <c r="AB44" s="1145"/>
      <c r="AC44" s="1147">
        <f t="shared" si="12"/>
        <v>9</v>
      </c>
      <c r="AD44" s="1072">
        <f t="shared" si="12"/>
        <v>2795</v>
      </c>
      <c r="AE44" s="1074">
        <f t="shared" si="12"/>
        <v>2795</v>
      </c>
    </row>
    <row r="45" spans="2:31" ht="13.5" customHeight="1">
      <c r="B45" s="1217"/>
      <c r="C45" s="11" t="s">
        <v>43</v>
      </c>
      <c r="D45" s="1091">
        <v>3</v>
      </c>
      <c r="E45" s="1092">
        <v>414</v>
      </c>
      <c r="F45" s="1093">
        <v>446</v>
      </c>
      <c r="G45" s="1091"/>
      <c r="H45" s="1092"/>
      <c r="I45" s="1094"/>
      <c r="J45" s="1095">
        <v>13</v>
      </c>
      <c r="K45" s="1092">
        <v>381</v>
      </c>
      <c r="L45" s="1093">
        <v>689</v>
      </c>
      <c r="M45" s="1091">
        <v>1</v>
      </c>
      <c r="N45" s="1092">
        <v>26</v>
      </c>
      <c r="O45" s="1094">
        <v>77</v>
      </c>
      <c r="P45" s="298"/>
      <c r="Q45" s="298"/>
      <c r="R45" s="1260"/>
      <c r="S45" s="303" t="s">
        <v>43</v>
      </c>
      <c r="T45" s="1091">
        <v>1</v>
      </c>
      <c r="U45" s="1092">
        <v>365</v>
      </c>
      <c r="V45" s="1093">
        <v>365</v>
      </c>
      <c r="W45" s="1091"/>
      <c r="X45" s="1092"/>
      <c r="Y45" s="1094"/>
      <c r="Z45" s="1095">
        <v>30</v>
      </c>
      <c r="AA45" s="1092">
        <v>1457</v>
      </c>
      <c r="AB45" s="1152">
        <v>1457</v>
      </c>
      <c r="AC45" s="1163">
        <f t="shared" ref="AC45:AE68" si="13">SUM(D45,G45,J45,M45,T45,W45,Z45)</f>
        <v>48</v>
      </c>
      <c r="AD45" s="1084">
        <f t="shared" ref="AD45:AD68" si="14">SUM(E45,H45,K45,N45,U45,X45,AA45)</f>
        <v>2643</v>
      </c>
      <c r="AE45" s="1082">
        <f t="shared" ref="AE45:AE68" si="15">SUM(F45,I45,L45,O45,V45,Y45,AB45)</f>
        <v>3034</v>
      </c>
    </row>
    <row r="46" spans="2:31" ht="13.5" customHeight="1">
      <c r="B46" s="1217"/>
      <c r="C46" s="71" t="s">
        <v>44</v>
      </c>
      <c r="D46" s="1071">
        <v>10</v>
      </c>
      <c r="E46" s="1072">
        <v>512</v>
      </c>
      <c r="F46" s="1073">
        <v>3362</v>
      </c>
      <c r="G46" s="1071"/>
      <c r="H46" s="1072"/>
      <c r="I46" s="1074"/>
      <c r="J46" s="1075">
        <v>20</v>
      </c>
      <c r="K46" s="1072">
        <v>952</v>
      </c>
      <c r="L46" s="1073">
        <v>2554</v>
      </c>
      <c r="M46" s="1071"/>
      <c r="N46" s="1072"/>
      <c r="O46" s="1074"/>
      <c r="P46" s="298"/>
      <c r="Q46" s="298"/>
      <c r="R46" s="1260"/>
      <c r="S46" s="302" t="s">
        <v>44</v>
      </c>
      <c r="T46" s="1071"/>
      <c r="U46" s="1072"/>
      <c r="V46" s="1073"/>
      <c r="W46" s="1071"/>
      <c r="X46" s="1072"/>
      <c r="Y46" s="1074"/>
      <c r="Z46" s="1075"/>
      <c r="AA46" s="1072"/>
      <c r="AB46" s="1145"/>
      <c r="AC46" s="1146">
        <f t="shared" si="13"/>
        <v>30</v>
      </c>
      <c r="AD46" s="1072">
        <f t="shared" si="14"/>
        <v>1464</v>
      </c>
      <c r="AE46" s="1074">
        <f t="shared" si="15"/>
        <v>5916</v>
      </c>
    </row>
    <row r="47" spans="2:31" ht="13.5" customHeight="1">
      <c r="B47" s="1217"/>
      <c r="C47" s="71" t="s">
        <v>45</v>
      </c>
      <c r="D47" s="1091">
        <v>7</v>
      </c>
      <c r="E47" s="1092">
        <v>111</v>
      </c>
      <c r="F47" s="1093">
        <v>847</v>
      </c>
      <c r="G47" s="1091"/>
      <c r="H47" s="1092"/>
      <c r="I47" s="1094"/>
      <c r="J47" s="1095">
        <v>100</v>
      </c>
      <c r="K47" s="1092">
        <v>1579</v>
      </c>
      <c r="L47" s="1093">
        <v>32713</v>
      </c>
      <c r="M47" s="1091">
        <v>4</v>
      </c>
      <c r="N47" s="1092">
        <v>43</v>
      </c>
      <c r="O47" s="1094">
        <v>723</v>
      </c>
      <c r="P47" s="298"/>
      <c r="Q47" s="298"/>
      <c r="R47" s="1260"/>
      <c r="S47" s="302" t="s">
        <v>45</v>
      </c>
      <c r="T47" s="1091">
        <v>4</v>
      </c>
      <c r="U47" s="1092">
        <v>141</v>
      </c>
      <c r="V47" s="1093">
        <v>1235</v>
      </c>
      <c r="W47" s="1091"/>
      <c r="X47" s="1092"/>
      <c r="Y47" s="1094"/>
      <c r="Z47" s="1095">
        <v>12</v>
      </c>
      <c r="AA47" s="1092">
        <v>359</v>
      </c>
      <c r="AB47" s="1152">
        <v>824</v>
      </c>
      <c r="AC47" s="1146">
        <f t="shared" si="13"/>
        <v>127</v>
      </c>
      <c r="AD47" s="1072">
        <f t="shared" si="14"/>
        <v>2233</v>
      </c>
      <c r="AE47" s="1074">
        <f t="shared" si="15"/>
        <v>36342</v>
      </c>
    </row>
    <row r="48" spans="2:31" ht="13.5" customHeight="1">
      <c r="B48" s="1217"/>
      <c r="C48" s="11" t="s">
        <v>46</v>
      </c>
      <c r="D48" s="1083">
        <v>68</v>
      </c>
      <c r="E48" s="1072">
        <v>2079</v>
      </c>
      <c r="F48" s="1081">
        <v>5716</v>
      </c>
      <c r="G48" s="1083"/>
      <c r="H48" s="1072"/>
      <c r="I48" s="1082"/>
      <c r="J48" s="1085">
        <v>474</v>
      </c>
      <c r="K48" s="1072">
        <v>6127</v>
      </c>
      <c r="L48" s="1081">
        <v>72924</v>
      </c>
      <c r="M48" s="1071">
        <v>123</v>
      </c>
      <c r="N48" s="1084">
        <v>493</v>
      </c>
      <c r="O48" s="1082">
        <v>9330</v>
      </c>
      <c r="P48" s="306"/>
      <c r="Q48" s="306"/>
      <c r="R48" s="1260"/>
      <c r="S48" s="303" t="s">
        <v>46</v>
      </c>
      <c r="T48" s="1083">
        <v>9</v>
      </c>
      <c r="U48" s="1072">
        <v>310</v>
      </c>
      <c r="V48" s="1081">
        <v>6053</v>
      </c>
      <c r="W48" s="1083">
        <v>6</v>
      </c>
      <c r="X48" s="1072">
        <v>1</v>
      </c>
      <c r="Y48" s="1082">
        <v>17</v>
      </c>
      <c r="Z48" s="1164"/>
      <c r="AA48" s="1165"/>
      <c r="AB48" s="1166"/>
      <c r="AC48" s="1146">
        <v>680</v>
      </c>
      <c r="AD48" s="1072">
        <v>9010</v>
      </c>
      <c r="AE48" s="1082">
        <v>94040</v>
      </c>
    </row>
    <row r="49" spans="2:41" ht="13.5" customHeight="1">
      <c r="B49" s="1217"/>
      <c r="C49" s="71" t="s">
        <v>47</v>
      </c>
      <c r="D49" s="1091">
        <v>10</v>
      </c>
      <c r="E49" s="1092">
        <v>135</v>
      </c>
      <c r="F49" s="1093">
        <v>204</v>
      </c>
      <c r="G49" s="1091">
        <v>0</v>
      </c>
      <c r="H49" s="1092">
        <v>0</v>
      </c>
      <c r="I49" s="1094">
        <v>0</v>
      </c>
      <c r="J49" s="1095">
        <v>10</v>
      </c>
      <c r="K49" s="1092">
        <v>570</v>
      </c>
      <c r="L49" s="1093">
        <v>750</v>
      </c>
      <c r="M49" s="1091">
        <v>0</v>
      </c>
      <c r="N49" s="1092">
        <v>0</v>
      </c>
      <c r="O49" s="1094">
        <v>0</v>
      </c>
      <c r="P49" s="298"/>
      <c r="Q49" s="298"/>
      <c r="R49" s="1260"/>
      <c r="S49" s="302" t="s">
        <v>47</v>
      </c>
      <c r="T49" s="1091">
        <v>0</v>
      </c>
      <c r="U49" s="1092">
        <v>0</v>
      </c>
      <c r="V49" s="1093">
        <v>0</v>
      </c>
      <c r="W49" s="1091">
        <v>0</v>
      </c>
      <c r="X49" s="1092">
        <v>0</v>
      </c>
      <c r="Y49" s="1094">
        <v>0</v>
      </c>
      <c r="Z49" s="1095">
        <v>0</v>
      </c>
      <c r="AA49" s="1092">
        <v>0</v>
      </c>
      <c r="AB49" s="1152">
        <v>0</v>
      </c>
      <c r="AC49" s="1146">
        <f t="shared" si="13"/>
        <v>20</v>
      </c>
      <c r="AD49" s="1072">
        <f t="shared" si="13"/>
        <v>705</v>
      </c>
      <c r="AE49" s="1074">
        <f t="shared" si="13"/>
        <v>954</v>
      </c>
    </row>
    <row r="50" spans="2:41" ht="13.5" customHeight="1">
      <c r="B50" s="1217"/>
      <c r="C50" s="11" t="s">
        <v>48</v>
      </c>
      <c r="D50" s="1083">
        <v>15</v>
      </c>
      <c r="E50" s="1084">
        <v>42</v>
      </c>
      <c r="F50" s="1081">
        <v>622</v>
      </c>
      <c r="G50" s="1083"/>
      <c r="H50" s="1084"/>
      <c r="I50" s="1082"/>
      <c r="J50" s="1085">
        <v>46</v>
      </c>
      <c r="K50" s="1084">
        <v>197</v>
      </c>
      <c r="L50" s="1081">
        <v>671</v>
      </c>
      <c r="M50" s="1083"/>
      <c r="N50" s="1084"/>
      <c r="O50" s="1082"/>
      <c r="P50" s="298"/>
      <c r="Q50" s="298"/>
      <c r="R50" s="1260"/>
      <c r="S50" s="303" t="s">
        <v>48</v>
      </c>
      <c r="T50" s="1083">
        <v>10</v>
      </c>
      <c r="U50" s="1084">
        <v>102</v>
      </c>
      <c r="V50" s="1081">
        <v>551</v>
      </c>
      <c r="W50" s="1083"/>
      <c r="X50" s="1084"/>
      <c r="Y50" s="1082"/>
      <c r="Z50" s="1085"/>
      <c r="AA50" s="1084"/>
      <c r="AB50" s="1148"/>
      <c r="AC50" s="1149">
        <f t="shared" si="13"/>
        <v>71</v>
      </c>
      <c r="AD50" s="1084">
        <f t="shared" si="13"/>
        <v>341</v>
      </c>
      <c r="AE50" s="1082">
        <f t="shared" si="13"/>
        <v>1844</v>
      </c>
    </row>
    <row r="51" spans="2:41" ht="13.5" customHeight="1">
      <c r="B51" s="1217"/>
      <c r="C51" s="68" t="s">
        <v>49</v>
      </c>
      <c r="D51" s="1071">
        <v>5</v>
      </c>
      <c r="E51" s="1072">
        <v>91</v>
      </c>
      <c r="F51" s="1081">
        <v>119</v>
      </c>
      <c r="G51" s="1071"/>
      <c r="H51" s="1072"/>
      <c r="I51" s="1082"/>
      <c r="J51" s="1075">
        <v>7</v>
      </c>
      <c r="K51" s="1072">
        <v>71</v>
      </c>
      <c r="L51" s="1081">
        <v>78</v>
      </c>
      <c r="M51" s="1071">
        <v>0</v>
      </c>
      <c r="N51" s="1072">
        <v>0</v>
      </c>
      <c r="O51" s="1082">
        <v>0</v>
      </c>
      <c r="P51" s="306"/>
      <c r="Q51" s="306"/>
      <c r="R51" s="1260"/>
      <c r="S51" s="311" t="s">
        <v>49</v>
      </c>
      <c r="T51" s="1071"/>
      <c r="U51" s="1072"/>
      <c r="V51" s="1081"/>
      <c r="W51" s="1071">
        <v>0</v>
      </c>
      <c r="X51" s="1072">
        <v>0</v>
      </c>
      <c r="Y51" s="1082">
        <v>0</v>
      </c>
      <c r="Z51" s="1075">
        <v>0</v>
      </c>
      <c r="AA51" s="1072">
        <v>0</v>
      </c>
      <c r="AB51" s="1148">
        <v>0</v>
      </c>
      <c r="AC51" s="1146">
        <f t="shared" si="13"/>
        <v>12</v>
      </c>
      <c r="AD51" s="1072">
        <f t="shared" si="13"/>
        <v>162</v>
      </c>
      <c r="AE51" s="1082">
        <f t="shared" si="13"/>
        <v>197</v>
      </c>
    </row>
    <row r="52" spans="2:41" ht="13.5" customHeight="1">
      <c r="B52" s="1218"/>
      <c r="C52" s="72" t="s">
        <v>50</v>
      </c>
      <c r="D52" s="1120"/>
      <c r="E52" s="1121"/>
      <c r="F52" s="1122"/>
      <c r="G52" s="1120"/>
      <c r="H52" s="1121"/>
      <c r="I52" s="1123"/>
      <c r="J52" s="1124">
        <v>3</v>
      </c>
      <c r="K52" s="1121">
        <v>82</v>
      </c>
      <c r="L52" s="1122">
        <v>82</v>
      </c>
      <c r="M52" s="1120"/>
      <c r="N52" s="1121"/>
      <c r="O52" s="1123"/>
      <c r="P52" s="298"/>
      <c r="Q52" s="298"/>
      <c r="R52" s="1261"/>
      <c r="S52" s="312" t="s">
        <v>50</v>
      </c>
      <c r="T52" s="1120"/>
      <c r="U52" s="1121"/>
      <c r="V52" s="1122"/>
      <c r="W52" s="1120"/>
      <c r="X52" s="1121"/>
      <c r="Y52" s="1123"/>
      <c r="Z52" s="1124">
        <v>3</v>
      </c>
      <c r="AA52" s="1121">
        <v>148</v>
      </c>
      <c r="AB52" s="1167">
        <v>148</v>
      </c>
      <c r="AC52" s="1168">
        <f t="shared" si="13"/>
        <v>6</v>
      </c>
      <c r="AD52" s="1126">
        <f t="shared" si="13"/>
        <v>230</v>
      </c>
      <c r="AE52" s="1128">
        <f t="shared" si="13"/>
        <v>230</v>
      </c>
    </row>
    <row r="53" spans="2:41" ht="13.5" customHeight="1">
      <c r="B53" s="1216" t="s">
        <v>51</v>
      </c>
      <c r="C53" s="70" t="s">
        <v>52</v>
      </c>
      <c r="D53" s="1066">
        <v>63</v>
      </c>
      <c r="E53" s="1067">
        <v>1138</v>
      </c>
      <c r="F53" s="1068">
        <v>2524</v>
      </c>
      <c r="G53" s="1066">
        <v>0</v>
      </c>
      <c r="H53" s="1067">
        <v>0</v>
      </c>
      <c r="I53" s="1069">
        <v>0</v>
      </c>
      <c r="J53" s="1070">
        <v>205</v>
      </c>
      <c r="K53" s="1067">
        <v>3458</v>
      </c>
      <c r="L53" s="1068">
        <v>8957</v>
      </c>
      <c r="M53" s="1066">
        <v>38</v>
      </c>
      <c r="N53" s="1067">
        <v>288</v>
      </c>
      <c r="O53" s="1069">
        <v>846</v>
      </c>
      <c r="P53" s="298"/>
      <c r="Q53" s="298"/>
      <c r="R53" s="1259" t="s">
        <v>51</v>
      </c>
      <c r="S53" s="313" t="s">
        <v>52</v>
      </c>
      <c r="T53" s="1066">
        <v>52</v>
      </c>
      <c r="U53" s="1067">
        <v>1015</v>
      </c>
      <c r="V53" s="1068">
        <v>2827</v>
      </c>
      <c r="W53" s="1066">
        <v>0</v>
      </c>
      <c r="X53" s="1067">
        <v>0</v>
      </c>
      <c r="Y53" s="1069">
        <v>0</v>
      </c>
      <c r="Z53" s="1070">
        <v>56</v>
      </c>
      <c r="AA53" s="1067">
        <v>1055</v>
      </c>
      <c r="AB53" s="1156">
        <v>2896</v>
      </c>
      <c r="AC53" s="1144">
        <f t="shared" si="13"/>
        <v>414</v>
      </c>
      <c r="AD53" s="1067">
        <f t="shared" si="13"/>
        <v>6954</v>
      </c>
      <c r="AE53" s="1069">
        <f t="shared" si="13"/>
        <v>18050</v>
      </c>
    </row>
    <row r="54" spans="2:41" ht="13.5" customHeight="1">
      <c r="B54" s="1217"/>
      <c r="C54" s="11" t="s">
        <v>53</v>
      </c>
      <c r="D54" s="1091">
        <v>2</v>
      </c>
      <c r="E54" s="1092">
        <v>33</v>
      </c>
      <c r="F54" s="1093">
        <v>123</v>
      </c>
      <c r="G54" s="1091">
        <v>0</v>
      </c>
      <c r="H54" s="1092"/>
      <c r="I54" s="1094"/>
      <c r="J54" s="1095">
        <v>67</v>
      </c>
      <c r="K54" s="1092">
        <v>1179</v>
      </c>
      <c r="L54" s="1093">
        <v>3404</v>
      </c>
      <c r="M54" s="1091">
        <v>7</v>
      </c>
      <c r="N54" s="1092">
        <v>135</v>
      </c>
      <c r="O54" s="1094">
        <v>177</v>
      </c>
      <c r="P54" s="298"/>
      <c r="Q54" s="298"/>
      <c r="R54" s="1260"/>
      <c r="S54" s="303" t="s">
        <v>53</v>
      </c>
      <c r="T54" s="1091">
        <v>3</v>
      </c>
      <c r="U54" s="1092">
        <v>364</v>
      </c>
      <c r="V54" s="1093">
        <v>2444</v>
      </c>
      <c r="W54" s="1091">
        <v>0</v>
      </c>
      <c r="X54" s="1092"/>
      <c r="Y54" s="1094"/>
      <c r="Z54" s="1095">
        <v>0</v>
      </c>
      <c r="AA54" s="1092"/>
      <c r="AB54" s="1152"/>
      <c r="AC54" s="1149">
        <f t="shared" si="13"/>
        <v>79</v>
      </c>
      <c r="AD54" s="1084">
        <f t="shared" si="14"/>
        <v>1711</v>
      </c>
      <c r="AE54" s="1082">
        <f t="shared" si="15"/>
        <v>6148</v>
      </c>
    </row>
    <row r="55" spans="2:41" ht="13.5" customHeight="1">
      <c r="B55" s="1217"/>
      <c r="C55" s="71" t="s">
        <v>54</v>
      </c>
      <c r="D55" s="1071">
        <v>52</v>
      </c>
      <c r="E55" s="1072">
        <v>2357</v>
      </c>
      <c r="F55" s="1073">
        <v>3123</v>
      </c>
      <c r="G55" s="1071">
        <v>0</v>
      </c>
      <c r="H55" s="1072">
        <v>0</v>
      </c>
      <c r="I55" s="1074">
        <v>0</v>
      </c>
      <c r="J55" s="1075">
        <v>145</v>
      </c>
      <c r="K55" s="1072">
        <f>371+127+4520</f>
        <v>5018</v>
      </c>
      <c r="L55" s="1073">
        <f>411+543+5310</f>
        <v>6264</v>
      </c>
      <c r="M55" s="1071">
        <v>3</v>
      </c>
      <c r="N55" s="1072">
        <v>124</v>
      </c>
      <c r="O55" s="1074">
        <v>124</v>
      </c>
      <c r="P55" s="298"/>
      <c r="Q55" s="298"/>
      <c r="R55" s="1260"/>
      <c r="S55" s="302" t="s">
        <v>54</v>
      </c>
      <c r="T55" s="1071">
        <v>3</v>
      </c>
      <c r="U55" s="1072">
        <v>121</v>
      </c>
      <c r="V55" s="1073">
        <v>553</v>
      </c>
      <c r="W55" s="1071">
        <v>0</v>
      </c>
      <c r="X55" s="1072">
        <v>0</v>
      </c>
      <c r="Y55" s="1074">
        <v>0</v>
      </c>
      <c r="Z55" s="1075">
        <f>2+3+23</f>
        <v>28</v>
      </c>
      <c r="AA55" s="1072">
        <f>388+325+778</f>
        <v>1491</v>
      </c>
      <c r="AB55" s="1145">
        <f>388+1883+979</f>
        <v>3250</v>
      </c>
      <c r="AC55" s="1146">
        <f t="shared" si="13"/>
        <v>231</v>
      </c>
      <c r="AD55" s="1072">
        <f t="shared" si="14"/>
        <v>9111</v>
      </c>
      <c r="AE55" s="1074">
        <f t="shared" si="15"/>
        <v>13314</v>
      </c>
    </row>
    <row r="56" spans="2:41" ht="13.5" customHeight="1">
      <c r="B56" s="1217"/>
      <c r="C56" s="71" t="s">
        <v>55</v>
      </c>
      <c r="D56" s="1071">
        <v>17</v>
      </c>
      <c r="E56" s="1072">
        <v>680</v>
      </c>
      <c r="F56" s="1073">
        <v>2766</v>
      </c>
      <c r="G56" s="1071"/>
      <c r="H56" s="1072"/>
      <c r="I56" s="1074"/>
      <c r="J56" s="1075">
        <v>85</v>
      </c>
      <c r="K56" s="1072">
        <v>1907</v>
      </c>
      <c r="L56" s="1073">
        <v>2881</v>
      </c>
      <c r="M56" s="1071">
        <v>13</v>
      </c>
      <c r="N56" s="1072">
        <v>173</v>
      </c>
      <c r="O56" s="1074">
        <v>448</v>
      </c>
      <c r="P56" s="298"/>
      <c r="Q56" s="298"/>
      <c r="R56" s="1260"/>
      <c r="S56" s="302" t="s">
        <v>55</v>
      </c>
      <c r="T56" s="1071">
        <v>9</v>
      </c>
      <c r="U56" s="1072">
        <v>922</v>
      </c>
      <c r="V56" s="1073">
        <v>6265</v>
      </c>
      <c r="W56" s="1071"/>
      <c r="X56" s="1072"/>
      <c r="Y56" s="1074"/>
      <c r="Z56" s="1075">
        <v>12</v>
      </c>
      <c r="AA56" s="1072">
        <v>363</v>
      </c>
      <c r="AB56" s="1145">
        <v>447</v>
      </c>
      <c r="AC56" s="1146">
        <f t="shared" si="13"/>
        <v>136</v>
      </c>
      <c r="AD56" s="1072">
        <f t="shared" si="14"/>
        <v>4045</v>
      </c>
      <c r="AE56" s="1074">
        <f t="shared" si="15"/>
        <v>12807</v>
      </c>
    </row>
    <row r="57" spans="2:41" ht="13.5" customHeight="1">
      <c r="B57" s="1217"/>
      <c r="C57" s="71" t="s">
        <v>56</v>
      </c>
      <c r="D57" s="1071">
        <v>295</v>
      </c>
      <c r="E57" s="1072">
        <v>30250</v>
      </c>
      <c r="F57" s="1073">
        <v>31365</v>
      </c>
      <c r="G57" s="1071">
        <v>33</v>
      </c>
      <c r="H57" s="1072">
        <v>2094</v>
      </c>
      <c r="I57" s="1074">
        <v>2356</v>
      </c>
      <c r="J57" s="1075">
        <v>119</v>
      </c>
      <c r="K57" s="1072">
        <v>3285</v>
      </c>
      <c r="L57" s="1073">
        <v>5276</v>
      </c>
      <c r="M57" s="1071">
        <v>6</v>
      </c>
      <c r="N57" s="1072">
        <v>234</v>
      </c>
      <c r="O57" s="1074">
        <v>598</v>
      </c>
      <c r="P57" s="298"/>
      <c r="Q57" s="298"/>
      <c r="R57" s="1260"/>
      <c r="S57" s="302" t="s">
        <v>56</v>
      </c>
      <c r="T57" s="1071">
        <v>27</v>
      </c>
      <c r="U57" s="1072">
        <v>1699</v>
      </c>
      <c r="V57" s="1073">
        <v>4104</v>
      </c>
      <c r="W57" s="1071">
        <v>0</v>
      </c>
      <c r="X57" s="1072">
        <v>0</v>
      </c>
      <c r="Y57" s="1074">
        <v>0</v>
      </c>
      <c r="Z57" s="1075">
        <v>42</v>
      </c>
      <c r="AA57" s="1072">
        <v>1199</v>
      </c>
      <c r="AB57" s="1145">
        <v>3634</v>
      </c>
      <c r="AC57" s="1146">
        <f t="shared" si="13"/>
        <v>522</v>
      </c>
      <c r="AD57" s="1072">
        <f t="shared" si="14"/>
        <v>38761</v>
      </c>
      <c r="AE57" s="1074">
        <f t="shared" si="15"/>
        <v>47333</v>
      </c>
    </row>
    <row r="58" spans="2:41" ht="13.5" customHeight="1">
      <c r="B58" s="1217"/>
      <c r="C58" s="71" t="s">
        <v>57</v>
      </c>
      <c r="D58" s="1071">
        <v>11</v>
      </c>
      <c r="E58" s="1072">
        <v>244</v>
      </c>
      <c r="F58" s="1073">
        <v>265</v>
      </c>
      <c r="G58" s="1071"/>
      <c r="H58" s="1072"/>
      <c r="I58" s="1074"/>
      <c r="J58" s="1075">
        <f>1+46</f>
        <v>47</v>
      </c>
      <c r="K58" s="1072">
        <f>29+989</f>
        <v>1018</v>
      </c>
      <c r="L58" s="1073">
        <f>864+2712</f>
        <v>3576</v>
      </c>
      <c r="M58" s="1071"/>
      <c r="N58" s="1072"/>
      <c r="O58" s="1074"/>
      <c r="P58" s="298"/>
      <c r="Q58" s="298"/>
      <c r="R58" s="1260"/>
      <c r="S58" s="302" t="s">
        <v>57</v>
      </c>
      <c r="T58" s="1071">
        <f>1+3</f>
        <v>4</v>
      </c>
      <c r="U58" s="1072">
        <f>192+119</f>
        <v>311</v>
      </c>
      <c r="V58" s="1073">
        <f>3627+150</f>
        <v>3777</v>
      </c>
      <c r="W58" s="1071"/>
      <c r="X58" s="1072"/>
      <c r="Y58" s="1074"/>
      <c r="Z58" s="1075">
        <f>5+1</f>
        <v>6</v>
      </c>
      <c r="AA58" s="1072">
        <f>149+53</f>
        <v>202</v>
      </c>
      <c r="AB58" s="1145">
        <f>562+320</f>
        <v>882</v>
      </c>
      <c r="AC58" s="1146">
        <f t="shared" si="13"/>
        <v>68</v>
      </c>
      <c r="AD58" s="1072">
        <f t="shared" si="14"/>
        <v>1775</v>
      </c>
      <c r="AE58" s="1074">
        <f t="shared" si="15"/>
        <v>8500</v>
      </c>
    </row>
    <row r="59" spans="2:41" ht="13.5" customHeight="1">
      <c r="B59" s="1217"/>
      <c r="C59" s="71" t="s">
        <v>58</v>
      </c>
      <c r="D59" s="1071">
        <v>18</v>
      </c>
      <c r="E59" s="1072">
        <v>973</v>
      </c>
      <c r="F59" s="1073">
        <v>1009</v>
      </c>
      <c r="G59" s="1071"/>
      <c r="H59" s="1072"/>
      <c r="I59" s="1074"/>
      <c r="J59" s="1075">
        <v>33</v>
      </c>
      <c r="K59" s="1072">
        <v>635</v>
      </c>
      <c r="L59" s="1073">
        <v>1877</v>
      </c>
      <c r="M59" s="1071"/>
      <c r="N59" s="1072"/>
      <c r="O59" s="1074"/>
      <c r="P59" s="298"/>
      <c r="Q59" s="298"/>
      <c r="R59" s="1260"/>
      <c r="S59" s="302" t="s">
        <v>58</v>
      </c>
      <c r="T59" s="1071"/>
      <c r="U59" s="1072"/>
      <c r="V59" s="1073"/>
      <c r="W59" s="1071"/>
      <c r="X59" s="1072"/>
      <c r="Y59" s="1074"/>
      <c r="Z59" s="1075">
        <v>83</v>
      </c>
      <c r="AA59" s="1072">
        <v>4013</v>
      </c>
      <c r="AB59" s="1145">
        <v>4526</v>
      </c>
      <c r="AC59" s="1146">
        <f t="shared" si="13"/>
        <v>134</v>
      </c>
      <c r="AD59" s="1072">
        <f t="shared" si="14"/>
        <v>5621</v>
      </c>
      <c r="AE59" s="1074">
        <f t="shared" si="15"/>
        <v>7412</v>
      </c>
    </row>
    <row r="60" spans="2:41" ht="13.5" customHeight="1">
      <c r="B60" s="1217"/>
      <c r="C60" s="71" t="s">
        <v>59</v>
      </c>
      <c r="D60" s="1071">
        <v>2</v>
      </c>
      <c r="E60" s="1072">
        <v>22</v>
      </c>
      <c r="F60" s="1073">
        <v>624</v>
      </c>
      <c r="G60" s="1071">
        <v>0</v>
      </c>
      <c r="H60" s="1072">
        <v>0</v>
      </c>
      <c r="I60" s="1074">
        <v>0</v>
      </c>
      <c r="J60" s="1075">
        <v>3</v>
      </c>
      <c r="K60" s="1072">
        <v>923</v>
      </c>
      <c r="L60" s="1073">
        <v>956</v>
      </c>
      <c r="M60" s="1071">
        <v>0</v>
      </c>
      <c r="N60" s="1072">
        <v>0</v>
      </c>
      <c r="O60" s="1074">
        <v>0</v>
      </c>
      <c r="P60" s="298"/>
      <c r="Q60" s="298"/>
      <c r="R60" s="1260"/>
      <c r="S60" s="302" t="s">
        <v>59</v>
      </c>
      <c r="T60" s="1071">
        <v>5</v>
      </c>
      <c r="U60" s="1072">
        <v>148</v>
      </c>
      <c r="V60" s="1073">
        <v>530</v>
      </c>
      <c r="W60" s="1071">
        <v>0</v>
      </c>
      <c r="X60" s="1072">
        <v>0</v>
      </c>
      <c r="Y60" s="1074">
        <v>0</v>
      </c>
      <c r="Z60" s="1075">
        <v>13</v>
      </c>
      <c r="AA60" s="1072">
        <v>2074</v>
      </c>
      <c r="AB60" s="1145">
        <v>2074</v>
      </c>
      <c r="AC60" s="1146">
        <f>SUM(D60,G60,J60,M60,T60,W60,Z60)</f>
        <v>23</v>
      </c>
      <c r="AD60" s="1072">
        <f>SUM(E60,H60,K60,N60,U60,X60,AA60)</f>
        <v>3167</v>
      </c>
      <c r="AE60" s="1074">
        <f>SUM(F60,I60,L60,O60,V60,Y60,AB60)</f>
        <v>4184</v>
      </c>
      <c r="AF60" s="22"/>
      <c r="AG60" s="22"/>
      <c r="AH60" s="22"/>
      <c r="AI60" s="22"/>
      <c r="AJ60" s="22"/>
      <c r="AK60" s="22"/>
      <c r="AL60" s="22"/>
      <c r="AM60" s="22"/>
      <c r="AN60" s="22"/>
      <c r="AO60" s="23"/>
    </row>
    <row r="61" spans="2:41" ht="13.5" customHeight="1">
      <c r="B61" s="1217"/>
      <c r="C61" s="71" t="s">
        <v>60</v>
      </c>
      <c r="D61" s="1091">
        <v>2</v>
      </c>
      <c r="E61" s="1092">
        <v>162</v>
      </c>
      <c r="F61" s="1093">
        <v>162</v>
      </c>
      <c r="G61" s="1091"/>
      <c r="H61" s="1092"/>
      <c r="I61" s="1094"/>
      <c r="J61" s="1095">
        <v>1</v>
      </c>
      <c r="K61" s="1092">
        <v>24</v>
      </c>
      <c r="L61" s="1093">
        <v>255</v>
      </c>
      <c r="M61" s="1091"/>
      <c r="N61" s="1092"/>
      <c r="O61" s="1094"/>
      <c r="P61" s="298"/>
      <c r="Q61" s="298"/>
      <c r="R61" s="1260"/>
      <c r="S61" s="302" t="s">
        <v>60</v>
      </c>
      <c r="T61" s="1091"/>
      <c r="U61" s="1092"/>
      <c r="V61" s="1093"/>
      <c r="W61" s="1091"/>
      <c r="X61" s="1092"/>
      <c r="Y61" s="1094"/>
      <c r="Z61" s="1095">
        <v>206</v>
      </c>
      <c r="AA61" s="1092">
        <v>2072</v>
      </c>
      <c r="AB61" s="1152">
        <v>2869</v>
      </c>
      <c r="AC61" s="1146">
        <f t="shared" si="13"/>
        <v>209</v>
      </c>
      <c r="AD61" s="1072">
        <f t="shared" si="14"/>
        <v>2258</v>
      </c>
      <c r="AE61" s="1074">
        <f t="shared" si="15"/>
        <v>3286</v>
      </c>
    </row>
    <row r="62" spans="2:41" ht="13.5" customHeight="1">
      <c r="B62" s="1217"/>
      <c r="C62" s="71" t="s">
        <v>61</v>
      </c>
      <c r="D62" s="1071">
        <v>7</v>
      </c>
      <c r="E62" s="1072">
        <v>201</v>
      </c>
      <c r="F62" s="1073">
        <v>201</v>
      </c>
      <c r="G62" s="1071">
        <v>0</v>
      </c>
      <c r="H62" s="1072">
        <v>0</v>
      </c>
      <c r="I62" s="1074">
        <v>0</v>
      </c>
      <c r="J62" s="1075">
        <v>31</v>
      </c>
      <c r="K62" s="1072">
        <v>1946</v>
      </c>
      <c r="L62" s="1073">
        <v>2021</v>
      </c>
      <c r="M62" s="1071"/>
      <c r="N62" s="1072"/>
      <c r="O62" s="1074"/>
      <c r="P62" s="298"/>
      <c r="Q62" s="298"/>
      <c r="R62" s="1260"/>
      <c r="S62" s="302" t="s">
        <v>61</v>
      </c>
      <c r="T62" s="1071"/>
      <c r="U62" s="1072"/>
      <c r="V62" s="1073"/>
      <c r="W62" s="1071"/>
      <c r="X62" s="1072"/>
      <c r="Y62" s="1074"/>
      <c r="Z62" s="1075">
        <v>2</v>
      </c>
      <c r="AA62" s="1072">
        <v>282</v>
      </c>
      <c r="AB62" s="1145">
        <v>282</v>
      </c>
      <c r="AC62" s="1146">
        <f t="shared" si="13"/>
        <v>40</v>
      </c>
      <c r="AD62" s="1072">
        <f t="shared" si="14"/>
        <v>2429</v>
      </c>
      <c r="AE62" s="1074">
        <f t="shared" si="15"/>
        <v>2504</v>
      </c>
    </row>
    <row r="63" spans="2:41" ht="13.5" customHeight="1">
      <c r="B63" s="1217"/>
      <c r="C63" s="71" t="s">
        <v>62</v>
      </c>
      <c r="D63" s="1091"/>
      <c r="E63" s="1092"/>
      <c r="F63" s="1093"/>
      <c r="G63" s="1091"/>
      <c r="H63" s="1092"/>
      <c r="I63" s="1094"/>
      <c r="J63" s="1095">
        <v>2</v>
      </c>
      <c r="K63" s="1092">
        <v>317</v>
      </c>
      <c r="L63" s="1093">
        <v>460</v>
      </c>
      <c r="M63" s="1091"/>
      <c r="N63" s="1092"/>
      <c r="O63" s="1094"/>
      <c r="P63" s="298"/>
      <c r="Q63" s="298"/>
      <c r="R63" s="1260"/>
      <c r="S63" s="302" t="s">
        <v>62</v>
      </c>
      <c r="T63" s="1091"/>
      <c r="U63" s="1092"/>
      <c r="V63" s="1093"/>
      <c r="W63" s="1091"/>
      <c r="X63" s="1092"/>
      <c r="Y63" s="1094"/>
      <c r="Z63" s="1095">
        <v>1</v>
      </c>
      <c r="AA63" s="1092">
        <v>79</v>
      </c>
      <c r="AB63" s="1152">
        <v>79</v>
      </c>
      <c r="AC63" s="1146">
        <f t="shared" si="13"/>
        <v>3</v>
      </c>
      <c r="AD63" s="1072">
        <f t="shared" si="14"/>
        <v>396</v>
      </c>
      <c r="AE63" s="1074">
        <f t="shared" si="15"/>
        <v>539</v>
      </c>
    </row>
    <row r="64" spans="2:41" ht="13.5" customHeight="1">
      <c r="B64" s="1217"/>
      <c r="C64" s="71" t="s">
        <v>63</v>
      </c>
      <c r="D64" s="1071">
        <v>21</v>
      </c>
      <c r="E64" s="1072">
        <v>14663</v>
      </c>
      <c r="F64" s="1073">
        <v>15065</v>
      </c>
      <c r="G64" s="1071"/>
      <c r="H64" s="1072"/>
      <c r="I64" s="1074"/>
      <c r="J64" s="1075">
        <v>102</v>
      </c>
      <c r="K64" s="1072">
        <v>4440</v>
      </c>
      <c r="L64" s="1073">
        <v>5835</v>
      </c>
      <c r="M64" s="1071"/>
      <c r="N64" s="1072"/>
      <c r="O64" s="1074"/>
      <c r="P64" s="298"/>
      <c r="Q64" s="298"/>
      <c r="R64" s="1260"/>
      <c r="S64" s="302" t="s">
        <v>63</v>
      </c>
      <c r="T64" s="1071"/>
      <c r="U64" s="1072"/>
      <c r="V64" s="1073"/>
      <c r="W64" s="1071"/>
      <c r="X64" s="1072"/>
      <c r="Y64" s="1074"/>
      <c r="Z64" s="1075">
        <v>8</v>
      </c>
      <c r="AA64" s="1072">
        <v>207</v>
      </c>
      <c r="AB64" s="1145">
        <v>303</v>
      </c>
      <c r="AC64" s="1146">
        <f t="shared" si="13"/>
        <v>131</v>
      </c>
      <c r="AD64" s="1072">
        <f t="shared" si="14"/>
        <v>19310</v>
      </c>
      <c r="AE64" s="1074">
        <f t="shared" si="15"/>
        <v>21203</v>
      </c>
    </row>
    <row r="65" spans="2:31" ht="13.5" customHeight="1">
      <c r="B65" s="1217"/>
      <c r="C65" s="71" t="s">
        <v>64</v>
      </c>
      <c r="D65" s="1071">
        <v>1</v>
      </c>
      <c r="E65" s="1072">
        <v>41</v>
      </c>
      <c r="F65" s="1073">
        <v>154</v>
      </c>
      <c r="G65" s="1071"/>
      <c r="H65" s="1072"/>
      <c r="I65" s="1074"/>
      <c r="J65" s="1075"/>
      <c r="K65" s="1072"/>
      <c r="L65" s="1073"/>
      <c r="M65" s="1071"/>
      <c r="N65" s="1072"/>
      <c r="O65" s="1074"/>
      <c r="P65" s="298"/>
      <c r="Q65" s="298"/>
      <c r="R65" s="1260"/>
      <c r="S65" s="302" t="s">
        <v>64</v>
      </c>
      <c r="T65" s="1071">
        <v>1</v>
      </c>
      <c r="U65" s="1072">
        <v>307</v>
      </c>
      <c r="V65" s="1073">
        <v>1293</v>
      </c>
      <c r="W65" s="1071"/>
      <c r="X65" s="1072"/>
      <c r="Y65" s="1074"/>
      <c r="Z65" s="1075"/>
      <c r="AA65" s="1072"/>
      <c r="AB65" s="1145"/>
      <c r="AC65" s="1146">
        <f t="shared" si="13"/>
        <v>2</v>
      </c>
      <c r="AD65" s="1072">
        <f t="shared" si="14"/>
        <v>348</v>
      </c>
      <c r="AE65" s="1074">
        <f t="shared" si="15"/>
        <v>1447</v>
      </c>
    </row>
    <row r="66" spans="2:31" ht="13.5" customHeight="1">
      <c r="B66" s="1217"/>
      <c r="C66" s="71" t="s">
        <v>65</v>
      </c>
      <c r="D66" s="1091">
        <v>42</v>
      </c>
      <c r="E66" s="1092">
        <v>43</v>
      </c>
      <c r="F66" s="1093">
        <v>324</v>
      </c>
      <c r="G66" s="1091"/>
      <c r="H66" s="1092"/>
      <c r="I66" s="1094"/>
      <c r="J66" s="1095">
        <v>0</v>
      </c>
      <c r="K66" s="1092">
        <v>0</v>
      </c>
      <c r="L66" s="1093">
        <v>0</v>
      </c>
      <c r="M66" s="1091">
        <v>10</v>
      </c>
      <c r="N66" s="1092">
        <v>12</v>
      </c>
      <c r="O66" s="1094">
        <v>85</v>
      </c>
      <c r="P66" s="298"/>
      <c r="Q66" s="298"/>
      <c r="R66" s="1260"/>
      <c r="S66" s="302" t="s">
        <v>65</v>
      </c>
      <c r="T66" s="1091">
        <v>3</v>
      </c>
      <c r="U66" s="1092">
        <v>14</v>
      </c>
      <c r="V66" s="1093">
        <v>25</v>
      </c>
      <c r="W66" s="1091">
        <v>0</v>
      </c>
      <c r="X66" s="1092">
        <v>0</v>
      </c>
      <c r="Y66" s="1094">
        <v>0</v>
      </c>
      <c r="Z66" s="1095">
        <v>0</v>
      </c>
      <c r="AA66" s="1092">
        <v>0</v>
      </c>
      <c r="AB66" s="1152">
        <v>0</v>
      </c>
      <c r="AC66" s="1146">
        <f t="shared" si="13"/>
        <v>55</v>
      </c>
      <c r="AD66" s="1072">
        <f t="shared" si="14"/>
        <v>69</v>
      </c>
      <c r="AE66" s="1074">
        <f t="shared" si="15"/>
        <v>434</v>
      </c>
    </row>
    <row r="67" spans="2:31" ht="13.5" customHeight="1">
      <c r="B67" s="1218"/>
      <c r="C67" s="72" t="s">
        <v>66</v>
      </c>
      <c r="D67" s="1125">
        <v>2</v>
      </c>
      <c r="E67" s="1126">
        <v>51</v>
      </c>
      <c r="F67" s="1127">
        <v>1553</v>
      </c>
      <c r="G67" s="1125"/>
      <c r="H67" s="1126"/>
      <c r="I67" s="1128"/>
      <c r="J67" s="1129">
        <v>5</v>
      </c>
      <c r="K67" s="1126">
        <v>832</v>
      </c>
      <c r="L67" s="1127">
        <v>1185</v>
      </c>
      <c r="M67" s="1125"/>
      <c r="N67" s="1126"/>
      <c r="O67" s="1128"/>
      <c r="P67" s="298"/>
      <c r="Q67" s="298"/>
      <c r="R67" s="1261"/>
      <c r="S67" s="312" t="s">
        <v>66</v>
      </c>
      <c r="T67" s="1125"/>
      <c r="U67" s="1126"/>
      <c r="V67" s="1127"/>
      <c r="W67" s="1125"/>
      <c r="X67" s="1126"/>
      <c r="Y67" s="1128"/>
      <c r="Z67" s="1129"/>
      <c r="AA67" s="1126"/>
      <c r="AB67" s="1169"/>
      <c r="AC67" s="1168">
        <f t="shared" si="13"/>
        <v>7</v>
      </c>
      <c r="AD67" s="1126">
        <f t="shared" si="14"/>
        <v>883</v>
      </c>
      <c r="AE67" s="1128">
        <f t="shared" si="15"/>
        <v>2738</v>
      </c>
    </row>
    <row r="68" spans="2:31" ht="13.5" customHeight="1">
      <c r="B68" s="1222" t="s">
        <v>67</v>
      </c>
      <c r="C68" s="1238"/>
      <c r="D68" s="1130">
        <f>SUM(D5:D67)</f>
        <v>2113</v>
      </c>
      <c r="E68" s="1131">
        <f>SUM(E5:E67)</f>
        <v>102884</v>
      </c>
      <c r="F68" s="1132">
        <f>SUM(F5:F67)</f>
        <v>220219</v>
      </c>
      <c r="G68" s="1130">
        <f t="shared" ref="G68:AB68" si="16">SUM(G5:G67)</f>
        <v>58</v>
      </c>
      <c r="H68" s="1131">
        <f t="shared" si="16"/>
        <v>2343</v>
      </c>
      <c r="I68" s="1132">
        <f t="shared" si="16"/>
        <v>2952</v>
      </c>
      <c r="J68" s="1130">
        <f t="shared" si="16"/>
        <v>4834</v>
      </c>
      <c r="K68" s="1131">
        <f t="shared" si="16"/>
        <v>134589</v>
      </c>
      <c r="L68" s="1132">
        <f t="shared" si="16"/>
        <v>362921</v>
      </c>
      <c r="M68" s="1133">
        <f t="shared" si="16"/>
        <v>379</v>
      </c>
      <c r="N68" s="1134">
        <f t="shared" si="16"/>
        <v>3869</v>
      </c>
      <c r="O68" s="1135">
        <f t="shared" si="16"/>
        <v>17415</v>
      </c>
      <c r="P68" s="298"/>
      <c r="Q68" s="298"/>
      <c r="R68" s="1257" t="s">
        <v>67</v>
      </c>
      <c r="S68" s="1262"/>
      <c r="T68" s="1130">
        <f t="shared" si="16"/>
        <v>957</v>
      </c>
      <c r="U68" s="1131">
        <f t="shared" si="16"/>
        <v>41830</v>
      </c>
      <c r="V68" s="1132">
        <f t="shared" si="16"/>
        <v>191923</v>
      </c>
      <c r="W68" s="1130">
        <f t="shared" si="16"/>
        <v>57</v>
      </c>
      <c r="X68" s="1131">
        <f t="shared" si="16"/>
        <v>2447</v>
      </c>
      <c r="Y68" s="1132">
        <f t="shared" si="16"/>
        <v>4849</v>
      </c>
      <c r="Z68" s="1130">
        <f t="shared" si="16"/>
        <v>2203</v>
      </c>
      <c r="AA68" s="1131">
        <f t="shared" si="16"/>
        <v>98129</v>
      </c>
      <c r="AB68" s="1170">
        <f t="shared" si="16"/>
        <v>155734</v>
      </c>
      <c r="AC68" s="1171">
        <f t="shared" si="13"/>
        <v>10601</v>
      </c>
      <c r="AD68" s="1131">
        <f t="shared" si="14"/>
        <v>386091</v>
      </c>
      <c r="AE68" s="1135">
        <f t="shared" si="15"/>
        <v>956013</v>
      </c>
    </row>
    <row r="69" spans="2:31" ht="13.5" customHeight="1">
      <c r="B69" s="6" t="s">
        <v>197</v>
      </c>
      <c r="C69" s="6"/>
      <c r="D69" s="6"/>
      <c r="E69" s="1263" t="s">
        <v>1923</v>
      </c>
      <c r="F69" s="1263"/>
      <c r="G69" s="1263"/>
      <c r="H69" s="1263"/>
      <c r="I69" s="1263"/>
      <c r="J69" s="1263"/>
      <c r="K69" s="1263"/>
      <c r="L69" s="1263"/>
      <c r="M69" s="1263"/>
      <c r="N69" s="1263"/>
      <c r="O69" s="1263"/>
      <c r="R69" s="6" t="s">
        <v>199</v>
      </c>
      <c r="S69" s="6"/>
      <c r="T69" s="6" t="s">
        <v>200</v>
      </c>
      <c r="U69" s="6"/>
      <c r="V69" s="62"/>
      <c r="W69" s="62"/>
      <c r="X69" s="62"/>
      <c r="Y69" s="62"/>
      <c r="Z69" s="62"/>
      <c r="AA69" s="62"/>
      <c r="AB69" s="62"/>
      <c r="AC69" s="62"/>
      <c r="AD69" s="62"/>
      <c r="AE69" s="62"/>
    </row>
    <row r="70" spans="2:31" ht="13.5" customHeight="1">
      <c r="B70" s="6"/>
      <c r="C70" s="6"/>
      <c r="D70" s="6"/>
      <c r="E70" s="1264"/>
      <c r="F70" s="1264"/>
      <c r="G70" s="1264"/>
      <c r="H70" s="1264"/>
      <c r="I70" s="1264"/>
      <c r="J70" s="1264"/>
      <c r="K70" s="1264"/>
      <c r="L70" s="1264"/>
      <c r="M70" s="1264"/>
      <c r="N70" s="1264"/>
      <c r="O70" s="1264"/>
      <c r="R70" s="6" t="s">
        <v>201</v>
      </c>
      <c r="S70" s="6"/>
      <c r="T70" s="6" t="s">
        <v>202</v>
      </c>
      <c r="U70" s="6"/>
      <c r="V70" s="74"/>
      <c r="W70" s="74"/>
      <c r="X70" s="74"/>
      <c r="Y70" s="74"/>
      <c r="Z70" s="74"/>
      <c r="AA70" s="74"/>
      <c r="AB70" s="74"/>
      <c r="AC70" s="74"/>
      <c r="AD70" s="74"/>
      <c r="AE70" s="74"/>
    </row>
    <row r="71" spans="2:31" ht="13.5" customHeight="1">
      <c r="B71" s="6" t="s">
        <v>198</v>
      </c>
      <c r="C71" s="6"/>
      <c r="D71" s="6"/>
      <c r="E71" s="1265" t="s">
        <v>878</v>
      </c>
      <c r="F71" s="1265"/>
      <c r="G71" s="1265"/>
      <c r="H71" s="1265"/>
      <c r="I71" s="1265"/>
      <c r="J71" s="1265"/>
      <c r="K71" s="1265"/>
      <c r="L71" s="1265"/>
      <c r="M71" s="1265"/>
      <c r="N71" s="1265"/>
      <c r="O71" s="1265"/>
      <c r="R71" s="6" t="s">
        <v>203</v>
      </c>
      <c r="S71" s="6"/>
      <c r="T71" s="6" t="s">
        <v>876</v>
      </c>
      <c r="U71" s="6"/>
      <c r="V71" s="74"/>
      <c r="W71" s="74"/>
      <c r="X71" s="74"/>
      <c r="Y71" s="74"/>
      <c r="Z71" s="74"/>
      <c r="AA71" s="74"/>
      <c r="AB71" s="74"/>
      <c r="AC71" s="74"/>
      <c r="AD71" s="74"/>
      <c r="AE71" s="74"/>
    </row>
    <row r="72" spans="2:31" ht="13.5" customHeight="1">
      <c r="B72" s="6"/>
      <c r="C72" s="6"/>
      <c r="D72" s="6"/>
      <c r="E72" s="1265"/>
      <c r="F72" s="1265"/>
      <c r="G72" s="1265"/>
      <c r="H72" s="1265"/>
      <c r="I72" s="1265"/>
      <c r="J72" s="1265"/>
      <c r="K72" s="1265"/>
      <c r="L72" s="1265"/>
      <c r="M72" s="1265"/>
      <c r="N72" s="1265"/>
      <c r="O72" s="1265"/>
      <c r="R72" s="6"/>
      <c r="S72" s="6"/>
      <c r="T72" s="6"/>
      <c r="U72" s="6"/>
      <c r="V72" s="1246"/>
      <c r="W72" s="1246"/>
      <c r="X72" s="1246"/>
      <c r="Y72" s="1246"/>
      <c r="Z72" s="1246"/>
      <c r="AA72" s="1246"/>
      <c r="AB72" s="1246"/>
      <c r="AC72" s="1246"/>
      <c r="AD72" s="1246"/>
      <c r="AE72" s="1246"/>
    </row>
    <row r="73" spans="2:31" ht="13.5" customHeight="1">
      <c r="C73" s="5"/>
      <c r="E73" s="61"/>
      <c r="F73" s="61"/>
      <c r="G73" s="61"/>
      <c r="H73" s="61"/>
      <c r="I73" s="61"/>
      <c r="J73" s="61"/>
      <c r="K73" s="61"/>
      <c r="L73" s="61"/>
      <c r="M73" s="61"/>
      <c r="N73" s="61"/>
      <c r="O73" s="61"/>
      <c r="S73" s="5"/>
    </row>
    <row r="74" spans="2:31" ht="12.75" customHeight="1"/>
    <row r="75" spans="2:31" ht="12.75" customHeight="1"/>
    <row r="76" spans="2:31" ht="12.75" customHeight="1"/>
    <row r="77" spans="2:31" ht="12.75" customHeight="1"/>
  </sheetData>
  <mergeCells count="27">
    <mergeCell ref="B2:C4"/>
    <mergeCell ref="AC2:AE3"/>
    <mergeCell ref="D3:F3"/>
    <mergeCell ref="G3:I3"/>
    <mergeCell ref="J3:L3"/>
    <mergeCell ref="M3:O3"/>
    <mergeCell ref="T3:V3"/>
    <mergeCell ref="W3:Y3"/>
    <mergeCell ref="Z3:AB3"/>
    <mergeCell ref="B41:B52"/>
    <mergeCell ref="B53:B67"/>
    <mergeCell ref="B68:C68"/>
    <mergeCell ref="B5:C5"/>
    <mergeCell ref="B6:B18"/>
    <mergeCell ref="B19:B40"/>
    <mergeCell ref="V72:AE72"/>
    <mergeCell ref="D2:O2"/>
    <mergeCell ref="R2:S4"/>
    <mergeCell ref="T2:AB2"/>
    <mergeCell ref="R5:S5"/>
    <mergeCell ref="R6:R18"/>
    <mergeCell ref="R19:R40"/>
    <mergeCell ref="R41:R52"/>
    <mergeCell ref="R53:R67"/>
    <mergeCell ref="R68:S68"/>
    <mergeCell ref="E69:O70"/>
    <mergeCell ref="E71:O72"/>
  </mergeCells>
  <phoneticPr fontId="4"/>
  <printOptions horizontalCentered="1"/>
  <pageMargins left="0.59055118110236227" right="0.59055118110236227" top="0.59055118110236227" bottom="0.59055118110236227" header="0.31496062992125984" footer="0.31496062992125984"/>
  <pageSetup paperSize="9" scale="85" fitToWidth="2" orientation="portrait" r:id="rId1"/>
  <colBreaks count="1" manualBreakCount="1">
    <brk id="16" max="7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N80"/>
  <sheetViews>
    <sheetView view="pageBreakPreview" zoomScaleNormal="100" zoomScaleSheetLayoutView="100" workbookViewId="0">
      <pane xSplit="17" ySplit="4" topLeftCell="T5" activePane="bottomRight" state="frozen"/>
      <selection activeCell="R48" sqref="R48"/>
      <selection pane="topRight" activeCell="R48" sqref="R48"/>
      <selection pane="bottomLeft" activeCell="R48" sqref="R48"/>
      <selection pane="bottomRight" activeCell="Q13" sqref="Q13"/>
    </sheetView>
  </sheetViews>
  <sheetFormatPr defaultRowHeight="13.5"/>
  <cols>
    <col min="1" max="1" width="1" style="315" customWidth="1"/>
    <col min="2" max="2" width="2.75" style="315" customWidth="1"/>
    <col min="3" max="3" width="8.375" style="315" customWidth="1"/>
    <col min="4" max="18" width="5.625" style="315" customWidth="1"/>
    <col min="19" max="19" width="8.375" style="315" customWidth="1"/>
    <col min="20" max="20" width="0.875" style="315" customWidth="1"/>
    <col min="21" max="21" width="2.75" style="315" customWidth="1"/>
    <col min="22" max="22" width="8.375" style="315" customWidth="1"/>
    <col min="23" max="40" width="5.625" style="315" customWidth="1"/>
    <col min="41" max="41" width="1" style="315" customWidth="1"/>
    <col min="42" max="16384" width="9" style="315"/>
  </cols>
  <sheetData>
    <row r="1" spans="2:40" ht="18" customHeight="1">
      <c r="B1" s="295" t="s">
        <v>1755</v>
      </c>
      <c r="C1" s="295"/>
      <c r="D1" s="295"/>
      <c r="E1" s="295"/>
      <c r="F1" s="295"/>
      <c r="G1" s="295"/>
      <c r="H1" s="295"/>
      <c r="I1" s="295"/>
      <c r="J1" s="295"/>
      <c r="K1" s="295"/>
      <c r="L1" s="295"/>
      <c r="M1" s="295"/>
      <c r="N1" s="295"/>
      <c r="O1" s="295"/>
      <c r="P1" s="295"/>
      <c r="Q1" s="295"/>
      <c r="R1" s="295"/>
      <c r="S1" s="296"/>
      <c r="T1" s="296"/>
      <c r="U1" s="295"/>
      <c r="V1" s="295"/>
      <c r="W1" s="295"/>
      <c r="X1" s="295"/>
      <c r="Y1" s="295"/>
      <c r="Z1" s="295"/>
      <c r="AA1" s="295"/>
      <c r="AB1" s="295"/>
      <c r="AC1" s="295"/>
      <c r="AD1" s="295"/>
      <c r="AE1" s="295"/>
      <c r="AF1" s="295"/>
      <c r="AG1" s="295"/>
      <c r="AH1" s="295"/>
      <c r="AI1" s="295"/>
      <c r="AJ1" s="295"/>
      <c r="AK1" s="295"/>
      <c r="AL1" s="295"/>
      <c r="AM1" s="295"/>
      <c r="AN1" s="295"/>
    </row>
    <row r="2" spans="2:40" ht="13.5" customHeight="1">
      <c r="B2" s="1275"/>
      <c r="C2" s="1276"/>
      <c r="D2" s="1275" t="s">
        <v>91</v>
      </c>
      <c r="E2" s="1276"/>
      <c r="F2" s="1283"/>
      <c r="G2" s="1275" t="s">
        <v>92</v>
      </c>
      <c r="H2" s="1276"/>
      <c r="I2" s="1283"/>
      <c r="J2" s="1275" t="s">
        <v>93</v>
      </c>
      <c r="K2" s="1276"/>
      <c r="L2" s="1283"/>
      <c r="M2" s="1275" t="s">
        <v>94</v>
      </c>
      <c r="N2" s="1276"/>
      <c r="O2" s="1283"/>
      <c r="P2" s="1275" t="s">
        <v>95</v>
      </c>
      <c r="Q2" s="1276"/>
      <c r="R2" s="1283"/>
      <c r="S2" s="316"/>
      <c r="T2" s="317"/>
      <c r="U2" s="1275"/>
      <c r="V2" s="1276"/>
      <c r="W2" s="1275" t="s">
        <v>261</v>
      </c>
      <c r="X2" s="1276"/>
      <c r="Y2" s="1283"/>
      <c r="Z2" s="1275" t="s">
        <v>96</v>
      </c>
      <c r="AA2" s="1276"/>
      <c r="AB2" s="1283"/>
      <c r="AC2" s="1280" t="s">
        <v>97</v>
      </c>
      <c r="AD2" s="1281"/>
      <c r="AE2" s="1281"/>
      <c r="AF2" s="1281"/>
      <c r="AG2" s="1281"/>
      <c r="AH2" s="1281"/>
      <c r="AI2" s="1281"/>
      <c r="AJ2" s="1281"/>
      <c r="AK2" s="1281"/>
      <c r="AL2" s="1281"/>
      <c r="AM2" s="1281"/>
      <c r="AN2" s="1282"/>
    </row>
    <row r="3" spans="2:40" ht="13.5" customHeight="1">
      <c r="B3" s="1277"/>
      <c r="C3" s="1278"/>
      <c r="D3" s="1257"/>
      <c r="E3" s="1262"/>
      <c r="F3" s="1284"/>
      <c r="G3" s="1257"/>
      <c r="H3" s="1262"/>
      <c r="I3" s="1284"/>
      <c r="J3" s="1257"/>
      <c r="K3" s="1262"/>
      <c r="L3" s="1284"/>
      <c r="M3" s="1257"/>
      <c r="N3" s="1262"/>
      <c r="O3" s="1284"/>
      <c r="P3" s="1257"/>
      <c r="Q3" s="1262"/>
      <c r="R3" s="1284"/>
      <c r="S3" s="316"/>
      <c r="T3" s="317"/>
      <c r="U3" s="1277"/>
      <c r="V3" s="1278"/>
      <c r="W3" s="1257"/>
      <c r="X3" s="1262"/>
      <c r="Y3" s="1284"/>
      <c r="Z3" s="1257"/>
      <c r="AA3" s="1262"/>
      <c r="AB3" s="1284"/>
      <c r="AC3" s="1280" t="s">
        <v>98</v>
      </c>
      <c r="AD3" s="1281"/>
      <c r="AE3" s="1282"/>
      <c r="AF3" s="1280" t="s">
        <v>99</v>
      </c>
      <c r="AG3" s="1281"/>
      <c r="AH3" s="1282"/>
      <c r="AI3" s="1281" t="s">
        <v>100</v>
      </c>
      <c r="AJ3" s="1281"/>
      <c r="AK3" s="1281"/>
      <c r="AL3" s="1280" t="s">
        <v>101</v>
      </c>
      <c r="AM3" s="1281"/>
      <c r="AN3" s="1282"/>
    </row>
    <row r="4" spans="2:40" ht="13.5" customHeight="1">
      <c r="B4" s="1257"/>
      <c r="C4" s="1262"/>
      <c r="D4" s="319" t="s">
        <v>88</v>
      </c>
      <c r="E4" s="320" t="s">
        <v>89</v>
      </c>
      <c r="F4" s="321" t="s">
        <v>90</v>
      </c>
      <c r="G4" s="319" t="s">
        <v>88</v>
      </c>
      <c r="H4" s="320" t="s">
        <v>89</v>
      </c>
      <c r="I4" s="321" t="s">
        <v>90</v>
      </c>
      <c r="J4" s="319" t="s">
        <v>88</v>
      </c>
      <c r="K4" s="320" t="s">
        <v>89</v>
      </c>
      <c r="L4" s="321" t="s">
        <v>90</v>
      </c>
      <c r="M4" s="319" t="s">
        <v>88</v>
      </c>
      <c r="N4" s="320" t="s">
        <v>89</v>
      </c>
      <c r="O4" s="321" t="s">
        <v>90</v>
      </c>
      <c r="P4" s="319" t="s">
        <v>88</v>
      </c>
      <c r="Q4" s="320" t="s">
        <v>89</v>
      </c>
      <c r="R4" s="321" t="s">
        <v>90</v>
      </c>
      <c r="S4" s="316"/>
      <c r="T4" s="317"/>
      <c r="U4" s="1257"/>
      <c r="V4" s="1262"/>
      <c r="W4" s="319" t="s">
        <v>88</v>
      </c>
      <c r="X4" s="320" t="s">
        <v>89</v>
      </c>
      <c r="Y4" s="321" t="s">
        <v>90</v>
      </c>
      <c r="Z4" s="319" t="s">
        <v>88</v>
      </c>
      <c r="AA4" s="320" t="s">
        <v>89</v>
      </c>
      <c r="AB4" s="321" t="s">
        <v>90</v>
      </c>
      <c r="AC4" s="319" t="s">
        <v>88</v>
      </c>
      <c r="AD4" s="320" t="s">
        <v>89</v>
      </c>
      <c r="AE4" s="321" t="s">
        <v>90</v>
      </c>
      <c r="AF4" s="319" t="s">
        <v>88</v>
      </c>
      <c r="AG4" s="320" t="s">
        <v>89</v>
      </c>
      <c r="AH4" s="321" t="s">
        <v>90</v>
      </c>
      <c r="AI4" s="319" t="s">
        <v>88</v>
      </c>
      <c r="AJ4" s="320" t="s">
        <v>89</v>
      </c>
      <c r="AK4" s="322" t="s">
        <v>90</v>
      </c>
      <c r="AL4" s="319" t="s">
        <v>88</v>
      </c>
      <c r="AM4" s="320" t="s">
        <v>89</v>
      </c>
      <c r="AN4" s="321" t="s">
        <v>90</v>
      </c>
    </row>
    <row r="5" spans="2:40" ht="13.5" customHeight="1">
      <c r="B5" s="1279" t="s">
        <v>0</v>
      </c>
      <c r="C5" s="1280"/>
      <c r="D5" s="195">
        <v>20</v>
      </c>
      <c r="E5" s="226">
        <v>343</v>
      </c>
      <c r="F5" s="226">
        <v>345</v>
      </c>
      <c r="G5" s="195">
        <v>1</v>
      </c>
      <c r="H5" s="226">
        <v>11</v>
      </c>
      <c r="I5" s="226">
        <v>11</v>
      </c>
      <c r="J5" s="195">
        <v>27</v>
      </c>
      <c r="K5" s="226">
        <v>725</v>
      </c>
      <c r="L5" s="226">
        <v>2184</v>
      </c>
      <c r="M5" s="195">
        <v>1</v>
      </c>
      <c r="N5" s="226">
        <v>13</v>
      </c>
      <c r="O5" s="226">
        <v>28</v>
      </c>
      <c r="P5" s="195">
        <v>204</v>
      </c>
      <c r="Q5" s="226">
        <v>6035</v>
      </c>
      <c r="R5" s="196">
        <v>33867</v>
      </c>
      <c r="S5" s="298"/>
      <c r="T5" s="317"/>
      <c r="U5" s="1279" t="s">
        <v>0</v>
      </c>
      <c r="V5" s="1280"/>
      <c r="W5" s="195">
        <v>3</v>
      </c>
      <c r="X5" s="226">
        <v>641</v>
      </c>
      <c r="Y5" s="226">
        <v>641</v>
      </c>
      <c r="Z5" s="195">
        <v>12</v>
      </c>
      <c r="AA5" s="226">
        <v>212</v>
      </c>
      <c r="AB5" s="226">
        <v>668</v>
      </c>
      <c r="AC5" s="195">
        <v>40</v>
      </c>
      <c r="AD5" s="226">
        <v>1900</v>
      </c>
      <c r="AE5" s="226">
        <v>4011</v>
      </c>
      <c r="AF5" s="195"/>
      <c r="AG5" s="226"/>
      <c r="AH5" s="226"/>
      <c r="AI5" s="195"/>
      <c r="AJ5" s="226"/>
      <c r="AK5" s="226"/>
      <c r="AL5" s="195">
        <v>151</v>
      </c>
      <c r="AM5" s="226">
        <v>16758</v>
      </c>
      <c r="AN5" s="196">
        <v>17457</v>
      </c>
    </row>
    <row r="6" spans="2:40" ht="13.5" customHeight="1">
      <c r="B6" s="1258" t="s">
        <v>1</v>
      </c>
      <c r="C6" s="299" t="s">
        <v>2</v>
      </c>
      <c r="D6" s="162">
        <v>85</v>
      </c>
      <c r="E6" s="146">
        <v>3288</v>
      </c>
      <c r="F6" s="314">
        <v>9635</v>
      </c>
      <c r="G6" s="162">
        <v>4</v>
      </c>
      <c r="H6" s="146">
        <v>79</v>
      </c>
      <c r="I6" s="167">
        <v>402</v>
      </c>
      <c r="J6" s="161">
        <v>92</v>
      </c>
      <c r="K6" s="146">
        <v>4550</v>
      </c>
      <c r="L6" s="314">
        <v>8841</v>
      </c>
      <c r="M6" s="162">
        <v>2</v>
      </c>
      <c r="N6" s="146">
        <v>91</v>
      </c>
      <c r="O6" s="167">
        <v>562</v>
      </c>
      <c r="P6" s="161">
        <v>16</v>
      </c>
      <c r="Q6" s="146">
        <v>1246</v>
      </c>
      <c r="R6" s="167">
        <v>8056</v>
      </c>
      <c r="S6" s="298"/>
      <c r="T6" s="317"/>
      <c r="U6" s="1258" t="s">
        <v>1</v>
      </c>
      <c r="V6" s="299" t="s">
        <v>2</v>
      </c>
      <c r="W6" s="162">
        <v>1</v>
      </c>
      <c r="X6" s="146">
        <v>19</v>
      </c>
      <c r="Y6" s="314">
        <v>66</v>
      </c>
      <c r="Z6" s="162"/>
      <c r="AA6" s="146"/>
      <c r="AB6" s="167"/>
      <c r="AC6" s="199">
        <v>13</v>
      </c>
      <c r="AD6" s="221">
        <v>338</v>
      </c>
      <c r="AE6" s="217">
        <v>834</v>
      </c>
      <c r="AF6" s="197">
        <v>1</v>
      </c>
      <c r="AG6" s="221">
        <v>74</v>
      </c>
      <c r="AH6" s="198">
        <v>74</v>
      </c>
      <c r="AI6" s="199"/>
      <c r="AJ6" s="221"/>
      <c r="AK6" s="217"/>
      <c r="AL6" s="197">
        <v>18</v>
      </c>
      <c r="AM6" s="221">
        <v>800</v>
      </c>
      <c r="AN6" s="198">
        <v>1755</v>
      </c>
    </row>
    <row r="7" spans="2:40" ht="13.5" customHeight="1">
      <c r="B7" s="1258"/>
      <c r="C7" s="303" t="s">
        <v>3</v>
      </c>
      <c r="D7" s="200">
        <v>27</v>
      </c>
      <c r="E7" s="222">
        <v>345</v>
      </c>
      <c r="F7" s="201">
        <v>453</v>
      </c>
      <c r="G7" s="200"/>
      <c r="H7" s="222"/>
      <c r="I7" s="202"/>
      <c r="J7" s="203">
        <v>75</v>
      </c>
      <c r="K7" s="222">
        <v>973</v>
      </c>
      <c r="L7" s="201">
        <v>1527</v>
      </c>
      <c r="M7" s="200">
        <v>2</v>
      </c>
      <c r="N7" s="222">
        <v>22</v>
      </c>
      <c r="O7" s="202">
        <v>65</v>
      </c>
      <c r="P7" s="203">
        <v>55</v>
      </c>
      <c r="Q7" s="222">
        <v>841</v>
      </c>
      <c r="R7" s="202">
        <v>1000</v>
      </c>
      <c r="S7" s="298"/>
      <c r="T7" s="317"/>
      <c r="U7" s="1258"/>
      <c r="V7" s="303" t="s">
        <v>3</v>
      </c>
      <c r="W7" s="200">
        <v>2</v>
      </c>
      <c r="X7" s="222">
        <v>26</v>
      </c>
      <c r="Y7" s="201">
        <v>26</v>
      </c>
      <c r="Z7" s="200"/>
      <c r="AA7" s="222"/>
      <c r="AB7" s="202"/>
      <c r="AC7" s="203">
        <v>6</v>
      </c>
      <c r="AD7" s="222">
        <v>58</v>
      </c>
      <c r="AE7" s="201">
        <v>102</v>
      </c>
      <c r="AF7" s="200"/>
      <c r="AG7" s="222"/>
      <c r="AH7" s="202"/>
      <c r="AI7" s="203"/>
      <c r="AJ7" s="222"/>
      <c r="AK7" s="201"/>
      <c r="AL7" s="200"/>
      <c r="AM7" s="222"/>
      <c r="AN7" s="202"/>
    </row>
    <row r="8" spans="2:40" ht="13.5" customHeight="1">
      <c r="B8" s="1258"/>
      <c r="C8" s="302" t="s">
        <v>4</v>
      </c>
      <c r="D8" s="200"/>
      <c r="E8" s="222"/>
      <c r="F8" s="201"/>
      <c r="G8" s="200"/>
      <c r="H8" s="222"/>
      <c r="I8" s="202"/>
      <c r="J8" s="203"/>
      <c r="K8" s="222"/>
      <c r="L8" s="201"/>
      <c r="M8" s="200"/>
      <c r="N8" s="222"/>
      <c r="O8" s="202"/>
      <c r="P8" s="203">
        <v>6</v>
      </c>
      <c r="Q8" s="222">
        <v>600</v>
      </c>
      <c r="R8" s="202">
        <v>1929</v>
      </c>
      <c r="S8" s="298"/>
      <c r="T8" s="317"/>
      <c r="U8" s="1258"/>
      <c r="V8" s="302" t="s">
        <v>4</v>
      </c>
      <c r="W8" s="200"/>
      <c r="X8" s="222"/>
      <c r="Y8" s="201"/>
      <c r="Z8" s="200"/>
      <c r="AA8" s="222"/>
      <c r="AB8" s="202"/>
      <c r="AC8" s="203"/>
      <c r="AD8" s="222"/>
      <c r="AE8" s="201"/>
      <c r="AF8" s="200"/>
      <c r="AG8" s="222"/>
      <c r="AH8" s="202"/>
      <c r="AI8" s="203"/>
      <c r="AJ8" s="222"/>
      <c r="AK8" s="201"/>
      <c r="AL8" s="200"/>
      <c r="AM8" s="222"/>
      <c r="AN8" s="202"/>
    </row>
    <row r="9" spans="2:40" ht="13.5" customHeight="1">
      <c r="B9" s="1258"/>
      <c r="C9" s="302" t="s">
        <v>5</v>
      </c>
      <c r="D9" s="200">
        <v>77</v>
      </c>
      <c r="E9" s="222">
        <v>4747</v>
      </c>
      <c r="F9" s="201">
        <v>12035</v>
      </c>
      <c r="G9" s="200">
        <v>16</v>
      </c>
      <c r="H9" s="222">
        <v>81</v>
      </c>
      <c r="I9" s="202">
        <v>129</v>
      </c>
      <c r="J9" s="203">
        <v>301</v>
      </c>
      <c r="K9" s="222">
        <v>6798</v>
      </c>
      <c r="L9" s="201">
        <v>9473</v>
      </c>
      <c r="M9" s="200">
        <v>105</v>
      </c>
      <c r="N9" s="222">
        <v>832</v>
      </c>
      <c r="O9" s="202">
        <v>832</v>
      </c>
      <c r="P9" s="203">
        <v>28</v>
      </c>
      <c r="Q9" s="222">
        <v>1585</v>
      </c>
      <c r="R9" s="202">
        <v>5090</v>
      </c>
      <c r="S9" s="298"/>
      <c r="T9" s="317"/>
      <c r="U9" s="1258"/>
      <c r="V9" s="302" t="s">
        <v>5</v>
      </c>
      <c r="W9" s="200">
        <v>1</v>
      </c>
      <c r="X9" s="222">
        <v>20</v>
      </c>
      <c r="Y9" s="201">
        <v>220</v>
      </c>
      <c r="Z9" s="200">
        <v>5</v>
      </c>
      <c r="AA9" s="222">
        <v>108</v>
      </c>
      <c r="AB9" s="202">
        <v>208</v>
      </c>
      <c r="AC9" s="203">
        <v>12</v>
      </c>
      <c r="AD9" s="222">
        <v>323</v>
      </c>
      <c r="AE9" s="201">
        <v>2241</v>
      </c>
      <c r="AF9" s="200">
        <v>1</v>
      </c>
      <c r="AG9" s="222">
        <v>4</v>
      </c>
      <c r="AH9" s="202">
        <v>40</v>
      </c>
      <c r="AI9" s="203"/>
      <c r="AJ9" s="222"/>
      <c r="AK9" s="201"/>
      <c r="AL9" s="200">
        <v>7</v>
      </c>
      <c r="AM9" s="222">
        <v>184</v>
      </c>
      <c r="AN9" s="202">
        <v>235</v>
      </c>
    </row>
    <row r="10" spans="2:40" ht="13.5" customHeight="1">
      <c r="B10" s="1258"/>
      <c r="C10" s="303" t="s">
        <v>6</v>
      </c>
      <c r="D10" s="148">
        <v>24</v>
      </c>
      <c r="E10" s="149">
        <v>406</v>
      </c>
      <c r="F10" s="181">
        <v>1640</v>
      </c>
      <c r="G10" s="148"/>
      <c r="H10" s="149"/>
      <c r="I10" s="168"/>
      <c r="J10" s="154">
        <v>1</v>
      </c>
      <c r="K10" s="149">
        <v>23</v>
      </c>
      <c r="L10" s="181">
        <v>23</v>
      </c>
      <c r="M10" s="148"/>
      <c r="N10" s="149"/>
      <c r="O10" s="168"/>
      <c r="P10" s="154">
        <v>6</v>
      </c>
      <c r="Q10" s="149">
        <v>256</v>
      </c>
      <c r="R10" s="168">
        <v>1740</v>
      </c>
      <c r="S10" s="298"/>
      <c r="T10" s="317"/>
      <c r="U10" s="1258"/>
      <c r="V10" s="303" t="s">
        <v>6</v>
      </c>
      <c r="W10" s="148"/>
      <c r="X10" s="149"/>
      <c r="Y10" s="181"/>
      <c r="Z10" s="148"/>
      <c r="AA10" s="149"/>
      <c r="AB10" s="168"/>
      <c r="AC10" s="154">
        <v>19</v>
      </c>
      <c r="AD10" s="149">
        <v>558</v>
      </c>
      <c r="AE10" s="181">
        <v>2612</v>
      </c>
      <c r="AF10" s="148"/>
      <c r="AG10" s="149"/>
      <c r="AH10" s="168"/>
      <c r="AI10" s="154"/>
      <c r="AJ10" s="149"/>
      <c r="AK10" s="181"/>
      <c r="AL10" s="148">
        <v>3</v>
      </c>
      <c r="AM10" s="149">
        <v>80</v>
      </c>
      <c r="AN10" s="168">
        <v>439</v>
      </c>
    </row>
    <row r="11" spans="2:40" ht="13.5" customHeight="1">
      <c r="B11" s="1258"/>
      <c r="C11" s="302" t="s">
        <v>7</v>
      </c>
      <c r="D11" s="200">
        <v>8</v>
      </c>
      <c r="E11" s="222">
        <v>161</v>
      </c>
      <c r="F11" s="201">
        <v>260</v>
      </c>
      <c r="G11" s="200"/>
      <c r="H11" s="222"/>
      <c r="I11" s="202"/>
      <c r="J11" s="109">
        <v>125</v>
      </c>
      <c r="K11" s="147">
        <v>4000</v>
      </c>
      <c r="L11" s="300">
        <v>5920</v>
      </c>
      <c r="M11" s="200"/>
      <c r="N11" s="222"/>
      <c r="O11" s="202"/>
      <c r="P11" s="203">
        <v>3</v>
      </c>
      <c r="Q11" s="222">
        <v>86</v>
      </c>
      <c r="R11" s="202">
        <v>385</v>
      </c>
      <c r="S11" s="298"/>
      <c r="T11" s="317"/>
      <c r="U11" s="1258"/>
      <c r="V11" s="302" t="s">
        <v>7</v>
      </c>
      <c r="W11" s="200"/>
      <c r="X11" s="222"/>
      <c r="Y11" s="201"/>
      <c r="Z11" s="200"/>
      <c r="AA11" s="222"/>
      <c r="AB11" s="202">
        <v>88</v>
      </c>
      <c r="AC11" s="203">
        <v>11</v>
      </c>
      <c r="AD11" s="222">
        <v>217</v>
      </c>
      <c r="AE11" s="201">
        <v>404</v>
      </c>
      <c r="AF11" s="200"/>
      <c r="AG11" s="222"/>
      <c r="AH11" s="202"/>
      <c r="AI11" s="203"/>
      <c r="AJ11" s="222"/>
      <c r="AK11" s="201"/>
      <c r="AL11" s="200">
        <v>76</v>
      </c>
      <c r="AM11" s="222">
        <v>3555</v>
      </c>
      <c r="AN11" s="202">
        <v>3555</v>
      </c>
    </row>
    <row r="12" spans="2:40" ht="13.5" customHeight="1">
      <c r="B12" s="1258"/>
      <c r="C12" s="303" t="s">
        <v>8</v>
      </c>
      <c r="D12" s="106">
        <v>65</v>
      </c>
      <c r="E12" s="147">
        <v>236</v>
      </c>
      <c r="F12" s="304">
        <v>2454</v>
      </c>
      <c r="G12" s="204"/>
      <c r="H12" s="222"/>
      <c r="I12" s="206"/>
      <c r="J12" s="207">
        <v>1</v>
      </c>
      <c r="K12" s="222">
        <v>44</v>
      </c>
      <c r="L12" s="205">
        <v>119</v>
      </c>
      <c r="M12" s="204"/>
      <c r="N12" s="222"/>
      <c r="O12" s="206"/>
      <c r="P12" s="207"/>
      <c r="Q12" s="222"/>
      <c r="R12" s="206"/>
      <c r="S12" s="298"/>
      <c r="T12" s="317"/>
      <c r="U12" s="1258"/>
      <c r="V12" s="303" t="s">
        <v>8</v>
      </c>
      <c r="W12" s="204"/>
      <c r="X12" s="222"/>
      <c r="Y12" s="201"/>
      <c r="Z12" s="204">
        <v>39</v>
      </c>
      <c r="AA12" s="222">
        <v>648</v>
      </c>
      <c r="AB12" s="206">
        <v>648</v>
      </c>
      <c r="AC12" s="207"/>
      <c r="AD12" s="222"/>
      <c r="AE12" s="205"/>
      <c r="AF12" s="204"/>
      <c r="AG12" s="222"/>
      <c r="AH12" s="206"/>
      <c r="AI12" s="207"/>
      <c r="AJ12" s="222"/>
      <c r="AK12" s="205"/>
      <c r="AL12" s="204"/>
      <c r="AM12" s="222"/>
      <c r="AN12" s="206"/>
    </row>
    <row r="13" spans="2:40" ht="13.5" customHeight="1">
      <c r="B13" s="1258"/>
      <c r="C13" s="303" t="s">
        <v>9</v>
      </c>
      <c r="D13" s="112">
        <v>7</v>
      </c>
      <c r="E13" s="150">
        <v>320</v>
      </c>
      <c r="F13" s="304">
        <v>733</v>
      </c>
      <c r="G13" s="204"/>
      <c r="H13" s="223"/>
      <c r="I13" s="206"/>
      <c r="J13" s="207">
        <v>4</v>
      </c>
      <c r="K13" s="223">
        <v>320</v>
      </c>
      <c r="L13" s="205">
        <v>733</v>
      </c>
      <c r="M13" s="204">
        <v>2</v>
      </c>
      <c r="N13" s="223">
        <v>32</v>
      </c>
      <c r="O13" s="206">
        <v>95</v>
      </c>
      <c r="P13" s="207">
        <v>3</v>
      </c>
      <c r="Q13" s="223">
        <v>172</v>
      </c>
      <c r="R13" s="206">
        <v>2353</v>
      </c>
      <c r="S13" s="298"/>
      <c r="T13" s="317"/>
      <c r="U13" s="1258"/>
      <c r="V13" s="303" t="s">
        <v>9</v>
      </c>
      <c r="W13" s="204"/>
      <c r="X13" s="223"/>
      <c r="Y13" s="205"/>
      <c r="Z13" s="204"/>
      <c r="AA13" s="223"/>
      <c r="AB13" s="206"/>
      <c r="AC13" s="207">
        <v>5</v>
      </c>
      <c r="AD13" s="223">
        <v>172</v>
      </c>
      <c r="AE13" s="205">
        <v>271</v>
      </c>
      <c r="AF13" s="204"/>
      <c r="AG13" s="223"/>
      <c r="AH13" s="206"/>
      <c r="AI13" s="207"/>
      <c r="AJ13" s="223"/>
      <c r="AK13" s="205"/>
      <c r="AL13" s="204">
        <v>2</v>
      </c>
      <c r="AM13" s="223">
        <v>1633</v>
      </c>
      <c r="AN13" s="206">
        <v>1633</v>
      </c>
    </row>
    <row r="14" spans="2:40" ht="13.5" customHeight="1">
      <c r="B14" s="1258"/>
      <c r="C14" s="302" t="s">
        <v>10</v>
      </c>
      <c r="D14" s="200"/>
      <c r="E14" s="222"/>
      <c r="F14" s="201"/>
      <c r="G14" s="200"/>
      <c r="H14" s="222"/>
      <c r="I14" s="202"/>
      <c r="J14" s="203">
        <v>2</v>
      </c>
      <c r="K14" s="222">
        <v>76</v>
      </c>
      <c r="L14" s="201">
        <v>366</v>
      </c>
      <c r="M14" s="200"/>
      <c r="N14" s="222"/>
      <c r="O14" s="202"/>
      <c r="P14" s="203">
        <v>3</v>
      </c>
      <c r="Q14" s="222">
        <v>78</v>
      </c>
      <c r="R14" s="202">
        <v>402</v>
      </c>
      <c r="S14" s="298"/>
      <c r="T14" s="317"/>
      <c r="U14" s="1258"/>
      <c r="V14" s="302" t="s">
        <v>10</v>
      </c>
      <c r="W14" s="200"/>
      <c r="X14" s="222"/>
      <c r="Y14" s="201"/>
      <c r="Z14" s="200"/>
      <c r="AA14" s="222"/>
      <c r="AB14" s="202"/>
      <c r="AC14" s="203"/>
      <c r="AD14" s="222"/>
      <c r="AE14" s="201"/>
      <c r="AF14" s="200"/>
      <c r="AG14" s="222"/>
      <c r="AH14" s="202"/>
      <c r="AI14" s="203"/>
      <c r="AJ14" s="222"/>
      <c r="AK14" s="201"/>
      <c r="AL14" s="200"/>
      <c r="AM14" s="222"/>
      <c r="AN14" s="202"/>
    </row>
    <row r="15" spans="2:40" ht="13.5" customHeight="1">
      <c r="B15" s="1258"/>
      <c r="C15" s="302" t="s">
        <v>11</v>
      </c>
      <c r="D15" s="208">
        <v>83</v>
      </c>
      <c r="E15" s="224">
        <v>1569</v>
      </c>
      <c r="F15" s="209">
        <v>7927</v>
      </c>
      <c r="G15" s="208"/>
      <c r="H15" s="224"/>
      <c r="I15" s="210"/>
      <c r="J15" s="211">
        <v>148</v>
      </c>
      <c r="K15" s="224">
        <v>4846</v>
      </c>
      <c r="L15" s="209">
        <v>8362</v>
      </c>
      <c r="M15" s="208">
        <v>8</v>
      </c>
      <c r="N15" s="224">
        <v>47</v>
      </c>
      <c r="O15" s="210">
        <v>115</v>
      </c>
      <c r="P15" s="211">
        <v>10</v>
      </c>
      <c r="Q15" s="224">
        <v>371</v>
      </c>
      <c r="R15" s="210">
        <v>731</v>
      </c>
      <c r="S15" s="306"/>
      <c r="T15" s="317"/>
      <c r="U15" s="1258"/>
      <c r="V15" s="302" t="s">
        <v>11</v>
      </c>
      <c r="W15" s="208"/>
      <c r="X15" s="224"/>
      <c r="Y15" s="209"/>
      <c r="Z15" s="208">
        <v>16</v>
      </c>
      <c r="AA15" s="224">
        <v>519</v>
      </c>
      <c r="AB15" s="210">
        <v>939</v>
      </c>
      <c r="AC15" s="211">
        <v>6</v>
      </c>
      <c r="AD15" s="224">
        <v>97</v>
      </c>
      <c r="AE15" s="209">
        <v>869</v>
      </c>
      <c r="AF15" s="208"/>
      <c r="AG15" s="224"/>
      <c r="AH15" s="210"/>
      <c r="AI15" s="211"/>
      <c r="AJ15" s="224"/>
      <c r="AK15" s="209"/>
      <c r="AL15" s="208">
        <v>3</v>
      </c>
      <c r="AM15" s="224">
        <v>181</v>
      </c>
      <c r="AN15" s="210">
        <v>181</v>
      </c>
    </row>
    <row r="16" spans="2:40" ht="13.5" customHeight="1">
      <c r="B16" s="1258"/>
      <c r="C16" s="302" t="s">
        <v>12</v>
      </c>
      <c r="D16" s="148">
        <v>4</v>
      </c>
      <c r="E16" s="149">
        <v>16</v>
      </c>
      <c r="F16" s="181">
        <v>24</v>
      </c>
      <c r="G16" s="148"/>
      <c r="H16" s="149"/>
      <c r="I16" s="168"/>
      <c r="J16" s="154">
        <v>163</v>
      </c>
      <c r="K16" s="149">
        <v>931</v>
      </c>
      <c r="L16" s="181">
        <v>3430</v>
      </c>
      <c r="M16" s="148"/>
      <c r="N16" s="149"/>
      <c r="O16" s="168"/>
      <c r="P16" s="154">
        <v>14</v>
      </c>
      <c r="Q16" s="149">
        <v>340</v>
      </c>
      <c r="R16" s="168">
        <v>2266</v>
      </c>
      <c r="S16" s="298"/>
      <c r="T16" s="317"/>
      <c r="U16" s="1258"/>
      <c r="V16" s="302" t="s">
        <v>12</v>
      </c>
      <c r="W16" s="148">
        <v>21</v>
      </c>
      <c r="X16" s="149">
        <v>3</v>
      </c>
      <c r="Y16" s="181">
        <v>22</v>
      </c>
      <c r="Z16" s="148"/>
      <c r="AA16" s="149"/>
      <c r="AB16" s="168"/>
      <c r="AC16" s="154"/>
      <c r="AD16" s="149"/>
      <c r="AE16" s="181"/>
      <c r="AF16" s="148"/>
      <c r="AG16" s="149"/>
      <c r="AH16" s="168"/>
      <c r="AI16" s="154"/>
      <c r="AJ16" s="149"/>
      <c r="AK16" s="181"/>
      <c r="AL16" s="148">
        <v>11</v>
      </c>
      <c r="AM16" s="149">
        <v>1092</v>
      </c>
      <c r="AN16" s="168">
        <v>1092</v>
      </c>
    </row>
    <row r="17" spans="2:40" ht="13.5" customHeight="1">
      <c r="B17" s="1258"/>
      <c r="C17" s="302" t="s">
        <v>13</v>
      </c>
      <c r="D17" s="200">
        <v>42</v>
      </c>
      <c r="E17" s="222">
        <v>1165</v>
      </c>
      <c r="F17" s="201">
        <v>18061</v>
      </c>
      <c r="G17" s="200"/>
      <c r="H17" s="222"/>
      <c r="I17" s="202"/>
      <c r="J17" s="203">
        <v>61</v>
      </c>
      <c r="K17" s="222">
        <v>673</v>
      </c>
      <c r="L17" s="201">
        <v>1910</v>
      </c>
      <c r="M17" s="200">
        <v>1</v>
      </c>
      <c r="N17" s="222">
        <v>30</v>
      </c>
      <c r="O17" s="202">
        <v>139</v>
      </c>
      <c r="P17" s="203">
        <v>12</v>
      </c>
      <c r="Q17" s="222">
        <v>499</v>
      </c>
      <c r="R17" s="202">
        <v>4258</v>
      </c>
      <c r="S17" s="298"/>
      <c r="T17" s="317"/>
      <c r="U17" s="1258"/>
      <c r="V17" s="302" t="s">
        <v>13</v>
      </c>
      <c r="W17" s="200">
        <v>4</v>
      </c>
      <c r="X17" s="222">
        <v>34</v>
      </c>
      <c r="Y17" s="201">
        <v>210</v>
      </c>
      <c r="Z17" s="200"/>
      <c r="AA17" s="222"/>
      <c r="AB17" s="202"/>
      <c r="AC17" s="203"/>
      <c r="AD17" s="222"/>
      <c r="AE17" s="201"/>
      <c r="AF17" s="200"/>
      <c r="AG17" s="222"/>
      <c r="AH17" s="202"/>
      <c r="AI17" s="203"/>
      <c r="AJ17" s="222"/>
      <c r="AK17" s="201"/>
      <c r="AL17" s="200">
        <v>274</v>
      </c>
      <c r="AM17" s="222">
        <v>3794</v>
      </c>
      <c r="AN17" s="202">
        <v>4402</v>
      </c>
    </row>
    <row r="18" spans="2:40" ht="13.5" customHeight="1">
      <c r="B18" s="1258"/>
      <c r="C18" s="307" t="s">
        <v>14</v>
      </c>
      <c r="D18" s="342"/>
      <c r="E18" s="343"/>
      <c r="F18" s="344"/>
      <c r="G18" s="342"/>
      <c r="H18" s="343"/>
      <c r="I18" s="345"/>
      <c r="J18" s="346"/>
      <c r="K18" s="343"/>
      <c r="L18" s="344"/>
      <c r="M18" s="342"/>
      <c r="N18" s="343"/>
      <c r="O18" s="345"/>
      <c r="P18" s="346"/>
      <c r="Q18" s="343"/>
      <c r="R18" s="345"/>
      <c r="S18" s="298"/>
      <c r="T18" s="317"/>
      <c r="U18" s="1258"/>
      <c r="V18" s="307" t="s">
        <v>14</v>
      </c>
      <c r="W18" s="342"/>
      <c r="X18" s="343"/>
      <c r="Y18" s="344"/>
      <c r="Z18" s="342"/>
      <c r="AA18" s="343"/>
      <c r="AB18" s="345"/>
      <c r="AC18" s="346"/>
      <c r="AD18" s="343"/>
      <c r="AE18" s="344"/>
      <c r="AF18" s="342"/>
      <c r="AG18" s="343"/>
      <c r="AH18" s="345"/>
      <c r="AI18" s="346"/>
      <c r="AJ18" s="343"/>
      <c r="AK18" s="344"/>
      <c r="AL18" s="342"/>
      <c r="AM18" s="343"/>
      <c r="AN18" s="345"/>
    </row>
    <row r="19" spans="2:40" ht="13.5" customHeight="1">
      <c r="B19" s="1259" t="s">
        <v>15</v>
      </c>
      <c r="C19" s="299" t="s">
        <v>16</v>
      </c>
      <c r="D19" s="197">
        <v>19</v>
      </c>
      <c r="E19" s="221">
        <v>1249</v>
      </c>
      <c r="F19" s="217">
        <v>2388</v>
      </c>
      <c r="G19" s="197"/>
      <c r="H19" s="221"/>
      <c r="I19" s="198"/>
      <c r="J19" s="199">
        <v>25</v>
      </c>
      <c r="K19" s="221">
        <v>1661</v>
      </c>
      <c r="L19" s="217">
        <v>3361</v>
      </c>
      <c r="M19" s="197">
        <v>9</v>
      </c>
      <c r="N19" s="221">
        <v>222</v>
      </c>
      <c r="O19" s="198">
        <v>691</v>
      </c>
      <c r="P19" s="199">
        <v>32</v>
      </c>
      <c r="Q19" s="221">
        <v>2422</v>
      </c>
      <c r="R19" s="198">
        <v>14483</v>
      </c>
      <c r="S19" s="298"/>
      <c r="T19" s="317"/>
      <c r="U19" s="1259" t="s">
        <v>15</v>
      </c>
      <c r="V19" s="299" t="s">
        <v>16</v>
      </c>
      <c r="W19" s="197">
        <v>6</v>
      </c>
      <c r="X19" s="221">
        <v>274</v>
      </c>
      <c r="Y19" s="217">
        <v>1343</v>
      </c>
      <c r="Z19" s="197">
        <v>3</v>
      </c>
      <c r="AA19" s="221">
        <v>24</v>
      </c>
      <c r="AB19" s="198">
        <v>85</v>
      </c>
      <c r="AC19" s="199">
        <v>68</v>
      </c>
      <c r="AD19" s="221">
        <v>6957</v>
      </c>
      <c r="AE19" s="217">
        <v>7970</v>
      </c>
      <c r="AF19" s="197">
        <v>0</v>
      </c>
      <c r="AG19" s="221">
        <v>0</v>
      </c>
      <c r="AH19" s="198">
        <v>0</v>
      </c>
      <c r="AI19" s="199">
        <v>1</v>
      </c>
      <c r="AJ19" s="221">
        <v>17</v>
      </c>
      <c r="AK19" s="217">
        <v>17</v>
      </c>
      <c r="AL19" s="197">
        <v>89</v>
      </c>
      <c r="AM19" s="221" t="s">
        <v>1397</v>
      </c>
      <c r="AN19" s="198">
        <v>10046</v>
      </c>
    </row>
    <row r="20" spans="2:40" ht="13.5" customHeight="1">
      <c r="B20" s="1260"/>
      <c r="C20" s="302" t="s">
        <v>17</v>
      </c>
      <c r="D20" s="200">
        <v>12</v>
      </c>
      <c r="E20" s="222">
        <v>328</v>
      </c>
      <c r="F20" s="201">
        <v>697</v>
      </c>
      <c r="G20" s="200"/>
      <c r="H20" s="222"/>
      <c r="I20" s="202"/>
      <c r="J20" s="203">
        <v>22</v>
      </c>
      <c r="K20" s="222">
        <v>933</v>
      </c>
      <c r="L20" s="201">
        <v>5703</v>
      </c>
      <c r="M20" s="200">
        <v>1</v>
      </c>
      <c r="N20" s="222">
        <v>7</v>
      </c>
      <c r="O20" s="202">
        <v>28</v>
      </c>
      <c r="P20" s="203">
        <v>7</v>
      </c>
      <c r="Q20" s="222">
        <v>1360</v>
      </c>
      <c r="R20" s="202">
        <v>11631</v>
      </c>
      <c r="S20" s="298"/>
      <c r="T20" s="317"/>
      <c r="U20" s="1260"/>
      <c r="V20" s="302" t="s">
        <v>17</v>
      </c>
      <c r="W20" s="200">
        <v>2</v>
      </c>
      <c r="X20" s="222">
        <v>460</v>
      </c>
      <c r="Y20" s="201">
        <v>460</v>
      </c>
      <c r="Z20" s="200">
        <v>3</v>
      </c>
      <c r="AA20" s="222">
        <v>44</v>
      </c>
      <c r="AB20" s="202">
        <v>310</v>
      </c>
      <c r="AC20" s="203">
        <v>9</v>
      </c>
      <c r="AD20" s="222">
        <v>354</v>
      </c>
      <c r="AE20" s="201">
        <v>1337</v>
      </c>
      <c r="AF20" s="200"/>
      <c r="AG20" s="222"/>
      <c r="AH20" s="202"/>
      <c r="AI20" s="203"/>
      <c r="AJ20" s="222"/>
      <c r="AK20" s="201"/>
      <c r="AL20" s="200">
        <v>51</v>
      </c>
      <c r="AM20" s="222">
        <v>3323</v>
      </c>
      <c r="AN20" s="202">
        <v>8591</v>
      </c>
    </row>
    <row r="21" spans="2:40" ht="13.5" customHeight="1">
      <c r="B21" s="1260"/>
      <c r="C21" s="302" t="s">
        <v>18</v>
      </c>
      <c r="D21" s="200">
        <v>37</v>
      </c>
      <c r="E21" s="222">
        <v>739</v>
      </c>
      <c r="F21" s="201">
        <v>829</v>
      </c>
      <c r="G21" s="200"/>
      <c r="H21" s="222"/>
      <c r="I21" s="202"/>
      <c r="J21" s="203">
        <v>78</v>
      </c>
      <c r="K21" s="222">
        <v>3088</v>
      </c>
      <c r="L21" s="201">
        <v>5986</v>
      </c>
      <c r="M21" s="200"/>
      <c r="N21" s="222"/>
      <c r="O21" s="202"/>
      <c r="P21" s="203">
        <v>11</v>
      </c>
      <c r="Q21" s="222">
        <v>261</v>
      </c>
      <c r="R21" s="202">
        <v>267</v>
      </c>
      <c r="S21" s="298"/>
      <c r="T21" s="317"/>
      <c r="U21" s="1260"/>
      <c r="V21" s="302" t="s">
        <v>18</v>
      </c>
      <c r="W21" s="200"/>
      <c r="X21" s="222"/>
      <c r="Y21" s="201"/>
      <c r="Z21" s="200">
        <v>1</v>
      </c>
      <c r="AA21" s="222">
        <v>16</v>
      </c>
      <c r="AB21" s="202">
        <v>193</v>
      </c>
      <c r="AC21" s="203">
        <v>8</v>
      </c>
      <c r="AD21" s="222">
        <v>239</v>
      </c>
      <c r="AE21" s="201">
        <v>266</v>
      </c>
      <c r="AF21" s="200"/>
      <c r="AG21" s="222"/>
      <c r="AH21" s="202"/>
      <c r="AI21" s="203"/>
      <c r="AJ21" s="222"/>
      <c r="AK21" s="201"/>
      <c r="AL21" s="200">
        <v>13</v>
      </c>
      <c r="AM21" s="222">
        <v>340</v>
      </c>
      <c r="AN21" s="202">
        <v>431</v>
      </c>
    </row>
    <row r="22" spans="2:40" ht="13.5" customHeight="1">
      <c r="B22" s="1260"/>
      <c r="C22" s="302" t="s">
        <v>19</v>
      </c>
      <c r="D22" s="148">
        <v>5</v>
      </c>
      <c r="E22" s="149">
        <v>129</v>
      </c>
      <c r="F22" s="181">
        <v>129</v>
      </c>
      <c r="G22" s="148"/>
      <c r="H22" s="149"/>
      <c r="I22" s="168"/>
      <c r="J22" s="154">
        <v>22</v>
      </c>
      <c r="K22" s="149">
        <v>751</v>
      </c>
      <c r="L22" s="181">
        <v>751</v>
      </c>
      <c r="M22" s="148"/>
      <c r="N22" s="149"/>
      <c r="O22" s="168"/>
      <c r="P22" s="154"/>
      <c r="Q22" s="149"/>
      <c r="R22" s="168"/>
      <c r="S22" s="298"/>
      <c r="T22" s="317"/>
      <c r="U22" s="1260"/>
      <c r="V22" s="302" t="s">
        <v>19</v>
      </c>
      <c r="W22" s="148"/>
      <c r="X22" s="149"/>
      <c r="Y22" s="181"/>
      <c r="Z22" s="148"/>
      <c r="AA22" s="149"/>
      <c r="AB22" s="168"/>
      <c r="AC22" s="154"/>
      <c r="AD22" s="149"/>
      <c r="AE22" s="181"/>
      <c r="AF22" s="148"/>
      <c r="AG22" s="149"/>
      <c r="AH22" s="168"/>
      <c r="AI22" s="154"/>
      <c r="AJ22" s="149"/>
      <c r="AK22" s="181"/>
      <c r="AL22" s="148"/>
      <c r="AM22" s="149"/>
      <c r="AN22" s="168"/>
    </row>
    <row r="23" spans="2:40" ht="13.5" customHeight="1">
      <c r="B23" s="1260"/>
      <c r="C23" s="302" t="s">
        <v>20</v>
      </c>
      <c r="D23" s="200">
        <v>4</v>
      </c>
      <c r="E23" s="222">
        <v>794</v>
      </c>
      <c r="F23" s="201">
        <v>1071</v>
      </c>
      <c r="G23" s="200"/>
      <c r="H23" s="222"/>
      <c r="I23" s="202"/>
      <c r="J23" s="203">
        <v>6</v>
      </c>
      <c r="K23" s="222">
        <v>280</v>
      </c>
      <c r="L23" s="201">
        <v>1005</v>
      </c>
      <c r="M23" s="200">
        <v>2</v>
      </c>
      <c r="N23" s="222">
        <v>38</v>
      </c>
      <c r="O23" s="202">
        <v>327</v>
      </c>
      <c r="P23" s="203">
        <v>19</v>
      </c>
      <c r="Q23" s="222">
        <v>1288</v>
      </c>
      <c r="R23" s="202">
        <v>5508</v>
      </c>
      <c r="S23" s="298"/>
      <c r="T23" s="317"/>
      <c r="U23" s="1260"/>
      <c r="V23" s="302" t="s">
        <v>20</v>
      </c>
      <c r="W23" s="200">
        <v>1</v>
      </c>
      <c r="X23" s="222">
        <v>27</v>
      </c>
      <c r="Y23" s="201">
        <v>241</v>
      </c>
      <c r="Z23" s="200"/>
      <c r="AA23" s="222"/>
      <c r="AB23" s="202"/>
      <c r="AC23" s="203">
        <v>18</v>
      </c>
      <c r="AD23" s="222">
        <v>395</v>
      </c>
      <c r="AE23" s="201">
        <v>936</v>
      </c>
      <c r="AF23" s="200"/>
      <c r="AG23" s="222"/>
      <c r="AH23" s="202"/>
      <c r="AI23" s="203"/>
      <c r="AJ23" s="222"/>
      <c r="AK23" s="201"/>
      <c r="AL23" s="200"/>
      <c r="AM23" s="222"/>
      <c r="AN23" s="202"/>
    </row>
    <row r="24" spans="2:40" ht="13.5" customHeight="1">
      <c r="B24" s="1260"/>
      <c r="C24" s="302" t="s">
        <v>21</v>
      </c>
      <c r="D24" s="200">
        <v>38</v>
      </c>
      <c r="E24" s="222">
        <v>699</v>
      </c>
      <c r="F24" s="201">
        <v>771</v>
      </c>
      <c r="G24" s="148"/>
      <c r="H24" s="149"/>
      <c r="I24" s="168"/>
      <c r="J24" s="203">
        <v>59</v>
      </c>
      <c r="K24" s="222">
        <v>1014</v>
      </c>
      <c r="L24" s="201">
        <v>1293</v>
      </c>
      <c r="M24" s="200">
        <v>3</v>
      </c>
      <c r="N24" s="222">
        <v>26</v>
      </c>
      <c r="O24" s="202">
        <v>39</v>
      </c>
      <c r="P24" s="203">
        <v>25</v>
      </c>
      <c r="Q24" s="222">
        <v>1360</v>
      </c>
      <c r="R24" s="202">
        <v>2916</v>
      </c>
      <c r="S24" s="298"/>
      <c r="T24" s="317"/>
      <c r="U24" s="1260"/>
      <c r="V24" s="302" t="s">
        <v>21</v>
      </c>
      <c r="W24" s="148"/>
      <c r="X24" s="149"/>
      <c r="Y24" s="181"/>
      <c r="Z24" s="148"/>
      <c r="AA24" s="149"/>
      <c r="AB24" s="168"/>
      <c r="AC24" s="203">
        <v>13</v>
      </c>
      <c r="AD24" s="222">
        <v>373</v>
      </c>
      <c r="AE24" s="201">
        <v>373</v>
      </c>
      <c r="AF24" s="148"/>
      <c r="AG24" s="149"/>
      <c r="AH24" s="168"/>
      <c r="AI24" s="154"/>
      <c r="AJ24" s="149"/>
      <c r="AK24" s="181"/>
      <c r="AL24" s="200">
        <v>19</v>
      </c>
      <c r="AM24" s="222">
        <v>472</v>
      </c>
      <c r="AN24" s="202">
        <v>472</v>
      </c>
    </row>
    <row r="25" spans="2:40" ht="13.5" customHeight="1">
      <c r="B25" s="1260"/>
      <c r="C25" s="303" t="s">
        <v>22</v>
      </c>
      <c r="D25" s="204">
        <v>4</v>
      </c>
      <c r="E25" s="223">
        <v>606</v>
      </c>
      <c r="F25" s="205">
        <v>606</v>
      </c>
      <c r="G25" s="204"/>
      <c r="H25" s="223"/>
      <c r="I25" s="206"/>
      <c r="J25" s="207">
        <v>5</v>
      </c>
      <c r="K25" s="223">
        <v>462</v>
      </c>
      <c r="L25" s="205">
        <v>2094</v>
      </c>
      <c r="M25" s="204">
        <v>1</v>
      </c>
      <c r="N25" s="223">
        <v>30</v>
      </c>
      <c r="O25" s="206">
        <v>86</v>
      </c>
      <c r="P25" s="207">
        <v>4</v>
      </c>
      <c r="Q25" s="223">
        <v>486</v>
      </c>
      <c r="R25" s="206">
        <v>5141</v>
      </c>
      <c r="S25" s="298"/>
      <c r="T25" s="317"/>
      <c r="U25" s="1260"/>
      <c r="V25" s="303" t="s">
        <v>22</v>
      </c>
      <c r="W25" s="204">
        <v>1</v>
      </c>
      <c r="X25" s="223">
        <v>21</v>
      </c>
      <c r="Y25" s="205">
        <v>280</v>
      </c>
      <c r="Z25" s="204">
        <v>1</v>
      </c>
      <c r="AA25" s="223">
        <v>54</v>
      </c>
      <c r="AB25" s="206">
        <v>54</v>
      </c>
      <c r="AC25" s="207">
        <v>7</v>
      </c>
      <c r="AD25" s="223">
        <v>1505</v>
      </c>
      <c r="AE25" s="205">
        <v>1640</v>
      </c>
      <c r="AF25" s="204"/>
      <c r="AG25" s="223"/>
      <c r="AH25" s="206"/>
      <c r="AI25" s="207"/>
      <c r="AJ25" s="223"/>
      <c r="AK25" s="205"/>
      <c r="AL25" s="204">
        <v>4</v>
      </c>
      <c r="AM25" s="223">
        <v>79</v>
      </c>
      <c r="AN25" s="206">
        <v>232</v>
      </c>
    </row>
    <row r="26" spans="2:40" ht="13.5" customHeight="1">
      <c r="B26" s="1260"/>
      <c r="C26" s="302" t="s">
        <v>23</v>
      </c>
      <c r="D26" s="200"/>
      <c r="E26" s="222"/>
      <c r="F26" s="201"/>
      <c r="G26" s="200"/>
      <c r="H26" s="222"/>
      <c r="I26" s="202"/>
      <c r="J26" s="203"/>
      <c r="K26" s="222"/>
      <c r="L26" s="201"/>
      <c r="M26" s="200">
        <v>1</v>
      </c>
      <c r="N26" s="222">
        <v>48</v>
      </c>
      <c r="O26" s="202">
        <v>442</v>
      </c>
      <c r="P26" s="109">
        <v>8</v>
      </c>
      <c r="Q26" s="147">
        <v>563</v>
      </c>
      <c r="R26" s="297">
        <v>4082</v>
      </c>
      <c r="S26" s="298"/>
      <c r="T26" s="317"/>
      <c r="U26" s="1260"/>
      <c r="V26" s="302" t="s">
        <v>23</v>
      </c>
      <c r="W26" s="200"/>
      <c r="X26" s="222"/>
      <c r="Y26" s="201"/>
      <c r="Z26" s="200">
        <v>3</v>
      </c>
      <c r="AA26" s="222">
        <v>60</v>
      </c>
      <c r="AB26" s="202">
        <v>60</v>
      </c>
      <c r="AC26" s="203"/>
      <c r="AD26" s="222"/>
      <c r="AE26" s="201"/>
      <c r="AF26" s="200"/>
      <c r="AG26" s="222"/>
      <c r="AH26" s="202"/>
      <c r="AI26" s="203"/>
      <c r="AJ26" s="222"/>
      <c r="AK26" s="201"/>
      <c r="AL26" s="200"/>
      <c r="AM26" s="222"/>
      <c r="AN26" s="202"/>
    </row>
    <row r="27" spans="2:40" ht="13.5" customHeight="1">
      <c r="B27" s="1260"/>
      <c r="C27" s="302" t="s">
        <v>24</v>
      </c>
      <c r="D27" s="200"/>
      <c r="E27" s="222"/>
      <c r="F27" s="201"/>
      <c r="G27" s="200"/>
      <c r="H27" s="222"/>
      <c r="I27" s="202"/>
      <c r="J27" s="203"/>
      <c r="K27" s="222"/>
      <c r="L27" s="201"/>
      <c r="M27" s="309"/>
      <c r="N27" s="308"/>
      <c r="O27" s="310"/>
      <c r="P27" s="203"/>
      <c r="Q27" s="222"/>
      <c r="R27" s="202"/>
      <c r="S27" s="298"/>
      <c r="T27" s="317"/>
      <c r="U27" s="1260"/>
      <c r="V27" s="302" t="s">
        <v>24</v>
      </c>
      <c r="W27" s="200">
        <v>1</v>
      </c>
      <c r="X27" s="222"/>
      <c r="Y27" s="201"/>
      <c r="Z27" s="200"/>
      <c r="AA27" s="222"/>
      <c r="AB27" s="202"/>
      <c r="AC27" s="203"/>
      <c r="AD27" s="222"/>
      <c r="AE27" s="201"/>
      <c r="AF27" s="200"/>
      <c r="AG27" s="222"/>
      <c r="AH27" s="202"/>
      <c r="AI27" s="203"/>
      <c r="AJ27" s="222"/>
      <c r="AK27" s="201"/>
      <c r="AL27" s="200">
        <v>1</v>
      </c>
      <c r="AM27" s="222"/>
      <c r="AN27" s="202"/>
    </row>
    <row r="28" spans="2:40" ht="13.5" customHeight="1">
      <c r="B28" s="1260"/>
      <c r="C28" s="302" t="s">
        <v>25</v>
      </c>
      <c r="D28" s="200"/>
      <c r="E28" s="222"/>
      <c r="F28" s="201"/>
      <c r="G28" s="200"/>
      <c r="H28" s="222"/>
      <c r="I28" s="202"/>
      <c r="J28" s="203"/>
      <c r="K28" s="222"/>
      <c r="L28" s="201"/>
      <c r="M28" s="200"/>
      <c r="N28" s="222"/>
      <c r="O28" s="202"/>
      <c r="P28" s="203">
        <v>5</v>
      </c>
      <c r="Q28" s="222">
        <v>577</v>
      </c>
      <c r="R28" s="202">
        <v>999</v>
      </c>
      <c r="S28" s="298"/>
      <c r="T28" s="317"/>
      <c r="U28" s="1260"/>
      <c r="V28" s="302" t="s">
        <v>25</v>
      </c>
      <c r="W28" s="200"/>
      <c r="X28" s="222"/>
      <c r="Y28" s="201"/>
      <c r="Z28" s="200"/>
      <c r="AA28" s="222"/>
      <c r="AB28" s="202"/>
      <c r="AC28" s="203">
        <v>20</v>
      </c>
      <c r="AD28" s="222">
        <v>741</v>
      </c>
      <c r="AE28" s="201">
        <v>1054</v>
      </c>
      <c r="AF28" s="200"/>
      <c r="AG28" s="222"/>
      <c r="AH28" s="202"/>
      <c r="AI28" s="203"/>
      <c r="AJ28" s="222"/>
      <c r="AK28" s="201"/>
      <c r="AL28" s="200">
        <v>24</v>
      </c>
      <c r="AM28" s="222">
        <v>621</v>
      </c>
      <c r="AN28" s="202">
        <v>687</v>
      </c>
    </row>
    <row r="29" spans="2:40" ht="13.5" customHeight="1">
      <c r="B29" s="1260"/>
      <c r="C29" s="302" t="s">
        <v>26</v>
      </c>
      <c r="D29" s="200">
        <v>8</v>
      </c>
      <c r="E29" s="222">
        <v>1051</v>
      </c>
      <c r="F29" s="201">
        <v>1511</v>
      </c>
      <c r="G29" s="200"/>
      <c r="H29" s="222"/>
      <c r="I29" s="202"/>
      <c r="J29" s="203">
        <v>15</v>
      </c>
      <c r="K29" s="222">
        <v>532</v>
      </c>
      <c r="L29" s="201">
        <v>1910</v>
      </c>
      <c r="M29" s="200">
        <v>1</v>
      </c>
      <c r="N29" s="222">
        <v>13</v>
      </c>
      <c r="O29" s="202">
        <v>46</v>
      </c>
      <c r="P29" s="203">
        <v>7</v>
      </c>
      <c r="Q29" s="222">
        <v>277</v>
      </c>
      <c r="R29" s="202">
        <v>5001</v>
      </c>
      <c r="S29" s="298"/>
      <c r="T29" s="317"/>
      <c r="U29" s="1260"/>
      <c r="V29" s="302" t="s">
        <v>26</v>
      </c>
      <c r="W29" s="200">
        <v>1</v>
      </c>
      <c r="X29" s="222">
        <v>29</v>
      </c>
      <c r="Y29" s="201">
        <v>45</v>
      </c>
      <c r="Z29" s="200">
        <v>3</v>
      </c>
      <c r="AA29" s="222">
        <v>66</v>
      </c>
      <c r="AB29" s="202">
        <v>97</v>
      </c>
      <c r="AC29" s="203">
        <v>2</v>
      </c>
      <c r="AD29" s="222">
        <v>32</v>
      </c>
      <c r="AE29" s="201">
        <v>272</v>
      </c>
      <c r="AF29" s="200"/>
      <c r="AG29" s="222"/>
      <c r="AH29" s="202"/>
      <c r="AI29" s="203"/>
      <c r="AJ29" s="222"/>
      <c r="AK29" s="201"/>
      <c r="AL29" s="200">
        <v>3</v>
      </c>
      <c r="AM29" s="222">
        <v>52</v>
      </c>
      <c r="AN29" s="202">
        <v>94</v>
      </c>
    </row>
    <row r="30" spans="2:40" ht="13.5" customHeight="1">
      <c r="B30" s="1260"/>
      <c r="C30" s="302" t="s">
        <v>27</v>
      </c>
      <c r="D30" s="200">
        <v>2</v>
      </c>
      <c r="E30" s="222">
        <v>106</v>
      </c>
      <c r="F30" s="201">
        <v>329</v>
      </c>
      <c r="G30" s="200"/>
      <c r="H30" s="222"/>
      <c r="I30" s="202"/>
      <c r="J30" s="203"/>
      <c r="K30" s="222"/>
      <c r="L30" s="201"/>
      <c r="M30" s="200"/>
      <c r="N30" s="222"/>
      <c r="O30" s="202"/>
      <c r="P30" s="203">
        <v>3</v>
      </c>
      <c r="Q30" s="222">
        <v>153</v>
      </c>
      <c r="R30" s="202">
        <v>2310</v>
      </c>
      <c r="S30" s="298"/>
      <c r="T30" s="317"/>
      <c r="U30" s="1260"/>
      <c r="V30" s="302" t="s">
        <v>27</v>
      </c>
      <c r="W30" s="200"/>
      <c r="X30" s="222"/>
      <c r="Y30" s="201"/>
      <c r="Z30" s="200">
        <v>8</v>
      </c>
      <c r="AA30" s="222">
        <v>40</v>
      </c>
      <c r="AB30" s="202">
        <v>180</v>
      </c>
      <c r="AC30" s="203">
        <v>1</v>
      </c>
      <c r="AD30" s="222">
        <v>24</v>
      </c>
      <c r="AE30" s="201">
        <v>65</v>
      </c>
      <c r="AF30" s="200"/>
      <c r="AG30" s="222"/>
      <c r="AH30" s="202"/>
      <c r="AI30" s="203"/>
      <c r="AJ30" s="222"/>
      <c r="AK30" s="201"/>
      <c r="AL30" s="200">
        <v>2</v>
      </c>
      <c r="AM30" s="222">
        <v>220</v>
      </c>
      <c r="AN30" s="202">
        <v>974</v>
      </c>
    </row>
    <row r="31" spans="2:40" ht="13.5" customHeight="1">
      <c r="B31" s="1260"/>
      <c r="C31" s="311" t="s">
        <v>28</v>
      </c>
      <c r="D31" s="204">
        <v>2</v>
      </c>
      <c r="E31" s="223">
        <v>30</v>
      </c>
      <c r="F31" s="205">
        <v>30</v>
      </c>
      <c r="G31" s="204"/>
      <c r="H31" s="223"/>
      <c r="I31" s="206"/>
      <c r="J31" s="207">
        <v>3</v>
      </c>
      <c r="K31" s="223">
        <v>66</v>
      </c>
      <c r="L31" s="205">
        <v>66</v>
      </c>
      <c r="M31" s="204"/>
      <c r="N31" s="223"/>
      <c r="O31" s="206"/>
      <c r="P31" s="207">
        <v>1</v>
      </c>
      <c r="Q31" s="223">
        <v>11</v>
      </c>
      <c r="R31" s="206">
        <v>11</v>
      </c>
      <c r="S31" s="306"/>
      <c r="T31" s="317"/>
      <c r="U31" s="1260"/>
      <c r="V31" s="311" t="s">
        <v>28</v>
      </c>
      <c r="W31" s="204"/>
      <c r="X31" s="223"/>
      <c r="Y31" s="205"/>
      <c r="Z31" s="204"/>
      <c r="AA31" s="223"/>
      <c r="AB31" s="206"/>
      <c r="AC31" s="207"/>
      <c r="AD31" s="223"/>
      <c r="AE31" s="205"/>
      <c r="AF31" s="204"/>
      <c r="AG31" s="223"/>
      <c r="AH31" s="206"/>
      <c r="AI31" s="207"/>
      <c r="AJ31" s="223"/>
      <c r="AK31" s="205"/>
      <c r="AL31" s="204">
        <v>4</v>
      </c>
      <c r="AM31" s="223">
        <v>209</v>
      </c>
      <c r="AN31" s="206">
        <v>209</v>
      </c>
    </row>
    <row r="32" spans="2:40" ht="13.5" customHeight="1">
      <c r="B32" s="1260"/>
      <c r="C32" s="303" t="s">
        <v>29</v>
      </c>
      <c r="D32" s="204">
        <v>2</v>
      </c>
      <c r="E32" s="223">
        <v>37</v>
      </c>
      <c r="F32" s="205">
        <v>188</v>
      </c>
      <c r="G32" s="204"/>
      <c r="H32" s="223"/>
      <c r="I32" s="206"/>
      <c r="J32" s="207">
        <v>1</v>
      </c>
      <c r="K32" s="223">
        <v>22</v>
      </c>
      <c r="L32" s="205">
        <v>79</v>
      </c>
      <c r="M32" s="204"/>
      <c r="N32" s="223"/>
      <c r="O32" s="206"/>
      <c r="P32" s="207">
        <v>1</v>
      </c>
      <c r="Q32" s="223">
        <v>48</v>
      </c>
      <c r="R32" s="206">
        <v>210</v>
      </c>
      <c r="S32" s="298"/>
      <c r="T32" s="317"/>
      <c r="U32" s="1260"/>
      <c r="V32" s="303" t="s">
        <v>29</v>
      </c>
      <c r="W32" s="204"/>
      <c r="X32" s="223"/>
      <c r="Y32" s="205"/>
      <c r="Z32" s="204"/>
      <c r="AA32" s="223"/>
      <c r="AB32" s="206"/>
      <c r="AC32" s="207"/>
      <c r="AD32" s="223"/>
      <c r="AE32" s="205"/>
      <c r="AF32" s="204"/>
      <c r="AG32" s="223"/>
      <c r="AH32" s="206"/>
      <c r="AI32" s="207"/>
      <c r="AJ32" s="223"/>
      <c r="AK32" s="205"/>
      <c r="AL32" s="204"/>
      <c r="AM32" s="223"/>
      <c r="AN32" s="206"/>
    </row>
    <row r="33" spans="2:40" ht="13.5" customHeight="1">
      <c r="B33" s="1260"/>
      <c r="C33" s="302" t="s">
        <v>30</v>
      </c>
      <c r="D33" s="200"/>
      <c r="E33" s="222"/>
      <c r="F33" s="201"/>
      <c r="G33" s="200"/>
      <c r="H33" s="222"/>
      <c r="I33" s="202"/>
      <c r="J33" s="203"/>
      <c r="K33" s="222"/>
      <c r="L33" s="201"/>
      <c r="M33" s="200"/>
      <c r="N33" s="222"/>
      <c r="O33" s="202"/>
      <c r="P33" s="203">
        <v>3</v>
      </c>
      <c r="Q33" s="222">
        <v>388</v>
      </c>
      <c r="R33" s="202">
        <v>1163</v>
      </c>
      <c r="S33" s="298"/>
      <c r="T33" s="317"/>
      <c r="U33" s="1260"/>
      <c r="V33" s="302" t="s">
        <v>30</v>
      </c>
      <c r="W33" s="200"/>
      <c r="X33" s="222"/>
      <c r="Y33" s="201"/>
      <c r="Z33" s="200"/>
      <c r="AA33" s="222"/>
      <c r="AB33" s="202"/>
      <c r="AC33" s="203"/>
      <c r="AD33" s="222"/>
      <c r="AE33" s="201"/>
      <c r="AF33" s="200">
        <v>1</v>
      </c>
      <c r="AG33" s="222">
        <v>15</v>
      </c>
      <c r="AH33" s="202">
        <v>15</v>
      </c>
      <c r="AI33" s="203"/>
      <c r="AJ33" s="222"/>
      <c r="AK33" s="201"/>
      <c r="AL33" s="200">
        <v>3</v>
      </c>
      <c r="AM33" s="222">
        <v>194</v>
      </c>
      <c r="AN33" s="202">
        <v>194</v>
      </c>
    </row>
    <row r="34" spans="2:40" ht="13.5" customHeight="1">
      <c r="B34" s="1260"/>
      <c r="C34" s="302" t="s">
        <v>31</v>
      </c>
      <c r="D34" s="148">
        <v>9</v>
      </c>
      <c r="E34" s="149">
        <v>375</v>
      </c>
      <c r="F34" s="181">
        <v>375</v>
      </c>
      <c r="G34" s="148"/>
      <c r="H34" s="149"/>
      <c r="I34" s="168"/>
      <c r="J34" s="154">
        <v>2</v>
      </c>
      <c r="K34" s="149">
        <v>40</v>
      </c>
      <c r="L34" s="181">
        <v>40</v>
      </c>
      <c r="M34" s="148"/>
      <c r="N34" s="149"/>
      <c r="O34" s="168"/>
      <c r="P34" s="154">
        <v>2</v>
      </c>
      <c r="Q34" s="149">
        <v>67</v>
      </c>
      <c r="R34" s="168">
        <v>67</v>
      </c>
      <c r="S34" s="298"/>
      <c r="T34" s="317"/>
      <c r="U34" s="1260"/>
      <c r="V34" s="302" t="s">
        <v>31</v>
      </c>
      <c r="W34" s="200"/>
      <c r="X34" s="222"/>
      <c r="Y34" s="201"/>
      <c r="Z34" s="200"/>
      <c r="AA34" s="222"/>
      <c r="AB34" s="202"/>
      <c r="AC34" s="203"/>
      <c r="AD34" s="222"/>
      <c r="AE34" s="201"/>
      <c r="AF34" s="200"/>
      <c r="AG34" s="222"/>
      <c r="AH34" s="202"/>
      <c r="AI34" s="203"/>
      <c r="AJ34" s="222"/>
      <c r="AK34" s="201"/>
      <c r="AL34" s="200"/>
      <c r="AM34" s="222"/>
      <c r="AN34" s="202"/>
    </row>
    <row r="35" spans="2:40" ht="13.5" customHeight="1">
      <c r="B35" s="1260"/>
      <c r="C35" s="302" t="s">
        <v>32</v>
      </c>
      <c r="D35" s="200"/>
      <c r="E35" s="222"/>
      <c r="F35" s="201"/>
      <c r="G35" s="200"/>
      <c r="H35" s="222"/>
      <c r="I35" s="202"/>
      <c r="J35" s="203"/>
      <c r="K35" s="222"/>
      <c r="L35" s="201"/>
      <c r="M35" s="200">
        <v>2</v>
      </c>
      <c r="N35" s="222">
        <v>62</v>
      </c>
      <c r="O35" s="202">
        <v>262</v>
      </c>
      <c r="P35" s="203">
        <v>5</v>
      </c>
      <c r="Q35" s="222">
        <v>1071</v>
      </c>
      <c r="R35" s="202">
        <v>1071</v>
      </c>
      <c r="S35" s="298"/>
      <c r="T35" s="317"/>
      <c r="U35" s="1260"/>
      <c r="V35" s="302" t="s">
        <v>32</v>
      </c>
      <c r="W35" s="200"/>
      <c r="X35" s="222"/>
      <c r="Y35" s="201"/>
      <c r="Z35" s="200"/>
      <c r="AA35" s="222"/>
      <c r="AB35" s="202"/>
      <c r="AC35" s="203"/>
      <c r="AD35" s="222"/>
      <c r="AE35" s="201"/>
      <c r="AF35" s="200"/>
      <c r="AG35" s="222"/>
      <c r="AH35" s="202"/>
      <c r="AI35" s="203"/>
      <c r="AJ35" s="222"/>
      <c r="AK35" s="201"/>
      <c r="AL35" s="200"/>
      <c r="AM35" s="222"/>
      <c r="AN35" s="202"/>
    </row>
    <row r="36" spans="2:40" ht="13.5" customHeight="1">
      <c r="B36" s="1260"/>
      <c r="C36" s="302" t="s">
        <v>33</v>
      </c>
      <c r="D36" s="200">
        <v>9</v>
      </c>
      <c r="E36" s="222">
        <v>191</v>
      </c>
      <c r="F36" s="201">
        <v>1719</v>
      </c>
      <c r="G36" s="200"/>
      <c r="H36" s="222"/>
      <c r="I36" s="202"/>
      <c r="J36" s="203">
        <v>13</v>
      </c>
      <c r="K36" s="222">
        <v>241</v>
      </c>
      <c r="L36" s="201">
        <v>444</v>
      </c>
      <c r="M36" s="200"/>
      <c r="N36" s="222"/>
      <c r="O36" s="202"/>
      <c r="P36" s="203"/>
      <c r="Q36" s="222"/>
      <c r="R36" s="206"/>
      <c r="S36" s="298"/>
      <c r="T36" s="317"/>
      <c r="U36" s="1260"/>
      <c r="V36" s="302" t="s">
        <v>33</v>
      </c>
      <c r="W36" s="200"/>
      <c r="X36" s="222"/>
      <c r="Y36" s="201"/>
      <c r="Z36" s="200"/>
      <c r="AA36" s="222"/>
      <c r="AB36" s="202"/>
      <c r="AC36" s="203"/>
      <c r="AD36" s="222"/>
      <c r="AE36" s="201"/>
      <c r="AF36" s="200"/>
      <c r="AG36" s="222"/>
      <c r="AH36" s="202"/>
      <c r="AI36" s="203"/>
      <c r="AJ36" s="222"/>
      <c r="AK36" s="201"/>
      <c r="AL36" s="200">
        <v>6</v>
      </c>
      <c r="AM36" s="222">
        <v>149</v>
      </c>
      <c r="AN36" s="202">
        <v>182</v>
      </c>
    </row>
    <row r="37" spans="2:40" ht="13.5" customHeight="1">
      <c r="B37" s="1260"/>
      <c r="C37" s="303" t="s">
        <v>34</v>
      </c>
      <c r="D37" s="204">
        <v>5</v>
      </c>
      <c r="E37" s="223">
        <v>285</v>
      </c>
      <c r="F37" s="205">
        <v>2764</v>
      </c>
      <c r="G37" s="204"/>
      <c r="H37" s="223"/>
      <c r="I37" s="206"/>
      <c r="J37" s="207">
        <v>3</v>
      </c>
      <c r="K37" s="223">
        <v>65</v>
      </c>
      <c r="L37" s="205">
        <v>79</v>
      </c>
      <c r="M37" s="204"/>
      <c r="N37" s="223"/>
      <c r="O37" s="206"/>
      <c r="P37" s="207">
        <v>13</v>
      </c>
      <c r="Q37" s="223">
        <v>1156</v>
      </c>
      <c r="R37" s="206">
        <v>1400</v>
      </c>
      <c r="S37" s="298"/>
      <c r="T37" s="317"/>
      <c r="U37" s="1260"/>
      <c r="V37" s="303" t="s">
        <v>34</v>
      </c>
      <c r="W37" s="204"/>
      <c r="X37" s="223"/>
      <c r="Y37" s="205"/>
      <c r="Z37" s="204">
        <v>3</v>
      </c>
      <c r="AA37" s="223">
        <v>96</v>
      </c>
      <c r="AB37" s="206">
        <v>99</v>
      </c>
      <c r="AC37" s="207"/>
      <c r="AD37" s="223"/>
      <c r="AE37" s="205"/>
      <c r="AF37" s="204"/>
      <c r="AG37" s="223"/>
      <c r="AH37" s="206"/>
      <c r="AI37" s="207"/>
      <c r="AJ37" s="223"/>
      <c r="AK37" s="205"/>
      <c r="AL37" s="204">
        <v>5</v>
      </c>
      <c r="AM37" s="223">
        <v>1219</v>
      </c>
      <c r="AN37" s="206">
        <v>1219</v>
      </c>
    </row>
    <row r="38" spans="2:40" ht="13.5" customHeight="1">
      <c r="B38" s="1260"/>
      <c r="C38" s="302" t="s">
        <v>35</v>
      </c>
      <c r="D38" s="200"/>
      <c r="E38" s="222"/>
      <c r="F38" s="201"/>
      <c r="G38" s="200"/>
      <c r="H38" s="222"/>
      <c r="I38" s="202"/>
      <c r="J38" s="203"/>
      <c r="K38" s="222"/>
      <c r="L38" s="201"/>
      <c r="M38" s="200"/>
      <c r="N38" s="222"/>
      <c r="O38" s="202"/>
      <c r="P38" s="203">
        <v>1</v>
      </c>
      <c r="Q38" s="222">
        <v>323</v>
      </c>
      <c r="R38" s="202">
        <v>544</v>
      </c>
      <c r="S38" s="298"/>
      <c r="T38" s="317"/>
      <c r="U38" s="1260"/>
      <c r="V38" s="302" t="s">
        <v>35</v>
      </c>
      <c r="W38" s="200"/>
      <c r="X38" s="222"/>
      <c r="Y38" s="201"/>
      <c r="Z38" s="200">
        <v>1</v>
      </c>
      <c r="AA38" s="222">
        <v>10</v>
      </c>
      <c r="AB38" s="202">
        <v>82</v>
      </c>
      <c r="AC38" s="203"/>
      <c r="AD38" s="222"/>
      <c r="AE38" s="201"/>
      <c r="AF38" s="200"/>
      <c r="AG38" s="222"/>
      <c r="AH38" s="202"/>
      <c r="AI38" s="203"/>
      <c r="AJ38" s="222"/>
      <c r="AK38" s="201"/>
      <c r="AL38" s="200">
        <f>D38+G38+J38+M38+P38+W38+Z38+AC38+AF38+AI38</f>
        <v>2</v>
      </c>
      <c r="AM38" s="222">
        <f>E38+H38+K38+N38+Q38+X38+AA38+AD38+AG38+AJ38</f>
        <v>333</v>
      </c>
      <c r="AN38" s="202">
        <f>F38+I38+L38+O38+R38+Y38+AB38+AE38+AH38+AK38</f>
        <v>626</v>
      </c>
    </row>
    <row r="39" spans="2:40" ht="13.5" customHeight="1">
      <c r="B39" s="1260"/>
      <c r="C39" s="303" t="s">
        <v>36</v>
      </c>
      <c r="D39" s="204"/>
      <c r="E39" s="223"/>
      <c r="F39" s="205"/>
      <c r="G39" s="204"/>
      <c r="H39" s="223"/>
      <c r="I39" s="206"/>
      <c r="J39" s="207"/>
      <c r="K39" s="223"/>
      <c r="L39" s="205"/>
      <c r="M39" s="204"/>
      <c r="N39" s="223"/>
      <c r="O39" s="206"/>
      <c r="P39" s="207"/>
      <c r="Q39" s="223"/>
      <c r="R39" s="206"/>
      <c r="S39" s="298"/>
      <c r="T39" s="317"/>
      <c r="U39" s="1260"/>
      <c r="V39" s="302" t="s">
        <v>36</v>
      </c>
      <c r="W39" s="200"/>
      <c r="X39" s="222"/>
      <c r="Y39" s="201"/>
      <c r="Z39" s="200"/>
      <c r="AA39" s="222"/>
      <c r="AB39" s="202"/>
      <c r="AC39" s="203"/>
      <c r="AD39" s="222"/>
      <c r="AE39" s="201"/>
      <c r="AF39" s="200"/>
      <c r="AG39" s="222"/>
      <c r="AH39" s="202"/>
      <c r="AI39" s="203"/>
      <c r="AJ39" s="222"/>
      <c r="AK39" s="201"/>
      <c r="AL39" s="200">
        <v>3</v>
      </c>
      <c r="AM39" s="222">
        <v>277</v>
      </c>
      <c r="AN39" s="202">
        <v>277</v>
      </c>
    </row>
    <row r="40" spans="2:40" ht="13.5" customHeight="1">
      <c r="B40" s="1261"/>
      <c r="C40" s="307" t="s">
        <v>37</v>
      </c>
      <c r="D40" s="324"/>
      <c r="E40" s="325"/>
      <c r="F40" s="327"/>
      <c r="G40" s="324"/>
      <c r="H40" s="325"/>
      <c r="I40" s="326"/>
      <c r="J40" s="348"/>
      <c r="K40" s="325"/>
      <c r="L40" s="327"/>
      <c r="M40" s="324"/>
      <c r="N40" s="325"/>
      <c r="O40" s="326"/>
      <c r="P40" s="348"/>
      <c r="Q40" s="325"/>
      <c r="R40" s="326"/>
      <c r="S40" s="298"/>
      <c r="T40" s="317"/>
      <c r="U40" s="1261"/>
      <c r="V40" s="307" t="s">
        <v>37</v>
      </c>
      <c r="W40" s="324"/>
      <c r="X40" s="325"/>
      <c r="Y40" s="327"/>
      <c r="Z40" s="324"/>
      <c r="AA40" s="325"/>
      <c r="AB40" s="326"/>
      <c r="AC40" s="348"/>
      <c r="AD40" s="325"/>
      <c r="AE40" s="327"/>
      <c r="AF40" s="324"/>
      <c r="AG40" s="325"/>
      <c r="AH40" s="326"/>
      <c r="AI40" s="348"/>
      <c r="AJ40" s="325"/>
      <c r="AK40" s="327"/>
      <c r="AL40" s="324"/>
      <c r="AM40" s="325"/>
      <c r="AN40" s="326"/>
    </row>
    <row r="41" spans="2:40" ht="13.5" customHeight="1">
      <c r="B41" s="1259" t="s">
        <v>38</v>
      </c>
      <c r="C41" s="299" t="s">
        <v>39</v>
      </c>
      <c r="D41" s="335">
        <v>9</v>
      </c>
      <c r="E41" s="323">
        <v>210</v>
      </c>
      <c r="F41" s="213">
        <v>726</v>
      </c>
      <c r="G41" s="335"/>
      <c r="H41" s="323"/>
      <c r="I41" s="214"/>
      <c r="J41" s="347"/>
      <c r="K41" s="323"/>
      <c r="L41" s="213"/>
      <c r="M41" s="335">
        <v>35</v>
      </c>
      <c r="N41" s="323">
        <v>1358</v>
      </c>
      <c r="O41" s="214">
        <v>3402</v>
      </c>
      <c r="P41" s="347"/>
      <c r="Q41" s="323"/>
      <c r="R41" s="214"/>
      <c r="S41" s="298"/>
      <c r="T41" s="317"/>
      <c r="U41" s="1259" t="s">
        <v>38</v>
      </c>
      <c r="V41" s="299" t="s">
        <v>39</v>
      </c>
      <c r="W41" s="335"/>
      <c r="X41" s="323"/>
      <c r="Y41" s="213"/>
      <c r="Z41" s="335"/>
      <c r="AA41" s="323"/>
      <c r="AB41" s="214"/>
      <c r="AC41" s="347"/>
      <c r="AD41" s="323"/>
      <c r="AE41" s="213"/>
      <c r="AF41" s="335"/>
      <c r="AG41" s="323"/>
      <c r="AH41" s="214"/>
      <c r="AI41" s="347"/>
      <c r="AJ41" s="323"/>
      <c r="AK41" s="213"/>
      <c r="AL41" s="335">
        <v>8</v>
      </c>
      <c r="AM41" s="323">
        <v>138</v>
      </c>
      <c r="AN41" s="214">
        <v>309</v>
      </c>
    </row>
    <row r="42" spans="2:40" ht="13.5" customHeight="1">
      <c r="B42" s="1260"/>
      <c r="C42" s="311" t="s">
        <v>40</v>
      </c>
      <c r="D42" s="200">
        <v>47</v>
      </c>
      <c r="E42" s="222">
        <v>390</v>
      </c>
      <c r="F42" s="201">
        <v>1258</v>
      </c>
      <c r="G42" s="200"/>
      <c r="H42" s="222"/>
      <c r="I42" s="202"/>
      <c r="J42" s="203">
        <v>195</v>
      </c>
      <c r="K42" s="222">
        <v>1897</v>
      </c>
      <c r="L42" s="201">
        <v>10168</v>
      </c>
      <c r="M42" s="200">
        <v>2</v>
      </c>
      <c r="N42" s="222">
        <v>9</v>
      </c>
      <c r="O42" s="202">
        <v>18</v>
      </c>
      <c r="P42" s="203">
        <v>36</v>
      </c>
      <c r="Q42" s="222">
        <v>599</v>
      </c>
      <c r="R42" s="202">
        <v>5934</v>
      </c>
      <c r="S42" s="306"/>
      <c r="T42" s="317"/>
      <c r="U42" s="1260"/>
      <c r="V42" s="311" t="s">
        <v>40</v>
      </c>
      <c r="W42" s="200"/>
      <c r="X42" s="222"/>
      <c r="Y42" s="201"/>
      <c r="Z42" s="200"/>
      <c r="AA42" s="222"/>
      <c r="AB42" s="202"/>
      <c r="AC42" s="203"/>
      <c r="AD42" s="222"/>
      <c r="AE42" s="201"/>
      <c r="AF42" s="200">
        <v>39</v>
      </c>
      <c r="AG42" s="222">
        <v>1804</v>
      </c>
      <c r="AH42" s="202">
        <v>1804</v>
      </c>
      <c r="AI42" s="203"/>
      <c r="AJ42" s="222"/>
      <c r="AK42" s="201"/>
      <c r="AL42" s="200">
        <v>56</v>
      </c>
      <c r="AM42" s="222">
        <v>2572</v>
      </c>
      <c r="AN42" s="202">
        <v>2572</v>
      </c>
    </row>
    <row r="43" spans="2:40" ht="13.5" customHeight="1">
      <c r="B43" s="1260"/>
      <c r="C43" s="302" t="s">
        <v>41</v>
      </c>
      <c r="D43" s="200">
        <v>3</v>
      </c>
      <c r="E43" s="222">
        <v>180</v>
      </c>
      <c r="F43" s="201">
        <v>428</v>
      </c>
      <c r="G43" s="200"/>
      <c r="H43" s="222"/>
      <c r="I43" s="202"/>
      <c r="J43" s="203">
        <v>2</v>
      </c>
      <c r="K43" s="222">
        <v>125</v>
      </c>
      <c r="L43" s="201">
        <v>1595</v>
      </c>
      <c r="M43" s="200">
        <v>1</v>
      </c>
      <c r="N43" s="222">
        <v>76</v>
      </c>
      <c r="O43" s="202">
        <v>91</v>
      </c>
      <c r="P43" s="203">
        <v>6</v>
      </c>
      <c r="Q43" s="222">
        <v>288</v>
      </c>
      <c r="R43" s="202">
        <v>756</v>
      </c>
      <c r="S43" s="298"/>
      <c r="T43" s="317"/>
      <c r="U43" s="1260"/>
      <c r="V43" s="302" t="s">
        <v>41</v>
      </c>
      <c r="W43" s="200"/>
      <c r="X43" s="222"/>
      <c r="Y43" s="201"/>
      <c r="Z43" s="200"/>
      <c r="AA43" s="222"/>
      <c r="AB43" s="202"/>
      <c r="AC43" s="203"/>
      <c r="AD43" s="222"/>
      <c r="AE43" s="201"/>
      <c r="AF43" s="200"/>
      <c r="AG43" s="222"/>
      <c r="AH43" s="202"/>
      <c r="AI43" s="203"/>
      <c r="AJ43" s="222"/>
      <c r="AK43" s="201"/>
      <c r="AL43" s="200">
        <v>30</v>
      </c>
      <c r="AM43" s="222">
        <v>2456</v>
      </c>
      <c r="AN43" s="202">
        <v>2456</v>
      </c>
    </row>
    <row r="44" spans="2:40" ht="13.5" customHeight="1">
      <c r="B44" s="1260"/>
      <c r="C44" s="303" t="s">
        <v>42</v>
      </c>
      <c r="D44" s="204"/>
      <c r="E44" s="223"/>
      <c r="F44" s="205"/>
      <c r="G44" s="204"/>
      <c r="H44" s="223"/>
      <c r="I44" s="206"/>
      <c r="J44" s="207"/>
      <c r="K44" s="223"/>
      <c r="L44" s="205"/>
      <c r="M44" s="204"/>
      <c r="N44" s="223"/>
      <c r="O44" s="206"/>
      <c r="P44" s="207"/>
      <c r="Q44" s="223"/>
      <c r="R44" s="206"/>
      <c r="S44" s="298"/>
      <c r="T44" s="317"/>
      <c r="U44" s="1260"/>
      <c r="V44" s="302" t="s">
        <v>42</v>
      </c>
      <c r="W44" s="200"/>
      <c r="X44" s="222"/>
      <c r="Y44" s="201"/>
      <c r="Z44" s="200"/>
      <c r="AA44" s="222"/>
      <c r="AB44" s="202"/>
      <c r="AC44" s="203"/>
      <c r="AD44" s="222"/>
      <c r="AE44" s="201"/>
      <c r="AF44" s="200"/>
      <c r="AG44" s="222"/>
      <c r="AH44" s="202"/>
      <c r="AI44" s="203">
        <v>3</v>
      </c>
      <c r="AJ44" s="222">
        <v>85</v>
      </c>
      <c r="AK44" s="201">
        <v>85</v>
      </c>
      <c r="AL44" s="200"/>
      <c r="AM44" s="222"/>
      <c r="AN44" s="202"/>
    </row>
    <row r="45" spans="2:40" ht="13.5" customHeight="1">
      <c r="B45" s="1260"/>
      <c r="C45" s="303" t="s">
        <v>43</v>
      </c>
      <c r="D45" s="148">
        <v>3</v>
      </c>
      <c r="E45" s="149">
        <v>414</v>
      </c>
      <c r="F45" s="181">
        <v>446</v>
      </c>
      <c r="G45" s="148"/>
      <c r="H45" s="149"/>
      <c r="I45" s="168"/>
      <c r="J45" s="154"/>
      <c r="K45" s="149"/>
      <c r="L45" s="181"/>
      <c r="M45" s="148">
        <v>1</v>
      </c>
      <c r="N45" s="149">
        <v>26</v>
      </c>
      <c r="O45" s="168">
        <v>77</v>
      </c>
      <c r="P45" s="154">
        <v>1</v>
      </c>
      <c r="Q45" s="149">
        <v>365</v>
      </c>
      <c r="R45" s="168">
        <v>365</v>
      </c>
      <c r="S45" s="298"/>
      <c r="T45" s="317"/>
      <c r="U45" s="1260"/>
      <c r="V45" s="303" t="s">
        <v>43</v>
      </c>
      <c r="W45" s="148"/>
      <c r="X45" s="149"/>
      <c r="Y45" s="181"/>
      <c r="Z45" s="148"/>
      <c r="AA45" s="149"/>
      <c r="AB45" s="168"/>
      <c r="AC45" s="154"/>
      <c r="AD45" s="149"/>
      <c r="AE45" s="181"/>
      <c r="AF45" s="148"/>
      <c r="AG45" s="149"/>
      <c r="AH45" s="168"/>
      <c r="AI45" s="154"/>
      <c r="AJ45" s="149"/>
      <c r="AK45" s="181"/>
      <c r="AL45" s="148">
        <v>6</v>
      </c>
      <c r="AM45" s="149">
        <v>614</v>
      </c>
      <c r="AN45" s="168">
        <v>614</v>
      </c>
    </row>
    <row r="46" spans="2:40" ht="13.5" customHeight="1">
      <c r="B46" s="1260"/>
      <c r="C46" s="303" t="s">
        <v>44</v>
      </c>
      <c r="D46" s="204"/>
      <c r="E46" s="223"/>
      <c r="F46" s="205"/>
      <c r="G46" s="204"/>
      <c r="H46" s="223"/>
      <c r="I46" s="206"/>
      <c r="J46" s="207"/>
      <c r="K46" s="223"/>
      <c r="L46" s="205"/>
      <c r="M46" s="204"/>
      <c r="N46" s="223"/>
      <c r="O46" s="206"/>
      <c r="P46" s="207"/>
      <c r="Q46" s="223"/>
      <c r="R46" s="206"/>
      <c r="S46" s="298"/>
      <c r="T46" s="317"/>
      <c r="U46" s="1260"/>
      <c r="V46" s="302" t="s">
        <v>44</v>
      </c>
      <c r="W46" s="200"/>
      <c r="X46" s="222"/>
      <c r="Y46" s="201"/>
      <c r="Z46" s="200"/>
      <c r="AA46" s="222"/>
      <c r="AB46" s="202"/>
      <c r="AC46" s="203">
        <v>5</v>
      </c>
      <c r="AD46" s="222">
        <v>68</v>
      </c>
      <c r="AE46" s="201">
        <v>68</v>
      </c>
      <c r="AF46" s="200">
        <v>2</v>
      </c>
      <c r="AG46" s="222">
        <v>323</v>
      </c>
      <c r="AH46" s="202">
        <v>323</v>
      </c>
      <c r="AI46" s="203"/>
      <c r="AJ46" s="222"/>
      <c r="AK46" s="201"/>
      <c r="AL46" s="200">
        <v>5</v>
      </c>
      <c r="AM46" s="222">
        <v>286</v>
      </c>
      <c r="AN46" s="202">
        <v>286</v>
      </c>
    </row>
    <row r="47" spans="2:40" ht="13.5" customHeight="1">
      <c r="B47" s="1260"/>
      <c r="C47" s="302" t="s">
        <v>45</v>
      </c>
      <c r="D47" s="148">
        <v>4</v>
      </c>
      <c r="E47" s="149">
        <v>66</v>
      </c>
      <c r="F47" s="181">
        <v>650</v>
      </c>
      <c r="G47" s="148"/>
      <c r="H47" s="149"/>
      <c r="I47" s="168"/>
      <c r="J47" s="154"/>
      <c r="K47" s="149"/>
      <c r="L47" s="181"/>
      <c r="M47" s="148">
        <v>2</v>
      </c>
      <c r="N47" s="149">
        <v>18</v>
      </c>
      <c r="O47" s="168">
        <v>123</v>
      </c>
      <c r="P47" s="154">
        <v>4</v>
      </c>
      <c r="Q47" s="149">
        <v>141</v>
      </c>
      <c r="R47" s="168">
        <v>1235</v>
      </c>
      <c r="S47" s="298"/>
      <c r="T47" s="317"/>
      <c r="U47" s="1260"/>
      <c r="V47" s="302" t="s">
        <v>45</v>
      </c>
      <c r="W47" s="148"/>
      <c r="X47" s="149"/>
      <c r="Y47" s="181"/>
      <c r="Z47" s="148"/>
      <c r="AA47" s="149"/>
      <c r="AB47" s="168"/>
      <c r="AC47" s="154"/>
      <c r="AD47" s="149"/>
      <c r="AE47" s="181"/>
      <c r="AF47" s="148"/>
      <c r="AG47" s="149"/>
      <c r="AH47" s="168"/>
      <c r="AI47" s="154"/>
      <c r="AJ47" s="149"/>
      <c r="AK47" s="181"/>
      <c r="AL47" s="148">
        <v>12</v>
      </c>
      <c r="AM47" s="149">
        <v>359</v>
      </c>
      <c r="AN47" s="168">
        <v>824</v>
      </c>
    </row>
    <row r="48" spans="2:40" ht="13.5" customHeight="1">
      <c r="B48" s="1260"/>
      <c r="C48" s="303" t="s">
        <v>46</v>
      </c>
      <c r="D48" s="204"/>
      <c r="E48" s="222"/>
      <c r="F48" s="205"/>
      <c r="G48" s="204"/>
      <c r="H48" s="222"/>
      <c r="I48" s="206"/>
      <c r="J48" s="207">
        <v>2</v>
      </c>
      <c r="K48" s="222">
        <v>76</v>
      </c>
      <c r="L48" s="201">
        <v>761</v>
      </c>
      <c r="M48" s="204"/>
      <c r="N48" s="222"/>
      <c r="O48" s="206"/>
      <c r="P48" s="207">
        <v>2</v>
      </c>
      <c r="Q48" s="222">
        <v>58</v>
      </c>
      <c r="R48" s="202">
        <v>555</v>
      </c>
      <c r="S48" s="306"/>
      <c r="T48" s="317"/>
      <c r="U48" s="1260"/>
      <c r="V48" s="303" t="s">
        <v>46</v>
      </c>
      <c r="W48" s="204"/>
      <c r="X48" s="222"/>
      <c r="Y48" s="201"/>
      <c r="Z48" s="204">
        <v>26</v>
      </c>
      <c r="AA48" s="222">
        <v>59</v>
      </c>
      <c r="AB48" s="202">
        <v>422</v>
      </c>
      <c r="AC48" s="207">
        <v>3</v>
      </c>
      <c r="AD48" s="222">
        <v>124</v>
      </c>
      <c r="AE48" s="201">
        <v>774</v>
      </c>
      <c r="AF48" s="204"/>
      <c r="AG48" s="222"/>
      <c r="AH48" s="206"/>
      <c r="AI48" s="207"/>
      <c r="AJ48" s="222"/>
      <c r="AK48" s="205"/>
      <c r="AL48" s="328"/>
      <c r="AM48" s="329"/>
      <c r="AN48" s="330"/>
    </row>
    <row r="49" spans="2:40" ht="13.5" customHeight="1">
      <c r="B49" s="1260"/>
      <c r="C49" s="302" t="s">
        <v>47</v>
      </c>
      <c r="D49" s="148">
        <v>10</v>
      </c>
      <c r="E49" s="149">
        <v>135</v>
      </c>
      <c r="F49" s="181">
        <v>204</v>
      </c>
      <c r="G49" s="148"/>
      <c r="H49" s="149"/>
      <c r="I49" s="168"/>
      <c r="J49" s="154">
        <v>5</v>
      </c>
      <c r="K49" s="149">
        <v>413</v>
      </c>
      <c r="L49" s="181">
        <v>413</v>
      </c>
      <c r="M49" s="148"/>
      <c r="N49" s="149"/>
      <c r="O49" s="168"/>
      <c r="P49" s="154"/>
      <c r="Q49" s="149"/>
      <c r="R49" s="168"/>
      <c r="S49" s="298"/>
      <c r="T49" s="317"/>
      <c r="U49" s="1260"/>
      <c r="V49" s="302" t="s">
        <v>47</v>
      </c>
      <c r="W49" s="148"/>
      <c r="X49" s="149"/>
      <c r="Y49" s="181"/>
      <c r="Z49" s="148"/>
      <c r="AA49" s="149"/>
      <c r="AB49" s="168"/>
      <c r="AC49" s="154">
        <v>4</v>
      </c>
      <c r="AD49" s="149">
        <v>87</v>
      </c>
      <c r="AE49" s="181">
        <v>87</v>
      </c>
      <c r="AF49" s="148"/>
      <c r="AG49" s="149"/>
      <c r="AH49" s="168"/>
      <c r="AI49" s="154"/>
      <c r="AJ49" s="149"/>
      <c r="AK49" s="181"/>
      <c r="AL49" s="148">
        <v>1</v>
      </c>
      <c r="AM49" s="149">
        <v>70</v>
      </c>
      <c r="AN49" s="168">
        <v>70</v>
      </c>
    </row>
    <row r="50" spans="2:40" ht="13.5" customHeight="1">
      <c r="B50" s="1260"/>
      <c r="C50" s="303" t="s">
        <v>48</v>
      </c>
      <c r="D50" s="204"/>
      <c r="E50" s="223"/>
      <c r="F50" s="205"/>
      <c r="G50" s="204"/>
      <c r="H50" s="223"/>
      <c r="I50" s="206"/>
      <c r="J50" s="207"/>
      <c r="K50" s="223"/>
      <c r="L50" s="205"/>
      <c r="M50" s="204"/>
      <c r="N50" s="223"/>
      <c r="O50" s="206"/>
      <c r="P50" s="207">
        <v>10</v>
      </c>
      <c r="Q50" s="223">
        <v>102</v>
      </c>
      <c r="R50" s="206">
        <v>551</v>
      </c>
      <c r="S50" s="298"/>
      <c r="T50" s="317"/>
      <c r="U50" s="1260"/>
      <c r="V50" s="303" t="s">
        <v>48</v>
      </c>
      <c r="W50" s="204"/>
      <c r="X50" s="223"/>
      <c r="Y50" s="205"/>
      <c r="Z50" s="204"/>
      <c r="AA50" s="223"/>
      <c r="AB50" s="206"/>
      <c r="AC50" s="207"/>
      <c r="AD50" s="223"/>
      <c r="AE50" s="205"/>
      <c r="AF50" s="204"/>
      <c r="AG50" s="223"/>
      <c r="AH50" s="206"/>
      <c r="AI50" s="207"/>
      <c r="AJ50" s="223"/>
      <c r="AK50" s="205"/>
      <c r="AL50" s="204">
        <v>1</v>
      </c>
      <c r="AM50" s="223">
        <v>41</v>
      </c>
      <c r="AN50" s="206">
        <v>41</v>
      </c>
    </row>
    <row r="51" spans="2:40" ht="13.5" customHeight="1">
      <c r="B51" s="1260"/>
      <c r="C51" s="311" t="s">
        <v>49</v>
      </c>
      <c r="D51" s="200">
        <v>5</v>
      </c>
      <c r="E51" s="222">
        <v>91</v>
      </c>
      <c r="F51" s="201">
        <v>119</v>
      </c>
      <c r="G51" s="204"/>
      <c r="H51" s="222"/>
      <c r="I51" s="206"/>
      <c r="J51" s="207"/>
      <c r="K51" s="222"/>
      <c r="L51" s="205"/>
      <c r="M51" s="204"/>
      <c r="N51" s="222"/>
      <c r="O51" s="206"/>
      <c r="P51" s="207"/>
      <c r="Q51" s="222"/>
      <c r="R51" s="206"/>
      <c r="S51" s="306"/>
      <c r="T51" s="317"/>
      <c r="U51" s="1260"/>
      <c r="V51" s="311" t="s">
        <v>49</v>
      </c>
      <c r="W51" s="204"/>
      <c r="X51" s="222"/>
      <c r="Y51" s="201"/>
      <c r="Z51" s="204"/>
      <c r="AA51" s="222"/>
      <c r="AB51" s="206"/>
      <c r="AC51" s="207"/>
      <c r="AD51" s="222"/>
      <c r="AE51" s="205"/>
      <c r="AF51" s="204"/>
      <c r="AG51" s="222"/>
      <c r="AH51" s="206"/>
      <c r="AI51" s="207"/>
      <c r="AJ51" s="222"/>
      <c r="AK51" s="205"/>
      <c r="AL51" s="200">
        <v>3</v>
      </c>
      <c r="AM51" s="222">
        <v>92</v>
      </c>
      <c r="AN51" s="202">
        <v>92</v>
      </c>
    </row>
    <row r="52" spans="2:40" ht="13.5" customHeight="1">
      <c r="B52" s="1261"/>
      <c r="C52" s="312" t="s">
        <v>50</v>
      </c>
      <c r="D52" s="331"/>
      <c r="E52" s="332"/>
      <c r="F52" s="334"/>
      <c r="G52" s="331"/>
      <c r="H52" s="332"/>
      <c r="I52" s="333"/>
      <c r="J52" s="349"/>
      <c r="K52" s="332"/>
      <c r="L52" s="334"/>
      <c r="M52" s="331"/>
      <c r="N52" s="332"/>
      <c r="O52" s="333"/>
      <c r="P52" s="349"/>
      <c r="Q52" s="332"/>
      <c r="R52" s="333"/>
      <c r="S52" s="298"/>
      <c r="T52" s="317"/>
      <c r="U52" s="1261"/>
      <c r="V52" s="312" t="s">
        <v>50</v>
      </c>
      <c r="W52" s="218"/>
      <c r="X52" s="225"/>
      <c r="Y52" s="219"/>
      <c r="Z52" s="218"/>
      <c r="AA52" s="225"/>
      <c r="AB52" s="216"/>
      <c r="AC52" s="350"/>
      <c r="AD52" s="351"/>
      <c r="AE52" s="352"/>
      <c r="AF52" s="353"/>
      <c r="AG52" s="351"/>
      <c r="AH52" s="354"/>
      <c r="AI52" s="350"/>
      <c r="AJ52" s="351"/>
      <c r="AK52" s="352"/>
      <c r="AL52" s="353">
        <v>3</v>
      </c>
      <c r="AM52" s="351">
        <v>148</v>
      </c>
      <c r="AN52" s="354">
        <v>148</v>
      </c>
    </row>
    <row r="53" spans="2:40" ht="13.5" customHeight="1">
      <c r="B53" s="1259" t="s">
        <v>51</v>
      </c>
      <c r="C53" s="313" t="s">
        <v>52</v>
      </c>
      <c r="D53" s="197">
        <v>57</v>
      </c>
      <c r="E53" s="221">
        <v>1026</v>
      </c>
      <c r="F53" s="217">
        <v>2198</v>
      </c>
      <c r="G53" s="197"/>
      <c r="H53" s="221"/>
      <c r="I53" s="198"/>
      <c r="J53" s="199">
        <v>123</v>
      </c>
      <c r="K53" s="221">
        <v>2260</v>
      </c>
      <c r="L53" s="217">
        <v>5593</v>
      </c>
      <c r="M53" s="197">
        <v>23</v>
      </c>
      <c r="N53" s="221">
        <v>136</v>
      </c>
      <c r="O53" s="198">
        <v>503</v>
      </c>
      <c r="P53" s="199">
        <v>52</v>
      </c>
      <c r="Q53" s="221">
        <v>940</v>
      </c>
      <c r="R53" s="198">
        <v>2827</v>
      </c>
      <c r="S53" s="298"/>
      <c r="T53" s="317"/>
      <c r="U53" s="1259" t="s">
        <v>51</v>
      </c>
      <c r="V53" s="313" t="s">
        <v>52</v>
      </c>
      <c r="W53" s="212"/>
      <c r="X53" s="323"/>
      <c r="Y53" s="213"/>
      <c r="Z53" s="212"/>
      <c r="AA53" s="323"/>
      <c r="AB53" s="214"/>
      <c r="AC53" s="215">
        <v>19</v>
      </c>
      <c r="AD53" s="323">
        <v>193</v>
      </c>
      <c r="AE53" s="213">
        <v>1265</v>
      </c>
      <c r="AF53" s="212"/>
      <c r="AG53" s="323"/>
      <c r="AH53" s="214"/>
      <c r="AI53" s="215"/>
      <c r="AJ53" s="323"/>
      <c r="AK53" s="213"/>
      <c r="AL53" s="212">
        <v>46</v>
      </c>
      <c r="AM53" s="323">
        <v>1021</v>
      </c>
      <c r="AN53" s="214">
        <v>1810</v>
      </c>
    </row>
    <row r="54" spans="2:40" ht="13.5" customHeight="1">
      <c r="B54" s="1260"/>
      <c r="C54" s="303" t="s">
        <v>53</v>
      </c>
      <c r="D54" s="148">
        <v>2</v>
      </c>
      <c r="E54" s="149">
        <v>33</v>
      </c>
      <c r="F54" s="181">
        <v>123</v>
      </c>
      <c r="G54" s="148"/>
      <c r="H54" s="149"/>
      <c r="I54" s="168"/>
      <c r="J54" s="154">
        <v>64</v>
      </c>
      <c r="K54" s="149">
        <v>1129</v>
      </c>
      <c r="L54" s="181">
        <v>3242</v>
      </c>
      <c r="M54" s="148">
        <v>7</v>
      </c>
      <c r="N54" s="149">
        <v>135</v>
      </c>
      <c r="O54" s="168">
        <v>177</v>
      </c>
      <c r="P54" s="154">
        <v>3</v>
      </c>
      <c r="Q54" s="149">
        <v>364</v>
      </c>
      <c r="R54" s="168">
        <v>2444</v>
      </c>
      <c r="S54" s="298"/>
      <c r="T54" s="317"/>
      <c r="U54" s="1260"/>
      <c r="V54" s="303" t="s">
        <v>53</v>
      </c>
      <c r="W54" s="148"/>
      <c r="X54" s="149"/>
      <c r="Y54" s="181"/>
      <c r="Z54" s="148">
        <v>2</v>
      </c>
      <c r="AA54" s="149">
        <v>31</v>
      </c>
      <c r="AB54" s="168">
        <v>122</v>
      </c>
      <c r="AC54" s="154"/>
      <c r="AD54" s="149"/>
      <c r="AE54" s="181"/>
      <c r="AF54" s="148"/>
      <c r="AG54" s="149"/>
      <c r="AH54" s="168"/>
      <c r="AI54" s="154"/>
      <c r="AJ54" s="149"/>
      <c r="AK54" s="181"/>
      <c r="AL54" s="148">
        <v>1</v>
      </c>
      <c r="AM54" s="149">
        <v>19</v>
      </c>
      <c r="AN54" s="168">
        <v>40</v>
      </c>
    </row>
    <row r="55" spans="2:40" ht="13.5" customHeight="1">
      <c r="B55" s="1260"/>
      <c r="C55" s="302" t="s">
        <v>54</v>
      </c>
      <c r="D55" s="200">
        <v>38</v>
      </c>
      <c r="E55" s="222">
        <v>1422</v>
      </c>
      <c r="F55" s="201">
        <v>1982</v>
      </c>
      <c r="G55" s="200"/>
      <c r="H55" s="222"/>
      <c r="I55" s="202"/>
      <c r="J55" s="203">
        <v>50</v>
      </c>
      <c r="K55" s="222">
        <v>973</v>
      </c>
      <c r="L55" s="201">
        <v>1000</v>
      </c>
      <c r="M55" s="200">
        <v>3</v>
      </c>
      <c r="N55" s="222">
        <v>124</v>
      </c>
      <c r="O55" s="202">
        <v>124</v>
      </c>
      <c r="P55" s="203">
        <v>1</v>
      </c>
      <c r="Q55" s="222">
        <v>54</v>
      </c>
      <c r="R55" s="202">
        <v>54</v>
      </c>
      <c r="S55" s="298"/>
      <c r="T55" s="317"/>
      <c r="U55" s="1260"/>
      <c r="V55" s="302" t="s">
        <v>54</v>
      </c>
      <c r="W55" s="200"/>
      <c r="X55" s="222"/>
      <c r="Y55" s="201"/>
      <c r="Z55" s="200"/>
      <c r="AA55" s="222"/>
      <c r="AB55" s="202"/>
      <c r="AC55" s="203">
        <v>38</v>
      </c>
      <c r="AD55" s="222">
        <v>790</v>
      </c>
      <c r="AE55" s="201">
        <v>790</v>
      </c>
      <c r="AF55" s="200"/>
      <c r="AG55" s="222"/>
      <c r="AH55" s="202"/>
      <c r="AI55" s="203"/>
      <c r="AJ55" s="222"/>
      <c r="AK55" s="201"/>
      <c r="AL55" s="200">
        <v>5</v>
      </c>
      <c r="AM55" s="222">
        <v>196</v>
      </c>
      <c r="AN55" s="202">
        <v>196</v>
      </c>
    </row>
    <row r="56" spans="2:40" ht="13.5" customHeight="1">
      <c r="B56" s="1260"/>
      <c r="C56" s="302" t="s">
        <v>55</v>
      </c>
      <c r="D56" s="200"/>
      <c r="E56" s="222"/>
      <c r="F56" s="201"/>
      <c r="G56" s="200"/>
      <c r="H56" s="222"/>
      <c r="I56" s="202"/>
      <c r="J56" s="203">
        <v>14</v>
      </c>
      <c r="K56" s="222">
        <v>243</v>
      </c>
      <c r="L56" s="201">
        <v>360</v>
      </c>
      <c r="M56" s="200">
        <v>11</v>
      </c>
      <c r="N56" s="222">
        <v>144</v>
      </c>
      <c r="O56" s="202">
        <v>384</v>
      </c>
      <c r="P56" s="203">
        <v>9</v>
      </c>
      <c r="Q56" s="222">
        <v>922</v>
      </c>
      <c r="R56" s="202">
        <v>6265</v>
      </c>
      <c r="S56" s="298"/>
      <c r="T56" s="317"/>
      <c r="U56" s="1260"/>
      <c r="V56" s="302" t="s">
        <v>55</v>
      </c>
      <c r="W56" s="200"/>
      <c r="X56" s="222"/>
      <c r="Y56" s="201"/>
      <c r="Z56" s="200"/>
      <c r="AA56" s="222"/>
      <c r="AB56" s="202"/>
      <c r="AC56" s="203"/>
      <c r="AD56" s="222"/>
      <c r="AE56" s="201"/>
      <c r="AF56" s="200"/>
      <c r="AG56" s="222"/>
      <c r="AH56" s="202"/>
      <c r="AI56" s="203"/>
      <c r="AJ56" s="222"/>
      <c r="AK56" s="201"/>
      <c r="AL56" s="200">
        <v>4</v>
      </c>
      <c r="AM56" s="222">
        <v>195</v>
      </c>
      <c r="AN56" s="202">
        <v>231</v>
      </c>
    </row>
    <row r="57" spans="2:40" ht="13.5" customHeight="1">
      <c r="B57" s="1260"/>
      <c r="C57" s="302" t="s">
        <v>56</v>
      </c>
      <c r="D57" s="200">
        <v>1</v>
      </c>
      <c r="E57" s="222">
        <v>12</v>
      </c>
      <c r="F57" s="201">
        <v>12</v>
      </c>
      <c r="G57" s="200"/>
      <c r="H57" s="222"/>
      <c r="I57" s="202"/>
      <c r="J57" s="203">
        <v>6</v>
      </c>
      <c r="K57" s="222">
        <v>232</v>
      </c>
      <c r="L57" s="201">
        <v>232</v>
      </c>
      <c r="M57" s="200">
        <v>6</v>
      </c>
      <c r="N57" s="222">
        <v>231</v>
      </c>
      <c r="O57" s="202">
        <v>512</v>
      </c>
      <c r="P57" s="203">
        <v>17</v>
      </c>
      <c r="Q57" s="222">
        <v>485</v>
      </c>
      <c r="R57" s="202">
        <v>1323</v>
      </c>
      <c r="S57" s="298"/>
      <c r="T57" s="317"/>
      <c r="U57" s="1260"/>
      <c r="V57" s="302" t="s">
        <v>56</v>
      </c>
      <c r="W57" s="200"/>
      <c r="X57" s="222"/>
      <c r="Y57" s="201"/>
      <c r="Z57" s="200">
        <v>4</v>
      </c>
      <c r="AA57" s="222">
        <v>116</v>
      </c>
      <c r="AB57" s="202">
        <v>295</v>
      </c>
      <c r="AC57" s="203">
        <v>8</v>
      </c>
      <c r="AD57" s="222">
        <v>200</v>
      </c>
      <c r="AE57" s="201">
        <v>740</v>
      </c>
      <c r="AF57" s="200"/>
      <c r="AG57" s="222"/>
      <c r="AH57" s="202"/>
      <c r="AI57" s="203"/>
      <c r="AJ57" s="222"/>
      <c r="AK57" s="201"/>
      <c r="AL57" s="200">
        <v>9</v>
      </c>
      <c r="AM57" s="222">
        <v>421</v>
      </c>
      <c r="AN57" s="202">
        <v>447</v>
      </c>
    </row>
    <row r="58" spans="2:40" ht="13.5" customHeight="1">
      <c r="B58" s="1260"/>
      <c r="C58" s="302" t="s">
        <v>57</v>
      </c>
      <c r="D58" s="200">
        <v>11</v>
      </c>
      <c r="E58" s="222">
        <v>244</v>
      </c>
      <c r="F58" s="201">
        <v>265</v>
      </c>
      <c r="G58" s="200"/>
      <c r="H58" s="222"/>
      <c r="I58" s="202"/>
      <c r="J58" s="203">
        <f>1+46</f>
        <v>47</v>
      </c>
      <c r="K58" s="222">
        <f>29+989</f>
        <v>1018</v>
      </c>
      <c r="L58" s="201">
        <f>864+2712</f>
        <v>3576</v>
      </c>
      <c r="M58" s="200"/>
      <c r="N58" s="222"/>
      <c r="O58" s="202"/>
      <c r="P58" s="203">
        <f>1+3</f>
        <v>4</v>
      </c>
      <c r="Q58" s="222">
        <f>192+119</f>
        <v>311</v>
      </c>
      <c r="R58" s="202">
        <f>3627+150</f>
        <v>3777</v>
      </c>
      <c r="S58" s="298"/>
      <c r="T58" s="317"/>
      <c r="U58" s="1260"/>
      <c r="V58" s="302" t="s">
        <v>57</v>
      </c>
      <c r="W58" s="200"/>
      <c r="X58" s="222"/>
      <c r="Y58" s="201"/>
      <c r="Z58" s="200"/>
      <c r="AA58" s="222"/>
      <c r="AB58" s="202"/>
      <c r="AC58" s="203"/>
      <c r="AD58" s="222"/>
      <c r="AE58" s="201"/>
      <c r="AF58" s="200"/>
      <c r="AG58" s="222"/>
      <c r="AH58" s="202"/>
      <c r="AI58" s="203"/>
      <c r="AJ58" s="222"/>
      <c r="AK58" s="201"/>
      <c r="AL58" s="200">
        <v>1</v>
      </c>
      <c r="AM58" s="222">
        <v>53</v>
      </c>
      <c r="AN58" s="202">
        <v>320</v>
      </c>
    </row>
    <row r="59" spans="2:40" ht="13.5" customHeight="1">
      <c r="B59" s="1260"/>
      <c r="C59" s="302" t="s">
        <v>58</v>
      </c>
      <c r="D59" s="200">
        <v>13</v>
      </c>
      <c r="E59" s="222">
        <v>301</v>
      </c>
      <c r="F59" s="201">
        <v>337</v>
      </c>
      <c r="G59" s="200"/>
      <c r="H59" s="222"/>
      <c r="I59" s="202"/>
      <c r="J59" s="203">
        <v>27</v>
      </c>
      <c r="K59" s="222">
        <v>504</v>
      </c>
      <c r="L59" s="201">
        <v>836</v>
      </c>
      <c r="M59" s="200"/>
      <c r="N59" s="222"/>
      <c r="O59" s="202"/>
      <c r="P59" s="203"/>
      <c r="Q59" s="222"/>
      <c r="R59" s="202"/>
      <c r="S59" s="298"/>
      <c r="T59" s="317"/>
      <c r="U59" s="1260"/>
      <c r="V59" s="302" t="s">
        <v>58</v>
      </c>
      <c r="W59" s="200"/>
      <c r="X59" s="222"/>
      <c r="Y59" s="201"/>
      <c r="Z59" s="200"/>
      <c r="AA59" s="222"/>
      <c r="AB59" s="202"/>
      <c r="AC59" s="203"/>
      <c r="AD59" s="222"/>
      <c r="AE59" s="201"/>
      <c r="AF59" s="200"/>
      <c r="AG59" s="222"/>
      <c r="AH59" s="202"/>
      <c r="AI59" s="203"/>
      <c r="AJ59" s="222"/>
      <c r="AK59" s="201"/>
      <c r="AL59" s="200">
        <v>36</v>
      </c>
      <c r="AM59" s="222">
        <v>3042</v>
      </c>
      <c r="AN59" s="202">
        <v>3042</v>
      </c>
    </row>
    <row r="60" spans="2:40" ht="13.5" customHeight="1">
      <c r="B60" s="1260"/>
      <c r="C60" s="302" t="s">
        <v>59</v>
      </c>
      <c r="D60" s="106">
        <v>2</v>
      </c>
      <c r="E60" s="147">
        <v>22</v>
      </c>
      <c r="F60" s="300">
        <v>624</v>
      </c>
      <c r="G60" s="106"/>
      <c r="H60" s="147"/>
      <c r="I60" s="297"/>
      <c r="J60" s="109">
        <v>3</v>
      </c>
      <c r="K60" s="147">
        <v>923</v>
      </c>
      <c r="L60" s="300">
        <v>956</v>
      </c>
      <c r="M60" s="301"/>
      <c r="N60" s="147"/>
      <c r="O60" s="297"/>
      <c r="P60" s="109">
        <v>5</v>
      </c>
      <c r="Q60" s="147">
        <v>148</v>
      </c>
      <c r="R60" s="297">
        <v>530</v>
      </c>
      <c r="S60" s="298"/>
      <c r="T60" s="317"/>
      <c r="U60" s="1260"/>
      <c r="V60" s="302" t="s">
        <v>59</v>
      </c>
      <c r="W60" s="200"/>
      <c r="X60" s="222"/>
      <c r="Y60" s="201"/>
      <c r="Z60" s="200"/>
      <c r="AA60" s="222"/>
      <c r="AB60" s="202"/>
      <c r="AC60" s="203">
        <v>1</v>
      </c>
      <c r="AD60" s="222">
        <v>427</v>
      </c>
      <c r="AE60" s="201">
        <v>427</v>
      </c>
      <c r="AF60" s="200"/>
      <c r="AG60" s="222"/>
      <c r="AH60" s="202"/>
      <c r="AI60" s="203"/>
      <c r="AJ60" s="222"/>
      <c r="AK60" s="201"/>
      <c r="AL60" s="200"/>
      <c r="AM60" s="222"/>
      <c r="AN60" s="202"/>
    </row>
    <row r="61" spans="2:40" ht="13.5" customHeight="1">
      <c r="B61" s="1260"/>
      <c r="C61" s="302" t="s">
        <v>60</v>
      </c>
      <c r="D61" s="148">
        <v>2</v>
      </c>
      <c r="E61" s="149">
        <v>162</v>
      </c>
      <c r="F61" s="181">
        <v>162</v>
      </c>
      <c r="G61" s="148"/>
      <c r="H61" s="149"/>
      <c r="I61" s="168"/>
      <c r="J61" s="154">
        <v>1</v>
      </c>
      <c r="K61" s="149">
        <v>24</v>
      </c>
      <c r="L61" s="181">
        <v>255</v>
      </c>
      <c r="M61" s="148"/>
      <c r="N61" s="149"/>
      <c r="O61" s="168"/>
      <c r="P61" s="154"/>
      <c r="Q61" s="149"/>
      <c r="R61" s="168"/>
      <c r="S61" s="298"/>
      <c r="T61" s="317"/>
      <c r="U61" s="1260"/>
      <c r="V61" s="302" t="s">
        <v>60</v>
      </c>
      <c r="W61" s="148"/>
      <c r="X61" s="149"/>
      <c r="Y61" s="181"/>
      <c r="Z61" s="148">
        <v>9</v>
      </c>
      <c r="AA61" s="149">
        <v>61</v>
      </c>
      <c r="AB61" s="168">
        <v>202</v>
      </c>
      <c r="AC61" s="154">
        <v>6</v>
      </c>
      <c r="AD61" s="149">
        <v>81</v>
      </c>
      <c r="AE61" s="181">
        <v>81</v>
      </c>
      <c r="AF61" s="148"/>
      <c r="AG61" s="149"/>
      <c r="AH61" s="168"/>
      <c r="AI61" s="154"/>
      <c r="AJ61" s="149"/>
      <c r="AK61" s="181"/>
      <c r="AL61" s="148">
        <v>63</v>
      </c>
      <c r="AM61" s="149">
        <v>1793</v>
      </c>
      <c r="AN61" s="168">
        <v>2785</v>
      </c>
    </row>
    <row r="62" spans="2:40" ht="13.5" customHeight="1">
      <c r="B62" s="1260"/>
      <c r="C62" s="303" t="s">
        <v>61</v>
      </c>
      <c r="D62" s="204"/>
      <c r="E62" s="223"/>
      <c r="F62" s="205"/>
      <c r="G62" s="204"/>
      <c r="H62" s="223"/>
      <c r="I62" s="206"/>
      <c r="J62" s="207"/>
      <c r="K62" s="223"/>
      <c r="L62" s="205"/>
      <c r="M62" s="204"/>
      <c r="N62" s="223"/>
      <c r="O62" s="206"/>
      <c r="P62" s="207"/>
      <c r="Q62" s="223"/>
      <c r="R62" s="206"/>
      <c r="S62" s="298"/>
      <c r="T62" s="317"/>
      <c r="U62" s="1260"/>
      <c r="V62" s="302" t="s">
        <v>61</v>
      </c>
      <c r="W62" s="200"/>
      <c r="X62" s="222"/>
      <c r="Y62" s="201"/>
      <c r="Z62" s="200"/>
      <c r="AA62" s="222"/>
      <c r="AB62" s="202"/>
      <c r="AC62" s="203"/>
      <c r="AD62" s="222"/>
      <c r="AE62" s="201"/>
      <c r="AF62" s="200"/>
      <c r="AG62" s="222"/>
      <c r="AH62" s="202"/>
      <c r="AI62" s="203"/>
      <c r="AJ62" s="222"/>
      <c r="AK62" s="201"/>
      <c r="AL62" s="200">
        <v>10</v>
      </c>
      <c r="AM62" s="222">
        <v>791</v>
      </c>
      <c r="AN62" s="202">
        <v>791</v>
      </c>
    </row>
    <row r="63" spans="2:40" ht="13.5" customHeight="1">
      <c r="B63" s="1260"/>
      <c r="C63" s="302" t="s">
        <v>62</v>
      </c>
      <c r="D63" s="148"/>
      <c r="E63" s="149"/>
      <c r="F63" s="181"/>
      <c r="G63" s="148"/>
      <c r="H63" s="149"/>
      <c r="I63" s="168"/>
      <c r="J63" s="154">
        <v>1</v>
      </c>
      <c r="K63" s="149">
        <v>28</v>
      </c>
      <c r="L63" s="181">
        <v>143</v>
      </c>
      <c r="M63" s="148"/>
      <c r="N63" s="149"/>
      <c r="O63" s="168"/>
      <c r="P63" s="154"/>
      <c r="Q63" s="149"/>
      <c r="R63" s="168"/>
      <c r="S63" s="298"/>
      <c r="T63" s="317"/>
      <c r="U63" s="1260"/>
      <c r="V63" s="302" t="s">
        <v>62</v>
      </c>
      <c r="W63" s="200"/>
      <c r="X63" s="222"/>
      <c r="Y63" s="201"/>
      <c r="Z63" s="200"/>
      <c r="AA63" s="222"/>
      <c r="AB63" s="202"/>
      <c r="AC63" s="154">
        <v>5</v>
      </c>
      <c r="AD63" s="149">
        <v>755</v>
      </c>
      <c r="AE63" s="181">
        <v>755</v>
      </c>
      <c r="AF63" s="148"/>
      <c r="AG63" s="149"/>
      <c r="AH63" s="168"/>
      <c r="AI63" s="154"/>
      <c r="AJ63" s="149"/>
      <c r="AK63" s="181"/>
      <c r="AL63" s="148">
        <v>14</v>
      </c>
      <c r="AM63" s="149">
        <v>521</v>
      </c>
      <c r="AN63" s="168">
        <v>521</v>
      </c>
    </row>
    <row r="64" spans="2:40" ht="13.5" customHeight="1">
      <c r="B64" s="1260"/>
      <c r="C64" s="303" t="s">
        <v>63</v>
      </c>
      <c r="D64" s="204"/>
      <c r="E64" s="223"/>
      <c r="F64" s="205"/>
      <c r="G64" s="204"/>
      <c r="H64" s="223"/>
      <c r="I64" s="206"/>
      <c r="J64" s="207"/>
      <c r="K64" s="223"/>
      <c r="L64" s="205"/>
      <c r="M64" s="204"/>
      <c r="N64" s="223"/>
      <c r="O64" s="206"/>
      <c r="P64" s="207"/>
      <c r="Q64" s="223"/>
      <c r="R64" s="206"/>
      <c r="S64" s="298"/>
      <c r="T64" s="317"/>
      <c r="U64" s="1260"/>
      <c r="V64" s="302" t="s">
        <v>63</v>
      </c>
      <c r="W64" s="200"/>
      <c r="X64" s="222"/>
      <c r="Y64" s="201"/>
      <c r="Z64" s="200">
        <v>2</v>
      </c>
      <c r="AA64" s="222">
        <v>16</v>
      </c>
      <c r="AB64" s="202">
        <v>16</v>
      </c>
      <c r="AC64" s="203"/>
      <c r="AD64" s="222"/>
      <c r="AE64" s="201"/>
      <c r="AF64" s="200"/>
      <c r="AG64" s="222"/>
      <c r="AH64" s="202"/>
      <c r="AI64" s="203"/>
      <c r="AJ64" s="222"/>
      <c r="AK64" s="201"/>
      <c r="AL64" s="200">
        <v>46</v>
      </c>
      <c r="AM64" s="222">
        <v>1265</v>
      </c>
      <c r="AN64" s="202">
        <v>1265</v>
      </c>
    </row>
    <row r="65" spans="2:40" ht="13.5" customHeight="1">
      <c r="B65" s="1260"/>
      <c r="C65" s="302" t="s">
        <v>64</v>
      </c>
      <c r="D65" s="200">
        <v>1</v>
      </c>
      <c r="E65" s="222">
        <v>41</v>
      </c>
      <c r="F65" s="201">
        <v>154</v>
      </c>
      <c r="G65" s="200"/>
      <c r="H65" s="222"/>
      <c r="I65" s="202"/>
      <c r="J65" s="203"/>
      <c r="K65" s="222"/>
      <c r="L65" s="201"/>
      <c r="M65" s="200"/>
      <c r="N65" s="222"/>
      <c r="O65" s="202"/>
      <c r="P65" s="203">
        <v>1</v>
      </c>
      <c r="Q65" s="222">
        <v>307</v>
      </c>
      <c r="R65" s="202">
        <v>1293</v>
      </c>
      <c r="S65" s="298"/>
      <c r="T65" s="317"/>
      <c r="U65" s="1260"/>
      <c r="V65" s="302" t="s">
        <v>64</v>
      </c>
      <c r="W65" s="200"/>
      <c r="X65" s="222"/>
      <c r="Y65" s="201"/>
      <c r="Z65" s="200"/>
      <c r="AA65" s="222"/>
      <c r="AB65" s="202"/>
      <c r="AC65" s="203"/>
      <c r="AD65" s="222"/>
      <c r="AE65" s="201"/>
      <c r="AF65" s="200"/>
      <c r="AG65" s="222"/>
      <c r="AH65" s="202"/>
      <c r="AI65" s="203"/>
      <c r="AJ65" s="222"/>
      <c r="AK65" s="201"/>
      <c r="AL65" s="200">
        <v>5</v>
      </c>
      <c r="AM65" s="222">
        <v>268</v>
      </c>
      <c r="AN65" s="202">
        <v>268</v>
      </c>
    </row>
    <row r="66" spans="2:40" ht="13.5" customHeight="1">
      <c r="B66" s="1260"/>
      <c r="C66" s="302" t="s">
        <v>65</v>
      </c>
      <c r="D66" s="148">
        <v>42</v>
      </c>
      <c r="E66" s="149">
        <v>43</v>
      </c>
      <c r="F66" s="181">
        <v>324</v>
      </c>
      <c r="G66" s="148"/>
      <c r="H66" s="149"/>
      <c r="I66" s="168"/>
      <c r="J66" s="154"/>
      <c r="K66" s="149"/>
      <c r="L66" s="181"/>
      <c r="M66" s="148">
        <v>10</v>
      </c>
      <c r="N66" s="149">
        <v>12</v>
      </c>
      <c r="O66" s="168">
        <v>85</v>
      </c>
      <c r="P66" s="154">
        <v>3</v>
      </c>
      <c r="Q66" s="149">
        <v>14</v>
      </c>
      <c r="R66" s="168">
        <v>25</v>
      </c>
      <c r="S66" s="298"/>
      <c r="T66" s="317"/>
      <c r="U66" s="1260"/>
      <c r="V66" s="302" t="s">
        <v>65</v>
      </c>
      <c r="W66" s="200"/>
      <c r="X66" s="222"/>
      <c r="Y66" s="201"/>
      <c r="Z66" s="200"/>
      <c r="AA66" s="222"/>
      <c r="AB66" s="202"/>
      <c r="AC66" s="203"/>
      <c r="AD66" s="222"/>
      <c r="AE66" s="201"/>
      <c r="AF66" s="200"/>
      <c r="AG66" s="222"/>
      <c r="AH66" s="202"/>
      <c r="AI66" s="203"/>
      <c r="AJ66" s="222"/>
      <c r="AK66" s="201"/>
      <c r="AL66" s="148"/>
      <c r="AM66" s="149"/>
      <c r="AN66" s="168"/>
    </row>
    <row r="67" spans="2:40" ht="13.5" customHeight="1">
      <c r="B67" s="1261"/>
      <c r="C67" s="312" t="s">
        <v>66</v>
      </c>
      <c r="D67" s="218">
        <v>1</v>
      </c>
      <c r="E67" s="225">
        <v>30</v>
      </c>
      <c r="F67" s="219">
        <v>1491</v>
      </c>
      <c r="G67" s="218"/>
      <c r="H67" s="225"/>
      <c r="I67" s="216"/>
      <c r="J67" s="220"/>
      <c r="K67" s="225"/>
      <c r="L67" s="219"/>
      <c r="M67" s="218"/>
      <c r="N67" s="225"/>
      <c r="O67" s="216"/>
      <c r="P67" s="220"/>
      <c r="Q67" s="225"/>
      <c r="R67" s="216"/>
      <c r="S67" s="298"/>
      <c r="T67" s="317"/>
      <c r="U67" s="1261"/>
      <c r="V67" s="312" t="s">
        <v>66</v>
      </c>
      <c r="W67" s="218"/>
      <c r="X67" s="225"/>
      <c r="Y67" s="219"/>
      <c r="Z67" s="218"/>
      <c r="AA67" s="225"/>
      <c r="AB67" s="216"/>
      <c r="AC67" s="220"/>
      <c r="AD67" s="225"/>
      <c r="AE67" s="219"/>
      <c r="AF67" s="218"/>
      <c r="AG67" s="225"/>
      <c r="AH67" s="216"/>
      <c r="AI67" s="220"/>
      <c r="AJ67" s="225"/>
      <c r="AK67" s="219"/>
      <c r="AL67" s="218">
        <v>3</v>
      </c>
      <c r="AM67" s="225">
        <v>752</v>
      </c>
      <c r="AN67" s="216">
        <v>752</v>
      </c>
    </row>
    <row r="68" spans="2:40" ht="13.5" customHeight="1">
      <c r="B68" s="1257" t="s">
        <v>67</v>
      </c>
      <c r="C68" s="1262"/>
      <c r="D68" s="336">
        <f t="shared" ref="D68:R68" si="0">SUM(D5:D40,D41:D67)</f>
        <v>849</v>
      </c>
      <c r="E68" s="337">
        <f t="shared" si="0"/>
        <v>24037</v>
      </c>
      <c r="F68" s="338">
        <f t="shared" si="0"/>
        <v>78477</v>
      </c>
      <c r="G68" s="336">
        <f t="shared" si="0"/>
        <v>21</v>
      </c>
      <c r="H68" s="337">
        <f t="shared" si="0"/>
        <v>171</v>
      </c>
      <c r="I68" s="338">
        <f t="shared" si="0"/>
        <v>542</v>
      </c>
      <c r="J68" s="336">
        <f t="shared" si="0"/>
        <v>1794</v>
      </c>
      <c r="K68" s="337">
        <f t="shared" si="0"/>
        <v>42959</v>
      </c>
      <c r="L68" s="338">
        <f t="shared" si="0"/>
        <v>94829</v>
      </c>
      <c r="M68" s="336">
        <f t="shared" si="0"/>
        <v>242</v>
      </c>
      <c r="N68" s="337">
        <f t="shared" si="0"/>
        <v>3782</v>
      </c>
      <c r="O68" s="338">
        <f t="shared" si="0"/>
        <v>9253</v>
      </c>
      <c r="P68" s="336">
        <f t="shared" si="0"/>
        <v>661</v>
      </c>
      <c r="Q68" s="337">
        <f t="shared" si="0"/>
        <v>29018</v>
      </c>
      <c r="R68" s="338">
        <f t="shared" si="0"/>
        <v>146815</v>
      </c>
      <c r="S68" s="298"/>
      <c r="T68" s="317"/>
      <c r="U68" s="1257" t="s">
        <v>67</v>
      </c>
      <c r="V68" s="1262"/>
      <c r="W68" s="336">
        <f t="shared" ref="W68:AN68" si="1">SUM(W5:W40,W41:W67)</f>
        <v>44</v>
      </c>
      <c r="X68" s="337">
        <f t="shared" si="1"/>
        <v>1554</v>
      </c>
      <c r="Y68" s="338">
        <f t="shared" si="1"/>
        <v>3554</v>
      </c>
      <c r="Z68" s="336">
        <f t="shared" si="1"/>
        <v>141</v>
      </c>
      <c r="AA68" s="337">
        <f t="shared" si="1"/>
        <v>2180</v>
      </c>
      <c r="AB68" s="338">
        <f t="shared" si="1"/>
        <v>4768</v>
      </c>
      <c r="AC68" s="336">
        <f t="shared" si="1"/>
        <v>347</v>
      </c>
      <c r="AD68" s="337">
        <f t="shared" si="1"/>
        <v>17008</v>
      </c>
      <c r="AE68" s="338">
        <f t="shared" si="1"/>
        <v>30244</v>
      </c>
      <c r="AF68" s="336">
        <f t="shared" si="1"/>
        <v>44</v>
      </c>
      <c r="AG68" s="337">
        <f t="shared" si="1"/>
        <v>2220</v>
      </c>
      <c r="AH68" s="338">
        <f t="shared" si="1"/>
        <v>2256</v>
      </c>
      <c r="AI68" s="336">
        <f t="shared" si="1"/>
        <v>4</v>
      </c>
      <c r="AJ68" s="337">
        <f t="shared" si="1"/>
        <v>102</v>
      </c>
      <c r="AK68" s="339">
        <f t="shared" si="1"/>
        <v>102</v>
      </c>
      <c r="AL68" s="336">
        <f t="shared" si="1"/>
        <v>1142</v>
      </c>
      <c r="AM68" s="337">
        <f t="shared" si="1"/>
        <v>52678</v>
      </c>
      <c r="AN68" s="340">
        <f t="shared" si="1"/>
        <v>74863</v>
      </c>
    </row>
    <row r="69" spans="2:40" ht="12.75" customHeight="1"/>
    <row r="70" spans="2:40">
      <c r="B70" s="341" t="s">
        <v>204</v>
      </c>
      <c r="C70" s="341"/>
      <c r="D70" s="341"/>
      <c r="E70" s="341" t="s">
        <v>205</v>
      </c>
      <c r="F70" s="341"/>
      <c r="G70" s="341"/>
      <c r="H70" s="341"/>
      <c r="U70" s="341" t="s">
        <v>214</v>
      </c>
      <c r="V70" s="341"/>
      <c r="W70" s="341"/>
      <c r="X70" s="341"/>
      <c r="Y70" s="341" t="s">
        <v>215</v>
      </c>
      <c r="Z70" s="341"/>
    </row>
    <row r="71" spans="2:40">
      <c r="B71" s="341" t="s">
        <v>206</v>
      </c>
      <c r="C71" s="341"/>
      <c r="D71" s="341"/>
      <c r="E71" s="341" t="s">
        <v>207</v>
      </c>
      <c r="F71" s="341"/>
      <c r="G71" s="341"/>
      <c r="H71" s="341"/>
      <c r="U71" s="341" t="s">
        <v>216</v>
      </c>
      <c r="V71" s="341"/>
      <c r="W71" s="341"/>
      <c r="X71" s="341"/>
      <c r="Y71" s="341" t="s">
        <v>217</v>
      </c>
      <c r="Z71" s="341"/>
    </row>
    <row r="72" spans="2:40">
      <c r="B72" s="341" t="s">
        <v>208</v>
      </c>
      <c r="C72" s="341"/>
      <c r="D72" s="341"/>
      <c r="E72" s="341" t="s">
        <v>209</v>
      </c>
      <c r="F72" s="341"/>
      <c r="G72" s="341"/>
      <c r="H72" s="341"/>
      <c r="U72" s="341" t="s">
        <v>218</v>
      </c>
      <c r="V72" s="341"/>
      <c r="W72" s="341"/>
      <c r="X72" s="341"/>
      <c r="Y72" s="341" t="s">
        <v>692</v>
      </c>
      <c r="Z72" s="341"/>
    </row>
    <row r="73" spans="2:40">
      <c r="B73" s="341" t="s">
        <v>210</v>
      </c>
      <c r="C73" s="341"/>
      <c r="D73" s="341"/>
      <c r="E73" s="341" t="s">
        <v>211</v>
      </c>
      <c r="F73" s="341"/>
      <c r="G73" s="341"/>
      <c r="H73" s="341"/>
      <c r="U73" s="341" t="s">
        <v>219</v>
      </c>
      <c r="V73" s="341"/>
      <c r="W73" s="341"/>
      <c r="X73" s="341"/>
      <c r="Y73" s="341" t="s">
        <v>220</v>
      </c>
      <c r="Z73" s="341"/>
    </row>
    <row r="74" spans="2:40">
      <c r="B74" s="341" t="s">
        <v>212</v>
      </c>
      <c r="C74" s="341"/>
      <c r="D74" s="341"/>
      <c r="E74" s="341" t="s">
        <v>213</v>
      </c>
      <c r="F74" s="341"/>
      <c r="G74" s="341"/>
      <c r="H74" s="341"/>
      <c r="U74" s="341" t="s">
        <v>221</v>
      </c>
      <c r="V74" s="341"/>
      <c r="W74" s="341"/>
      <c r="X74" s="341"/>
      <c r="Y74" s="341" t="s">
        <v>222</v>
      </c>
      <c r="Z74" s="341"/>
    </row>
    <row r="75" spans="2:40">
      <c r="C75" s="341"/>
      <c r="D75" s="341"/>
      <c r="E75" s="341"/>
      <c r="F75" s="341"/>
      <c r="G75" s="341"/>
      <c r="H75" s="341"/>
      <c r="V75" s="341"/>
    </row>
    <row r="76" spans="2:40">
      <c r="C76" s="341"/>
      <c r="D76" s="341"/>
      <c r="E76" s="341"/>
      <c r="F76" s="341"/>
      <c r="G76" s="341"/>
      <c r="H76" s="341"/>
      <c r="V76" s="341"/>
    </row>
    <row r="77" spans="2:40">
      <c r="C77" s="341"/>
      <c r="D77" s="341"/>
      <c r="E77" s="341"/>
      <c r="F77" s="341"/>
      <c r="G77" s="341"/>
      <c r="H77" s="341"/>
      <c r="V77" s="341"/>
    </row>
    <row r="78" spans="2:40">
      <c r="C78" s="341"/>
      <c r="D78" s="341"/>
      <c r="E78" s="341"/>
      <c r="F78" s="341"/>
      <c r="G78" s="341"/>
      <c r="H78" s="341"/>
      <c r="V78" s="341"/>
    </row>
    <row r="79" spans="2:40">
      <c r="C79" s="341"/>
      <c r="D79" s="341"/>
      <c r="E79" s="341"/>
      <c r="F79" s="341"/>
      <c r="G79" s="341"/>
      <c r="H79" s="341"/>
      <c r="V79" s="341"/>
    </row>
    <row r="80" spans="2:40" ht="6" customHeight="1"/>
  </sheetData>
  <mergeCells count="26">
    <mergeCell ref="AC3:AE3"/>
    <mergeCell ref="AF3:AH3"/>
    <mergeCell ref="AI3:AK3"/>
    <mergeCell ref="AL3:AN3"/>
    <mergeCell ref="B5:C5"/>
    <mergeCell ref="B2:C4"/>
    <mergeCell ref="D2:F3"/>
    <mergeCell ref="G2:I3"/>
    <mergeCell ref="J2:L3"/>
    <mergeCell ref="M2:O3"/>
    <mergeCell ref="P2:R3"/>
    <mergeCell ref="W2:Y3"/>
    <mergeCell ref="Z2:AB3"/>
    <mergeCell ref="AC2:AN2"/>
    <mergeCell ref="U68:V68"/>
    <mergeCell ref="B41:B52"/>
    <mergeCell ref="B53:B67"/>
    <mergeCell ref="B68:C68"/>
    <mergeCell ref="U2:V4"/>
    <mergeCell ref="U5:V5"/>
    <mergeCell ref="U6:U18"/>
    <mergeCell ref="U19:U40"/>
    <mergeCell ref="U41:U52"/>
    <mergeCell ref="U53:U67"/>
    <mergeCell ref="B19:B40"/>
    <mergeCell ref="B6:B18"/>
  </mergeCells>
  <phoneticPr fontId="4"/>
  <printOptions horizontalCentered="1"/>
  <pageMargins left="0.59055118110236227" right="0.55118110236220474" top="0.78740157480314965" bottom="0.39370078740157483" header="0.31496062992125984" footer="0.31496062992125984"/>
  <pageSetup paperSize="9" scale="81" fitToWidth="2" orientation="portrait" r:id="rId1"/>
  <colBreaks count="1" manualBreakCount="1">
    <brk id="19" max="73"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4E2DD-53F4-4D65-8395-73D44026DD9A}">
  <dimension ref="A1:K44"/>
  <sheetViews>
    <sheetView workbookViewId="0">
      <selection activeCell="E55" sqref="E55"/>
    </sheetView>
  </sheetViews>
  <sheetFormatPr defaultRowHeight="13.5"/>
  <cols>
    <col min="1" max="1" width="0.875" style="24" customWidth="1"/>
    <col min="2" max="2" width="7.625" style="24" customWidth="1"/>
    <col min="3" max="9" width="10.625" style="24" customWidth="1"/>
    <col min="10" max="10" width="0.875" style="24" customWidth="1"/>
    <col min="11" max="16384" width="9" style="24"/>
  </cols>
  <sheetData>
    <row r="1" spans="2:9" ht="18" customHeight="1">
      <c r="B1" s="1" t="s">
        <v>880</v>
      </c>
    </row>
    <row r="2" spans="2:9" ht="18" customHeight="1">
      <c r="B2" s="24" t="s">
        <v>875</v>
      </c>
    </row>
    <row r="3" spans="2:9" ht="18" customHeight="1">
      <c r="B3" s="24" t="s">
        <v>874</v>
      </c>
      <c r="I3" s="47" t="s">
        <v>873</v>
      </c>
    </row>
    <row r="4" spans="2:9" ht="18" customHeight="1">
      <c r="B4" s="44"/>
      <c r="C4" s="45" t="s">
        <v>870</v>
      </c>
      <c r="D4" s="43" t="s">
        <v>84</v>
      </c>
      <c r="E4" s="43" t="s">
        <v>869</v>
      </c>
      <c r="F4" s="43" t="s">
        <v>868</v>
      </c>
      <c r="G4" s="42" t="s">
        <v>867</v>
      </c>
      <c r="H4" s="42" t="s">
        <v>87</v>
      </c>
      <c r="I4" s="41" t="s">
        <v>115</v>
      </c>
    </row>
    <row r="5" spans="2:9" ht="18" customHeight="1">
      <c r="B5" s="29" t="s">
        <v>104</v>
      </c>
      <c r="C5" s="28">
        <v>3488</v>
      </c>
      <c r="D5" s="34">
        <v>6753</v>
      </c>
      <c r="E5" s="34">
        <v>634</v>
      </c>
      <c r="F5" s="34">
        <v>795</v>
      </c>
      <c r="G5" s="35" t="s">
        <v>442</v>
      </c>
      <c r="H5" s="40">
        <v>2649</v>
      </c>
      <c r="I5" s="31">
        <v>14319</v>
      </c>
    </row>
    <row r="6" spans="2:9" ht="18" customHeight="1">
      <c r="B6" s="29" t="s">
        <v>105</v>
      </c>
      <c r="C6" s="28">
        <v>3799</v>
      </c>
      <c r="D6" s="34">
        <v>6038</v>
      </c>
      <c r="E6" s="34">
        <v>569</v>
      </c>
      <c r="F6" s="34">
        <v>805</v>
      </c>
      <c r="G6" s="35" t="s">
        <v>442</v>
      </c>
      <c r="H6" s="40">
        <v>2151</v>
      </c>
      <c r="I6" s="31">
        <v>13362</v>
      </c>
    </row>
    <row r="7" spans="2:9" ht="18" customHeight="1">
      <c r="B7" s="29" t="s">
        <v>864</v>
      </c>
      <c r="C7" s="28">
        <v>3389</v>
      </c>
      <c r="D7" s="34">
        <v>5855</v>
      </c>
      <c r="E7" s="34">
        <v>485</v>
      </c>
      <c r="F7" s="34">
        <v>835</v>
      </c>
      <c r="G7" s="35" t="s">
        <v>442</v>
      </c>
      <c r="H7" s="40">
        <v>1804</v>
      </c>
      <c r="I7" s="31">
        <v>12368</v>
      </c>
    </row>
    <row r="8" spans="2:9" ht="18" customHeight="1">
      <c r="B8" s="29" t="s">
        <v>106</v>
      </c>
      <c r="C8" s="28">
        <v>3127</v>
      </c>
      <c r="D8" s="34">
        <v>5600</v>
      </c>
      <c r="E8" s="34">
        <v>471</v>
      </c>
      <c r="F8" s="34">
        <v>861</v>
      </c>
      <c r="G8" s="35" t="s">
        <v>442</v>
      </c>
      <c r="H8" s="40">
        <v>2519</v>
      </c>
      <c r="I8" s="31">
        <v>12578</v>
      </c>
    </row>
    <row r="9" spans="2:9" ht="18" customHeight="1">
      <c r="B9" s="29" t="s">
        <v>107</v>
      </c>
      <c r="C9" s="28">
        <v>2869</v>
      </c>
      <c r="D9" s="34">
        <v>5370</v>
      </c>
      <c r="E9" s="34">
        <v>471</v>
      </c>
      <c r="F9" s="34">
        <v>896</v>
      </c>
      <c r="G9" s="35" t="s">
        <v>442</v>
      </c>
      <c r="H9" s="40">
        <v>2103</v>
      </c>
      <c r="I9" s="31">
        <v>11709</v>
      </c>
    </row>
    <row r="10" spans="2:9" ht="18" customHeight="1">
      <c r="B10" s="29" t="s">
        <v>108</v>
      </c>
      <c r="C10" s="28">
        <v>3118</v>
      </c>
      <c r="D10" s="34">
        <v>6074</v>
      </c>
      <c r="E10" s="34">
        <v>595</v>
      </c>
      <c r="F10" s="34">
        <v>984</v>
      </c>
      <c r="G10" s="35" t="s">
        <v>442</v>
      </c>
      <c r="H10" s="40">
        <v>1834</v>
      </c>
      <c r="I10" s="31">
        <v>12605</v>
      </c>
    </row>
    <row r="11" spans="2:9" ht="18" customHeight="1">
      <c r="B11" s="29" t="s">
        <v>109</v>
      </c>
      <c r="C11" s="28">
        <v>2738</v>
      </c>
      <c r="D11" s="34">
        <v>6334</v>
      </c>
      <c r="E11" s="34">
        <v>446</v>
      </c>
      <c r="F11" s="34">
        <v>1084</v>
      </c>
      <c r="G11" s="35" t="s">
        <v>442</v>
      </c>
      <c r="H11" s="40">
        <v>2360</v>
      </c>
      <c r="I11" s="31">
        <v>12962</v>
      </c>
    </row>
    <row r="12" spans="2:9" ht="18" customHeight="1">
      <c r="B12" s="29" t="s">
        <v>110</v>
      </c>
      <c r="C12" s="28">
        <v>2958</v>
      </c>
      <c r="D12" s="34">
        <v>5937</v>
      </c>
      <c r="E12" s="34">
        <v>385</v>
      </c>
      <c r="F12" s="34">
        <v>1139</v>
      </c>
      <c r="G12" s="35" t="s">
        <v>442</v>
      </c>
      <c r="H12" s="40">
        <v>2027</v>
      </c>
      <c r="I12" s="31">
        <v>12446</v>
      </c>
    </row>
    <row r="13" spans="2:9" ht="18" customHeight="1">
      <c r="B13" s="29" t="s">
        <v>111</v>
      </c>
      <c r="C13" s="28">
        <v>6512</v>
      </c>
      <c r="D13" s="34">
        <v>4006</v>
      </c>
      <c r="E13" s="34">
        <v>458</v>
      </c>
      <c r="F13" s="34">
        <v>3481</v>
      </c>
      <c r="G13" s="35" t="s">
        <v>442</v>
      </c>
      <c r="H13" s="40">
        <v>3843</v>
      </c>
      <c r="I13" s="31">
        <v>18300</v>
      </c>
    </row>
    <row r="14" spans="2:9" ht="18" customHeight="1">
      <c r="B14" s="29" t="s">
        <v>112</v>
      </c>
      <c r="C14" s="28">
        <v>2587</v>
      </c>
      <c r="D14" s="34">
        <v>5656</v>
      </c>
      <c r="E14" s="34">
        <v>411</v>
      </c>
      <c r="F14" s="34">
        <v>1182</v>
      </c>
      <c r="G14" s="35" t="s">
        <v>442</v>
      </c>
      <c r="H14" s="40">
        <v>2265</v>
      </c>
      <c r="I14" s="31">
        <v>12101</v>
      </c>
    </row>
    <row r="15" spans="2:9" ht="18" customHeight="1">
      <c r="B15" s="29" t="s">
        <v>113</v>
      </c>
      <c r="C15" s="28">
        <v>2477</v>
      </c>
      <c r="D15" s="34">
        <v>5578</v>
      </c>
      <c r="E15" s="34">
        <v>426</v>
      </c>
      <c r="F15" s="34">
        <v>1041</v>
      </c>
      <c r="G15" s="35" t="s">
        <v>442</v>
      </c>
      <c r="H15" s="40">
        <v>3645</v>
      </c>
      <c r="I15" s="31">
        <v>13167</v>
      </c>
    </row>
    <row r="16" spans="2:9" ht="18" customHeight="1">
      <c r="B16" s="39" t="s">
        <v>114</v>
      </c>
      <c r="C16" s="27">
        <v>2676</v>
      </c>
      <c r="D16" s="38">
        <v>6850</v>
      </c>
      <c r="E16" s="38">
        <v>320</v>
      </c>
      <c r="F16" s="38">
        <v>1222</v>
      </c>
      <c r="G16" s="35" t="s">
        <v>442</v>
      </c>
      <c r="H16" s="37">
        <v>2170</v>
      </c>
      <c r="I16" s="36">
        <v>13238</v>
      </c>
    </row>
    <row r="17" spans="1:11" ht="18" customHeight="1">
      <c r="B17" s="29" t="s">
        <v>863</v>
      </c>
      <c r="C17" s="28">
        <v>2619</v>
      </c>
      <c r="D17" s="34">
        <v>7146</v>
      </c>
      <c r="E17" s="34">
        <v>582</v>
      </c>
      <c r="F17" s="34">
        <v>1256</v>
      </c>
      <c r="G17" s="35" t="s">
        <v>442</v>
      </c>
      <c r="H17" s="32">
        <v>2437</v>
      </c>
      <c r="I17" s="31">
        <v>14040</v>
      </c>
    </row>
    <row r="18" spans="1:11" ht="18" customHeight="1">
      <c r="B18" s="29" t="s">
        <v>236</v>
      </c>
      <c r="C18" s="28">
        <v>2694</v>
      </c>
      <c r="D18" s="34">
        <v>6557</v>
      </c>
      <c r="E18" s="34">
        <v>469</v>
      </c>
      <c r="F18" s="34">
        <v>1214</v>
      </c>
      <c r="G18" s="35" t="s">
        <v>442</v>
      </c>
      <c r="H18" s="32">
        <v>2650</v>
      </c>
      <c r="I18" s="31">
        <v>13584</v>
      </c>
    </row>
    <row r="19" spans="1:11" ht="18" customHeight="1">
      <c r="B19" s="29" t="s">
        <v>866</v>
      </c>
      <c r="C19" s="28">
        <v>2485</v>
      </c>
      <c r="D19" s="34">
        <v>6026</v>
      </c>
      <c r="E19" s="34">
        <v>429</v>
      </c>
      <c r="F19" s="34">
        <v>1168</v>
      </c>
      <c r="G19" s="34">
        <v>23</v>
      </c>
      <c r="H19" s="48">
        <v>2657</v>
      </c>
      <c r="I19" s="49">
        <v>12788</v>
      </c>
      <c r="J19" s="60"/>
      <c r="K19" s="59"/>
    </row>
    <row r="20" spans="1:11" ht="18" customHeight="1">
      <c r="A20" s="30"/>
      <c r="B20" s="29" t="s">
        <v>783</v>
      </c>
      <c r="C20" s="28">
        <v>2328</v>
      </c>
      <c r="D20" s="34">
        <v>5668</v>
      </c>
      <c r="E20" s="34">
        <v>450</v>
      </c>
      <c r="F20" s="34">
        <v>1110</v>
      </c>
      <c r="G20" s="34">
        <v>27</v>
      </c>
      <c r="H20" s="48">
        <v>2412</v>
      </c>
      <c r="I20" s="49">
        <f>SUM(C20:H20)</f>
        <v>11995</v>
      </c>
      <c r="J20" s="60"/>
      <c r="K20" s="59"/>
    </row>
    <row r="21" spans="1:11" ht="18" customHeight="1">
      <c r="A21" s="59"/>
      <c r="B21" s="83" t="s">
        <v>1064</v>
      </c>
      <c r="C21" s="82">
        <f>'[1]３講座対象'!D68+'[1]３講座対象'!G68</f>
        <v>2217</v>
      </c>
      <c r="D21" s="84">
        <f>'[1]３講座対象'!J68</f>
        <v>5121</v>
      </c>
      <c r="E21" s="84">
        <f>'[1]３講座対象'!M68</f>
        <v>356</v>
      </c>
      <c r="F21" s="84">
        <f>'[1]３講座対象'!T68</f>
        <v>996</v>
      </c>
      <c r="G21" s="84">
        <f>'[1]３講座対象'!W68</f>
        <v>29</v>
      </c>
      <c r="H21" s="85">
        <f>'[1]３講座対象'!Z68</f>
        <v>2454</v>
      </c>
      <c r="I21" s="86">
        <f>SUM(C21:H21)</f>
        <v>11173</v>
      </c>
      <c r="J21" s="59"/>
      <c r="K21" s="59"/>
    </row>
    <row r="22" spans="1:11" ht="18" customHeight="1">
      <c r="A22" s="59"/>
      <c r="B22" s="87" t="s">
        <v>1751</v>
      </c>
      <c r="C22" s="88">
        <f>SUM('３講座対象'!D68,'３講座対象'!G68)</f>
        <v>2171</v>
      </c>
      <c r="D22" s="89">
        <f>SUM('３講座対象'!J68)</f>
        <v>4834</v>
      </c>
      <c r="E22" s="89">
        <f>SUM('３講座対象'!M68)</f>
        <v>379</v>
      </c>
      <c r="F22" s="89">
        <f>SUM('３講座対象'!T68)</f>
        <v>957</v>
      </c>
      <c r="G22" s="89">
        <f>SUM('３講座対象'!W68)</f>
        <v>57</v>
      </c>
      <c r="H22" s="90">
        <f>SUM('３講座対象'!Z68)</f>
        <v>2203</v>
      </c>
      <c r="I22" s="91">
        <f>SUM(C22:H22)</f>
        <v>10601</v>
      </c>
      <c r="J22" s="59"/>
      <c r="K22" s="59"/>
    </row>
    <row r="23" spans="1:11" ht="18" customHeight="1">
      <c r="A23" s="59"/>
      <c r="B23" s="26"/>
      <c r="C23" s="25"/>
      <c r="D23" s="25"/>
      <c r="E23" s="25"/>
      <c r="F23" s="25"/>
      <c r="G23" s="25"/>
      <c r="H23" s="25"/>
      <c r="I23" s="25"/>
      <c r="J23" s="59"/>
    </row>
    <row r="24" spans="1:11" ht="18" customHeight="1">
      <c r="B24" s="24" t="s">
        <v>872</v>
      </c>
      <c r="I24" s="46" t="s">
        <v>871</v>
      </c>
    </row>
    <row r="25" spans="1:11" ht="18" customHeight="1">
      <c r="B25" s="44"/>
      <c r="C25" s="43" t="s">
        <v>870</v>
      </c>
      <c r="D25" s="43" t="s">
        <v>84</v>
      </c>
      <c r="E25" s="43" t="s">
        <v>869</v>
      </c>
      <c r="F25" s="43" t="s">
        <v>868</v>
      </c>
      <c r="G25" s="42" t="s">
        <v>867</v>
      </c>
      <c r="H25" s="42" t="s">
        <v>87</v>
      </c>
      <c r="I25" s="41" t="s">
        <v>115</v>
      </c>
    </row>
    <row r="26" spans="1:11" ht="18" customHeight="1">
      <c r="B26" s="29" t="s">
        <v>104</v>
      </c>
      <c r="C26" s="34">
        <v>405827</v>
      </c>
      <c r="D26" s="34">
        <v>572595</v>
      </c>
      <c r="E26" s="34">
        <v>58364</v>
      </c>
      <c r="F26" s="34">
        <v>200775</v>
      </c>
      <c r="G26" s="33" t="s">
        <v>791</v>
      </c>
      <c r="H26" s="40">
        <v>368174</v>
      </c>
      <c r="I26" s="31">
        <v>1605735</v>
      </c>
    </row>
    <row r="27" spans="1:11" ht="18" customHeight="1">
      <c r="B27" s="29" t="s">
        <v>105</v>
      </c>
      <c r="C27" s="34">
        <v>392486</v>
      </c>
      <c r="D27" s="34">
        <v>562999</v>
      </c>
      <c r="E27" s="34">
        <v>47415</v>
      </c>
      <c r="F27" s="34">
        <v>224345</v>
      </c>
      <c r="G27" s="33" t="s">
        <v>791</v>
      </c>
      <c r="H27" s="40">
        <v>411272</v>
      </c>
      <c r="I27" s="31">
        <v>1638517</v>
      </c>
    </row>
    <row r="28" spans="1:11" ht="18" customHeight="1">
      <c r="B28" s="29" t="s">
        <v>864</v>
      </c>
      <c r="C28" s="34">
        <v>333761</v>
      </c>
      <c r="D28" s="34">
        <v>480881</v>
      </c>
      <c r="E28" s="34">
        <v>42297</v>
      </c>
      <c r="F28" s="34">
        <v>229425</v>
      </c>
      <c r="G28" s="33" t="s">
        <v>791</v>
      </c>
      <c r="H28" s="40">
        <v>310404</v>
      </c>
      <c r="I28" s="31">
        <v>1396768</v>
      </c>
    </row>
    <row r="29" spans="1:11" ht="18" customHeight="1">
      <c r="B29" s="29" t="s">
        <v>106</v>
      </c>
      <c r="C29" s="34">
        <v>263549</v>
      </c>
      <c r="D29" s="34">
        <v>464060</v>
      </c>
      <c r="E29" s="34">
        <v>41064</v>
      </c>
      <c r="F29" s="34">
        <v>212302</v>
      </c>
      <c r="G29" s="33" t="s">
        <v>791</v>
      </c>
      <c r="H29" s="40">
        <v>388144</v>
      </c>
      <c r="I29" s="31">
        <v>1369119</v>
      </c>
    </row>
    <row r="30" spans="1:11" ht="18" customHeight="1">
      <c r="B30" s="29" t="s">
        <v>107</v>
      </c>
      <c r="C30" s="34">
        <v>254846</v>
      </c>
      <c r="D30" s="34">
        <v>441485</v>
      </c>
      <c r="E30" s="34">
        <v>48996</v>
      </c>
      <c r="F30" s="34">
        <v>201199</v>
      </c>
      <c r="G30" s="33" t="s">
        <v>791</v>
      </c>
      <c r="H30" s="40">
        <v>371433</v>
      </c>
      <c r="I30" s="31">
        <v>1317959</v>
      </c>
    </row>
    <row r="31" spans="1:11" ht="18" customHeight="1">
      <c r="B31" s="29" t="s">
        <v>108</v>
      </c>
      <c r="C31" s="34">
        <v>238641</v>
      </c>
      <c r="D31" s="34">
        <v>429870</v>
      </c>
      <c r="E31" s="34">
        <v>47202</v>
      </c>
      <c r="F31" s="34">
        <v>229169</v>
      </c>
      <c r="G31" s="33" t="s">
        <v>791</v>
      </c>
      <c r="H31" s="40">
        <v>305201</v>
      </c>
      <c r="I31" s="31">
        <v>1250083</v>
      </c>
    </row>
    <row r="32" spans="1:11" ht="18" customHeight="1">
      <c r="B32" s="29" t="s">
        <v>109</v>
      </c>
      <c r="C32" s="34">
        <v>212201</v>
      </c>
      <c r="D32" s="34">
        <v>491713</v>
      </c>
      <c r="E32" s="34">
        <v>38791</v>
      </c>
      <c r="F32" s="34">
        <v>217203</v>
      </c>
      <c r="G32" s="33" t="s">
        <v>791</v>
      </c>
      <c r="H32" s="40">
        <v>309791</v>
      </c>
      <c r="I32" s="31">
        <v>1269699</v>
      </c>
    </row>
    <row r="33" spans="2:9" ht="18" customHeight="1">
      <c r="B33" s="29" t="s">
        <v>110</v>
      </c>
      <c r="C33" s="34">
        <v>204725</v>
      </c>
      <c r="D33" s="34">
        <v>455177</v>
      </c>
      <c r="E33" s="34">
        <v>30773</v>
      </c>
      <c r="F33" s="34">
        <v>219668</v>
      </c>
      <c r="G33" s="33" t="s">
        <v>791</v>
      </c>
      <c r="H33" s="40">
        <v>238168</v>
      </c>
      <c r="I33" s="31">
        <v>1148511</v>
      </c>
    </row>
    <row r="34" spans="2:9" ht="18" customHeight="1">
      <c r="B34" s="29" t="s">
        <v>111</v>
      </c>
      <c r="C34" s="33" t="s">
        <v>791</v>
      </c>
      <c r="D34" s="33" t="s">
        <v>791</v>
      </c>
      <c r="E34" s="33" t="s">
        <v>791</v>
      </c>
      <c r="F34" s="33" t="s">
        <v>791</v>
      </c>
      <c r="G34" s="33" t="s">
        <v>791</v>
      </c>
      <c r="H34" s="33">
        <v>671315</v>
      </c>
      <c r="I34" s="31">
        <v>671315</v>
      </c>
    </row>
    <row r="35" spans="2:9" ht="18" customHeight="1">
      <c r="B35" s="29" t="s">
        <v>112</v>
      </c>
      <c r="C35" s="34">
        <v>198751</v>
      </c>
      <c r="D35" s="34">
        <v>415157</v>
      </c>
      <c r="E35" s="34">
        <v>30477</v>
      </c>
      <c r="F35" s="34">
        <v>206959</v>
      </c>
      <c r="G35" s="33" t="s">
        <v>791</v>
      </c>
      <c r="H35" s="40">
        <v>241075</v>
      </c>
      <c r="I35" s="31">
        <v>1092419</v>
      </c>
    </row>
    <row r="36" spans="2:9" ht="18" customHeight="1">
      <c r="B36" s="29" t="s">
        <v>113</v>
      </c>
      <c r="C36" s="34">
        <v>215721</v>
      </c>
      <c r="D36" s="34">
        <v>486573</v>
      </c>
      <c r="E36" s="34">
        <v>26997</v>
      </c>
      <c r="F36" s="34">
        <v>223291</v>
      </c>
      <c r="G36" s="33" t="s">
        <v>791</v>
      </c>
      <c r="H36" s="40">
        <v>212218</v>
      </c>
      <c r="I36" s="31">
        <v>1164800</v>
      </c>
    </row>
    <row r="37" spans="2:9" ht="18" customHeight="1">
      <c r="B37" s="39" t="s">
        <v>114</v>
      </c>
      <c r="C37" s="38">
        <v>213751</v>
      </c>
      <c r="D37" s="38">
        <v>549020</v>
      </c>
      <c r="E37" s="38">
        <v>31082</v>
      </c>
      <c r="F37" s="38">
        <v>222830</v>
      </c>
      <c r="G37" s="33" t="s">
        <v>791</v>
      </c>
      <c r="H37" s="37">
        <v>210530</v>
      </c>
      <c r="I37" s="36">
        <v>1227213</v>
      </c>
    </row>
    <row r="38" spans="2:9" ht="18" customHeight="1">
      <c r="B38" s="29" t="s">
        <v>263</v>
      </c>
      <c r="C38" s="28">
        <v>215564</v>
      </c>
      <c r="D38" s="34">
        <v>527963</v>
      </c>
      <c r="E38" s="34">
        <v>33134</v>
      </c>
      <c r="F38" s="34">
        <v>227097</v>
      </c>
      <c r="G38" s="33" t="s">
        <v>791</v>
      </c>
      <c r="H38" s="32">
        <v>206699</v>
      </c>
      <c r="I38" s="31">
        <v>1210457</v>
      </c>
    </row>
    <row r="39" spans="2:9" ht="18" customHeight="1">
      <c r="B39" s="29" t="s">
        <v>236</v>
      </c>
      <c r="C39" s="28">
        <v>245121</v>
      </c>
      <c r="D39" s="34">
        <v>492740</v>
      </c>
      <c r="E39" s="34">
        <v>31799</v>
      </c>
      <c r="F39" s="34">
        <v>208160</v>
      </c>
      <c r="G39" s="33" t="s">
        <v>791</v>
      </c>
      <c r="H39" s="32">
        <v>205413</v>
      </c>
      <c r="I39" s="31">
        <v>1183233</v>
      </c>
    </row>
    <row r="40" spans="2:9" ht="18" customHeight="1">
      <c r="B40" s="29" t="s">
        <v>266</v>
      </c>
      <c r="C40" s="28">
        <v>267069</v>
      </c>
      <c r="D40" s="34">
        <v>454483</v>
      </c>
      <c r="E40" s="34">
        <v>25445</v>
      </c>
      <c r="F40" s="34">
        <v>204707</v>
      </c>
      <c r="G40" s="34">
        <v>3795</v>
      </c>
      <c r="H40" s="48">
        <v>206841</v>
      </c>
      <c r="I40" s="49">
        <v>1162340</v>
      </c>
    </row>
    <row r="41" spans="2:9" ht="18" customHeight="1">
      <c r="B41" s="29" t="s">
        <v>278</v>
      </c>
      <c r="C41" s="28">
        <v>259156</v>
      </c>
      <c r="D41" s="34">
        <v>437233</v>
      </c>
      <c r="E41" s="34">
        <v>29812</v>
      </c>
      <c r="F41" s="34">
        <v>204531</v>
      </c>
      <c r="G41" s="34">
        <v>4724</v>
      </c>
      <c r="H41" s="48">
        <v>188342</v>
      </c>
      <c r="I41" s="49">
        <v>1123798</v>
      </c>
    </row>
    <row r="42" spans="2:9" ht="18" customHeight="1">
      <c r="B42" s="83" t="s">
        <v>1064</v>
      </c>
      <c r="C42" s="82">
        <f>'[1]３講座対象'!F68+'[1]３講座対象'!I68</f>
        <v>252452</v>
      </c>
      <c r="D42" s="84">
        <f>'[1]３講座対象'!L68</f>
        <v>407818</v>
      </c>
      <c r="E42" s="84">
        <f>'[1]３講座対象'!O68</f>
        <v>24969</v>
      </c>
      <c r="F42" s="84">
        <f>'[1]３講座対象'!V68</f>
        <v>192915</v>
      </c>
      <c r="G42" s="84">
        <f>'[1]３講座対象'!Y68</f>
        <v>4502</v>
      </c>
      <c r="H42" s="85">
        <f>'[1]３講座対象'!AB68</f>
        <v>168357</v>
      </c>
      <c r="I42" s="86">
        <f>SUM(C42:H42)</f>
        <v>1051013</v>
      </c>
    </row>
    <row r="43" spans="2:9" ht="18" customHeight="1">
      <c r="B43" s="87" t="s">
        <v>1751</v>
      </c>
      <c r="C43" s="88">
        <f>SUM('３講座対象'!F68,'３講座対象'!I68)</f>
        <v>223171</v>
      </c>
      <c r="D43" s="89">
        <f>SUM('３講座対象'!L68)</f>
        <v>362921</v>
      </c>
      <c r="E43" s="89">
        <f>SUM('３講座対象'!O68)</f>
        <v>17415</v>
      </c>
      <c r="F43" s="89">
        <f>SUM('３講座対象'!V68)</f>
        <v>191923</v>
      </c>
      <c r="G43" s="89">
        <f>SUM('３講座対象'!Y68)</f>
        <v>4849</v>
      </c>
      <c r="H43" s="90">
        <f>SUM('３講座対象'!AB68)</f>
        <v>155734</v>
      </c>
      <c r="I43" s="91">
        <f>SUM(C43:H43)</f>
        <v>956013</v>
      </c>
    </row>
    <row r="44" spans="2:9" ht="18" customHeight="1">
      <c r="B44" s="24" t="s">
        <v>877</v>
      </c>
    </row>
  </sheetData>
  <phoneticPr fontId="4"/>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E088E-D567-4FF3-B0C0-6BAF7E1C0404}">
  <dimension ref="B1:N54"/>
  <sheetViews>
    <sheetView workbookViewId="0">
      <selection activeCell="C31" sqref="C31:L31"/>
    </sheetView>
  </sheetViews>
  <sheetFormatPr defaultRowHeight="13.5"/>
  <cols>
    <col min="1" max="1" width="0.875" style="24" customWidth="1"/>
    <col min="2" max="2" width="5.625" style="24" customWidth="1"/>
    <col min="3" max="14" width="6.625" style="24" customWidth="1"/>
    <col min="15" max="15" width="0.875" style="24" customWidth="1"/>
    <col min="16" max="16384" width="9" style="24"/>
  </cols>
  <sheetData>
    <row r="1" spans="2:14" ht="14.45" customHeight="1">
      <c r="B1" s="24" t="s">
        <v>1743</v>
      </c>
    </row>
    <row r="2" spans="2:14" ht="14.45" customHeight="1">
      <c r="B2" s="1289" t="s">
        <v>179</v>
      </c>
      <c r="C2" s="1285" t="s">
        <v>1744</v>
      </c>
      <c r="D2" s="1286"/>
      <c r="E2" s="1285" t="s">
        <v>1745</v>
      </c>
      <c r="F2" s="1286"/>
      <c r="G2" s="1285" t="s">
        <v>93</v>
      </c>
      <c r="H2" s="1286"/>
      <c r="I2" s="1285" t="s">
        <v>94</v>
      </c>
      <c r="J2" s="1286"/>
      <c r="K2" s="1285" t="s">
        <v>95</v>
      </c>
      <c r="L2" s="1286"/>
      <c r="M2" s="1285" t="s">
        <v>1746</v>
      </c>
      <c r="N2" s="1286"/>
    </row>
    <row r="3" spans="2:14" ht="14.45" customHeight="1">
      <c r="B3" s="1290"/>
      <c r="C3" s="1287"/>
      <c r="D3" s="1288"/>
      <c r="E3" s="1287"/>
      <c r="F3" s="1288"/>
      <c r="G3" s="1287"/>
      <c r="H3" s="1288"/>
      <c r="I3" s="1287"/>
      <c r="J3" s="1288"/>
      <c r="K3" s="1287"/>
      <c r="L3" s="1288"/>
      <c r="M3" s="1287"/>
      <c r="N3" s="1288"/>
    </row>
    <row r="4" spans="2:14" ht="14.45" customHeight="1">
      <c r="B4" s="1291"/>
      <c r="C4" s="45" t="s">
        <v>88</v>
      </c>
      <c r="D4" s="1180" t="s">
        <v>90</v>
      </c>
      <c r="E4" s="45" t="s">
        <v>88</v>
      </c>
      <c r="F4" s="1180" t="s">
        <v>90</v>
      </c>
      <c r="G4" s="45" t="s">
        <v>88</v>
      </c>
      <c r="H4" s="1180" t="s">
        <v>90</v>
      </c>
      <c r="I4" s="45" t="s">
        <v>88</v>
      </c>
      <c r="J4" s="1180" t="s">
        <v>90</v>
      </c>
      <c r="K4" s="45" t="s">
        <v>88</v>
      </c>
      <c r="L4" s="1180" t="s">
        <v>90</v>
      </c>
      <c r="M4" s="45" t="s">
        <v>88</v>
      </c>
      <c r="N4" s="1180" t="s">
        <v>90</v>
      </c>
    </row>
    <row r="5" spans="2:14" ht="14.45" customHeight="1">
      <c r="B5" s="11" t="s">
        <v>843</v>
      </c>
      <c r="C5" s="1177">
        <v>357</v>
      </c>
      <c r="D5" s="1178">
        <v>54925</v>
      </c>
      <c r="E5" s="1177">
        <v>57</v>
      </c>
      <c r="F5" s="1178">
        <v>10069</v>
      </c>
      <c r="G5" s="1177">
        <v>301</v>
      </c>
      <c r="H5" s="1178">
        <v>64629</v>
      </c>
      <c r="I5" s="1177">
        <v>408</v>
      </c>
      <c r="J5" s="1178">
        <v>52843</v>
      </c>
      <c r="K5" s="1177">
        <v>451</v>
      </c>
      <c r="L5" s="1178">
        <v>197610</v>
      </c>
      <c r="M5" s="1177"/>
      <c r="N5" s="1179"/>
    </row>
    <row r="6" spans="2:14" ht="14.45" customHeight="1">
      <c r="B6" s="11" t="s">
        <v>1747</v>
      </c>
      <c r="C6" s="28">
        <v>444</v>
      </c>
      <c r="D6" s="76">
        <v>56417</v>
      </c>
      <c r="E6" s="28">
        <v>51</v>
      </c>
      <c r="F6" s="76">
        <v>9445</v>
      </c>
      <c r="G6" s="28">
        <v>278</v>
      </c>
      <c r="H6" s="76">
        <v>58068</v>
      </c>
      <c r="I6" s="28">
        <v>357</v>
      </c>
      <c r="J6" s="76">
        <v>46546</v>
      </c>
      <c r="K6" s="28">
        <v>433</v>
      </c>
      <c r="L6" s="76">
        <v>183966</v>
      </c>
      <c r="M6" s="28"/>
      <c r="N6" s="49"/>
    </row>
    <row r="7" spans="2:14" ht="14.45" customHeight="1">
      <c r="B7" s="11" t="s">
        <v>865</v>
      </c>
      <c r="C7" s="28">
        <v>396</v>
      </c>
      <c r="D7" s="76">
        <v>44634</v>
      </c>
      <c r="E7" s="28">
        <v>63</v>
      </c>
      <c r="F7" s="76">
        <v>10557</v>
      </c>
      <c r="G7" s="28">
        <v>275</v>
      </c>
      <c r="H7" s="76">
        <v>51606</v>
      </c>
      <c r="I7" s="28">
        <v>307</v>
      </c>
      <c r="J7" s="76">
        <v>38851</v>
      </c>
      <c r="K7" s="28">
        <v>444</v>
      </c>
      <c r="L7" s="76">
        <v>189076</v>
      </c>
      <c r="M7" s="28"/>
      <c r="N7" s="49"/>
    </row>
    <row r="8" spans="2:14" ht="14.45" customHeight="1">
      <c r="B8" s="77" t="s">
        <v>102</v>
      </c>
      <c r="C8" s="28">
        <v>409</v>
      </c>
      <c r="D8" s="76">
        <v>53123</v>
      </c>
      <c r="E8" s="28">
        <v>32</v>
      </c>
      <c r="F8" s="76">
        <v>7080</v>
      </c>
      <c r="G8" s="28">
        <v>402</v>
      </c>
      <c r="H8" s="76">
        <v>58239</v>
      </c>
      <c r="I8" s="28">
        <v>304</v>
      </c>
      <c r="J8" s="76">
        <v>34896</v>
      </c>
      <c r="K8" s="28">
        <v>431</v>
      </c>
      <c r="L8" s="76">
        <v>192591</v>
      </c>
      <c r="M8" s="28"/>
      <c r="N8" s="49"/>
    </row>
    <row r="9" spans="2:14" ht="14.45" customHeight="1">
      <c r="B9" s="77" t="s">
        <v>103</v>
      </c>
      <c r="C9" s="28">
        <v>569</v>
      </c>
      <c r="D9" s="76">
        <v>104477</v>
      </c>
      <c r="E9" s="28">
        <v>65</v>
      </c>
      <c r="F9" s="76">
        <v>4763</v>
      </c>
      <c r="G9" s="28">
        <v>196</v>
      </c>
      <c r="H9" s="76">
        <v>20792</v>
      </c>
      <c r="I9" s="28">
        <v>250</v>
      </c>
      <c r="J9" s="76">
        <v>24842</v>
      </c>
      <c r="K9" s="28">
        <v>913</v>
      </c>
      <c r="L9" s="76">
        <v>156078</v>
      </c>
      <c r="M9" s="28"/>
      <c r="N9" s="49"/>
    </row>
    <row r="10" spans="2:14" ht="14.45" customHeight="1">
      <c r="B10" s="77" t="s">
        <v>104</v>
      </c>
      <c r="C10" s="28">
        <v>1125</v>
      </c>
      <c r="D10" s="76">
        <v>114144</v>
      </c>
      <c r="E10" s="28">
        <v>56</v>
      </c>
      <c r="F10" s="76">
        <v>7802</v>
      </c>
      <c r="G10" s="28">
        <v>788</v>
      </c>
      <c r="H10" s="76">
        <v>108845</v>
      </c>
      <c r="I10" s="28">
        <v>336</v>
      </c>
      <c r="J10" s="76">
        <v>32047</v>
      </c>
      <c r="K10" s="28">
        <v>525</v>
      </c>
      <c r="L10" s="76">
        <v>157355</v>
      </c>
      <c r="M10" s="28"/>
      <c r="N10" s="49"/>
    </row>
    <row r="11" spans="2:14" ht="14.45" customHeight="1">
      <c r="B11" s="77" t="s">
        <v>105</v>
      </c>
      <c r="C11" s="28">
        <v>1298</v>
      </c>
      <c r="D11" s="76">
        <v>101605</v>
      </c>
      <c r="E11" s="28">
        <v>29</v>
      </c>
      <c r="F11" s="76">
        <v>2857</v>
      </c>
      <c r="G11" s="28">
        <v>489</v>
      </c>
      <c r="H11" s="76">
        <v>114006</v>
      </c>
      <c r="I11" s="28">
        <v>281</v>
      </c>
      <c r="J11" s="76">
        <v>24408</v>
      </c>
      <c r="K11" s="28">
        <v>582</v>
      </c>
      <c r="L11" s="76">
        <v>168744</v>
      </c>
      <c r="M11" s="28"/>
      <c r="N11" s="49"/>
    </row>
    <row r="12" spans="2:14" ht="14.45" customHeight="1">
      <c r="B12" s="77" t="s">
        <v>864</v>
      </c>
      <c r="C12" s="28">
        <v>894</v>
      </c>
      <c r="D12" s="76">
        <v>64725</v>
      </c>
      <c r="E12" s="28">
        <v>22</v>
      </c>
      <c r="F12" s="76">
        <v>3268</v>
      </c>
      <c r="G12" s="28">
        <v>274</v>
      </c>
      <c r="H12" s="76">
        <v>55347</v>
      </c>
      <c r="I12" s="28">
        <v>280</v>
      </c>
      <c r="J12" s="76">
        <v>21117</v>
      </c>
      <c r="K12" s="28">
        <v>423</v>
      </c>
      <c r="L12" s="76">
        <v>183211</v>
      </c>
      <c r="M12" s="28"/>
      <c r="N12" s="49"/>
    </row>
    <row r="13" spans="2:14" ht="14.45" customHeight="1">
      <c r="B13" s="77" t="s">
        <v>106</v>
      </c>
      <c r="C13" s="28">
        <v>691</v>
      </c>
      <c r="D13" s="76">
        <v>44291</v>
      </c>
      <c r="E13" s="28">
        <v>52</v>
      </c>
      <c r="F13" s="76">
        <v>4587</v>
      </c>
      <c r="G13" s="28">
        <v>166</v>
      </c>
      <c r="H13" s="76">
        <v>32491</v>
      </c>
      <c r="I13" s="28">
        <v>250</v>
      </c>
      <c r="J13" s="76">
        <v>17942</v>
      </c>
      <c r="K13" s="28">
        <v>587</v>
      </c>
      <c r="L13" s="76">
        <v>162598</v>
      </c>
      <c r="M13" s="28"/>
      <c r="N13" s="49"/>
    </row>
    <row r="14" spans="2:14" ht="14.45" customHeight="1">
      <c r="B14" s="77" t="s">
        <v>107</v>
      </c>
      <c r="C14" s="28">
        <v>664</v>
      </c>
      <c r="D14" s="76">
        <v>60132</v>
      </c>
      <c r="E14" s="28">
        <v>24</v>
      </c>
      <c r="F14" s="76">
        <v>4457</v>
      </c>
      <c r="G14" s="28">
        <v>474</v>
      </c>
      <c r="H14" s="76">
        <v>58772</v>
      </c>
      <c r="I14" s="28">
        <v>215</v>
      </c>
      <c r="J14" s="76">
        <v>18074</v>
      </c>
      <c r="K14" s="28">
        <v>489</v>
      </c>
      <c r="L14" s="76">
        <v>135676</v>
      </c>
      <c r="M14" s="28"/>
      <c r="N14" s="49"/>
    </row>
    <row r="15" spans="2:14" ht="14.45" customHeight="1">
      <c r="B15" s="77" t="s">
        <v>108</v>
      </c>
      <c r="C15" s="28">
        <v>1255</v>
      </c>
      <c r="D15" s="76">
        <v>67159</v>
      </c>
      <c r="E15" s="28">
        <v>24</v>
      </c>
      <c r="F15" s="76">
        <v>4869</v>
      </c>
      <c r="G15" s="28">
        <v>488</v>
      </c>
      <c r="H15" s="76">
        <v>57420</v>
      </c>
      <c r="I15" s="28">
        <v>272</v>
      </c>
      <c r="J15" s="76">
        <v>18062</v>
      </c>
      <c r="K15" s="28">
        <v>644</v>
      </c>
      <c r="L15" s="76">
        <v>161334</v>
      </c>
      <c r="M15" s="28"/>
      <c r="N15" s="49"/>
    </row>
    <row r="16" spans="2:14" ht="14.45" customHeight="1">
      <c r="B16" s="77" t="s">
        <v>109</v>
      </c>
      <c r="C16" s="28">
        <v>644</v>
      </c>
      <c r="D16" s="76">
        <v>49583</v>
      </c>
      <c r="E16" s="28">
        <v>338</v>
      </c>
      <c r="F16" s="76">
        <v>3965</v>
      </c>
      <c r="G16" s="28">
        <v>960</v>
      </c>
      <c r="H16" s="76">
        <v>70290</v>
      </c>
      <c r="I16" s="28">
        <v>236</v>
      </c>
      <c r="J16" s="76">
        <v>13917</v>
      </c>
      <c r="K16" s="28">
        <v>817</v>
      </c>
      <c r="L16" s="76">
        <v>168482</v>
      </c>
      <c r="M16" s="28"/>
      <c r="N16" s="49"/>
    </row>
    <row r="17" spans="2:14" ht="14.45" customHeight="1">
      <c r="B17" s="77" t="s">
        <v>110</v>
      </c>
      <c r="C17" s="28">
        <v>588</v>
      </c>
      <c r="D17" s="76">
        <v>44721</v>
      </c>
      <c r="E17" s="28">
        <v>22</v>
      </c>
      <c r="F17" s="76">
        <v>4878</v>
      </c>
      <c r="G17" s="28">
        <v>861</v>
      </c>
      <c r="H17" s="76">
        <v>57219</v>
      </c>
      <c r="I17" s="28">
        <v>174</v>
      </c>
      <c r="J17" s="76">
        <v>10449</v>
      </c>
      <c r="K17" s="28">
        <v>647</v>
      </c>
      <c r="L17" s="76">
        <v>148131</v>
      </c>
      <c r="M17" s="28"/>
      <c r="N17" s="49"/>
    </row>
    <row r="18" spans="2:14" ht="14.45" customHeight="1">
      <c r="B18" s="77" t="s">
        <v>111</v>
      </c>
      <c r="C18" s="28">
        <v>1068</v>
      </c>
      <c r="D18" s="76">
        <v>99041</v>
      </c>
      <c r="E18" s="28">
        <v>32</v>
      </c>
      <c r="F18" s="76">
        <v>6191</v>
      </c>
      <c r="G18" s="28">
        <v>2476</v>
      </c>
      <c r="H18" s="76">
        <v>208769</v>
      </c>
      <c r="I18" s="28">
        <v>194</v>
      </c>
      <c r="J18" s="76">
        <v>9741</v>
      </c>
      <c r="K18" s="28">
        <v>1211</v>
      </c>
      <c r="L18" s="76">
        <v>170503</v>
      </c>
      <c r="M18" s="28"/>
      <c r="N18" s="49"/>
    </row>
    <row r="19" spans="2:14" ht="14.45" customHeight="1">
      <c r="B19" s="77" t="s">
        <v>112</v>
      </c>
      <c r="C19" s="28">
        <v>994</v>
      </c>
      <c r="D19" s="76">
        <v>85490</v>
      </c>
      <c r="E19" s="28">
        <v>35</v>
      </c>
      <c r="F19" s="76">
        <v>4921</v>
      </c>
      <c r="G19" s="28">
        <v>1282</v>
      </c>
      <c r="H19" s="76">
        <v>111827</v>
      </c>
      <c r="I19" s="28">
        <v>213</v>
      </c>
      <c r="J19" s="76">
        <v>12482</v>
      </c>
      <c r="K19" s="28">
        <v>928</v>
      </c>
      <c r="L19" s="76">
        <v>139191</v>
      </c>
      <c r="M19" s="28"/>
      <c r="N19" s="49"/>
    </row>
    <row r="20" spans="2:14" ht="14.45" customHeight="1">
      <c r="B20" s="77" t="s">
        <v>113</v>
      </c>
      <c r="C20" s="28">
        <v>822</v>
      </c>
      <c r="D20" s="76">
        <v>64302</v>
      </c>
      <c r="E20" s="28">
        <v>20</v>
      </c>
      <c r="F20" s="76">
        <v>3462</v>
      </c>
      <c r="G20" s="28">
        <v>970</v>
      </c>
      <c r="H20" s="76">
        <v>73682</v>
      </c>
      <c r="I20" s="28">
        <v>194</v>
      </c>
      <c r="J20" s="76">
        <v>8034</v>
      </c>
      <c r="K20" s="28">
        <v>738</v>
      </c>
      <c r="L20" s="76">
        <v>150176</v>
      </c>
      <c r="M20" s="28"/>
      <c r="N20" s="49"/>
    </row>
    <row r="21" spans="2:14" ht="14.45" customHeight="1">
      <c r="B21" s="78" t="s">
        <v>114</v>
      </c>
      <c r="C21" s="27">
        <v>664</v>
      </c>
      <c r="D21" s="79">
        <v>65714</v>
      </c>
      <c r="E21" s="27">
        <v>23</v>
      </c>
      <c r="F21" s="79">
        <v>1266</v>
      </c>
      <c r="G21" s="27">
        <v>622</v>
      </c>
      <c r="H21" s="79">
        <v>48091</v>
      </c>
      <c r="I21" s="27">
        <v>113</v>
      </c>
      <c r="J21" s="79">
        <v>6669</v>
      </c>
      <c r="K21" s="27">
        <v>757</v>
      </c>
      <c r="L21" s="79">
        <v>149423</v>
      </c>
      <c r="M21" s="27"/>
      <c r="N21" s="80"/>
    </row>
    <row r="22" spans="2:14" ht="14.45" customHeight="1">
      <c r="B22" s="29" t="s">
        <v>863</v>
      </c>
      <c r="C22" s="28">
        <v>1186</v>
      </c>
      <c r="D22" s="76">
        <v>97544</v>
      </c>
      <c r="E22" s="28">
        <v>40</v>
      </c>
      <c r="F22" s="76">
        <v>1360</v>
      </c>
      <c r="G22" s="28">
        <v>2685</v>
      </c>
      <c r="H22" s="79">
        <v>116652</v>
      </c>
      <c r="I22" s="27">
        <v>229</v>
      </c>
      <c r="J22" s="79">
        <v>7831</v>
      </c>
      <c r="K22" s="28">
        <v>1100</v>
      </c>
      <c r="L22" s="76">
        <v>176232</v>
      </c>
      <c r="M22" s="28"/>
      <c r="N22" s="49"/>
    </row>
    <row r="23" spans="2:14" ht="14.45" customHeight="1">
      <c r="B23" s="29" t="s">
        <v>236</v>
      </c>
      <c r="C23" s="28">
        <v>1455</v>
      </c>
      <c r="D23" s="76">
        <v>122074</v>
      </c>
      <c r="E23" s="28">
        <v>27</v>
      </c>
      <c r="F23" s="81">
        <v>2841</v>
      </c>
      <c r="G23" s="28">
        <v>2599</v>
      </c>
      <c r="H23" s="79">
        <v>149399</v>
      </c>
      <c r="I23" s="27">
        <v>223</v>
      </c>
      <c r="J23" s="79">
        <v>9968</v>
      </c>
      <c r="K23" s="82">
        <v>965</v>
      </c>
      <c r="L23" s="81">
        <v>172100</v>
      </c>
      <c r="M23" s="28"/>
      <c r="N23" s="76"/>
    </row>
    <row r="24" spans="2:14" ht="14.45" customHeight="1">
      <c r="B24" s="77" t="s">
        <v>866</v>
      </c>
      <c r="C24" s="28">
        <v>1154</v>
      </c>
      <c r="D24" s="76">
        <v>147291</v>
      </c>
      <c r="E24" s="28">
        <v>1</v>
      </c>
      <c r="F24" s="76">
        <v>13</v>
      </c>
      <c r="G24" s="28">
        <v>2012</v>
      </c>
      <c r="H24" s="76">
        <v>105893</v>
      </c>
      <c r="I24" s="28">
        <v>145</v>
      </c>
      <c r="J24" s="76">
        <v>7514</v>
      </c>
      <c r="K24" s="28">
        <v>862</v>
      </c>
      <c r="L24" s="76">
        <v>151887</v>
      </c>
      <c r="M24" s="28">
        <v>31</v>
      </c>
      <c r="N24" s="49">
        <v>4218</v>
      </c>
    </row>
    <row r="25" spans="2:14" ht="14.45" customHeight="1">
      <c r="B25" s="77" t="s">
        <v>783</v>
      </c>
      <c r="C25" s="28">
        <v>1126</v>
      </c>
      <c r="D25" s="76">
        <v>154511</v>
      </c>
      <c r="E25" s="28">
        <v>20</v>
      </c>
      <c r="F25" s="76">
        <v>3923</v>
      </c>
      <c r="G25" s="28">
        <v>2431</v>
      </c>
      <c r="H25" s="76">
        <v>133308</v>
      </c>
      <c r="I25" s="28">
        <v>337</v>
      </c>
      <c r="J25" s="76">
        <v>8814</v>
      </c>
      <c r="K25" s="28">
        <v>703</v>
      </c>
      <c r="L25" s="76">
        <v>147989</v>
      </c>
      <c r="M25" s="28">
        <v>28</v>
      </c>
      <c r="N25" s="49">
        <v>4021</v>
      </c>
    </row>
    <row r="26" spans="2:14" ht="14.45" customHeight="1">
      <c r="B26" s="92" t="s">
        <v>1064</v>
      </c>
      <c r="C26" s="82">
        <f>'[2]４講座内容'!D68</f>
        <v>1190</v>
      </c>
      <c r="D26" s="81">
        <f>'[2]４講座内容'!F68</f>
        <v>141706</v>
      </c>
      <c r="E26" s="82">
        <f>'[2]４講座内容'!G68</f>
        <v>29</v>
      </c>
      <c r="F26" s="81">
        <f>'[2]４講座内容'!I68</f>
        <v>315</v>
      </c>
      <c r="G26" s="82">
        <f>'[2]４講座内容'!J68</f>
        <v>1845</v>
      </c>
      <c r="H26" s="81">
        <f>'[2]４講座内容'!L68</f>
        <v>96519</v>
      </c>
      <c r="I26" s="82">
        <f>'[2]４講座内容'!M68</f>
        <v>258</v>
      </c>
      <c r="J26" s="81">
        <f>'[2]４講座内容'!O68</f>
        <v>7270</v>
      </c>
      <c r="K26" s="82">
        <f>'[2]４講座内容'!P68</f>
        <v>708</v>
      </c>
      <c r="L26" s="81">
        <f>'[2]４講座内容'!R68</f>
        <v>141430</v>
      </c>
      <c r="M26" s="82">
        <f>'[2]４講座内容'!W68</f>
        <v>23</v>
      </c>
      <c r="N26" s="86">
        <f>'[2]４講座内容'!Y68</f>
        <v>3053</v>
      </c>
    </row>
    <row r="27" spans="2:14" ht="14.45" customHeight="1">
      <c r="B27" s="93" t="s">
        <v>1147</v>
      </c>
      <c r="C27" s="88">
        <f>SUM('４講座内容'!D68)</f>
        <v>849</v>
      </c>
      <c r="D27" s="94">
        <f>SUM('４講座内容'!F68)</f>
        <v>78477</v>
      </c>
      <c r="E27" s="88">
        <f>SUM('４講座内容'!G68)</f>
        <v>21</v>
      </c>
      <c r="F27" s="94">
        <f>SUM('４講座内容'!I68)</f>
        <v>542</v>
      </c>
      <c r="G27" s="88">
        <f>SUM('４講座内容'!J68)</f>
        <v>1794</v>
      </c>
      <c r="H27" s="94">
        <f>SUM('４講座内容'!L68)</f>
        <v>94829</v>
      </c>
      <c r="I27" s="88">
        <f>SUM('４講座内容'!M68)</f>
        <v>242</v>
      </c>
      <c r="J27" s="94">
        <f>SUM('４講座内容'!O68)</f>
        <v>9253</v>
      </c>
      <c r="K27" s="88">
        <f>SUM('４講座内容'!P68)</f>
        <v>661</v>
      </c>
      <c r="L27" s="94">
        <f>SUM('４講座内容'!R68)</f>
        <v>146815</v>
      </c>
      <c r="M27" s="88">
        <f>SUM('４講座内容'!W68)</f>
        <v>44</v>
      </c>
      <c r="N27" s="91">
        <f>SUM('４講座内容'!Y68)</f>
        <v>3554</v>
      </c>
    </row>
    <row r="28" spans="2:14" ht="14.45" customHeight="1">
      <c r="B28" s="26"/>
      <c r="C28" s="25"/>
      <c r="D28" s="25"/>
      <c r="E28" s="25"/>
      <c r="F28" s="25"/>
      <c r="G28" s="25"/>
      <c r="H28" s="25"/>
      <c r="I28" s="25"/>
      <c r="J28" s="25"/>
      <c r="K28" s="25"/>
      <c r="L28" s="25"/>
      <c r="M28" s="25"/>
      <c r="N28" s="25"/>
    </row>
    <row r="29" spans="2:14" ht="14.45" customHeight="1">
      <c r="B29" s="1289" t="s">
        <v>179</v>
      </c>
      <c r="C29" s="1285" t="s">
        <v>96</v>
      </c>
      <c r="D29" s="1286"/>
      <c r="E29" s="1292" t="s">
        <v>1748</v>
      </c>
      <c r="F29" s="1293"/>
      <c r="G29" s="1293"/>
      <c r="H29" s="1293"/>
      <c r="I29" s="1293"/>
      <c r="J29" s="1293"/>
      <c r="K29" s="1293"/>
      <c r="L29" s="1294"/>
    </row>
    <row r="30" spans="2:14" ht="14.45" customHeight="1">
      <c r="B30" s="1290"/>
      <c r="C30" s="1287"/>
      <c r="D30" s="1288"/>
      <c r="E30" s="1292" t="s">
        <v>98</v>
      </c>
      <c r="F30" s="1294"/>
      <c r="G30" s="1292" t="s">
        <v>1749</v>
      </c>
      <c r="H30" s="1294"/>
      <c r="I30" s="1292" t="s">
        <v>100</v>
      </c>
      <c r="J30" s="1294"/>
      <c r="K30" s="1292" t="s">
        <v>1750</v>
      </c>
      <c r="L30" s="1294"/>
    </row>
    <row r="31" spans="2:14" ht="14.45" customHeight="1">
      <c r="B31" s="1291"/>
      <c r="C31" s="45" t="s">
        <v>88</v>
      </c>
      <c r="D31" s="1180" t="s">
        <v>90</v>
      </c>
      <c r="E31" s="45" t="s">
        <v>88</v>
      </c>
      <c r="F31" s="1180" t="s">
        <v>90</v>
      </c>
      <c r="G31" s="45" t="s">
        <v>88</v>
      </c>
      <c r="H31" s="1180" t="s">
        <v>90</v>
      </c>
      <c r="I31" s="45" t="s">
        <v>88</v>
      </c>
      <c r="J31" s="1180" t="s">
        <v>90</v>
      </c>
      <c r="K31" s="45" t="s">
        <v>88</v>
      </c>
      <c r="L31" s="1180" t="s">
        <v>90</v>
      </c>
    </row>
    <row r="32" spans="2:14" ht="14.45" customHeight="1">
      <c r="B32" s="11" t="s">
        <v>843</v>
      </c>
      <c r="C32" s="1177">
        <v>87</v>
      </c>
      <c r="D32" s="1178">
        <v>12257</v>
      </c>
      <c r="E32" s="1177">
        <v>169</v>
      </c>
      <c r="F32" s="1178">
        <v>31182</v>
      </c>
      <c r="G32" s="1177">
        <v>10</v>
      </c>
      <c r="H32" s="1178">
        <v>1032</v>
      </c>
      <c r="I32" s="1177"/>
      <c r="J32" s="1178"/>
      <c r="K32" s="1177">
        <v>842</v>
      </c>
      <c r="L32" s="1178">
        <v>136180</v>
      </c>
    </row>
    <row r="33" spans="2:12" ht="14.45" customHeight="1">
      <c r="B33" s="11" t="s">
        <v>1747</v>
      </c>
      <c r="C33" s="28">
        <v>108</v>
      </c>
      <c r="D33" s="76">
        <v>10967</v>
      </c>
      <c r="E33" s="28">
        <v>182</v>
      </c>
      <c r="F33" s="76">
        <v>28423</v>
      </c>
      <c r="G33" s="28">
        <v>6</v>
      </c>
      <c r="H33" s="76">
        <v>1400</v>
      </c>
      <c r="I33" s="28"/>
      <c r="J33" s="76"/>
      <c r="K33" s="28">
        <v>636</v>
      </c>
      <c r="L33" s="76">
        <v>118805</v>
      </c>
    </row>
    <row r="34" spans="2:12" ht="14.45" customHeight="1">
      <c r="B34" s="11" t="s">
        <v>865</v>
      </c>
      <c r="C34" s="28">
        <v>100</v>
      </c>
      <c r="D34" s="76">
        <v>11028</v>
      </c>
      <c r="E34" s="28">
        <v>194</v>
      </c>
      <c r="F34" s="76">
        <v>34980</v>
      </c>
      <c r="G34" s="28">
        <v>5</v>
      </c>
      <c r="H34" s="76">
        <v>624</v>
      </c>
      <c r="I34" s="28"/>
      <c r="J34" s="76"/>
      <c r="K34" s="28">
        <v>719</v>
      </c>
      <c r="L34" s="76">
        <v>125111</v>
      </c>
    </row>
    <row r="35" spans="2:12" ht="14.45" customHeight="1">
      <c r="B35" s="77" t="s">
        <v>102</v>
      </c>
      <c r="C35" s="28">
        <v>103</v>
      </c>
      <c r="D35" s="76">
        <v>11265</v>
      </c>
      <c r="E35" s="28">
        <v>215</v>
      </c>
      <c r="F35" s="76">
        <v>34485</v>
      </c>
      <c r="G35" s="28">
        <v>6</v>
      </c>
      <c r="H35" s="76">
        <v>393</v>
      </c>
      <c r="I35" s="28"/>
      <c r="J35" s="76"/>
      <c r="K35" s="28">
        <v>723</v>
      </c>
      <c r="L35" s="76">
        <v>110189</v>
      </c>
    </row>
    <row r="36" spans="2:12" ht="14.45" customHeight="1">
      <c r="B36" s="77" t="s">
        <v>103</v>
      </c>
      <c r="C36" s="28">
        <v>107</v>
      </c>
      <c r="D36" s="76">
        <v>8579</v>
      </c>
      <c r="E36" s="28">
        <v>276</v>
      </c>
      <c r="F36" s="76">
        <v>34303</v>
      </c>
      <c r="G36" s="28">
        <v>43</v>
      </c>
      <c r="H36" s="76">
        <v>1155</v>
      </c>
      <c r="I36" s="28"/>
      <c r="J36" s="76"/>
      <c r="K36" s="28">
        <v>1144</v>
      </c>
      <c r="L36" s="76">
        <v>90586</v>
      </c>
    </row>
    <row r="37" spans="2:12" ht="14.45" customHeight="1">
      <c r="B37" s="77" t="s">
        <v>104</v>
      </c>
      <c r="C37" s="28">
        <v>95</v>
      </c>
      <c r="D37" s="76">
        <v>8913</v>
      </c>
      <c r="E37" s="28">
        <v>273</v>
      </c>
      <c r="F37" s="76">
        <v>31979</v>
      </c>
      <c r="G37" s="28">
        <v>22</v>
      </c>
      <c r="H37" s="76">
        <v>894</v>
      </c>
      <c r="I37" s="28"/>
      <c r="J37" s="76"/>
      <c r="K37" s="28">
        <v>1037</v>
      </c>
      <c r="L37" s="76">
        <v>112643</v>
      </c>
    </row>
    <row r="38" spans="2:12" ht="14.45" customHeight="1">
      <c r="B38" s="77" t="s">
        <v>105</v>
      </c>
      <c r="C38" s="28">
        <v>212</v>
      </c>
      <c r="D38" s="76">
        <v>7137</v>
      </c>
      <c r="E38" s="28">
        <v>1463</v>
      </c>
      <c r="F38" s="76">
        <v>47374</v>
      </c>
      <c r="G38" s="28">
        <v>33</v>
      </c>
      <c r="H38" s="76">
        <v>546</v>
      </c>
      <c r="I38" s="28"/>
      <c r="J38" s="76"/>
      <c r="K38" s="28">
        <v>3015</v>
      </c>
      <c r="L38" s="76">
        <v>112233</v>
      </c>
    </row>
    <row r="39" spans="2:12" ht="14.45" customHeight="1">
      <c r="B39" s="77" t="s">
        <v>864</v>
      </c>
      <c r="C39" s="28">
        <v>88</v>
      </c>
      <c r="D39" s="76">
        <v>5004</v>
      </c>
      <c r="E39" s="28">
        <v>317</v>
      </c>
      <c r="F39" s="76">
        <v>39147</v>
      </c>
      <c r="G39" s="28">
        <v>8</v>
      </c>
      <c r="H39" s="76">
        <v>371</v>
      </c>
      <c r="I39" s="28"/>
      <c r="J39" s="76"/>
      <c r="K39" s="28">
        <v>2378</v>
      </c>
      <c r="L39" s="76">
        <v>100212</v>
      </c>
    </row>
    <row r="40" spans="2:12" ht="14.45" customHeight="1">
      <c r="B40" s="77" t="s">
        <v>106</v>
      </c>
      <c r="C40" s="28">
        <v>89</v>
      </c>
      <c r="D40" s="76">
        <v>4896</v>
      </c>
      <c r="E40" s="28">
        <v>314</v>
      </c>
      <c r="F40" s="76">
        <v>50907</v>
      </c>
      <c r="G40" s="28">
        <v>7</v>
      </c>
      <c r="H40" s="76">
        <v>268</v>
      </c>
      <c r="I40" s="28"/>
      <c r="J40" s="76"/>
      <c r="K40" s="28">
        <v>903</v>
      </c>
      <c r="L40" s="76">
        <v>99164</v>
      </c>
    </row>
    <row r="41" spans="2:12" ht="14.45" customHeight="1">
      <c r="B41" s="77" t="s">
        <v>107</v>
      </c>
      <c r="C41" s="28">
        <v>68</v>
      </c>
      <c r="D41" s="76">
        <v>5111</v>
      </c>
      <c r="E41" s="28">
        <v>286</v>
      </c>
      <c r="F41" s="76">
        <v>34707</v>
      </c>
      <c r="G41" s="28">
        <v>12</v>
      </c>
      <c r="H41" s="76">
        <v>510</v>
      </c>
      <c r="I41" s="28"/>
      <c r="J41" s="76"/>
      <c r="K41" s="28">
        <v>658</v>
      </c>
      <c r="L41" s="76">
        <v>69835</v>
      </c>
    </row>
    <row r="42" spans="2:12" ht="14.45" customHeight="1">
      <c r="B42" s="77" t="s">
        <v>108</v>
      </c>
      <c r="C42" s="28">
        <v>98</v>
      </c>
      <c r="D42" s="76">
        <v>5123</v>
      </c>
      <c r="E42" s="28">
        <v>414</v>
      </c>
      <c r="F42" s="76">
        <v>47968</v>
      </c>
      <c r="G42" s="28">
        <v>19</v>
      </c>
      <c r="H42" s="76">
        <v>900</v>
      </c>
      <c r="I42" s="28">
        <v>1</v>
      </c>
      <c r="J42" s="76">
        <v>70</v>
      </c>
      <c r="K42" s="28">
        <v>710</v>
      </c>
      <c r="L42" s="76">
        <v>58004</v>
      </c>
    </row>
    <row r="43" spans="2:12" ht="14.45" customHeight="1">
      <c r="B43" s="77" t="s">
        <v>109</v>
      </c>
      <c r="C43" s="28">
        <v>81</v>
      </c>
      <c r="D43" s="76">
        <v>5968</v>
      </c>
      <c r="E43" s="28">
        <v>297</v>
      </c>
      <c r="F43" s="76">
        <v>45496</v>
      </c>
      <c r="G43" s="28">
        <v>18</v>
      </c>
      <c r="H43" s="76">
        <v>1304</v>
      </c>
      <c r="I43" s="28">
        <v>1</v>
      </c>
      <c r="J43" s="76">
        <v>33</v>
      </c>
      <c r="K43" s="28">
        <v>1216</v>
      </c>
      <c r="L43" s="76">
        <v>79261</v>
      </c>
    </row>
    <row r="44" spans="2:12" ht="14.45" customHeight="1">
      <c r="B44" s="77" t="s">
        <v>110</v>
      </c>
      <c r="C44" s="28">
        <v>93</v>
      </c>
      <c r="D44" s="76">
        <v>5404</v>
      </c>
      <c r="E44" s="28">
        <v>348</v>
      </c>
      <c r="F44" s="76">
        <v>42515</v>
      </c>
      <c r="G44" s="28">
        <v>16</v>
      </c>
      <c r="H44" s="76">
        <v>997</v>
      </c>
      <c r="I44" s="28">
        <v>13</v>
      </c>
      <c r="J44" s="76">
        <v>877</v>
      </c>
      <c r="K44" s="28">
        <v>706</v>
      </c>
      <c r="L44" s="76">
        <v>68188</v>
      </c>
    </row>
    <row r="45" spans="2:12" ht="14.45" customHeight="1">
      <c r="B45" s="77" t="s">
        <v>111</v>
      </c>
      <c r="C45" s="28">
        <v>110</v>
      </c>
      <c r="D45" s="76">
        <v>4024</v>
      </c>
      <c r="E45" s="28">
        <v>699</v>
      </c>
      <c r="F45" s="76">
        <v>46202</v>
      </c>
      <c r="G45" s="28">
        <v>24</v>
      </c>
      <c r="H45" s="76">
        <v>1404</v>
      </c>
      <c r="I45" s="28">
        <v>4</v>
      </c>
      <c r="J45" s="76">
        <v>739</v>
      </c>
      <c r="K45" s="28">
        <v>1048</v>
      </c>
      <c r="L45" s="76">
        <v>73024</v>
      </c>
    </row>
    <row r="46" spans="2:12" ht="14.45" customHeight="1">
      <c r="B46" s="77" t="s">
        <v>112</v>
      </c>
      <c r="C46" s="28">
        <v>152</v>
      </c>
      <c r="D46" s="76">
        <v>6672</v>
      </c>
      <c r="E46" s="28">
        <v>431</v>
      </c>
      <c r="F46" s="76">
        <v>38433</v>
      </c>
      <c r="G46" s="28">
        <v>99</v>
      </c>
      <c r="H46" s="76">
        <v>4914</v>
      </c>
      <c r="I46" s="28">
        <v>57</v>
      </c>
      <c r="J46" s="76">
        <v>3990</v>
      </c>
      <c r="K46" s="28">
        <v>1016</v>
      </c>
      <c r="L46" s="76">
        <v>73830</v>
      </c>
    </row>
    <row r="47" spans="2:12" ht="14.45" customHeight="1">
      <c r="B47" s="77" t="s">
        <v>113</v>
      </c>
      <c r="C47" s="28">
        <v>101</v>
      </c>
      <c r="D47" s="76">
        <v>5268</v>
      </c>
      <c r="E47" s="28">
        <v>404</v>
      </c>
      <c r="F47" s="76">
        <v>36208</v>
      </c>
      <c r="G47" s="28">
        <v>19</v>
      </c>
      <c r="H47" s="76">
        <v>1058</v>
      </c>
      <c r="I47" s="28">
        <v>1</v>
      </c>
      <c r="J47" s="76">
        <v>101</v>
      </c>
      <c r="K47" s="28">
        <v>1023</v>
      </c>
      <c r="L47" s="76">
        <v>65058</v>
      </c>
    </row>
    <row r="48" spans="2:12" ht="14.45" customHeight="1">
      <c r="B48" s="78" t="s">
        <v>114</v>
      </c>
      <c r="C48" s="27">
        <v>137</v>
      </c>
      <c r="D48" s="79">
        <v>7154</v>
      </c>
      <c r="E48" s="27">
        <v>380</v>
      </c>
      <c r="F48" s="79">
        <v>47396</v>
      </c>
      <c r="G48" s="27">
        <v>18</v>
      </c>
      <c r="H48" s="79">
        <v>1089</v>
      </c>
      <c r="I48" s="27">
        <v>2</v>
      </c>
      <c r="J48" s="79">
        <v>96</v>
      </c>
      <c r="K48" s="27">
        <v>855</v>
      </c>
      <c r="L48" s="79">
        <v>65656</v>
      </c>
    </row>
    <row r="49" spans="2:12" ht="14.45" customHeight="1">
      <c r="B49" s="29" t="s">
        <v>863</v>
      </c>
      <c r="C49" s="28">
        <v>246</v>
      </c>
      <c r="D49" s="76">
        <v>16045</v>
      </c>
      <c r="E49" s="27">
        <v>570</v>
      </c>
      <c r="F49" s="76">
        <v>43624</v>
      </c>
      <c r="G49" s="27">
        <v>16</v>
      </c>
      <c r="H49" s="76">
        <v>976</v>
      </c>
      <c r="I49" s="28">
        <v>10</v>
      </c>
      <c r="J49" s="79">
        <v>415</v>
      </c>
      <c r="K49" s="27">
        <v>953</v>
      </c>
      <c r="L49" s="79">
        <v>59512</v>
      </c>
    </row>
    <row r="50" spans="2:12" ht="14.45" customHeight="1">
      <c r="B50" s="29" t="s">
        <v>236</v>
      </c>
      <c r="C50" s="28">
        <v>159</v>
      </c>
      <c r="D50" s="76">
        <v>7367</v>
      </c>
      <c r="E50" s="27">
        <v>624</v>
      </c>
      <c r="F50" s="76">
        <v>53495</v>
      </c>
      <c r="G50" s="27">
        <v>56</v>
      </c>
      <c r="H50" s="76">
        <v>3008</v>
      </c>
      <c r="I50" s="28">
        <v>5</v>
      </c>
      <c r="J50" s="79">
        <v>157</v>
      </c>
      <c r="K50" s="27">
        <v>1412</v>
      </c>
      <c r="L50" s="79">
        <v>87841</v>
      </c>
    </row>
    <row r="51" spans="2:12" ht="14.45" customHeight="1">
      <c r="B51" s="77" t="s">
        <v>866</v>
      </c>
      <c r="C51" s="28">
        <v>169</v>
      </c>
      <c r="D51" s="76">
        <v>6688</v>
      </c>
      <c r="E51" s="28">
        <v>433</v>
      </c>
      <c r="F51" s="76">
        <v>45353</v>
      </c>
      <c r="G51" s="28">
        <v>46</v>
      </c>
      <c r="H51" s="76">
        <v>2084</v>
      </c>
      <c r="I51" s="28">
        <v>4</v>
      </c>
      <c r="J51" s="76">
        <v>119</v>
      </c>
      <c r="K51" s="28">
        <v>1105</v>
      </c>
      <c r="L51" s="76">
        <v>81510</v>
      </c>
    </row>
    <row r="52" spans="2:12" ht="14.45" customHeight="1">
      <c r="B52" s="77" t="s">
        <v>783</v>
      </c>
      <c r="C52" s="28">
        <v>178</v>
      </c>
      <c r="D52" s="76">
        <v>10333</v>
      </c>
      <c r="E52" s="28">
        <v>390</v>
      </c>
      <c r="F52" s="76">
        <v>46200</v>
      </c>
      <c r="G52" s="28">
        <v>52</v>
      </c>
      <c r="H52" s="76">
        <v>2153</v>
      </c>
      <c r="I52" s="28">
        <v>6</v>
      </c>
      <c r="J52" s="76">
        <v>149</v>
      </c>
      <c r="K52" s="28">
        <v>1653</v>
      </c>
      <c r="L52" s="76">
        <v>85882</v>
      </c>
    </row>
    <row r="53" spans="2:12">
      <c r="B53" s="92" t="s">
        <v>1064</v>
      </c>
      <c r="C53" s="82">
        <f>'[2]４講座内容'!Z68</f>
        <v>161</v>
      </c>
      <c r="D53" s="81">
        <f>'[2]４講座内容'!AB68</f>
        <v>6783</v>
      </c>
      <c r="E53" s="82">
        <f>'[2]４講座内容'!AC68</f>
        <v>390</v>
      </c>
      <c r="F53" s="81">
        <f>'[2]４講座内容'!AE68</f>
        <v>43203</v>
      </c>
      <c r="G53" s="82">
        <f>'[2]４講座内容'!AF68</f>
        <v>44</v>
      </c>
      <c r="H53" s="81">
        <f>'[2]４講座内容'!AH68</f>
        <v>2228</v>
      </c>
      <c r="I53" s="82">
        <f>'[2]４講座内容'!AI68</f>
        <v>5</v>
      </c>
      <c r="J53" s="81">
        <f>'[2]４講座内容'!AK68</f>
        <v>126</v>
      </c>
      <c r="K53" s="82">
        <f>'[2]４講座内容'!AL68</f>
        <v>1614</v>
      </c>
      <c r="L53" s="81">
        <f>'[2]４講座内容'!AN68</f>
        <v>70831</v>
      </c>
    </row>
    <row r="54" spans="2:12">
      <c r="B54" s="93" t="s">
        <v>1147</v>
      </c>
      <c r="C54" s="88">
        <f>SUM('４講座内容'!Z68)</f>
        <v>141</v>
      </c>
      <c r="D54" s="94">
        <f>SUM('４講座内容'!AB68)</f>
        <v>4768</v>
      </c>
      <c r="E54" s="88">
        <f>SUM('４講座内容'!AC68)</f>
        <v>347</v>
      </c>
      <c r="F54" s="94">
        <f>SUM('４講座内容'!AE68)</f>
        <v>30244</v>
      </c>
      <c r="G54" s="88">
        <f>SUM('４講座内容'!AF68)</f>
        <v>44</v>
      </c>
      <c r="H54" s="94">
        <f>SUM('４講座内容'!AH68)</f>
        <v>2256</v>
      </c>
      <c r="I54" s="88">
        <f>SUM('４講座内容'!AI68)</f>
        <v>4</v>
      </c>
      <c r="J54" s="94">
        <f>SUM('４講座内容'!AK68)</f>
        <v>102</v>
      </c>
      <c r="K54" s="88">
        <f>SUM('４講座内容'!AL68)</f>
        <v>1142</v>
      </c>
      <c r="L54" s="94">
        <f>SUM('４講座内容'!AN68)</f>
        <v>74863</v>
      </c>
    </row>
  </sheetData>
  <mergeCells count="14">
    <mergeCell ref="M2:N3"/>
    <mergeCell ref="B29:B31"/>
    <mergeCell ref="C29:D30"/>
    <mergeCell ref="E29:L29"/>
    <mergeCell ref="E30:F30"/>
    <mergeCell ref="G30:H30"/>
    <mergeCell ref="I30:J30"/>
    <mergeCell ref="K30:L30"/>
    <mergeCell ref="B2:B4"/>
    <mergeCell ref="C2:D3"/>
    <mergeCell ref="E2:F3"/>
    <mergeCell ref="G2:H3"/>
    <mergeCell ref="I2:J3"/>
    <mergeCell ref="K2:L3"/>
  </mergeCells>
  <phoneticPr fontId="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B1:V70"/>
  <sheetViews>
    <sheetView view="pageBreakPreview" zoomScaleNormal="100" zoomScaleSheetLayoutView="100" workbookViewId="0">
      <pane xSplit="3" ySplit="5" topLeftCell="D33" activePane="bottomRight" state="frozen"/>
      <selection activeCell="R48" sqref="R48"/>
      <selection pane="topRight" activeCell="R48" sqref="R48"/>
      <selection pane="bottomLeft" activeCell="R48" sqref="R48"/>
      <selection pane="bottomRight" activeCell="E11" sqref="E11:K11"/>
    </sheetView>
  </sheetViews>
  <sheetFormatPr defaultRowHeight="13.5"/>
  <cols>
    <col min="1" max="1" width="1" style="315" customWidth="1"/>
    <col min="2" max="2" width="2.75" style="315" customWidth="1"/>
    <col min="3" max="3" width="8.375" style="315" customWidth="1"/>
    <col min="4" max="8" width="5" style="315" customWidth="1"/>
    <col min="9" max="9" width="55.25" style="357" bestFit="1" customWidth="1"/>
    <col min="10" max="10" width="5" style="358" customWidth="1"/>
    <col min="11" max="11" width="7" style="359" customWidth="1"/>
    <col min="12" max="12" width="35.875" style="315" bestFit="1" customWidth="1"/>
    <col min="13" max="13" width="1" style="315" customWidth="1"/>
    <col min="14" max="16384" width="9" style="315"/>
  </cols>
  <sheetData>
    <row r="1" spans="2:22" ht="18" customHeight="1">
      <c r="B1" s="356" t="s">
        <v>890</v>
      </c>
    </row>
    <row r="2" spans="2:22" ht="12" customHeight="1">
      <c r="B2" s="316"/>
      <c r="C2" s="360" t="s">
        <v>881</v>
      </c>
      <c r="D2" s="361"/>
      <c r="E2" s="361"/>
      <c r="F2" s="361"/>
      <c r="G2" s="361"/>
      <c r="H2" s="361"/>
      <c r="I2" s="362"/>
      <c r="J2" s="363"/>
      <c r="K2" s="364"/>
      <c r="L2" s="365" t="s">
        <v>128</v>
      </c>
    </row>
    <row r="3" spans="2:22" ht="12" customHeight="1">
      <c r="B3" s="1275"/>
      <c r="C3" s="1276"/>
      <c r="D3" s="1299" t="s">
        <v>116</v>
      </c>
      <c r="E3" s="1300"/>
      <c r="F3" s="1300"/>
      <c r="G3" s="1300"/>
      <c r="H3" s="1300"/>
      <c r="I3" s="1300"/>
      <c r="J3" s="1300"/>
      <c r="K3" s="1300"/>
      <c r="L3" s="1301"/>
    </row>
    <row r="4" spans="2:22" ht="12" customHeight="1">
      <c r="B4" s="1277"/>
      <c r="C4" s="1278"/>
      <c r="D4" s="1306" t="s">
        <v>119</v>
      </c>
      <c r="E4" s="1306" t="s">
        <v>120</v>
      </c>
      <c r="F4" s="1306" t="s">
        <v>121</v>
      </c>
      <c r="G4" s="1308" t="s">
        <v>232</v>
      </c>
      <c r="H4" s="1308" t="s">
        <v>177</v>
      </c>
      <c r="I4" s="1302" t="s">
        <v>248</v>
      </c>
      <c r="J4" s="1295" t="s">
        <v>242</v>
      </c>
      <c r="K4" s="1297" t="s">
        <v>694</v>
      </c>
      <c r="L4" s="1304" t="s">
        <v>259</v>
      </c>
    </row>
    <row r="5" spans="2:22" ht="12" customHeight="1">
      <c r="B5" s="1257"/>
      <c r="C5" s="1262"/>
      <c r="D5" s="1307"/>
      <c r="E5" s="1307"/>
      <c r="F5" s="1307"/>
      <c r="G5" s="1309"/>
      <c r="H5" s="1309"/>
      <c r="I5" s="1303"/>
      <c r="J5" s="1296"/>
      <c r="K5" s="1298"/>
      <c r="L5" s="1305"/>
    </row>
    <row r="6" spans="2:22" s="369" customFormat="1">
      <c r="B6" s="1310" t="s">
        <v>0</v>
      </c>
      <c r="C6" s="1311"/>
      <c r="D6" s="366" t="s">
        <v>864</v>
      </c>
      <c r="E6" s="366"/>
      <c r="F6" s="366" t="s">
        <v>850</v>
      </c>
      <c r="G6" s="366"/>
      <c r="H6" s="366" t="s">
        <v>262</v>
      </c>
      <c r="I6" s="919" t="s">
        <v>1230</v>
      </c>
      <c r="J6" s="367" t="s">
        <v>262</v>
      </c>
      <c r="K6" s="367" t="s">
        <v>114</v>
      </c>
      <c r="L6" s="368"/>
      <c r="O6" s="370"/>
    </row>
    <row r="7" spans="2:22" ht="12" customHeight="1">
      <c r="B7" s="1258" t="s">
        <v>1</v>
      </c>
      <c r="C7" s="299" t="s">
        <v>2</v>
      </c>
      <c r="D7" s="371"/>
      <c r="E7" s="371"/>
      <c r="F7" s="371"/>
      <c r="G7" s="371"/>
      <c r="H7" s="371" t="s">
        <v>262</v>
      </c>
      <c r="I7" s="563"/>
      <c r="J7" s="373"/>
      <c r="K7" s="371"/>
      <c r="L7" s="372"/>
      <c r="O7" s="357"/>
    </row>
    <row r="8" spans="2:22" ht="12" customHeight="1">
      <c r="B8" s="1258"/>
      <c r="C8" s="303" t="s">
        <v>3</v>
      </c>
      <c r="D8" s="355"/>
      <c r="E8" s="355"/>
      <c r="F8" s="355"/>
      <c r="G8" s="355"/>
      <c r="H8" s="355" t="s">
        <v>262</v>
      </c>
      <c r="I8" s="920"/>
      <c r="J8" s="375"/>
      <c r="K8" s="355"/>
      <c r="L8" s="374"/>
      <c r="O8" s="357"/>
    </row>
    <row r="9" spans="2:22" ht="12" customHeight="1">
      <c r="B9" s="1258"/>
      <c r="C9" s="302" t="s">
        <v>4</v>
      </c>
      <c r="D9" s="355"/>
      <c r="E9" s="355" t="s">
        <v>236</v>
      </c>
      <c r="F9" s="355" t="s">
        <v>850</v>
      </c>
      <c r="G9" s="355"/>
      <c r="H9" s="355" t="s">
        <v>262</v>
      </c>
      <c r="I9" s="557"/>
      <c r="J9" s="375"/>
      <c r="K9" s="355"/>
      <c r="L9" s="374"/>
      <c r="O9" s="357"/>
    </row>
    <row r="10" spans="2:22" ht="12" customHeight="1">
      <c r="B10" s="1258"/>
      <c r="C10" s="302" t="s">
        <v>5</v>
      </c>
      <c r="D10" s="355" t="s">
        <v>102</v>
      </c>
      <c r="E10" s="355" t="s">
        <v>1147</v>
      </c>
      <c r="F10" s="355" t="s">
        <v>263</v>
      </c>
      <c r="G10" s="355"/>
      <c r="H10" s="355" t="s">
        <v>262</v>
      </c>
      <c r="I10" s="920"/>
      <c r="J10" s="375" t="s">
        <v>262</v>
      </c>
      <c r="K10" s="355" t="s">
        <v>1147</v>
      </c>
      <c r="L10" s="374"/>
      <c r="O10" s="357"/>
    </row>
    <row r="11" spans="2:22" ht="12" customHeight="1">
      <c r="B11" s="1258"/>
      <c r="C11" s="303" t="s">
        <v>6</v>
      </c>
      <c r="D11" s="407" t="s">
        <v>264</v>
      </c>
      <c r="E11" s="407" t="s">
        <v>1908</v>
      </c>
      <c r="F11" s="407" t="s">
        <v>1908</v>
      </c>
      <c r="G11" s="407"/>
      <c r="H11" s="407" t="s">
        <v>262</v>
      </c>
      <c r="I11" s="921"/>
      <c r="J11" s="409" t="s">
        <v>262</v>
      </c>
      <c r="K11" s="409" t="s">
        <v>1908</v>
      </c>
      <c r="L11" s="408"/>
      <c r="M11" s="412"/>
      <c r="N11" s="413"/>
      <c r="Q11" s="377"/>
      <c r="R11" s="378"/>
      <c r="S11" s="378"/>
      <c r="T11" s="378"/>
      <c r="U11" s="378"/>
      <c r="V11" s="379"/>
    </row>
    <row r="12" spans="2:22" ht="12" customHeight="1">
      <c r="B12" s="1258"/>
      <c r="C12" s="303" t="s">
        <v>7</v>
      </c>
      <c r="D12" s="355"/>
      <c r="E12" s="355" t="s">
        <v>265</v>
      </c>
      <c r="F12" s="355" t="s">
        <v>1333</v>
      </c>
      <c r="G12" s="355"/>
      <c r="H12" s="355" t="s">
        <v>262</v>
      </c>
      <c r="I12" s="920"/>
      <c r="J12" s="375" t="s">
        <v>262</v>
      </c>
      <c r="K12" s="355" t="s">
        <v>866</v>
      </c>
      <c r="L12" s="374"/>
    </row>
    <row r="13" spans="2:22" ht="12" customHeight="1">
      <c r="B13" s="1258"/>
      <c r="C13" s="303" t="s">
        <v>8</v>
      </c>
      <c r="D13" s="380" t="s">
        <v>106</v>
      </c>
      <c r="E13" s="380" t="s">
        <v>278</v>
      </c>
      <c r="F13" s="380" t="s">
        <v>236</v>
      </c>
      <c r="G13" s="380"/>
      <c r="H13" s="380" t="s">
        <v>262</v>
      </c>
      <c r="I13" s="920"/>
      <c r="J13" s="375" t="s">
        <v>262</v>
      </c>
      <c r="K13" s="380" t="s">
        <v>278</v>
      </c>
      <c r="L13" s="374"/>
    </row>
    <row r="14" spans="2:22" ht="12" customHeight="1">
      <c r="B14" s="1258"/>
      <c r="C14" s="303" t="s">
        <v>9</v>
      </c>
      <c r="D14" s="381" t="s">
        <v>267</v>
      </c>
      <c r="E14" s="381" t="s">
        <v>236</v>
      </c>
      <c r="F14" s="381" t="s">
        <v>236</v>
      </c>
      <c r="G14" s="381"/>
      <c r="H14" s="381" t="s">
        <v>262</v>
      </c>
      <c r="I14" s="922"/>
      <c r="J14" s="383" t="s">
        <v>262</v>
      </c>
      <c r="K14" s="381" t="s">
        <v>236</v>
      </c>
      <c r="L14" s="382"/>
    </row>
    <row r="15" spans="2:22" ht="12" customHeight="1">
      <c r="B15" s="1258"/>
      <c r="C15" s="302" t="s">
        <v>10</v>
      </c>
      <c r="D15" s="355" t="s">
        <v>268</v>
      </c>
      <c r="E15" s="355"/>
      <c r="F15" s="355" t="s">
        <v>268</v>
      </c>
      <c r="G15" s="355"/>
      <c r="H15" s="355" t="s">
        <v>262</v>
      </c>
      <c r="I15" s="920"/>
      <c r="J15" s="375"/>
      <c r="K15" s="355"/>
      <c r="L15" s="374"/>
      <c r="O15" s="357"/>
    </row>
    <row r="16" spans="2:22" ht="12" customHeight="1">
      <c r="B16" s="1258"/>
      <c r="C16" s="302" t="s">
        <v>11</v>
      </c>
      <c r="D16" s="384" t="s">
        <v>269</v>
      </c>
      <c r="E16" s="384" t="s">
        <v>103</v>
      </c>
      <c r="F16" s="384"/>
      <c r="G16" s="384"/>
      <c r="H16" s="384" t="s">
        <v>262</v>
      </c>
      <c r="I16" s="915"/>
      <c r="J16" s="386" t="s">
        <v>262</v>
      </c>
      <c r="K16" s="384" t="s">
        <v>112</v>
      </c>
      <c r="L16" s="385"/>
      <c r="O16" s="357"/>
    </row>
    <row r="17" spans="2:15" ht="12" customHeight="1">
      <c r="B17" s="1258"/>
      <c r="C17" s="303" t="s">
        <v>12</v>
      </c>
      <c r="D17" s="407" t="s">
        <v>843</v>
      </c>
      <c r="E17" s="407"/>
      <c r="F17" s="407"/>
      <c r="G17" s="407"/>
      <c r="H17" s="407" t="s">
        <v>642</v>
      </c>
      <c r="I17" s="922"/>
      <c r="J17" s="383"/>
      <c r="K17" s="381"/>
      <c r="L17" s="382"/>
      <c r="O17" s="357"/>
    </row>
    <row r="18" spans="2:15" ht="12" customHeight="1">
      <c r="B18" s="1258"/>
      <c r="C18" s="302" t="s">
        <v>13</v>
      </c>
      <c r="D18" s="355" t="s">
        <v>1396</v>
      </c>
      <c r="E18" s="355" t="s">
        <v>270</v>
      </c>
      <c r="F18" s="355" t="s">
        <v>271</v>
      </c>
      <c r="G18" s="355"/>
      <c r="H18" s="355" t="s">
        <v>262</v>
      </c>
      <c r="I18" s="920"/>
      <c r="J18" s="375" t="s">
        <v>262</v>
      </c>
      <c r="K18" s="355" t="s">
        <v>263</v>
      </c>
      <c r="L18" s="374"/>
      <c r="O18" s="357"/>
    </row>
    <row r="19" spans="2:15" ht="12" customHeight="1">
      <c r="B19" s="1258"/>
      <c r="C19" s="307" t="s">
        <v>14</v>
      </c>
      <c r="D19" s="420" t="s">
        <v>1446</v>
      </c>
      <c r="E19" s="420" t="s">
        <v>643</v>
      </c>
      <c r="F19" s="420" t="s">
        <v>644</v>
      </c>
      <c r="G19" s="420"/>
      <c r="H19" s="420" t="s">
        <v>262</v>
      </c>
      <c r="I19" s="923" t="s">
        <v>1026</v>
      </c>
      <c r="J19" s="421" t="s">
        <v>642</v>
      </c>
      <c r="K19" s="421" t="s">
        <v>695</v>
      </c>
      <c r="L19" s="422" t="s">
        <v>272</v>
      </c>
      <c r="M19" s="406"/>
    </row>
    <row r="20" spans="2:15" ht="12" customHeight="1">
      <c r="B20" s="1259" t="s">
        <v>15</v>
      </c>
      <c r="C20" s="313" t="s">
        <v>16</v>
      </c>
      <c r="D20" s="389" t="s">
        <v>263</v>
      </c>
      <c r="E20" s="389"/>
      <c r="F20" s="389" t="s">
        <v>114</v>
      </c>
      <c r="G20" s="389" t="s">
        <v>263</v>
      </c>
      <c r="H20" s="389" t="s">
        <v>262</v>
      </c>
      <c r="I20" s="924" t="s">
        <v>1398</v>
      </c>
      <c r="J20" s="426" t="s">
        <v>262</v>
      </c>
      <c r="K20" s="389" t="s">
        <v>236</v>
      </c>
      <c r="L20" s="390"/>
    </row>
    <row r="21" spans="2:15" ht="12" customHeight="1">
      <c r="B21" s="1260"/>
      <c r="C21" s="302" t="s">
        <v>17</v>
      </c>
      <c r="D21" s="355"/>
      <c r="E21" s="355"/>
      <c r="F21" s="355"/>
      <c r="G21" s="355"/>
      <c r="H21" s="355" t="s">
        <v>262</v>
      </c>
      <c r="I21" s="920"/>
      <c r="J21" s="375"/>
      <c r="K21" s="355"/>
      <c r="L21" s="382"/>
    </row>
    <row r="22" spans="2:15" ht="12" customHeight="1">
      <c r="B22" s="1260"/>
      <c r="C22" s="302" t="s">
        <v>18</v>
      </c>
      <c r="D22" s="355" t="s">
        <v>107</v>
      </c>
      <c r="E22" s="355"/>
      <c r="F22" s="355" t="s">
        <v>104</v>
      </c>
      <c r="G22" s="355"/>
      <c r="H22" s="355" t="s">
        <v>262</v>
      </c>
      <c r="I22" s="920"/>
      <c r="J22" s="375"/>
      <c r="K22" s="355"/>
      <c r="L22" s="374"/>
    </row>
    <row r="23" spans="2:15" ht="12" customHeight="1">
      <c r="B23" s="1260"/>
      <c r="C23" s="302" t="s">
        <v>19</v>
      </c>
      <c r="D23" s="407"/>
      <c r="E23" s="407"/>
      <c r="F23" s="407" t="s">
        <v>695</v>
      </c>
      <c r="G23" s="407"/>
      <c r="H23" s="407" t="s">
        <v>642</v>
      </c>
      <c r="I23" s="920"/>
      <c r="J23" s="419" t="s">
        <v>642</v>
      </c>
      <c r="K23" s="409" t="s">
        <v>783</v>
      </c>
      <c r="L23" s="374"/>
    </row>
    <row r="24" spans="2:15" ht="12" customHeight="1">
      <c r="B24" s="1260"/>
      <c r="C24" s="302" t="s">
        <v>20</v>
      </c>
      <c r="D24" s="355" t="s">
        <v>105</v>
      </c>
      <c r="E24" s="355" t="s">
        <v>1680</v>
      </c>
      <c r="F24" s="355" t="s">
        <v>1147</v>
      </c>
      <c r="G24" s="355"/>
      <c r="H24" s="355" t="s">
        <v>642</v>
      </c>
      <c r="I24" s="797"/>
      <c r="J24" s="419" t="s">
        <v>642</v>
      </c>
      <c r="K24" s="391" t="s">
        <v>266</v>
      </c>
      <c r="L24" s="382"/>
    </row>
    <row r="25" spans="2:15" ht="12" customHeight="1">
      <c r="B25" s="1260"/>
      <c r="C25" s="302" t="s">
        <v>21</v>
      </c>
      <c r="D25" s="407" t="s">
        <v>1458</v>
      </c>
      <c r="E25" s="407"/>
      <c r="F25" s="407" t="s">
        <v>1459</v>
      </c>
      <c r="G25" s="407"/>
      <c r="H25" s="407" t="s">
        <v>642</v>
      </c>
      <c r="I25" s="920"/>
      <c r="J25" s="419" t="s">
        <v>642</v>
      </c>
      <c r="K25" s="409" t="s">
        <v>866</v>
      </c>
      <c r="L25" s="382"/>
    </row>
    <row r="26" spans="2:15" ht="12" customHeight="1">
      <c r="B26" s="1260"/>
      <c r="C26" s="303" t="s">
        <v>22</v>
      </c>
      <c r="D26" s="381" t="s">
        <v>109</v>
      </c>
      <c r="E26" s="381" t="s">
        <v>112</v>
      </c>
      <c r="F26" s="381" t="s">
        <v>114</v>
      </c>
      <c r="G26" s="381"/>
      <c r="H26" s="381" t="s">
        <v>262</v>
      </c>
      <c r="I26" s="922"/>
      <c r="J26" s="419" t="s">
        <v>642</v>
      </c>
      <c r="K26" s="419" t="s">
        <v>645</v>
      </c>
      <c r="L26" s="382"/>
    </row>
    <row r="27" spans="2:15" ht="12" customHeight="1">
      <c r="B27" s="1260"/>
      <c r="C27" s="302" t="s">
        <v>23</v>
      </c>
      <c r="D27" s="355"/>
      <c r="E27" s="355"/>
      <c r="F27" s="355"/>
      <c r="G27" s="355"/>
      <c r="H27" s="355" t="s">
        <v>262</v>
      </c>
      <c r="I27" s="920"/>
      <c r="J27" s="375"/>
      <c r="K27" s="355"/>
      <c r="L27" s="374"/>
    </row>
    <row r="28" spans="2:15" ht="12" customHeight="1">
      <c r="B28" s="1260"/>
      <c r="C28" s="302" t="s">
        <v>24</v>
      </c>
      <c r="D28" s="355"/>
      <c r="E28" s="355"/>
      <c r="F28" s="355"/>
      <c r="G28" s="355"/>
      <c r="H28" s="355" t="s">
        <v>262</v>
      </c>
      <c r="I28" s="920"/>
      <c r="J28" s="375"/>
      <c r="K28" s="355"/>
      <c r="L28" s="374"/>
    </row>
    <row r="29" spans="2:15" ht="12" customHeight="1">
      <c r="B29" s="1260"/>
      <c r="C29" s="302" t="s">
        <v>25</v>
      </c>
      <c r="D29" s="355" t="s">
        <v>273</v>
      </c>
      <c r="E29" s="355" t="s">
        <v>112</v>
      </c>
      <c r="F29" s="355" t="s">
        <v>267</v>
      </c>
      <c r="G29" s="355"/>
      <c r="H29" s="355" t="s">
        <v>262</v>
      </c>
      <c r="I29" s="920"/>
      <c r="J29" s="375"/>
      <c r="K29" s="355"/>
      <c r="L29" s="374" t="s">
        <v>274</v>
      </c>
    </row>
    <row r="30" spans="2:15" ht="12" customHeight="1">
      <c r="B30" s="1260"/>
      <c r="C30" s="302" t="s">
        <v>26</v>
      </c>
      <c r="D30" s="355" t="s">
        <v>278</v>
      </c>
      <c r="E30" s="355" t="s">
        <v>114</v>
      </c>
      <c r="F30" s="355" t="s">
        <v>266</v>
      </c>
      <c r="G30" s="355" t="s">
        <v>266</v>
      </c>
      <c r="H30" s="355" t="s">
        <v>1505</v>
      </c>
      <c r="I30" s="920" t="s">
        <v>1506</v>
      </c>
      <c r="J30" s="375" t="s">
        <v>262</v>
      </c>
      <c r="K30" s="355" t="s">
        <v>1064</v>
      </c>
      <c r="L30" s="374"/>
    </row>
    <row r="31" spans="2:15" ht="12" customHeight="1">
      <c r="B31" s="1260"/>
      <c r="C31" s="302" t="s">
        <v>27</v>
      </c>
      <c r="D31" s="392"/>
      <c r="E31" s="392"/>
      <c r="F31" s="392" t="s">
        <v>275</v>
      </c>
      <c r="G31" s="392"/>
      <c r="H31" s="392" t="s">
        <v>262</v>
      </c>
      <c r="I31" s="925"/>
      <c r="J31" s="394"/>
      <c r="K31" s="392"/>
      <c r="L31" s="393"/>
    </row>
    <row r="32" spans="2:15">
      <c r="B32" s="1260"/>
      <c r="C32" s="311" t="s">
        <v>28</v>
      </c>
      <c r="D32" s="381" t="s">
        <v>105</v>
      </c>
      <c r="E32" s="381"/>
      <c r="F32" s="381" t="s">
        <v>106</v>
      </c>
      <c r="G32" s="381"/>
      <c r="H32" s="381" t="s">
        <v>262</v>
      </c>
      <c r="I32" s="922"/>
      <c r="J32" s="383"/>
      <c r="K32" s="381"/>
      <c r="L32" s="395" t="s">
        <v>1511</v>
      </c>
    </row>
    <row r="33" spans="2:12" ht="12" customHeight="1">
      <c r="B33" s="1260"/>
      <c r="C33" s="303" t="s">
        <v>29</v>
      </c>
      <c r="D33" s="381" t="s">
        <v>275</v>
      </c>
      <c r="E33" s="381"/>
      <c r="F33" s="381" t="s">
        <v>103</v>
      </c>
      <c r="G33" s="381"/>
      <c r="H33" s="381" t="s">
        <v>262</v>
      </c>
      <c r="I33" s="922"/>
      <c r="J33" s="383"/>
      <c r="K33" s="381"/>
      <c r="L33" s="382"/>
    </row>
    <row r="34" spans="2:12" ht="12" customHeight="1">
      <c r="B34" s="1260"/>
      <c r="C34" s="302" t="s">
        <v>30</v>
      </c>
      <c r="D34" s="355"/>
      <c r="E34" s="355"/>
      <c r="F34" s="355"/>
      <c r="G34" s="355"/>
      <c r="H34" s="381" t="s">
        <v>262</v>
      </c>
      <c r="I34" s="920"/>
      <c r="J34" s="375"/>
      <c r="K34" s="355"/>
      <c r="L34" s="374"/>
    </row>
    <row r="35" spans="2:12" ht="12" customHeight="1">
      <c r="B35" s="1260"/>
      <c r="C35" s="302" t="s">
        <v>31</v>
      </c>
      <c r="D35" s="407"/>
      <c r="E35" s="407" t="s">
        <v>644</v>
      </c>
      <c r="F35" s="407"/>
      <c r="G35" s="407"/>
      <c r="H35" s="381" t="s">
        <v>262</v>
      </c>
      <c r="I35" s="797"/>
      <c r="J35" s="409"/>
      <c r="K35" s="409"/>
      <c r="L35" s="374"/>
    </row>
    <row r="36" spans="2:12" ht="12" customHeight="1">
      <c r="B36" s="1260"/>
      <c r="C36" s="302" t="s">
        <v>32</v>
      </c>
      <c r="D36" s="355" t="s">
        <v>280</v>
      </c>
      <c r="E36" s="355" t="s">
        <v>280</v>
      </c>
      <c r="F36" s="355" t="s">
        <v>263</v>
      </c>
      <c r="G36" s="355"/>
      <c r="H36" s="381" t="s">
        <v>262</v>
      </c>
      <c r="I36" s="797"/>
      <c r="J36" s="391" t="s">
        <v>262</v>
      </c>
      <c r="K36" s="391" t="s">
        <v>266</v>
      </c>
      <c r="L36" s="374"/>
    </row>
    <row r="37" spans="2:12" ht="22.5">
      <c r="B37" s="1260"/>
      <c r="C37" s="302" t="s">
        <v>33</v>
      </c>
      <c r="D37" s="355" t="s">
        <v>1071</v>
      </c>
      <c r="E37" s="355" t="s">
        <v>111</v>
      </c>
      <c r="F37" s="355" t="s">
        <v>275</v>
      </c>
      <c r="G37" s="355" t="s">
        <v>1071</v>
      </c>
      <c r="H37" s="355" t="s">
        <v>262</v>
      </c>
      <c r="I37" s="557" t="s">
        <v>1712</v>
      </c>
      <c r="J37" s="375" t="s">
        <v>262</v>
      </c>
      <c r="K37" s="355" t="s">
        <v>266</v>
      </c>
      <c r="L37" s="374"/>
    </row>
    <row r="38" spans="2:12" ht="12" customHeight="1">
      <c r="B38" s="1260"/>
      <c r="C38" s="303" t="s">
        <v>34</v>
      </c>
      <c r="D38" s="381"/>
      <c r="E38" s="381" t="s">
        <v>645</v>
      </c>
      <c r="F38" s="381"/>
      <c r="G38" s="381"/>
      <c r="H38" s="381" t="s">
        <v>262</v>
      </c>
      <c r="I38" s="922"/>
      <c r="J38" s="383"/>
      <c r="K38" s="381"/>
      <c r="L38" s="382"/>
    </row>
    <row r="39" spans="2:12" ht="12" customHeight="1">
      <c r="B39" s="1260"/>
      <c r="C39" s="302" t="s">
        <v>35</v>
      </c>
      <c r="D39" s="355"/>
      <c r="E39" s="355"/>
      <c r="F39" s="355"/>
      <c r="G39" s="355"/>
      <c r="H39" s="355" t="s">
        <v>262</v>
      </c>
      <c r="I39" s="920"/>
      <c r="J39" s="375"/>
      <c r="K39" s="355"/>
      <c r="L39" s="374"/>
    </row>
    <row r="40" spans="2:12" ht="12" customHeight="1">
      <c r="B40" s="1260"/>
      <c r="C40" s="302" t="s">
        <v>36</v>
      </c>
      <c r="D40" s="355"/>
      <c r="E40" s="355"/>
      <c r="F40" s="355" t="s">
        <v>850</v>
      </c>
      <c r="G40" s="355"/>
      <c r="H40" s="355" t="s">
        <v>262</v>
      </c>
      <c r="I40" s="920"/>
      <c r="J40" s="375" t="s">
        <v>262</v>
      </c>
      <c r="K40" s="355" t="s">
        <v>1081</v>
      </c>
      <c r="L40" s="374"/>
    </row>
    <row r="41" spans="2:12" ht="12" customHeight="1">
      <c r="B41" s="1261"/>
      <c r="C41" s="307" t="s">
        <v>37</v>
      </c>
      <c r="D41" s="420"/>
      <c r="E41" s="420"/>
      <c r="F41" s="420"/>
      <c r="G41" s="420"/>
      <c r="H41" s="420" t="s">
        <v>262</v>
      </c>
      <c r="I41" s="923"/>
      <c r="J41" s="427"/>
      <c r="K41" s="420"/>
      <c r="L41" s="422" t="s">
        <v>276</v>
      </c>
    </row>
    <row r="42" spans="2:12" ht="12" customHeight="1">
      <c r="B42" s="1259" t="s">
        <v>38</v>
      </c>
      <c r="C42" s="299" t="s">
        <v>39</v>
      </c>
      <c r="D42" s="397"/>
      <c r="E42" s="397"/>
      <c r="F42" s="397"/>
      <c r="G42" s="397"/>
      <c r="H42" s="397" t="s">
        <v>262</v>
      </c>
      <c r="I42" s="563"/>
      <c r="J42" s="373"/>
      <c r="K42" s="397"/>
      <c r="L42" s="372"/>
    </row>
    <row r="43" spans="2:12" ht="12" customHeight="1">
      <c r="B43" s="1260"/>
      <c r="C43" s="311" t="s">
        <v>40</v>
      </c>
      <c r="D43" s="380" t="s">
        <v>107</v>
      </c>
      <c r="E43" s="380" t="s">
        <v>1064</v>
      </c>
      <c r="F43" s="380" t="s">
        <v>1064</v>
      </c>
      <c r="G43" s="380"/>
      <c r="H43" s="380" t="s">
        <v>262</v>
      </c>
      <c r="I43" s="920"/>
      <c r="J43" s="375" t="s">
        <v>262</v>
      </c>
      <c r="K43" s="380" t="s">
        <v>1106</v>
      </c>
      <c r="L43" s="374"/>
    </row>
    <row r="44" spans="2:12" s="369" customFormat="1">
      <c r="B44" s="1260"/>
      <c r="C44" s="398" t="s">
        <v>41</v>
      </c>
      <c r="D44" s="375"/>
      <c r="E44" s="375"/>
      <c r="F44" s="375"/>
      <c r="G44" s="375"/>
      <c r="H44" s="375" t="s">
        <v>262</v>
      </c>
      <c r="I44" s="557" t="s">
        <v>1107</v>
      </c>
      <c r="J44" s="375"/>
      <c r="K44" s="375"/>
      <c r="L44" s="376"/>
    </row>
    <row r="45" spans="2:12" ht="12" customHeight="1">
      <c r="B45" s="1260"/>
      <c r="C45" s="303" t="s">
        <v>42</v>
      </c>
      <c r="D45" s="381"/>
      <c r="E45" s="381"/>
      <c r="F45" s="381"/>
      <c r="G45" s="381"/>
      <c r="H45" s="381" t="s">
        <v>262</v>
      </c>
      <c r="I45" s="922"/>
      <c r="J45" s="383"/>
      <c r="K45" s="381"/>
      <c r="L45" s="382"/>
    </row>
    <row r="46" spans="2:12" ht="12" customHeight="1">
      <c r="B46" s="1260"/>
      <c r="C46" s="303" t="s">
        <v>43</v>
      </c>
      <c r="D46" s="407" t="s">
        <v>1559</v>
      </c>
      <c r="E46" s="407" t="s">
        <v>1560</v>
      </c>
      <c r="F46" s="407" t="s">
        <v>1561</v>
      </c>
      <c r="G46" s="407" t="s">
        <v>1559</v>
      </c>
      <c r="H46" s="407" t="s">
        <v>1505</v>
      </c>
      <c r="I46" s="922"/>
      <c r="J46" s="375" t="s">
        <v>262</v>
      </c>
      <c r="K46" s="409" t="s">
        <v>1560</v>
      </c>
      <c r="L46" s="382"/>
    </row>
    <row r="47" spans="2:12" ht="12" customHeight="1">
      <c r="B47" s="1260"/>
      <c r="C47" s="302" t="s">
        <v>44</v>
      </c>
      <c r="D47" s="355"/>
      <c r="E47" s="355" t="s">
        <v>266</v>
      </c>
      <c r="F47" s="355"/>
      <c r="G47" s="355"/>
      <c r="H47" s="355"/>
      <c r="I47" s="920" t="s">
        <v>775</v>
      </c>
      <c r="J47" s="375" t="s">
        <v>262</v>
      </c>
      <c r="K47" s="355" t="s">
        <v>266</v>
      </c>
      <c r="L47" s="374"/>
    </row>
    <row r="48" spans="2:12" ht="12" customHeight="1">
      <c r="B48" s="1260"/>
      <c r="C48" s="303" t="s">
        <v>45</v>
      </c>
      <c r="D48" s="407"/>
      <c r="E48" s="407"/>
      <c r="F48" s="407"/>
      <c r="G48" s="407"/>
      <c r="H48" s="407" t="s">
        <v>642</v>
      </c>
      <c r="I48" s="922"/>
      <c r="J48" s="409"/>
      <c r="K48" s="409"/>
      <c r="L48" s="382"/>
    </row>
    <row r="49" spans="2:12" ht="12" customHeight="1">
      <c r="B49" s="1260"/>
      <c r="C49" s="303" t="s">
        <v>46</v>
      </c>
      <c r="D49" s="380"/>
      <c r="E49" s="380"/>
      <c r="F49" s="380"/>
      <c r="G49" s="380"/>
      <c r="H49" s="380" t="s">
        <v>262</v>
      </c>
      <c r="I49" s="920"/>
      <c r="J49" s="375"/>
      <c r="K49" s="380"/>
      <c r="L49" s="374"/>
    </row>
    <row r="50" spans="2:12" ht="12" customHeight="1">
      <c r="B50" s="1260"/>
      <c r="C50" s="302" t="s">
        <v>47</v>
      </c>
      <c r="D50" s="407" t="s">
        <v>1591</v>
      </c>
      <c r="E50" s="407"/>
      <c r="F50" s="407" t="s">
        <v>1561</v>
      </c>
      <c r="G50" s="407"/>
      <c r="H50" s="380" t="s">
        <v>262</v>
      </c>
      <c r="I50" s="920"/>
      <c r="J50" s="375"/>
      <c r="K50" s="355"/>
      <c r="L50" s="374" t="s">
        <v>276</v>
      </c>
    </row>
    <row r="51" spans="2:12" ht="12" customHeight="1">
      <c r="B51" s="1260"/>
      <c r="C51" s="303" t="s">
        <v>48</v>
      </c>
      <c r="D51" s="381" t="s">
        <v>277</v>
      </c>
      <c r="E51" s="381"/>
      <c r="F51" s="381"/>
      <c r="G51" s="381"/>
      <c r="H51" s="381" t="s">
        <v>262</v>
      </c>
      <c r="I51" s="922"/>
      <c r="J51" s="383"/>
      <c r="K51" s="381"/>
      <c r="L51" s="382"/>
    </row>
    <row r="52" spans="2:12" ht="12" customHeight="1">
      <c r="B52" s="1260"/>
      <c r="C52" s="303" t="s">
        <v>49</v>
      </c>
      <c r="D52" s="381"/>
      <c r="E52" s="381"/>
      <c r="F52" s="381"/>
      <c r="G52" s="381"/>
      <c r="H52" s="381" t="s">
        <v>262</v>
      </c>
      <c r="I52" s="922"/>
      <c r="J52" s="383"/>
      <c r="K52" s="381"/>
      <c r="L52" s="382"/>
    </row>
    <row r="53" spans="2:12" ht="12" customHeight="1">
      <c r="B53" s="1261"/>
      <c r="C53" s="307" t="s">
        <v>50</v>
      </c>
      <c r="D53" s="387"/>
      <c r="E53" s="387" t="s">
        <v>110</v>
      </c>
      <c r="F53" s="387"/>
      <c r="G53" s="387"/>
      <c r="H53" s="387" t="s">
        <v>262</v>
      </c>
      <c r="I53" s="926"/>
      <c r="J53" s="396"/>
      <c r="K53" s="387"/>
      <c r="L53" s="388"/>
    </row>
    <row r="54" spans="2:12" ht="12" customHeight="1">
      <c r="B54" s="1259" t="s">
        <v>51</v>
      </c>
      <c r="C54" s="313" t="s">
        <v>52</v>
      </c>
      <c r="D54" s="423"/>
      <c r="E54" s="423"/>
      <c r="F54" s="423" t="s">
        <v>1127</v>
      </c>
      <c r="G54" s="423"/>
      <c r="H54" s="423" t="s">
        <v>262</v>
      </c>
      <c r="I54" s="927"/>
      <c r="J54" s="424"/>
      <c r="K54" s="423"/>
      <c r="L54" s="425"/>
    </row>
    <row r="55" spans="2:12" ht="12" customHeight="1">
      <c r="B55" s="1260"/>
      <c r="C55" s="303" t="s">
        <v>53</v>
      </c>
      <c r="D55" s="407" t="s">
        <v>1632</v>
      </c>
      <c r="E55" s="407"/>
      <c r="F55" s="407" t="s">
        <v>1147</v>
      </c>
      <c r="G55" s="407"/>
      <c r="H55" s="407"/>
      <c r="I55" s="922"/>
      <c r="J55" s="383" t="s">
        <v>262</v>
      </c>
      <c r="K55" s="381" t="s">
        <v>278</v>
      </c>
      <c r="L55" s="382" t="s">
        <v>1633</v>
      </c>
    </row>
    <row r="56" spans="2:12" ht="12" customHeight="1">
      <c r="B56" s="1260"/>
      <c r="C56" s="302" t="s">
        <v>54</v>
      </c>
      <c r="D56" s="355"/>
      <c r="E56" s="355" t="s">
        <v>114</v>
      </c>
      <c r="F56" s="355" t="s">
        <v>278</v>
      </c>
      <c r="G56" s="355"/>
      <c r="H56" s="355" t="s">
        <v>262</v>
      </c>
      <c r="I56" s="557"/>
      <c r="J56" s="383" t="s">
        <v>262</v>
      </c>
      <c r="K56" s="355" t="s">
        <v>1136</v>
      </c>
      <c r="L56" s="374"/>
    </row>
    <row r="57" spans="2:12" ht="12" customHeight="1">
      <c r="B57" s="1260"/>
      <c r="C57" s="302" t="s">
        <v>55</v>
      </c>
      <c r="D57" s="355" t="s">
        <v>277</v>
      </c>
      <c r="E57" s="355" t="s">
        <v>275</v>
      </c>
      <c r="F57" s="355" t="s">
        <v>275</v>
      </c>
      <c r="G57" s="355"/>
      <c r="H57" s="355" t="s">
        <v>262</v>
      </c>
      <c r="I57" s="920"/>
      <c r="J57" s="375" t="s">
        <v>262</v>
      </c>
      <c r="K57" s="355" t="s">
        <v>236</v>
      </c>
      <c r="L57" s="374"/>
    </row>
    <row r="58" spans="2:12" ht="12" customHeight="1">
      <c r="B58" s="1260"/>
      <c r="C58" s="302" t="s">
        <v>56</v>
      </c>
      <c r="D58" s="355"/>
      <c r="E58" s="355" t="s">
        <v>266</v>
      </c>
      <c r="F58" s="355" t="s">
        <v>1147</v>
      </c>
      <c r="G58" s="355" t="s">
        <v>114</v>
      </c>
      <c r="H58" s="355"/>
      <c r="I58" s="920"/>
      <c r="J58" s="375"/>
      <c r="K58" s="355"/>
      <c r="L58" s="374" t="s">
        <v>279</v>
      </c>
    </row>
    <row r="59" spans="2:12" ht="12" customHeight="1">
      <c r="B59" s="1260"/>
      <c r="C59" s="302" t="s">
        <v>57</v>
      </c>
      <c r="D59" s="355" t="s">
        <v>111</v>
      </c>
      <c r="E59" s="355" t="s">
        <v>114</v>
      </c>
      <c r="F59" s="355" t="s">
        <v>112</v>
      </c>
      <c r="G59" s="355" t="s">
        <v>1151</v>
      </c>
      <c r="H59" s="355" t="s">
        <v>262</v>
      </c>
      <c r="I59" s="920"/>
      <c r="J59" s="375" t="s">
        <v>262</v>
      </c>
      <c r="K59" s="355" t="s">
        <v>1064</v>
      </c>
      <c r="L59" s="374"/>
    </row>
    <row r="60" spans="2:12" ht="12" customHeight="1">
      <c r="B60" s="1260"/>
      <c r="C60" s="302" t="s">
        <v>58</v>
      </c>
      <c r="D60" s="355" t="s">
        <v>277</v>
      </c>
      <c r="E60" s="355"/>
      <c r="F60" s="355" t="s">
        <v>1147</v>
      </c>
      <c r="G60" s="355"/>
      <c r="H60" s="355"/>
      <c r="I60" s="920"/>
      <c r="J60" s="375"/>
      <c r="K60" s="355"/>
      <c r="L60" s="374"/>
    </row>
    <row r="61" spans="2:12" ht="12" customHeight="1">
      <c r="B61" s="1260"/>
      <c r="C61" s="303" t="s">
        <v>59</v>
      </c>
      <c r="D61" s="381"/>
      <c r="E61" s="381"/>
      <c r="F61" s="381"/>
      <c r="G61" s="381"/>
      <c r="H61" s="381" t="s">
        <v>262</v>
      </c>
      <c r="I61" s="922"/>
      <c r="J61" s="383"/>
      <c r="K61" s="381"/>
      <c r="L61" s="374"/>
    </row>
    <row r="62" spans="2:12" ht="12" customHeight="1">
      <c r="B62" s="1260"/>
      <c r="C62" s="303" t="s">
        <v>60</v>
      </c>
      <c r="D62" s="410" t="s">
        <v>280</v>
      </c>
      <c r="E62" s="410" t="s">
        <v>109</v>
      </c>
      <c r="F62" s="410" t="s">
        <v>108</v>
      </c>
      <c r="G62" s="410"/>
      <c r="H62" s="410" t="s">
        <v>642</v>
      </c>
      <c r="I62" s="922"/>
      <c r="J62" s="383"/>
      <c r="K62" s="381"/>
      <c r="L62" s="382"/>
    </row>
    <row r="63" spans="2:12" ht="12" customHeight="1">
      <c r="B63" s="1260"/>
      <c r="C63" s="303" t="s">
        <v>61</v>
      </c>
      <c r="D63" s="381"/>
      <c r="E63" s="381"/>
      <c r="F63" s="381"/>
      <c r="G63" s="381"/>
      <c r="H63" s="381" t="s">
        <v>262</v>
      </c>
      <c r="I63" s="922"/>
      <c r="J63" s="383"/>
      <c r="K63" s="381"/>
      <c r="L63" s="382"/>
    </row>
    <row r="64" spans="2:12" ht="12" customHeight="1">
      <c r="B64" s="1260"/>
      <c r="C64" s="302" t="s">
        <v>62</v>
      </c>
      <c r="D64" s="355"/>
      <c r="E64" s="355"/>
      <c r="F64" s="355"/>
      <c r="G64" s="355"/>
      <c r="H64" s="355" t="s">
        <v>262</v>
      </c>
      <c r="I64" s="920"/>
      <c r="J64" s="375"/>
      <c r="K64" s="355"/>
      <c r="L64" s="374" t="s">
        <v>1658</v>
      </c>
    </row>
    <row r="65" spans="2:12" ht="12" customHeight="1">
      <c r="B65" s="1260"/>
      <c r="C65" s="302" t="s">
        <v>63</v>
      </c>
      <c r="D65" s="355"/>
      <c r="E65" s="355" t="s">
        <v>112</v>
      </c>
      <c r="F65" s="355" t="s">
        <v>275</v>
      </c>
      <c r="G65" s="355"/>
      <c r="H65" s="355" t="s">
        <v>262</v>
      </c>
      <c r="I65" s="920"/>
      <c r="J65" s="375"/>
      <c r="K65" s="355"/>
      <c r="L65" s="374" t="s">
        <v>276</v>
      </c>
    </row>
    <row r="66" spans="2:12" ht="12" customHeight="1">
      <c r="B66" s="1260"/>
      <c r="C66" s="302" t="s">
        <v>64</v>
      </c>
      <c r="D66" s="355"/>
      <c r="E66" s="355"/>
      <c r="F66" s="355" t="s">
        <v>263</v>
      </c>
      <c r="G66" s="355"/>
      <c r="H66" s="355"/>
      <c r="I66" s="920"/>
      <c r="J66" s="375"/>
      <c r="K66" s="355"/>
      <c r="L66" s="374" t="s">
        <v>281</v>
      </c>
    </row>
    <row r="67" spans="2:12" ht="12" customHeight="1">
      <c r="B67" s="1260"/>
      <c r="C67" s="302" t="s">
        <v>65</v>
      </c>
      <c r="D67" s="392"/>
      <c r="E67" s="392"/>
      <c r="F67" s="392"/>
      <c r="G67" s="392" t="s">
        <v>104</v>
      </c>
      <c r="H67" s="392"/>
      <c r="I67" s="925"/>
      <c r="J67" s="394"/>
      <c r="K67" s="392"/>
      <c r="L67" s="393" t="s">
        <v>282</v>
      </c>
    </row>
    <row r="68" spans="2:12" ht="12" customHeight="1">
      <c r="B68" s="1261"/>
      <c r="C68" s="312" t="s">
        <v>66</v>
      </c>
      <c r="D68" s="399" t="s">
        <v>105</v>
      </c>
      <c r="E68" s="399" t="s">
        <v>114</v>
      </c>
      <c r="F68" s="399" t="s">
        <v>104</v>
      </c>
      <c r="G68" s="399"/>
      <c r="H68" s="399" t="s">
        <v>262</v>
      </c>
      <c r="I68" s="471"/>
      <c r="J68" s="411"/>
      <c r="K68" s="399"/>
      <c r="L68" s="400"/>
    </row>
    <row r="69" spans="2:12" ht="12" customHeight="1">
      <c r="B69" s="1257" t="s">
        <v>127</v>
      </c>
      <c r="C69" s="1262"/>
      <c r="D69" s="402">
        <f>COUNTA(D6:D68)</f>
        <v>31</v>
      </c>
      <c r="E69" s="402">
        <f t="shared" ref="E69:H69" si="0">COUNTA(E6:E68)</f>
        <v>28</v>
      </c>
      <c r="F69" s="402">
        <f t="shared" si="0"/>
        <v>38</v>
      </c>
      <c r="G69" s="402">
        <f t="shared" si="0"/>
        <v>7</v>
      </c>
      <c r="H69" s="402">
        <f t="shared" si="0"/>
        <v>57</v>
      </c>
      <c r="I69" s="403"/>
      <c r="J69" s="404">
        <f>COUNTA(J6:J68)</f>
        <v>25</v>
      </c>
      <c r="K69" s="405"/>
      <c r="L69" s="405"/>
    </row>
    <row r="70" spans="2:12" ht="6" customHeight="1"/>
  </sheetData>
  <mergeCells count="17">
    <mergeCell ref="B54:B68"/>
    <mergeCell ref="B69:C69"/>
    <mergeCell ref="B3:C5"/>
    <mergeCell ref="B6:C6"/>
    <mergeCell ref="B7:B19"/>
    <mergeCell ref="J4:J5"/>
    <mergeCell ref="K4:K5"/>
    <mergeCell ref="D3:L3"/>
    <mergeCell ref="B20:B41"/>
    <mergeCell ref="B42:B53"/>
    <mergeCell ref="I4:I5"/>
    <mergeCell ref="L4:L5"/>
    <mergeCell ref="D4:D5"/>
    <mergeCell ref="E4:E5"/>
    <mergeCell ref="F4:F5"/>
    <mergeCell ref="G4:G5"/>
    <mergeCell ref="H4:H5"/>
  </mergeCells>
  <phoneticPr fontId="4"/>
  <printOptions horizontalCentered="1"/>
  <pageMargins left="0.59055118110236227" right="0.59055118110236227" top="0.59055118110236227" bottom="0.59055118110236227" header="0.31496062992125984" footer="0.31496062992125984"/>
  <pageSetup paperSize="9" scale="65"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B1:V69"/>
  <sheetViews>
    <sheetView view="pageBreakPreview" zoomScale="110" zoomScaleNormal="100" zoomScaleSheetLayoutView="110" workbookViewId="0">
      <pane xSplit="1" ySplit="4" topLeftCell="B5" activePane="bottomRight" state="frozen"/>
      <selection activeCell="R48" sqref="R48"/>
      <selection pane="topRight" activeCell="R48" sqref="R48"/>
      <selection pane="bottomLeft" activeCell="R48" sqref="R48"/>
      <selection pane="bottomRight" activeCell="J68" sqref="B2:J68"/>
    </sheetView>
  </sheetViews>
  <sheetFormatPr defaultRowHeight="13.5"/>
  <cols>
    <col min="1" max="1" width="1" style="315" customWidth="1"/>
    <col min="2" max="2" width="2.75" style="315" customWidth="1"/>
    <col min="3" max="3" width="7.625" style="315" customWidth="1"/>
    <col min="4" max="5" width="4.625" style="315" customWidth="1"/>
    <col min="6" max="6" width="45.25" style="370" customWidth="1"/>
    <col min="7" max="7" width="4.625" style="315" customWidth="1"/>
    <col min="8" max="8" width="17" style="315" customWidth="1"/>
    <col min="9" max="9" width="4.625" style="315" customWidth="1"/>
    <col min="10" max="10" width="7.125" style="315" customWidth="1"/>
    <col min="11" max="11" width="1" style="315" customWidth="1"/>
    <col min="12" max="16384" width="9" style="315"/>
  </cols>
  <sheetData>
    <row r="1" spans="2:22" ht="13.5" customHeight="1">
      <c r="B1" s="316"/>
      <c r="C1" s="360" t="s">
        <v>882</v>
      </c>
      <c r="D1" s="361"/>
      <c r="E1" s="361"/>
      <c r="F1" s="428"/>
      <c r="G1" s="361"/>
      <c r="H1" s="361"/>
      <c r="I1" s="1314" t="s">
        <v>128</v>
      </c>
      <c r="J1" s="1314"/>
    </row>
    <row r="2" spans="2:22">
      <c r="B2" s="1275"/>
      <c r="C2" s="1276"/>
      <c r="D2" s="1299" t="s">
        <v>117</v>
      </c>
      <c r="E2" s="1300"/>
      <c r="F2" s="1300"/>
      <c r="G2" s="1300"/>
      <c r="H2" s="1300"/>
      <c r="I2" s="1300"/>
      <c r="J2" s="1301"/>
    </row>
    <row r="3" spans="2:22">
      <c r="B3" s="1277"/>
      <c r="C3" s="1278"/>
      <c r="D3" s="1297" t="s">
        <v>1756</v>
      </c>
      <c r="E3" s="1297" t="s">
        <v>1757</v>
      </c>
      <c r="F3" s="1302" t="s">
        <v>122</v>
      </c>
      <c r="G3" s="1304" t="s">
        <v>123</v>
      </c>
      <c r="H3" s="1315" t="s">
        <v>124</v>
      </c>
      <c r="I3" s="1315"/>
      <c r="J3" s="1315"/>
    </row>
    <row r="4" spans="2:22">
      <c r="B4" s="1257"/>
      <c r="C4" s="1262"/>
      <c r="D4" s="1318"/>
      <c r="E4" s="1318"/>
      <c r="F4" s="1316"/>
      <c r="G4" s="1317"/>
      <c r="H4" s="974" t="s">
        <v>178</v>
      </c>
      <c r="I4" s="974" t="s">
        <v>179</v>
      </c>
      <c r="J4" s="974" t="s">
        <v>180</v>
      </c>
    </row>
    <row r="5" spans="2:22" ht="42.75" customHeight="1">
      <c r="B5" s="1279" t="s">
        <v>0</v>
      </c>
      <c r="C5" s="1280"/>
      <c r="D5" s="430" t="s">
        <v>262</v>
      </c>
      <c r="E5" s="381" t="s">
        <v>262</v>
      </c>
      <c r="F5" s="368" t="s">
        <v>1758</v>
      </c>
      <c r="G5" s="431"/>
      <c r="H5" s="431"/>
      <c r="I5" s="431"/>
      <c r="J5" s="431"/>
      <c r="O5" s="357"/>
    </row>
    <row r="6" spans="2:22">
      <c r="B6" s="1258" t="s">
        <v>1</v>
      </c>
      <c r="C6" s="299" t="s">
        <v>2</v>
      </c>
      <c r="D6" s="371" t="s">
        <v>262</v>
      </c>
      <c r="E6" s="371"/>
      <c r="F6" s="414" t="s">
        <v>1839</v>
      </c>
      <c r="G6" s="371"/>
      <c r="H6" s="371"/>
      <c r="I6" s="371"/>
      <c r="J6" s="371"/>
    </row>
    <row r="7" spans="2:22">
      <c r="B7" s="1258"/>
      <c r="C7" s="302" t="s">
        <v>3</v>
      </c>
      <c r="D7" s="355"/>
      <c r="E7" s="381" t="s">
        <v>262</v>
      </c>
      <c r="F7" s="376"/>
      <c r="G7" s="355"/>
      <c r="H7" s="355"/>
      <c r="I7" s="355"/>
      <c r="J7" s="355"/>
    </row>
    <row r="8" spans="2:22">
      <c r="B8" s="1258"/>
      <c r="C8" s="302" t="s">
        <v>4</v>
      </c>
      <c r="D8" s="355"/>
      <c r="E8" s="355"/>
      <c r="F8" s="376"/>
      <c r="G8" s="355"/>
      <c r="H8" s="355"/>
      <c r="I8" s="355"/>
      <c r="J8" s="355"/>
    </row>
    <row r="9" spans="2:22">
      <c r="B9" s="1258"/>
      <c r="C9" s="302" t="s">
        <v>5</v>
      </c>
      <c r="D9" s="355"/>
      <c r="E9" s="355"/>
      <c r="F9" s="376" t="s">
        <v>1324</v>
      </c>
      <c r="G9" s="355"/>
      <c r="H9" s="355"/>
      <c r="I9" s="355"/>
      <c r="J9" s="355"/>
    </row>
    <row r="10" spans="2:22">
      <c r="B10" s="1258"/>
      <c r="C10" s="303" t="s">
        <v>6</v>
      </c>
      <c r="D10" s="407"/>
      <c r="E10" s="407" t="s">
        <v>642</v>
      </c>
      <c r="F10" s="408"/>
      <c r="G10" s="409"/>
      <c r="H10" s="409"/>
      <c r="I10" s="409"/>
      <c r="J10" s="409"/>
      <c r="K10" s="412"/>
      <c r="L10" s="413"/>
      <c r="M10" s="413"/>
      <c r="N10" s="442"/>
      <c r="O10" s="1312"/>
      <c r="P10" s="1312"/>
      <c r="Q10" s="1312"/>
      <c r="R10" s="1312"/>
      <c r="S10" s="1312"/>
      <c r="T10" s="443"/>
      <c r="U10" s="1313"/>
      <c r="V10" s="1313"/>
    </row>
    <row r="11" spans="2:22">
      <c r="B11" s="1258"/>
      <c r="C11" s="302" t="s">
        <v>7</v>
      </c>
      <c r="D11" s="355"/>
      <c r="E11" s="355"/>
      <c r="F11" s="376"/>
      <c r="G11" s="355"/>
      <c r="H11" s="355"/>
      <c r="I11" s="355"/>
      <c r="J11" s="355"/>
    </row>
    <row r="12" spans="2:22">
      <c r="B12" s="1258"/>
      <c r="C12" s="303" t="s">
        <v>8</v>
      </c>
      <c r="D12" s="380"/>
      <c r="E12" s="380"/>
      <c r="F12" s="376" t="s">
        <v>819</v>
      </c>
      <c r="G12" s="380"/>
      <c r="H12" s="355"/>
      <c r="I12" s="380"/>
      <c r="J12" s="380"/>
    </row>
    <row r="13" spans="2:22">
      <c r="B13" s="1258"/>
      <c r="C13" s="303" t="s">
        <v>9</v>
      </c>
      <c r="D13" s="381"/>
      <c r="E13" s="381"/>
      <c r="F13" s="395" t="s">
        <v>975</v>
      </c>
      <c r="G13" s="381"/>
      <c r="H13" s="381"/>
      <c r="I13" s="381"/>
      <c r="J13" s="381"/>
    </row>
    <row r="14" spans="2:22">
      <c r="B14" s="1258"/>
      <c r="C14" s="302" t="s">
        <v>10</v>
      </c>
      <c r="D14" s="355"/>
      <c r="E14" s="355"/>
      <c r="F14" s="376" t="s">
        <v>990</v>
      </c>
      <c r="G14" s="355" t="s">
        <v>262</v>
      </c>
      <c r="H14" s="355"/>
      <c r="I14" s="355"/>
      <c r="J14" s="355"/>
    </row>
    <row r="15" spans="2:22">
      <c r="B15" s="1258"/>
      <c r="C15" s="302" t="s">
        <v>11</v>
      </c>
      <c r="D15" s="384" t="s">
        <v>262</v>
      </c>
      <c r="E15" s="384"/>
      <c r="F15" s="416" t="s">
        <v>283</v>
      </c>
      <c r="G15" s="384"/>
      <c r="H15" s="384" t="s">
        <v>284</v>
      </c>
      <c r="I15" s="384" t="s">
        <v>102</v>
      </c>
      <c r="J15" s="384" t="s">
        <v>297</v>
      </c>
    </row>
    <row r="16" spans="2:22" ht="22.5" customHeight="1">
      <c r="B16" s="1258"/>
      <c r="C16" s="303" t="s">
        <v>12</v>
      </c>
      <c r="D16" s="407"/>
      <c r="E16" s="407" t="s">
        <v>262</v>
      </c>
      <c r="F16" s="395" t="s">
        <v>844</v>
      </c>
      <c r="G16" s="381"/>
      <c r="H16" s="381"/>
      <c r="I16" s="381"/>
      <c r="J16" s="381"/>
    </row>
    <row r="17" spans="2:10">
      <c r="B17" s="1258"/>
      <c r="C17" s="302" t="s">
        <v>13</v>
      </c>
      <c r="D17" s="355"/>
      <c r="E17" s="355"/>
      <c r="F17" s="376" t="s">
        <v>285</v>
      </c>
      <c r="G17" s="355" t="s">
        <v>262</v>
      </c>
      <c r="H17" s="355"/>
      <c r="I17" s="355"/>
      <c r="J17" s="355"/>
    </row>
    <row r="18" spans="2:10" ht="22.5">
      <c r="B18" s="1258"/>
      <c r="C18" s="307" t="s">
        <v>14</v>
      </c>
      <c r="D18" s="420"/>
      <c r="E18" s="420"/>
      <c r="F18" s="444" t="s">
        <v>879</v>
      </c>
      <c r="G18" s="420"/>
      <c r="H18" s="420"/>
      <c r="I18" s="420"/>
      <c r="J18" s="420"/>
    </row>
    <row r="19" spans="2:10">
      <c r="B19" s="1259" t="s">
        <v>15</v>
      </c>
      <c r="C19" s="313" t="s">
        <v>16</v>
      </c>
      <c r="D19" s="371"/>
      <c r="E19" s="371"/>
      <c r="F19" s="414"/>
      <c r="G19" s="371"/>
      <c r="H19" s="371"/>
      <c r="I19" s="371"/>
      <c r="J19" s="371"/>
    </row>
    <row r="20" spans="2:10">
      <c r="B20" s="1260"/>
      <c r="C20" s="302" t="s">
        <v>17</v>
      </c>
      <c r="D20" s="355"/>
      <c r="E20" s="355"/>
      <c r="F20" s="376"/>
      <c r="G20" s="355"/>
      <c r="H20" s="355"/>
      <c r="I20" s="355"/>
      <c r="J20" s="355"/>
    </row>
    <row r="21" spans="2:10">
      <c r="B21" s="1260"/>
      <c r="C21" s="302" t="s">
        <v>18</v>
      </c>
      <c r="D21" s="355"/>
      <c r="E21" s="407" t="s">
        <v>262</v>
      </c>
      <c r="F21" s="376"/>
      <c r="G21" s="355"/>
      <c r="H21" s="355"/>
      <c r="I21" s="355"/>
      <c r="J21" s="355"/>
    </row>
    <row r="22" spans="2:10">
      <c r="B22" s="1260"/>
      <c r="C22" s="302" t="s">
        <v>19</v>
      </c>
      <c r="D22" s="355"/>
      <c r="E22" s="355"/>
      <c r="F22" s="376"/>
      <c r="G22" s="355"/>
      <c r="H22" s="355"/>
      <c r="I22" s="355"/>
      <c r="J22" s="355"/>
    </row>
    <row r="23" spans="2:10">
      <c r="B23" s="1260"/>
      <c r="C23" s="302" t="s">
        <v>20</v>
      </c>
      <c r="D23" s="355"/>
      <c r="E23" s="355"/>
      <c r="F23" s="376"/>
      <c r="G23" s="381"/>
      <c r="H23" s="381"/>
      <c r="I23" s="381"/>
      <c r="J23" s="381"/>
    </row>
    <row r="24" spans="2:10">
      <c r="B24" s="1260"/>
      <c r="C24" s="302" t="s">
        <v>21</v>
      </c>
      <c r="D24" s="407"/>
      <c r="E24" s="407" t="s">
        <v>262</v>
      </c>
      <c r="F24" s="376"/>
      <c r="G24" s="407" t="s">
        <v>262</v>
      </c>
      <c r="H24" s="355"/>
      <c r="I24" s="355"/>
      <c r="J24" s="355"/>
    </row>
    <row r="25" spans="2:10">
      <c r="B25" s="1260"/>
      <c r="C25" s="303" t="s">
        <v>22</v>
      </c>
      <c r="D25" s="381"/>
      <c r="E25" s="381"/>
      <c r="F25" s="395"/>
      <c r="G25" s="381"/>
      <c r="H25" s="381"/>
      <c r="I25" s="381"/>
      <c r="J25" s="381"/>
    </row>
    <row r="26" spans="2:10">
      <c r="B26" s="1260"/>
      <c r="C26" s="302" t="s">
        <v>23</v>
      </c>
      <c r="D26" s="355"/>
      <c r="E26" s="355"/>
      <c r="F26" s="376"/>
      <c r="G26" s="355"/>
      <c r="H26" s="355"/>
      <c r="I26" s="355"/>
      <c r="J26" s="355"/>
    </row>
    <row r="27" spans="2:10">
      <c r="B27" s="1260"/>
      <c r="C27" s="302" t="s">
        <v>24</v>
      </c>
      <c r="D27" s="355"/>
      <c r="E27" s="355"/>
      <c r="F27" s="376"/>
      <c r="G27" s="355"/>
      <c r="H27" s="355"/>
      <c r="I27" s="355"/>
      <c r="J27" s="355"/>
    </row>
    <row r="28" spans="2:10">
      <c r="B28" s="1260"/>
      <c r="C28" s="302" t="s">
        <v>25</v>
      </c>
      <c r="D28" s="355"/>
      <c r="E28" s="355"/>
      <c r="F28" s="376" t="s">
        <v>286</v>
      </c>
      <c r="G28" s="355" t="s">
        <v>262</v>
      </c>
      <c r="H28" s="355"/>
      <c r="I28" s="355"/>
      <c r="J28" s="355"/>
    </row>
    <row r="29" spans="2:10">
      <c r="B29" s="1260"/>
      <c r="C29" s="302" t="s">
        <v>26</v>
      </c>
      <c r="D29" s="355" t="s">
        <v>642</v>
      </c>
      <c r="E29" s="355"/>
      <c r="F29" s="376" t="s">
        <v>287</v>
      </c>
      <c r="G29" s="355"/>
      <c r="H29" s="355"/>
      <c r="I29" s="355"/>
      <c r="J29" s="355"/>
    </row>
    <row r="30" spans="2:10" ht="22.5">
      <c r="B30" s="1260"/>
      <c r="C30" s="302" t="s">
        <v>27</v>
      </c>
      <c r="D30" s="392"/>
      <c r="E30" s="392"/>
      <c r="F30" s="417" t="s">
        <v>1711</v>
      </c>
      <c r="G30" s="392"/>
      <c r="H30" s="392"/>
      <c r="I30" s="392"/>
      <c r="J30" s="392"/>
    </row>
    <row r="31" spans="2:10">
      <c r="B31" s="1260"/>
      <c r="C31" s="311" t="s">
        <v>28</v>
      </c>
      <c r="D31" s="381"/>
      <c r="E31" s="381"/>
      <c r="F31" s="395"/>
      <c r="G31" s="381"/>
      <c r="H31" s="381"/>
      <c r="I31" s="381"/>
      <c r="J31" s="381"/>
    </row>
    <row r="32" spans="2:10">
      <c r="B32" s="1260"/>
      <c r="C32" s="303" t="s">
        <v>29</v>
      </c>
      <c r="D32" s="381"/>
      <c r="E32" s="381"/>
      <c r="F32" s="395" t="s">
        <v>288</v>
      </c>
      <c r="G32" s="381" t="s">
        <v>262</v>
      </c>
      <c r="H32" s="381"/>
      <c r="I32" s="381"/>
      <c r="J32" s="381"/>
    </row>
    <row r="33" spans="2:11">
      <c r="B33" s="1260"/>
      <c r="C33" s="302" t="s">
        <v>30</v>
      </c>
      <c r="D33" s="355"/>
      <c r="E33" s="355"/>
      <c r="F33" s="376"/>
      <c r="G33" s="355"/>
      <c r="H33" s="355"/>
      <c r="I33" s="355"/>
      <c r="J33" s="355"/>
    </row>
    <row r="34" spans="2:11">
      <c r="B34" s="1260"/>
      <c r="C34" s="302" t="s">
        <v>31</v>
      </c>
      <c r="D34" s="355"/>
      <c r="E34" s="355"/>
      <c r="F34" s="376"/>
      <c r="G34" s="355" t="s">
        <v>262</v>
      </c>
      <c r="H34" s="355"/>
      <c r="I34" s="355"/>
      <c r="J34" s="355"/>
    </row>
    <row r="35" spans="2:11">
      <c r="B35" s="1260"/>
      <c r="C35" s="302" t="s">
        <v>32</v>
      </c>
      <c r="D35" s="355" t="s">
        <v>262</v>
      </c>
      <c r="E35" s="381" t="s">
        <v>262</v>
      </c>
      <c r="F35" s="376"/>
      <c r="G35" s="355"/>
      <c r="H35" s="355"/>
      <c r="I35" s="355"/>
      <c r="J35" s="355"/>
    </row>
    <row r="36" spans="2:11" ht="21">
      <c r="B36" s="1260"/>
      <c r="C36" s="303" t="s">
        <v>33</v>
      </c>
      <c r="D36" s="355"/>
      <c r="E36" s="381" t="s">
        <v>262</v>
      </c>
      <c r="F36" s="376" t="s">
        <v>760</v>
      </c>
      <c r="G36" s="355"/>
      <c r="H36" s="355" t="s">
        <v>289</v>
      </c>
      <c r="I36" s="355" t="s">
        <v>275</v>
      </c>
      <c r="J36" s="434" t="s">
        <v>298</v>
      </c>
    </row>
    <row r="37" spans="2:11">
      <c r="B37" s="1260"/>
      <c r="C37" s="303" t="s">
        <v>34</v>
      </c>
      <c r="D37" s="381"/>
      <c r="E37" s="381"/>
      <c r="F37" s="395" t="s">
        <v>290</v>
      </c>
      <c r="G37" s="381"/>
      <c r="H37" s="381"/>
      <c r="I37" s="381"/>
      <c r="J37" s="381"/>
    </row>
    <row r="38" spans="2:11">
      <c r="B38" s="1260"/>
      <c r="C38" s="302" t="s">
        <v>35</v>
      </c>
      <c r="D38" s="355"/>
      <c r="E38" s="355"/>
      <c r="F38" s="376"/>
      <c r="G38" s="355"/>
      <c r="H38" s="355"/>
      <c r="I38" s="355"/>
      <c r="J38" s="355"/>
    </row>
    <row r="39" spans="2:11">
      <c r="B39" s="1260"/>
      <c r="C39" s="303" t="s">
        <v>36</v>
      </c>
      <c r="D39" s="381"/>
      <c r="E39" s="381"/>
      <c r="F39" s="395" t="s">
        <v>1543</v>
      </c>
      <c r="G39" s="381"/>
      <c r="H39" s="381"/>
      <c r="I39" s="381"/>
      <c r="J39" s="381"/>
    </row>
    <row r="40" spans="2:11">
      <c r="B40" s="1261"/>
      <c r="C40" s="307" t="s">
        <v>37</v>
      </c>
      <c r="D40" s="387"/>
      <c r="E40" s="387"/>
      <c r="F40" s="433"/>
      <c r="G40" s="387"/>
      <c r="H40" s="387"/>
      <c r="I40" s="387"/>
      <c r="J40" s="387"/>
    </row>
    <row r="41" spans="2:11">
      <c r="B41" s="1259" t="s">
        <v>38</v>
      </c>
      <c r="C41" s="299" t="s">
        <v>39</v>
      </c>
      <c r="D41" s="975"/>
      <c r="E41" s="975"/>
      <c r="F41" s="446"/>
      <c r="G41" s="975"/>
      <c r="H41" s="423"/>
      <c r="I41" s="975"/>
      <c r="J41" s="975"/>
    </row>
    <row r="42" spans="2:11">
      <c r="B42" s="1260"/>
      <c r="C42" s="311" t="s">
        <v>40</v>
      </c>
      <c r="D42" s="380"/>
      <c r="E42" s="380" t="s">
        <v>262</v>
      </c>
      <c r="F42" s="376"/>
      <c r="G42" s="380" t="s">
        <v>262</v>
      </c>
      <c r="H42" s="355"/>
      <c r="I42" s="380"/>
      <c r="J42" s="380"/>
    </row>
    <row r="43" spans="2:11">
      <c r="B43" s="1260"/>
      <c r="C43" s="303" t="s">
        <v>41</v>
      </c>
      <c r="D43" s="381"/>
      <c r="E43" s="381"/>
      <c r="F43" s="395"/>
      <c r="G43" s="381"/>
      <c r="H43" s="381"/>
      <c r="I43" s="381"/>
      <c r="J43" s="381"/>
    </row>
    <row r="44" spans="2:11">
      <c r="B44" s="1260"/>
      <c r="C44" s="303" t="s">
        <v>42</v>
      </c>
      <c r="D44" s="381"/>
      <c r="E44" s="381"/>
      <c r="F44" s="395"/>
      <c r="G44" s="381"/>
      <c r="H44" s="381" t="s">
        <v>291</v>
      </c>
      <c r="I44" s="381" t="s">
        <v>103</v>
      </c>
      <c r="J44" s="381" t="s">
        <v>299</v>
      </c>
    </row>
    <row r="45" spans="2:11">
      <c r="B45" s="1260"/>
      <c r="C45" s="303" t="s">
        <v>43</v>
      </c>
      <c r="D45" s="407" t="s">
        <v>262</v>
      </c>
      <c r="E45" s="407" t="s">
        <v>262</v>
      </c>
      <c r="F45" s="395"/>
      <c r="G45" s="381"/>
      <c r="H45" s="381" t="s">
        <v>1562</v>
      </c>
      <c r="I45" s="441" t="s">
        <v>1559</v>
      </c>
      <c r="J45" s="381" t="s">
        <v>300</v>
      </c>
    </row>
    <row r="46" spans="2:11" ht="29.25">
      <c r="B46" s="1260"/>
      <c r="C46" s="302" t="s">
        <v>44</v>
      </c>
      <c r="D46" s="355"/>
      <c r="E46" s="355"/>
      <c r="F46" s="376" t="s">
        <v>292</v>
      </c>
      <c r="G46" s="355" t="s">
        <v>262</v>
      </c>
      <c r="H46" s="435" t="s">
        <v>293</v>
      </c>
      <c r="I46" s="435" t="s">
        <v>301</v>
      </c>
      <c r="J46" s="435" t="s">
        <v>302</v>
      </c>
      <c r="K46" s="436"/>
    </row>
    <row r="47" spans="2:11">
      <c r="B47" s="1260"/>
      <c r="C47" s="303" t="s">
        <v>45</v>
      </c>
      <c r="D47" s="407"/>
      <c r="E47" s="407"/>
      <c r="F47" s="395"/>
      <c r="G47" s="381"/>
      <c r="H47" s="381"/>
      <c r="I47" s="381"/>
      <c r="J47" s="381"/>
    </row>
    <row r="48" spans="2:11">
      <c r="B48" s="1260"/>
      <c r="C48" s="303" t="s">
        <v>46</v>
      </c>
      <c r="D48" s="380"/>
      <c r="E48" s="380"/>
      <c r="F48" s="376"/>
      <c r="G48" s="380"/>
      <c r="H48" s="355"/>
      <c r="I48" s="380"/>
      <c r="J48" s="380"/>
    </row>
    <row r="49" spans="2:10">
      <c r="B49" s="1260"/>
      <c r="C49" s="303" t="s">
        <v>47</v>
      </c>
      <c r="D49" s="381"/>
      <c r="E49" s="381"/>
      <c r="F49" s="395"/>
      <c r="G49" s="381"/>
      <c r="H49" s="381"/>
      <c r="I49" s="381"/>
      <c r="J49" s="381"/>
    </row>
    <row r="50" spans="2:10">
      <c r="B50" s="1260"/>
      <c r="C50" s="303" t="s">
        <v>48</v>
      </c>
      <c r="D50" s="381"/>
      <c r="E50" s="381"/>
      <c r="F50" s="395"/>
      <c r="G50" s="381"/>
      <c r="H50" s="381"/>
      <c r="I50" s="381"/>
      <c r="J50" s="381"/>
    </row>
    <row r="51" spans="2:10">
      <c r="B51" s="1260"/>
      <c r="C51" s="303" t="s">
        <v>49</v>
      </c>
      <c r="D51" s="437"/>
      <c r="E51" s="437"/>
      <c r="F51" s="438"/>
      <c r="G51" s="437"/>
      <c r="H51" s="437"/>
      <c r="I51" s="437"/>
      <c r="J51" s="437"/>
    </row>
    <row r="52" spans="2:10">
      <c r="B52" s="1261"/>
      <c r="C52" s="307" t="s">
        <v>50</v>
      </c>
      <c r="D52" s="420"/>
      <c r="E52" s="420"/>
      <c r="F52" s="444"/>
      <c r="G52" s="420"/>
      <c r="H52" s="420"/>
      <c r="I52" s="420"/>
      <c r="J52" s="420"/>
    </row>
    <row r="53" spans="2:10">
      <c r="B53" s="1259" t="s">
        <v>51</v>
      </c>
      <c r="C53" s="299" t="s">
        <v>52</v>
      </c>
      <c r="D53" s="439"/>
      <c r="E53" s="439"/>
      <c r="F53" s="440"/>
      <c r="G53" s="439"/>
      <c r="H53" s="439"/>
      <c r="I53" s="439"/>
      <c r="J53" s="439"/>
    </row>
    <row r="54" spans="2:10">
      <c r="B54" s="1260"/>
      <c r="C54" s="303" t="s">
        <v>53</v>
      </c>
      <c r="D54" s="407"/>
      <c r="E54" s="407" t="s">
        <v>262</v>
      </c>
      <c r="F54" s="395"/>
      <c r="G54" s="381"/>
      <c r="H54" s="381"/>
      <c r="I54" s="381"/>
      <c r="J54" s="381"/>
    </row>
    <row r="55" spans="2:10">
      <c r="B55" s="1260"/>
      <c r="C55" s="302" t="s">
        <v>54</v>
      </c>
      <c r="D55" s="355" t="s">
        <v>642</v>
      </c>
      <c r="E55" s="381" t="s">
        <v>262</v>
      </c>
      <c r="F55" s="376"/>
      <c r="G55" s="355"/>
      <c r="H55" s="355" t="s">
        <v>294</v>
      </c>
      <c r="I55" s="355" t="s">
        <v>1137</v>
      </c>
      <c r="J55" s="355" t="s">
        <v>300</v>
      </c>
    </row>
    <row r="56" spans="2:10">
      <c r="B56" s="1260"/>
      <c r="C56" s="303" t="s">
        <v>55</v>
      </c>
      <c r="D56" s="381"/>
      <c r="E56" s="381"/>
      <c r="F56" s="395"/>
      <c r="G56" s="381"/>
      <c r="H56" s="381"/>
      <c r="I56" s="381"/>
      <c r="J56" s="381"/>
    </row>
    <row r="57" spans="2:10">
      <c r="B57" s="1260"/>
      <c r="C57" s="302" t="s">
        <v>56</v>
      </c>
      <c r="D57" s="355" t="s">
        <v>262</v>
      </c>
      <c r="E57" s="381"/>
      <c r="F57" s="376"/>
      <c r="G57" s="355"/>
      <c r="H57" s="355"/>
      <c r="I57" s="355"/>
      <c r="J57" s="355"/>
    </row>
    <row r="58" spans="2:10">
      <c r="B58" s="1260"/>
      <c r="C58" s="302" t="s">
        <v>57</v>
      </c>
      <c r="D58" s="355" t="s">
        <v>262</v>
      </c>
      <c r="E58" s="381" t="s">
        <v>262</v>
      </c>
      <c r="F58" s="376" t="s">
        <v>851</v>
      </c>
      <c r="G58" s="355" t="s">
        <v>262</v>
      </c>
      <c r="H58" s="355"/>
      <c r="I58" s="355"/>
      <c r="J58" s="355"/>
    </row>
    <row r="59" spans="2:10">
      <c r="B59" s="1260"/>
      <c r="C59" s="302" t="s">
        <v>58</v>
      </c>
      <c r="D59" s="355"/>
      <c r="E59" s="381" t="s">
        <v>262</v>
      </c>
      <c r="F59" s="376"/>
      <c r="G59" s="355"/>
      <c r="H59" s="355" t="s">
        <v>295</v>
      </c>
      <c r="I59" s="355" t="s">
        <v>269</v>
      </c>
      <c r="J59" s="355" t="s">
        <v>299</v>
      </c>
    </row>
    <row r="60" spans="2:10">
      <c r="B60" s="1260"/>
      <c r="C60" s="303" t="s">
        <v>59</v>
      </c>
      <c r="D60" s="381"/>
      <c r="E60" s="381" t="s">
        <v>262</v>
      </c>
      <c r="F60" s="395"/>
      <c r="G60" s="381"/>
      <c r="H60" s="381"/>
      <c r="I60" s="381"/>
      <c r="J60" s="381"/>
    </row>
    <row r="61" spans="2:10">
      <c r="B61" s="1260"/>
      <c r="C61" s="303" t="s">
        <v>60</v>
      </c>
      <c r="D61" s="381"/>
      <c r="E61" s="381"/>
      <c r="F61" s="395"/>
      <c r="G61" s="381"/>
      <c r="H61" s="381"/>
      <c r="I61" s="381"/>
      <c r="J61" s="381"/>
    </row>
    <row r="62" spans="2:10">
      <c r="B62" s="1260"/>
      <c r="C62" s="303" t="s">
        <v>61</v>
      </c>
      <c r="D62" s="381"/>
      <c r="E62" s="381"/>
      <c r="F62" s="395"/>
      <c r="G62" s="381"/>
      <c r="H62" s="381"/>
      <c r="I62" s="381"/>
      <c r="J62" s="381"/>
    </row>
    <row r="63" spans="2:10">
      <c r="B63" s="1260"/>
      <c r="C63" s="303" t="s">
        <v>62</v>
      </c>
      <c r="D63" s="407"/>
      <c r="E63" s="407" t="s">
        <v>262</v>
      </c>
      <c r="F63" s="395"/>
      <c r="G63" s="381"/>
      <c r="H63" s="381"/>
      <c r="I63" s="381"/>
      <c r="J63" s="381"/>
    </row>
    <row r="64" spans="2:10">
      <c r="B64" s="1260"/>
      <c r="C64" s="302" t="s">
        <v>63</v>
      </c>
      <c r="D64" s="355" t="s">
        <v>262</v>
      </c>
      <c r="E64" s="381" t="s">
        <v>262</v>
      </c>
      <c r="F64" s="376"/>
      <c r="G64" s="355"/>
      <c r="H64" s="355"/>
      <c r="I64" s="355"/>
      <c r="J64" s="355"/>
    </row>
    <row r="65" spans="2:10">
      <c r="B65" s="1260"/>
      <c r="C65" s="302" t="s">
        <v>64</v>
      </c>
      <c r="D65" s="355"/>
      <c r="E65" s="355"/>
      <c r="F65" s="376"/>
      <c r="G65" s="355"/>
      <c r="H65" s="355" t="s">
        <v>296</v>
      </c>
      <c r="I65" s="355" t="s">
        <v>264</v>
      </c>
      <c r="J65" s="355" t="s">
        <v>303</v>
      </c>
    </row>
    <row r="66" spans="2:10">
      <c r="B66" s="1260"/>
      <c r="C66" s="302" t="s">
        <v>65</v>
      </c>
      <c r="D66" s="392"/>
      <c r="E66" s="392"/>
      <c r="F66" s="417" t="s">
        <v>1188</v>
      </c>
      <c r="G66" s="392"/>
      <c r="H66" s="392"/>
      <c r="I66" s="392"/>
      <c r="J66" s="392"/>
    </row>
    <row r="67" spans="2:10">
      <c r="B67" s="1261"/>
      <c r="C67" s="312" t="s">
        <v>66</v>
      </c>
      <c r="D67" s="399"/>
      <c r="E67" s="387"/>
      <c r="F67" s="418"/>
      <c r="G67" s="399"/>
      <c r="H67" s="399"/>
      <c r="I67" s="399"/>
      <c r="J67" s="399"/>
    </row>
    <row r="68" spans="2:10">
      <c r="B68" s="1280" t="s">
        <v>127</v>
      </c>
      <c r="C68" s="1281"/>
      <c r="D68" s="974">
        <f>COUNTIF(D5:D67,"○")</f>
        <v>10</v>
      </c>
      <c r="E68" s="974">
        <f>COUNTIF(E5:E67,"○")</f>
        <v>17</v>
      </c>
      <c r="F68" s="1033"/>
      <c r="G68" s="974">
        <f>COUNTIF(G5:G67,"○")</f>
        <v>9</v>
      </c>
      <c r="H68" s="1034"/>
      <c r="I68" s="1035"/>
      <c r="J68" s="974">
        <f>COUNTA(J5:J67)</f>
        <v>8</v>
      </c>
    </row>
    <row r="69" spans="2:10" ht="6" customHeight="1"/>
  </sheetData>
  <mergeCells count="16">
    <mergeCell ref="O10:S10"/>
    <mergeCell ref="U10:V10"/>
    <mergeCell ref="I1:J1"/>
    <mergeCell ref="B68:C68"/>
    <mergeCell ref="H3:J3"/>
    <mergeCell ref="D2:J2"/>
    <mergeCell ref="B5:C5"/>
    <mergeCell ref="B6:B18"/>
    <mergeCell ref="B19:B40"/>
    <mergeCell ref="B41:B52"/>
    <mergeCell ref="B53:B67"/>
    <mergeCell ref="F3:F4"/>
    <mergeCell ref="G3:G4"/>
    <mergeCell ref="B2:C4"/>
    <mergeCell ref="D3:D4"/>
    <mergeCell ref="E3:E4"/>
  </mergeCells>
  <phoneticPr fontId="4"/>
  <dataValidations count="1">
    <dataValidation type="list" allowBlank="1" showInputMessage="1" showErrorMessage="1" sqref="D10:E10 N10 D16:E16 D24:E24 G24 D45:E45 D47:E47 D54:E54 D63:E63 E21" xr:uid="{F253A9DE-C185-4157-AF8A-F7BF1CF42451}">
      <formula1>"○"</formula1>
    </dataValidation>
  </dataValidations>
  <printOptions horizontalCentered="1"/>
  <pageMargins left="0.59055118110236227" right="0.59055118110236227" top="0.59055118110236227" bottom="0.59055118110236227" header="0.31496062992125984" footer="0.31496062992125984"/>
  <pageSetup paperSize="9" scale="83" orientation="portrait" r:id="rId1"/>
  <colBreaks count="1" manualBreakCount="1">
    <brk id="10" max="67"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dimension ref="B1:N72"/>
  <sheetViews>
    <sheetView view="pageBreakPreview" zoomScaleNormal="100" zoomScaleSheetLayoutView="100" workbookViewId="0">
      <pane ySplit="4" topLeftCell="A5" activePane="bottomLeft" state="frozen"/>
      <selection activeCell="R48" sqref="R48"/>
      <selection pane="bottomLeft" activeCell="E17" sqref="E17"/>
    </sheetView>
  </sheetViews>
  <sheetFormatPr defaultRowHeight="13.5"/>
  <cols>
    <col min="1" max="1" width="1" style="315" customWidth="1"/>
    <col min="2" max="2" width="2.75" style="315" customWidth="1"/>
    <col min="3" max="3" width="7.625" style="315" customWidth="1"/>
    <col min="4" max="7" width="4.625" style="315" customWidth="1"/>
    <col min="8" max="8" width="5" style="315" hidden="1" customWidth="1"/>
    <col min="9" max="9" width="27.625" style="315" customWidth="1"/>
    <col min="10" max="10" width="71.125" style="315" bestFit="1" customWidth="1"/>
    <col min="11" max="11" width="6.25" style="315" customWidth="1"/>
    <col min="12" max="12" width="1" style="315" customWidth="1"/>
    <col min="13" max="16384" width="9" style="315"/>
  </cols>
  <sheetData>
    <row r="1" spans="2:14" ht="13.5" customHeight="1">
      <c r="B1" s="316"/>
      <c r="C1" s="360" t="s">
        <v>229</v>
      </c>
      <c r="D1" s="361"/>
      <c r="E1" s="361"/>
      <c r="F1" s="361"/>
      <c r="G1" s="361"/>
      <c r="H1" s="361"/>
      <c r="I1" s="361"/>
      <c r="J1" s="1322" t="s">
        <v>128</v>
      </c>
      <c r="K1" s="1322"/>
    </row>
    <row r="2" spans="2:14" ht="11.25" customHeight="1">
      <c r="B2" s="1275"/>
      <c r="C2" s="1276"/>
      <c r="D2" s="1325" t="s">
        <v>118</v>
      </c>
      <c r="E2" s="1326"/>
      <c r="F2" s="1326"/>
      <c r="G2" s="1326"/>
      <c r="H2" s="1326"/>
      <c r="I2" s="1327"/>
      <c r="J2" s="1327"/>
      <c r="K2" s="1328"/>
    </row>
    <row r="3" spans="2:14">
      <c r="B3" s="1277"/>
      <c r="C3" s="1278"/>
      <c r="D3" s="1315" t="s">
        <v>1759</v>
      </c>
      <c r="E3" s="1315"/>
      <c r="F3" s="1304" t="s">
        <v>1760</v>
      </c>
      <c r="G3" s="1323" t="s">
        <v>1761</v>
      </c>
      <c r="H3" s="1329" t="s">
        <v>883</v>
      </c>
      <c r="I3" s="1329"/>
      <c r="J3" s="1329"/>
      <c r="K3" s="1304" t="s">
        <v>884</v>
      </c>
    </row>
    <row r="4" spans="2:14" ht="19.5" customHeight="1">
      <c r="B4" s="1257"/>
      <c r="C4" s="1262"/>
      <c r="D4" s="447" t="s">
        <v>125</v>
      </c>
      <c r="E4" s="447" t="s">
        <v>126</v>
      </c>
      <c r="F4" s="1305"/>
      <c r="G4" s="1324"/>
      <c r="H4" s="1303"/>
      <c r="I4" s="1303"/>
      <c r="J4" s="1303"/>
      <c r="K4" s="1317"/>
    </row>
    <row r="5" spans="2:14" s="357" customFormat="1" ht="14.85" customHeight="1">
      <c r="B5" s="1280" t="s">
        <v>0</v>
      </c>
      <c r="C5" s="1282"/>
      <c r="D5" s="448" t="s">
        <v>262</v>
      </c>
      <c r="E5" s="448">
        <v>2</v>
      </c>
      <c r="F5" s="448" t="s">
        <v>262</v>
      </c>
      <c r="G5" s="448" t="s">
        <v>262</v>
      </c>
      <c r="H5" s="449" t="s">
        <v>262</v>
      </c>
      <c r="I5" s="985" t="s">
        <v>305</v>
      </c>
      <c r="J5" s="989" t="s">
        <v>1222</v>
      </c>
      <c r="K5" s="450"/>
    </row>
    <row r="6" spans="2:14" ht="14.85" customHeight="1">
      <c r="B6" s="1258" t="s">
        <v>1</v>
      </c>
      <c r="C6" s="451" t="s">
        <v>2</v>
      </c>
      <c r="D6" s="469" t="s">
        <v>262</v>
      </c>
      <c r="E6" s="469">
        <v>1</v>
      </c>
      <c r="F6" s="469"/>
      <c r="G6" s="469"/>
      <c r="H6" s="469" t="s">
        <v>262</v>
      </c>
      <c r="I6" s="470" t="s">
        <v>1840</v>
      </c>
      <c r="J6" s="990" t="s">
        <v>1841</v>
      </c>
      <c r="K6" s="453"/>
      <c r="N6" s="357"/>
    </row>
    <row r="7" spans="2:14" ht="14.85" customHeight="1">
      <c r="B7" s="1258"/>
      <c r="C7" s="392" t="s">
        <v>3</v>
      </c>
      <c r="D7" s="454" t="s">
        <v>262</v>
      </c>
      <c r="E7" s="454">
        <v>3</v>
      </c>
      <c r="F7" s="454" t="s">
        <v>262</v>
      </c>
      <c r="G7" s="454"/>
      <c r="H7" s="454"/>
      <c r="I7" s="393" t="s">
        <v>1277</v>
      </c>
      <c r="J7" s="991" t="s">
        <v>1278</v>
      </c>
      <c r="K7" s="455"/>
    </row>
    <row r="8" spans="2:14" ht="14.85" customHeight="1">
      <c r="B8" s="1258"/>
      <c r="C8" s="392" t="s">
        <v>4</v>
      </c>
      <c r="D8" s="454"/>
      <c r="E8" s="454"/>
      <c r="F8" s="454" t="s">
        <v>262</v>
      </c>
      <c r="G8" s="454"/>
      <c r="H8" s="454" t="s">
        <v>262</v>
      </c>
      <c r="I8" s="393" t="s">
        <v>306</v>
      </c>
      <c r="J8" s="991" t="s">
        <v>949</v>
      </c>
      <c r="K8" s="455"/>
    </row>
    <row r="9" spans="2:14" ht="14.85" customHeight="1">
      <c r="B9" s="1258"/>
      <c r="C9" s="392" t="s">
        <v>5</v>
      </c>
      <c r="D9" s="454" t="s">
        <v>262</v>
      </c>
      <c r="E9" s="454">
        <v>1</v>
      </c>
      <c r="F9" s="454" t="s">
        <v>642</v>
      </c>
      <c r="G9" s="454" t="s">
        <v>262</v>
      </c>
      <c r="H9" s="454" t="s">
        <v>262</v>
      </c>
      <c r="I9" s="393" t="s">
        <v>307</v>
      </c>
      <c r="J9" s="991" t="s">
        <v>961</v>
      </c>
      <c r="K9" s="455"/>
    </row>
    <row r="10" spans="2:14" ht="14.85" customHeight="1">
      <c r="B10" s="1258"/>
      <c r="C10" s="380" t="s">
        <v>6</v>
      </c>
      <c r="D10" s="407" t="s">
        <v>262</v>
      </c>
      <c r="E10" s="407">
        <v>6</v>
      </c>
      <c r="F10" s="407"/>
      <c r="G10" s="407" t="s">
        <v>262</v>
      </c>
      <c r="H10" s="441" t="s">
        <v>642</v>
      </c>
      <c r="I10" s="415" t="s">
        <v>646</v>
      </c>
      <c r="J10" s="991" t="s">
        <v>710</v>
      </c>
      <c r="K10" s="456" t="s">
        <v>262</v>
      </c>
    </row>
    <row r="11" spans="2:14" ht="14.85" customHeight="1">
      <c r="B11" s="1258"/>
      <c r="C11" s="392" t="s">
        <v>7</v>
      </c>
      <c r="D11" s="454" t="s">
        <v>262</v>
      </c>
      <c r="E11" s="454">
        <v>1</v>
      </c>
      <c r="F11" s="454" t="s">
        <v>262</v>
      </c>
      <c r="G11" s="454"/>
      <c r="H11" s="454" t="s">
        <v>262</v>
      </c>
      <c r="I11" s="393" t="s">
        <v>308</v>
      </c>
      <c r="J11" s="991" t="s">
        <v>715</v>
      </c>
      <c r="K11" s="455"/>
    </row>
    <row r="12" spans="2:14" ht="14.85" customHeight="1">
      <c r="B12" s="1258"/>
      <c r="C12" s="381" t="s">
        <v>8</v>
      </c>
      <c r="D12" s="454" t="s">
        <v>262</v>
      </c>
      <c r="E12" s="456">
        <v>12</v>
      </c>
      <c r="F12" s="456" t="s">
        <v>262</v>
      </c>
      <c r="G12" s="456" t="s">
        <v>262</v>
      </c>
      <c r="H12" s="454" t="s">
        <v>262</v>
      </c>
      <c r="I12" s="393" t="s">
        <v>820</v>
      </c>
      <c r="J12" s="991" t="s">
        <v>821</v>
      </c>
      <c r="K12" s="455"/>
    </row>
    <row r="13" spans="2:14" ht="14.85" customHeight="1">
      <c r="B13" s="1258"/>
      <c r="C13" s="381" t="s">
        <v>9</v>
      </c>
      <c r="D13" s="456" t="s">
        <v>262</v>
      </c>
      <c r="E13" s="456">
        <v>1</v>
      </c>
      <c r="F13" s="456" t="s">
        <v>262</v>
      </c>
      <c r="G13" s="456"/>
      <c r="H13" s="456" t="s">
        <v>262</v>
      </c>
      <c r="I13" s="415" t="s">
        <v>976</v>
      </c>
      <c r="J13" s="991" t="s">
        <v>977</v>
      </c>
      <c r="K13" s="457"/>
    </row>
    <row r="14" spans="2:14" ht="14.85" customHeight="1">
      <c r="B14" s="1258"/>
      <c r="C14" s="392" t="s">
        <v>10</v>
      </c>
      <c r="D14" s="454" t="s">
        <v>262</v>
      </c>
      <c r="E14" s="454">
        <v>2</v>
      </c>
      <c r="F14" s="454"/>
      <c r="G14" s="454"/>
      <c r="H14" s="454" t="s">
        <v>262</v>
      </c>
      <c r="I14" s="393" t="s">
        <v>991</v>
      </c>
      <c r="J14" s="991" t="s">
        <v>723</v>
      </c>
      <c r="K14" s="455"/>
    </row>
    <row r="15" spans="2:14" ht="14.85" customHeight="1">
      <c r="B15" s="1258"/>
      <c r="C15" s="392" t="s">
        <v>11</v>
      </c>
      <c r="D15" s="458"/>
      <c r="E15" s="458"/>
      <c r="F15" s="458" t="s">
        <v>262</v>
      </c>
      <c r="G15" s="458" t="s">
        <v>262</v>
      </c>
      <c r="H15" s="458" t="s">
        <v>262</v>
      </c>
      <c r="I15" s="393" t="s">
        <v>725</v>
      </c>
      <c r="J15" s="991" t="s">
        <v>726</v>
      </c>
      <c r="K15" s="455"/>
    </row>
    <row r="16" spans="2:14" ht="14.85" customHeight="1">
      <c r="B16" s="1258"/>
      <c r="C16" s="380" t="s">
        <v>12</v>
      </c>
      <c r="D16" s="407" t="s">
        <v>262</v>
      </c>
      <c r="E16" s="407">
        <v>4</v>
      </c>
      <c r="F16" s="407"/>
      <c r="G16" s="407" t="s">
        <v>1924</v>
      </c>
      <c r="H16" s="441" t="s">
        <v>642</v>
      </c>
      <c r="I16" s="415" t="s">
        <v>309</v>
      </c>
      <c r="J16" s="991" t="s">
        <v>729</v>
      </c>
      <c r="K16" s="457"/>
    </row>
    <row r="17" spans="2:11" ht="14.85" customHeight="1">
      <c r="B17" s="1258"/>
      <c r="C17" s="392" t="s">
        <v>13</v>
      </c>
      <c r="D17" s="454" t="s">
        <v>262</v>
      </c>
      <c r="E17" s="454">
        <v>1</v>
      </c>
      <c r="F17" s="454"/>
      <c r="G17" s="454"/>
      <c r="H17" s="454"/>
      <c r="I17" s="393" t="s">
        <v>734</v>
      </c>
      <c r="J17" s="393" t="s">
        <v>1021</v>
      </c>
      <c r="K17" s="455"/>
    </row>
    <row r="18" spans="2:11" ht="14.85" customHeight="1">
      <c r="B18" s="1258"/>
      <c r="C18" s="459" t="s">
        <v>14</v>
      </c>
      <c r="D18" s="472" t="s">
        <v>262</v>
      </c>
      <c r="E18" s="472">
        <v>2</v>
      </c>
      <c r="F18" s="472"/>
      <c r="G18" s="472"/>
      <c r="H18" s="472"/>
      <c r="I18" s="473" t="s">
        <v>814</v>
      </c>
      <c r="J18" s="992" t="s">
        <v>815</v>
      </c>
      <c r="K18" s="474"/>
    </row>
    <row r="19" spans="2:11" ht="14.85" customHeight="1">
      <c r="B19" s="1259" t="s">
        <v>15</v>
      </c>
      <c r="C19" s="1319" t="s">
        <v>16</v>
      </c>
      <c r="D19" s="476" t="s">
        <v>262</v>
      </c>
      <c r="E19" s="476">
        <v>11</v>
      </c>
      <c r="F19" s="476"/>
      <c r="G19" s="476"/>
      <c r="H19" s="476" t="s">
        <v>262</v>
      </c>
      <c r="I19" s="988" t="s">
        <v>1399</v>
      </c>
      <c r="J19" s="993" t="s">
        <v>1028</v>
      </c>
      <c r="K19" s="371"/>
    </row>
    <row r="20" spans="2:11" ht="14.85" customHeight="1">
      <c r="B20" s="1260"/>
      <c r="C20" s="1320"/>
      <c r="D20" s="454" t="s">
        <v>262</v>
      </c>
      <c r="E20" s="454">
        <v>3</v>
      </c>
      <c r="F20" s="454"/>
      <c r="G20" s="454"/>
      <c r="H20" s="454"/>
      <c r="I20" s="393" t="s">
        <v>1400</v>
      </c>
      <c r="J20" s="991" t="s">
        <v>1401</v>
      </c>
      <c r="K20" s="423"/>
    </row>
    <row r="21" spans="2:11" ht="14.85" customHeight="1">
      <c r="B21" s="1260"/>
      <c r="C21" s="392" t="s">
        <v>17</v>
      </c>
      <c r="D21" s="454" t="s">
        <v>262</v>
      </c>
      <c r="E21" s="454">
        <v>12</v>
      </c>
      <c r="F21" s="454"/>
      <c r="G21" s="454"/>
      <c r="H21" s="454" t="s">
        <v>262</v>
      </c>
      <c r="I21" s="393" t="s">
        <v>647</v>
      </c>
      <c r="J21" s="991" t="s">
        <v>1034</v>
      </c>
      <c r="K21" s="455"/>
    </row>
    <row r="22" spans="2:11" ht="14.85" customHeight="1">
      <c r="B22" s="1260"/>
      <c r="C22" s="392" t="s">
        <v>18</v>
      </c>
      <c r="D22" s="454" t="s">
        <v>262</v>
      </c>
      <c r="E22" s="454">
        <v>4</v>
      </c>
      <c r="F22" s="454" t="s">
        <v>262</v>
      </c>
      <c r="G22" s="454" t="s">
        <v>262</v>
      </c>
      <c r="H22" s="454" t="s">
        <v>262</v>
      </c>
      <c r="I22" s="393" t="s">
        <v>310</v>
      </c>
      <c r="J22" s="991" t="s">
        <v>1039</v>
      </c>
      <c r="K22" s="455"/>
    </row>
    <row r="23" spans="2:11" ht="14.85" customHeight="1">
      <c r="B23" s="1260"/>
      <c r="C23" s="392" t="s">
        <v>19</v>
      </c>
      <c r="D23" s="454"/>
      <c r="E23" s="454"/>
      <c r="F23" s="454"/>
      <c r="G23" s="454"/>
      <c r="H23" s="454"/>
      <c r="I23" s="393" t="s">
        <v>1218</v>
      </c>
      <c r="J23" s="991" t="s">
        <v>1219</v>
      </c>
      <c r="K23" s="455"/>
    </row>
    <row r="24" spans="2:11" ht="14.85" customHeight="1">
      <c r="B24" s="1260"/>
      <c r="C24" s="392" t="s">
        <v>20</v>
      </c>
      <c r="D24" s="454" t="s">
        <v>262</v>
      </c>
      <c r="E24" s="454">
        <v>1</v>
      </c>
      <c r="F24" s="454"/>
      <c r="G24" s="454"/>
      <c r="H24" s="454" t="s">
        <v>262</v>
      </c>
      <c r="I24" s="393" t="s">
        <v>311</v>
      </c>
      <c r="J24" s="991" t="s">
        <v>1681</v>
      </c>
      <c r="K24" s="454"/>
    </row>
    <row r="25" spans="2:11" ht="14.85" customHeight="1">
      <c r="B25" s="1260"/>
      <c r="C25" s="401" t="s">
        <v>21</v>
      </c>
      <c r="D25" s="407" t="s">
        <v>262</v>
      </c>
      <c r="E25" s="407">
        <v>2</v>
      </c>
      <c r="F25" s="407" t="s">
        <v>262</v>
      </c>
      <c r="G25" s="407"/>
      <c r="H25" s="454" t="s">
        <v>262</v>
      </c>
      <c r="I25" s="393" t="s">
        <v>312</v>
      </c>
      <c r="J25" s="991" t="s">
        <v>1054</v>
      </c>
      <c r="K25" s="455"/>
    </row>
    <row r="26" spans="2:11" ht="14.85" customHeight="1">
      <c r="B26" s="1260"/>
      <c r="C26" s="380" t="s">
        <v>22</v>
      </c>
      <c r="D26" s="456"/>
      <c r="E26" s="456"/>
      <c r="F26" s="456" t="s">
        <v>262</v>
      </c>
      <c r="G26" s="456"/>
      <c r="H26" s="456" t="s">
        <v>262</v>
      </c>
      <c r="I26" s="415" t="s">
        <v>313</v>
      </c>
      <c r="J26" s="991" t="s">
        <v>1487</v>
      </c>
      <c r="K26" s="457"/>
    </row>
    <row r="27" spans="2:11" ht="14.85" customHeight="1">
      <c r="B27" s="1260"/>
      <c r="C27" s="392" t="s">
        <v>23</v>
      </c>
      <c r="D27" s="454"/>
      <c r="E27" s="454"/>
      <c r="F27" s="454"/>
      <c r="G27" s="454"/>
      <c r="H27" s="454"/>
      <c r="I27" s="393" t="s">
        <v>1503</v>
      </c>
      <c r="J27" s="991" t="s">
        <v>1504</v>
      </c>
      <c r="K27" s="455"/>
    </row>
    <row r="28" spans="2:11" ht="14.85" customHeight="1">
      <c r="B28" s="1260"/>
      <c r="C28" s="392" t="s">
        <v>24</v>
      </c>
      <c r="D28" s="454"/>
      <c r="E28" s="454"/>
      <c r="F28" s="454"/>
      <c r="G28" s="454"/>
      <c r="H28" s="454"/>
      <c r="I28" s="393"/>
      <c r="J28" s="393"/>
      <c r="K28" s="457"/>
    </row>
    <row r="29" spans="2:11" ht="14.85" customHeight="1">
      <c r="B29" s="1260"/>
      <c r="C29" s="392" t="s">
        <v>25</v>
      </c>
      <c r="D29" s="454"/>
      <c r="E29" s="454"/>
      <c r="F29" s="454"/>
      <c r="G29" s="454"/>
      <c r="H29" s="454" t="s">
        <v>262</v>
      </c>
      <c r="I29" s="393" t="s">
        <v>314</v>
      </c>
      <c r="J29" s="991" t="s">
        <v>1063</v>
      </c>
      <c r="K29" s="457"/>
    </row>
    <row r="30" spans="2:11" ht="14.85" customHeight="1">
      <c r="B30" s="1260"/>
      <c r="C30" s="392" t="s">
        <v>26</v>
      </c>
      <c r="D30" s="454" t="s">
        <v>262</v>
      </c>
      <c r="E30" s="454">
        <v>1</v>
      </c>
      <c r="F30" s="454" t="s">
        <v>262</v>
      </c>
      <c r="G30" s="454"/>
      <c r="H30" s="454" t="s">
        <v>262</v>
      </c>
      <c r="I30" s="393" t="s">
        <v>1065</v>
      </c>
      <c r="J30" s="991" t="s">
        <v>755</v>
      </c>
      <c r="K30" s="455"/>
    </row>
    <row r="31" spans="2:11" ht="14.85" customHeight="1">
      <c r="B31" s="1260"/>
      <c r="C31" s="392" t="s">
        <v>27</v>
      </c>
      <c r="D31" s="454"/>
      <c r="E31" s="454"/>
      <c r="F31" s="454"/>
      <c r="G31" s="454"/>
      <c r="H31" s="454"/>
      <c r="I31" s="393"/>
      <c r="J31" s="393"/>
      <c r="K31" s="455"/>
    </row>
    <row r="32" spans="2:11" ht="14.85" customHeight="1">
      <c r="B32" s="1260"/>
      <c r="C32" s="437" t="s">
        <v>28</v>
      </c>
      <c r="D32" s="456"/>
      <c r="E32" s="456"/>
      <c r="F32" s="456"/>
      <c r="G32" s="456"/>
      <c r="H32" s="456"/>
      <c r="I32" s="415"/>
      <c r="J32" s="994"/>
      <c r="K32" s="457"/>
    </row>
    <row r="33" spans="2:11" ht="14.85" customHeight="1">
      <c r="B33" s="1260"/>
      <c r="C33" s="380" t="s">
        <v>29</v>
      </c>
      <c r="D33" s="456" t="s">
        <v>262</v>
      </c>
      <c r="E33" s="456">
        <v>12</v>
      </c>
      <c r="F33" s="456"/>
      <c r="G33" s="456" t="s">
        <v>262</v>
      </c>
      <c r="H33" s="415"/>
      <c r="I33" s="415"/>
      <c r="J33" s="415"/>
      <c r="K33" s="457"/>
    </row>
    <row r="34" spans="2:11" ht="14.85" customHeight="1">
      <c r="B34" s="1260"/>
      <c r="C34" s="392" t="s">
        <v>30</v>
      </c>
      <c r="D34" s="454"/>
      <c r="E34" s="454"/>
      <c r="F34" s="454"/>
      <c r="G34" s="454"/>
      <c r="H34" s="454"/>
      <c r="I34" s="393"/>
      <c r="J34" s="393"/>
      <c r="K34" s="455"/>
    </row>
    <row r="35" spans="2:11" ht="14.85" customHeight="1">
      <c r="B35" s="1260"/>
      <c r="C35" s="392" t="s">
        <v>31</v>
      </c>
      <c r="D35" s="454"/>
      <c r="E35" s="454"/>
      <c r="F35" s="454"/>
      <c r="G35" s="454"/>
      <c r="H35" s="454" t="s">
        <v>262</v>
      </c>
      <c r="I35" s="393" t="s">
        <v>1518</v>
      </c>
      <c r="J35" s="991" t="s">
        <v>1519</v>
      </c>
      <c r="K35" s="455"/>
    </row>
    <row r="36" spans="2:11" ht="14.85" customHeight="1">
      <c r="B36" s="1260"/>
      <c r="C36" s="392" t="s">
        <v>32</v>
      </c>
      <c r="D36" s="454"/>
      <c r="E36" s="454"/>
      <c r="F36" s="454"/>
      <c r="G36" s="454"/>
      <c r="H36" s="454" t="s">
        <v>262</v>
      </c>
      <c r="I36" s="393" t="s">
        <v>690</v>
      </c>
      <c r="J36" s="991" t="s">
        <v>1068</v>
      </c>
      <c r="K36" s="455"/>
    </row>
    <row r="37" spans="2:11" ht="14.85" customHeight="1">
      <c r="B37" s="1260"/>
      <c r="C37" s="392" t="s">
        <v>33</v>
      </c>
      <c r="D37" s="454" t="s">
        <v>262</v>
      </c>
      <c r="E37" s="454">
        <v>1</v>
      </c>
      <c r="F37" s="454"/>
      <c r="G37" s="454" t="s">
        <v>262</v>
      </c>
      <c r="H37" s="454" t="s">
        <v>262</v>
      </c>
      <c r="I37" s="393" t="s">
        <v>649</v>
      </c>
      <c r="J37" s="991" t="s">
        <v>1072</v>
      </c>
      <c r="K37" s="455"/>
    </row>
    <row r="38" spans="2:11" ht="14.85" customHeight="1">
      <c r="B38" s="1260"/>
      <c r="C38" s="380" t="s">
        <v>34</v>
      </c>
      <c r="D38" s="456" t="s">
        <v>262</v>
      </c>
      <c r="E38" s="456">
        <v>12</v>
      </c>
      <c r="F38" s="456"/>
      <c r="G38" s="456"/>
      <c r="H38" s="456" t="s">
        <v>262</v>
      </c>
      <c r="I38" s="415" t="s">
        <v>315</v>
      </c>
      <c r="J38" s="991" t="s">
        <v>650</v>
      </c>
      <c r="K38" s="457"/>
    </row>
    <row r="39" spans="2:11" ht="14.85" customHeight="1">
      <c r="B39" s="1260"/>
      <c r="C39" s="392" t="s">
        <v>35</v>
      </c>
      <c r="D39" s="454"/>
      <c r="E39" s="454"/>
      <c r="F39" s="454" t="s">
        <v>262</v>
      </c>
      <c r="G39" s="454" t="s">
        <v>262</v>
      </c>
      <c r="H39" s="454" t="s">
        <v>262</v>
      </c>
      <c r="I39" s="393" t="s">
        <v>316</v>
      </c>
      <c r="J39" s="991" t="s">
        <v>1079</v>
      </c>
      <c r="K39" s="455"/>
    </row>
    <row r="40" spans="2:11" ht="14.85" customHeight="1">
      <c r="B40" s="1260"/>
      <c r="C40" s="380" t="s">
        <v>36</v>
      </c>
      <c r="D40" s="456"/>
      <c r="E40" s="456"/>
      <c r="F40" s="456"/>
      <c r="G40" s="456"/>
      <c r="H40" s="456" t="s">
        <v>262</v>
      </c>
      <c r="I40" s="415" t="s">
        <v>317</v>
      </c>
      <c r="J40" s="991" t="s">
        <v>651</v>
      </c>
      <c r="K40" s="457"/>
    </row>
    <row r="41" spans="2:11" ht="14.85" customHeight="1">
      <c r="B41" s="1261"/>
      <c r="C41" s="459" t="s">
        <v>37</v>
      </c>
      <c r="D41" s="460"/>
      <c r="E41" s="460"/>
      <c r="F41" s="460"/>
      <c r="G41" s="460"/>
      <c r="H41" s="460"/>
      <c r="I41" s="477"/>
      <c r="J41" s="477"/>
      <c r="K41" s="461"/>
    </row>
    <row r="42" spans="2:11" ht="14.85" customHeight="1">
      <c r="B42" s="1259" t="s">
        <v>38</v>
      </c>
      <c r="C42" s="397" t="s">
        <v>39</v>
      </c>
      <c r="D42" s="452"/>
      <c r="E42" s="462"/>
      <c r="F42" s="462"/>
      <c r="G42" s="462"/>
      <c r="H42" s="452"/>
      <c r="I42" s="475"/>
      <c r="J42" s="986"/>
      <c r="K42" s="453"/>
    </row>
    <row r="43" spans="2:11" ht="14.85" customHeight="1">
      <c r="B43" s="1260"/>
      <c r="C43" s="437" t="s">
        <v>40</v>
      </c>
      <c r="D43" s="454" t="s">
        <v>262</v>
      </c>
      <c r="E43" s="456">
        <v>11</v>
      </c>
      <c r="F43" s="456"/>
      <c r="G43" s="456"/>
      <c r="H43" s="454"/>
      <c r="I43" s="393" t="s">
        <v>1549</v>
      </c>
      <c r="J43" s="415" t="s">
        <v>1550</v>
      </c>
      <c r="K43" s="455"/>
    </row>
    <row r="44" spans="2:11" ht="14.85" customHeight="1">
      <c r="B44" s="1260"/>
      <c r="C44" s="380" t="s">
        <v>41</v>
      </c>
      <c r="D44" s="456"/>
      <c r="E44" s="456"/>
      <c r="F44" s="456"/>
      <c r="G44" s="456"/>
      <c r="H44" s="456"/>
      <c r="I44" s="415"/>
      <c r="J44" s="415"/>
      <c r="K44" s="457"/>
    </row>
    <row r="45" spans="2:11" ht="14.85" customHeight="1">
      <c r="B45" s="1260"/>
      <c r="C45" s="380" t="s">
        <v>42</v>
      </c>
      <c r="D45" s="456"/>
      <c r="E45" s="456"/>
      <c r="F45" s="456"/>
      <c r="G45" s="456"/>
      <c r="H45" s="456" t="s">
        <v>262</v>
      </c>
      <c r="I45" s="415" t="s">
        <v>318</v>
      </c>
      <c r="J45" s="991" t="s">
        <v>652</v>
      </c>
      <c r="K45" s="457"/>
    </row>
    <row r="46" spans="2:11" ht="14.85" customHeight="1">
      <c r="B46" s="1260"/>
      <c r="C46" s="380" t="s">
        <v>43</v>
      </c>
      <c r="D46" s="407" t="s">
        <v>262</v>
      </c>
      <c r="E46" s="407">
        <v>12</v>
      </c>
      <c r="F46" s="407"/>
      <c r="G46" s="407"/>
      <c r="H46" s="456"/>
      <c r="I46" s="415" t="s">
        <v>773</v>
      </c>
      <c r="J46" s="991" t="s">
        <v>774</v>
      </c>
      <c r="K46" s="457"/>
    </row>
    <row r="47" spans="2:11" ht="14.85" customHeight="1">
      <c r="B47" s="1260"/>
      <c r="C47" s="392" t="s">
        <v>44</v>
      </c>
      <c r="D47" s="454" t="s">
        <v>262</v>
      </c>
      <c r="E47" s="454">
        <v>12</v>
      </c>
      <c r="F47" s="454" t="s">
        <v>262</v>
      </c>
      <c r="G47" s="454" t="s">
        <v>262</v>
      </c>
      <c r="H47" s="454" t="s">
        <v>262</v>
      </c>
      <c r="I47" s="393" t="s">
        <v>319</v>
      </c>
      <c r="J47" s="991" t="s">
        <v>1125</v>
      </c>
      <c r="K47" s="455"/>
    </row>
    <row r="48" spans="2:11" ht="14.85" customHeight="1">
      <c r="B48" s="1260"/>
      <c r="C48" s="392" t="s">
        <v>45</v>
      </c>
      <c r="D48" s="454"/>
      <c r="E48" s="454"/>
      <c r="F48" s="454"/>
      <c r="G48" s="454"/>
      <c r="H48" s="454" t="s">
        <v>262</v>
      </c>
      <c r="I48" s="393" t="s">
        <v>776</v>
      </c>
      <c r="J48" s="991" t="s">
        <v>1126</v>
      </c>
      <c r="K48" s="455"/>
    </row>
    <row r="49" spans="2:11" ht="14.85" customHeight="1">
      <c r="B49" s="1260"/>
      <c r="C49" s="381" t="s">
        <v>46</v>
      </c>
      <c r="D49" s="454"/>
      <c r="E49" s="456"/>
      <c r="F49" s="456"/>
      <c r="G49" s="456"/>
      <c r="H49" s="454" t="s">
        <v>262</v>
      </c>
      <c r="I49" s="393" t="s">
        <v>1082</v>
      </c>
      <c r="J49" s="991" t="s">
        <v>1083</v>
      </c>
      <c r="K49" s="455"/>
    </row>
    <row r="50" spans="2:11" ht="14.85" customHeight="1">
      <c r="B50" s="1260"/>
      <c r="C50" s="392" t="s">
        <v>47</v>
      </c>
      <c r="D50" s="454"/>
      <c r="E50" s="454"/>
      <c r="F50" s="454"/>
      <c r="G50" s="454"/>
      <c r="H50" s="454"/>
      <c r="I50" s="393" t="s">
        <v>781</v>
      </c>
      <c r="J50" s="991" t="s">
        <v>1108</v>
      </c>
      <c r="K50" s="455"/>
    </row>
    <row r="51" spans="2:11" ht="14.85" customHeight="1">
      <c r="B51" s="1260"/>
      <c r="C51" s="380" t="s">
        <v>48</v>
      </c>
      <c r="D51" s="456"/>
      <c r="E51" s="456"/>
      <c r="F51" s="456" t="s">
        <v>642</v>
      </c>
      <c r="G51" s="456"/>
      <c r="H51" s="456" t="s">
        <v>262</v>
      </c>
      <c r="I51" s="415" t="s">
        <v>320</v>
      </c>
      <c r="J51" s="991" t="s">
        <v>782</v>
      </c>
      <c r="K51" s="457"/>
    </row>
    <row r="52" spans="2:11" ht="14.85" customHeight="1">
      <c r="B52" s="1260"/>
      <c r="C52" s="437" t="s">
        <v>49</v>
      </c>
      <c r="D52" s="381" t="s">
        <v>262</v>
      </c>
      <c r="E52" s="381">
        <v>12</v>
      </c>
      <c r="F52" s="381"/>
      <c r="G52" s="381"/>
      <c r="H52" s="381"/>
      <c r="I52" s="415" t="s">
        <v>1599</v>
      </c>
      <c r="J52" s="995" t="s">
        <v>1118</v>
      </c>
      <c r="K52" s="381"/>
    </row>
    <row r="53" spans="2:11" ht="14.85" customHeight="1">
      <c r="B53" s="1261"/>
      <c r="C53" s="459" t="s">
        <v>50</v>
      </c>
      <c r="D53" s="478" t="s">
        <v>262</v>
      </c>
      <c r="E53" s="478">
        <v>12</v>
      </c>
      <c r="F53" s="478"/>
      <c r="G53" s="478"/>
      <c r="H53" s="420"/>
      <c r="I53" s="422" t="s">
        <v>1603</v>
      </c>
      <c r="J53" s="996" t="s">
        <v>1604</v>
      </c>
      <c r="K53" s="387"/>
    </row>
    <row r="54" spans="2:11" ht="14.85" customHeight="1">
      <c r="B54" s="1259" t="s">
        <v>51</v>
      </c>
      <c r="C54" s="463" t="s">
        <v>52</v>
      </c>
      <c r="D54" s="371" t="s">
        <v>262</v>
      </c>
      <c r="E54" s="371">
        <v>2</v>
      </c>
      <c r="F54" s="371"/>
      <c r="G54" s="371"/>
      <c r="H54" s="469" t="s">
        <v>262</v>
      </c>
      <c r="I54" s="372" t="s">
        <v>691</v>
      </c>
      <c r="J54" s="997" t="s">
        <v>1128</v>
      </c>
      <c r="K54" s="371"/>
    </row>
    <row r="55" spans="2:11" ht="14.85" customHeight="1">
      <c r="B55" s="1260"/>
      <c r="C55" s="380" t="s">
        <v>53</v>
      </c>
      <c r="D55" s="407" t="s">
        <v>262</v>
      </c>
      <c r="E55" s="407">
        <v>12</v>
      </c>
      <c r="F55" s="407"/>
      <c r="G55" s="407"/>
      <c r="H55" s="456" t="s">
        <v>262</v>
      </c>
      <c r="I55" s="415" t="s">
        <v>1895</v>
      </c>
      <c r="J55" s="991" t="s">
        <v>653</v>
      </c>
      <c r="K55" s="456" t="s">
        <v>262</v>
      </c>
    </row>
    <row r="56" spans="2:11" ht="14.85" customHeight="1">
      <c r="B56" s="1260"/>
      <c r="C56" s="1321" t="s">
        <v>54</v>
      </c>
      <c r="D56" s="454" t="s">
        <v>262</v>
      </c>
      <c r="E56" s="454">
        <v>2</v>
      </c>
      <c r="F56" s="454"/>
      <c r="G56" s="454"/>
      <c r="H56" s="454" t="s">
        <v>262</v>
      </c>
      <c r="I56" s="393" t="s">
        <v>654</v>
      </c>
      <c r="J56" s="991" t="s">
        <v>1138</v>
      </c>
      <c r="K56" s="464"/>
    </row>
    <row r="57" spans="2:11" ht="14.85" customHeight="1">
      <c r="B57" s="1260"/>
      <c r="C57" s="1320"/>
      <c r="D57" s="454" t="s">
        <v>262</v>
      </c>
      <c r="E57" s="454">
        <v>2</v>
      </c>
      <c r="F57" s="454"/>
      <c r="G57" s="454" t="s">
        <v>262</v>
      </c>
      <c r="H57" s="454" t="s">
        <v>262</v>
      </c>
      <c r="I57" s="393" t="s">
        <v>1139</v>
      </c>
      <c r="J57" s="991" t="s">
        <v>1140</v>
      </c>
      <c r="K57" s="464"/>
    </row>
    <row r="58" spans="2:11" ht="14.85" customHeight="1">
      <c r="B58" s="1260"/>
      <c r="C58" s="392" t="s">
        <v>55</v>
      </c>
      <c r="D58" s="454"/>
      <c r="E58" s="454"/>
      <c r="F58" s="454"/>
      <c r="G58" s="454" t="s">
        <v>262</v>
      </c>
      <c r="H58" s="454" t="s">
        <v>262</v>
      </c>
      <c r="I58" s="393" t="s">
        <v>321</v>
      </c>
      <c r="J58" s="991" t="s">
        <v>1221</v>
      </c>
      <c r="K58" s="455"/>
    </row>
    <row r="59" spans="2:11" ht="14.85" customHeight="1">
      <c r="B59" s="1260"/>
      <c r="C59" s="392" t="s">
        <v>56</v>
      </c>
      <c r="D59" s="454" t="s">
        <v>262</v>
      </c>
      <c r="E59" s="454">
        <v>4</v>
      </c>
      <c r="F59" s="454" t="s">
        <v>262</v>
      </c>
      <c r="G59" s="454" t="s">
        <v>262</v>
      </c>
      <c r="H59" s="454" t="s">
        <v>262</v>
      </c>
      <c r="I59" s="393" t="s">
        <v>655</v>
      </c>
      <c r="J59" s="991" t="s">
        <v>1148</v>
      </c>
      <c r="K59" s="455"/>
    </row>
    <row r="60" spans="2:11" ht="14.85" customHeight="1">
      <c r="B60" s="1260"/>
      <c r="C60" s="392" t="s">
        <v>57</v>
      </c>
      <c r="D60" s="454" t="s">
        <v>262</v>
      </c>
      <c r="E60" s="454">
        <v>2</v>
      </c>
      <c r="F60" s="454"/>
      <c r="G60" s="454"/>
      <c r="H60" s="454" t="s">
        <v>262</v>
      </c>
      <c r="I60" s="393" t="s">
        <v>322</v>
      </c>
      <c r="J60" s="991" t="s">
        <v>1647</v>
      </c>
      <c r="K60" s="455"/>
    </row>
    <row r="61" spans="2:11" s="465" customFormat="1" ht="14.85" customHeight="1">
      <c r="B61" s="1260"/>
      <c r="C61" s="1321" t="s">
        <v>58</v>
      </c>
      <c r="D61" s="454" t="s">
        <v>262</v>
      </c>
      <c r="E61" s="454">
        <v>10</v>
      </c>
      <c r="F61" s="454"/>
      <c r="G61" s="454"/>
      <c r="H61" s="454" t="s">
        <v>262</v>
      </c>
      <c r="I61" s="393" t="s">
        <v>323</v>
      </c>
      <c r="J61" s="991" t="s">
        <v>1155</v>
      </c>
      <c r="K61" s="454" t="s">
        <v>262</v>
      </c>
    </row>
    <row r="62" spans="2:11" s="465" customFormat="1" ht="14.85" customHeight="1">
      <c r="B62" s="1260"/>
      <c r="C62" s="1320"/>
      <c r="D62" s="454" t="s">
        <v>262</v>
      </c>
      <c r="E62" s="454">
        <v>1</v>
      </c>
      <c r="F62" s="454"/>
      <c r="G62" s="454" t="s">
        <v>642</v>
      </c>
      <c r="H62" s="454"/>
      <c r="I62" s="393" t="s">
        <v>1156</v>
      </c>
      <c r="J62" s="991" t="s">
        <v>1157</v>
      </c>
      <c r="K62" s="454"/>
    </row>
    <row r="63" spans="2:11" ht="14.85" customHeight="1">
      <c r="B63" s="1260"/>
      <c r="C63" s="392" t="s">
        <v>59</v>
      </c>
      <c r="D63" s="454"/>
      <c r="E63" s="454"/>
      <c r="F63" s="454" t="s">
        <v>262</v>
      </c>
      <c r="G63" s="454"/>
      <c r="H63" s="454" t="s">
        <v>262</v>
      </c>
      <c r="I63" s="393" t="s">
        <v>1653</v>
      </c>
      <c r="J63" s="991" t="s">
        <v>1166</v>
      </c>
      <c r="K63" s="455"/>
    </row>
    <row r="64" spans="2:11" ht="14.85" customHeight="1">
      <c r="B64" s="1260"/>
      <c r="C64" s="380" t="s">
        <v>60</v>
      </c>
      <c r="D64" s="410" t="s">
        <v>262</v>
      </c>
      <c r="E64" s="410">
        <v>3</v>
      </c>
      <c r="F64" s="410" t="s">
        <v>262</v>
      </c>
      <c r="G64" s="410"/>
      <c r="H64" s="454" t="s">
        <v>262</v>
      </c>
      <c r="I64" s="393" t="s">
        <v>324</v>
      </c>
      <c r="J64" s="991" t="s">
        <v>1168</v>
      </c>
      <c r="K64" s="455"/>
    </row>
    <row r="65" spans="2:14" ht="14.85" customHeight="1">
      <c r="B65" s="1260"/>
      <c r="C65" s="392" t="s">
        <v>61</v>
      </c>
      <c r="D65" s="454"/>
      <c r="E65" s="454"/>
      <c r="F65" s="454"/>
      <c r="G65" s="454"/>
      <c r="H65" s="454" t="s">
        <v>262</v>
      </c>
      <c r="I65" s="393" t="s">
        <v>325</v>
      </c>
      <c r="J65" s="991" t="s">
        <v>1172</v>
      </c>
      <c r="K65" s="455"/>
    </row>
    <row r="66" spans="2:14" ht="14.85" customHeight="1">
      <c r="B66" s="1260"/>
      <c r="C66" s="392" t="s">
        <v>62</v>
      </c>
      <c r="D66" s="407" t="s">
        <v>262</v>
      </c>
      <c r="E66" s="407">
        <v>1</v>
      </c>
      <c r="F66" s="407" t="s">
        <v>262</v>
      </c>
      <c r="G66" s="407"/>
      <c r="H66" s="454" t="s">
        <v>262</v>
      </c>
      <c r="I66" s="393" t="s">
        <v>326</v>
      </c>
      <c r="J66" s="991" t="s">
        <v>1174</v>
      </c>
      <c r="K66" s="455"/>
    </row>
    <row r="67" spans="2:14" ht="14.85" customHeight="1">
      <c r="B67" s="1260"/>
      <c r="C67" s="392" t="s">
        <v>63</v>
      </c>
      <c r="D67" s="454" t="s">
        <v>642</v>
      </c>
      <c r="E67" s="454">
        <v>2</v>
      </c>
      <c r="F67" s="454"/>
      <c r="G67" s="454"/>
      <c r="H67" s="454" t="s">
        <v>262</v>
      </c>
      <c r="I67" s="393" t="s">
        <v>1666</v>
      </c>
      <c r="J67" s="987" t="s">
        <v>1667</v>
      </c>
      <c r="K67" s="455"/>
    </row>
    <row r="68" spans="2:14" ht="14.85" customHeight="1">
      <c r="B68" s="1260"/>
      <c r="C68" s="392" t="s">
        <v>64</v>
      </c>
      <c r="D68" s="454" t="s">
        <v>262</v>
      </c>
      <c r="E68" s="454">
        <v>2</v>
      </c>
      <c r="F68" s="454"/>
      <c r="G68" s="454"/>
      <c r="H68" s="454"/>
      <c r="I68" s="393" t="s">
        <v>805</v>
      </c>
      <c r="J68" s="393" t="s">
        <v>806</v>
      </c>
      <c r="K68" s="455"/>
    </row>
    <row r="69" spans="2:14" ht="14.85" customHeight="1">
      <c r="B69" s="1260"/>
      <c r="C69" s="392" t="s">
        <v>65</v>
      </c>
      <c r="D69" s="454" t="s">
        <v>262</v>
      </c>
      <c r="E69" s="454">
        <v>1</v>
      </c>
      <c r="F69" s="454"/>
      <c r="G69" s="454"/>
      <c r="H69" s="454" t="s">
        <v>262</v>
      </c>
      <c r="I69" s="393" t="s">
        <v>1189</v>
      </c>
      <c r="J69" s="998" t="s">
        <v>1190</v>
      </c>
      <c r="K69" s="392"/>
    </row>
    <row r="70" spans="2:14" ht="14.85" customHeight="1">
      <c r="B70" s="1261"/>
      <c r="C70" s="399" t="s">
        <v>66</v>
      </c>
      <c r="D70" s="399"/>
      <c r="E70" s="399"/>
      <c r="F70" s="399"/>
      <c r="G70" s="399"/>
      <c r="H70" s="399"/>
      <c r="I70" s="471" t="s">
        <v>1191</v>
      </c>
      <c r="J70" s="999" t="s">
        <v>1192</v>
      </c>
      <c r="K70" s="399"/>
    </row>
    <row r="71" spans="2:14" ht="14.85" customHeight="1">
      <c r="B71" s="1280" t="s">
        <v>127</v>
      </c>
      <c r="C71" s="1281"/>
      <c r="D71" s="429">
        <f>COUNTA(D5:D70)</f>
        <v>40</v>
      </c>
      <c r="E71" s="429">
        <f>COUNTA(E5:E70)</f>
        <v>40</v>
      </c>
      <c r="F71" s="429">
        <f t="shared" ref="F71:G71" si="0">COUNTA(F5:F70)</f>
        <v>19</v>
      </c>
      <c r="G71" s="429">
        <f t="shared" si="0"/>
        <v>15</v>
      </c>
      <c r="H71" s="429">
        <f t="shared" ref="H71" si="1">COUNTIF(H5:H70,"○")</f>
        <v>44</v>
      </c>
      <c r="I71" s="466"/>
      <c r="J71" s="467">
        <f>COUNTA(J5:J70)</f>
        <v>58</v>
      </c>
      <c r="K71" s="429">
        <f>COUNTIF(K5:K70,"○")</f>
        <v>3</v>
      </c>
      <c r="L71" s="468"/>
      <c r="M71" s="468"/>
      <c r="N71" s="317"/>
    </row>
    <row r="72" spans="2:14" ht="6" customHeight="1">
      <c r="L72" s="317"/>
      <c r="M72" s="317"/>
    </row>
  </sheetData>
  <mergeCells count="17">
    <mergeCell ref="H3:J4"/>
    <mergeCell ref="D3:E3"/>
    <mergeCell ref="C19:C20"/>
    <mergeCell ref="C56:C57"/>
    <mergeCell ref="J1:K1"/>
    <mergeCell ref="B71:C71"/>
    <mergeCell ref="K3:K4"/>
    <mergeCell ref="B5:C5"/>
    <mergeCell ref="B6:B18"/>
    <mergeCell ref="B19:B41"/>
    <mergeCell ref="B42:B53"/>
    <mergeCell ref="B54:B70"/>
    <mergeCell ref="F3:F4"/>
    <mergeCell ref="G3:G4"/>
    <mergeCell ref="B2:C4"/>
    <mergeCell ref="D2:K2"/>
    <mergeCell ref="C61:C62"/>
  </mergeCells>
  <phoneticPr fontId="4"/>
  <dataValidations count="1">
    <dataValidation type="list" allowBlank="1" showInputMessage="1" showErrorMessage="1" sqref="F10:G10 D10 F16:G16 D16 F25:G25 D25 F46:G46 D46 F53:G53 D53 F55:G55 D55 D64 F64:G64 F66:G66 D66" xr:uid="{D9EA0EA4-6EB4-4886-8D21-D11CBD634D68}">
      <formula1>"○"</formula1>
    </dataValidation>
  </dataValidations>
  <hyperlinks>
    <hyperlink ref="J10" r:id="rId1" xr:uid="{00000000-0004-0000-0800-000000000000}"/>
    <hyperlink ref="J16" r:id="rId2" xr:uid="{00000000-0004-0000-0800-000001000000}"/>
    <hyperlink ref="J45" r:id="rId3" xr:uid="{00000000-0004-0000-0800-000003000000}"/>
    <hyperlink ref="J46" r:id="rId4" xr:uid="{00000000-0004-0000-0800-000004000000}"/>
    <hyperlink ref="J51" r:id="rId5" xr:uid="{00000000-0004-0000-0800-000005000000}"/>
    <hyperlink ref="J55" r:id="rId6" xr:uid="{00000000-0004-0000-0800-000006000000}"/>
    <hyperlink ref="J25" r:id="rId7" xr:uid="{00000000-0004-0000-0800-000015000000}"/>
    <hyperlink ref="J50" r:id="rId8" xr:uid="{00000000-0004-0000-0800-000021000000}"/>
    <hyperlink ref="J48" r:id="rId9" xr:uid="{00000000-0004-0000-0800-000024000000}"/>
    <hyperlink ref="J64" r:id="rId10" xr:uid="{00000000-0004-0000-0800-00002D000000}"/>
    <hyperlink ref="J66" r:id="rId11" xr:uid="{00000000-0004-0000-0800-00002F000000}"/>
    <hyperlink ref="J23" r:id="rId12" xr:uid="{F6B40C13-CFDC-471D-8354-96A2BF165B34}"/>
    <hyperlink ref="J5" r:id="rId13" xr:uid="{45E3C522-9D8C-4430-8688-7F5A98104B6A}"/>
    <hyperlink ref="J6" r:id="rId14" display="http://www.city.kawaguchi.lg.jp/kbn/68050092/68050092.html" xr:uid="{F15A6643-FF51-47DA-833B-37B0F262C28B}"/>
    <hyperlink ref="J7" r:id="rId15" xr:uid="{BD35DB1D-6A6C-409B-AC26-45DF8A8B79B5}"/>
    <hyperlink ref="J8" r:id="rId16" xr:uid="{08D76818-E7CD-4551-BAFF-9FDF5B91D497}"/>
    <hyperlink ref="J9" r:id="rId17" xr:uid="{5E4A3136-8B4D-44E7-88B9-0EC56B18B782}"/>
    <hyperlink ref="J11" r:id="rId18" xr:uid="{3EA76445-E330-4E35-9459-E3D684EFD537}"/>
    <hyperlink ref="J12" r:id="rId19" xr:uid="{5D5A607E-EC1B-49C7-9136-0B0A48060254}"/>
    <hyperlink ref="J13" r:id="rId20" xr:uid="{9B610C5C-18B6-4E88-A1FE-38BA7C528CB2}"/>
    <hyperlink ref="J14" r:id="rId21" xr:uid="{6D7A8D28-11B5-4E96-8365-0EDC3F75A0F4}"/>
    <hyperlink ref="J15" r:id="rId22" xr:uid="{7EDC00A5-49D5-4DE3-99CF-91229E2F4FC0}"/>
    <hyperlink ref="J18" r:id="rId23" xr:uid="{0DC91AD5-8F7C-4E78-A30D-72C308B3762B}"/>
    <hyperlink ref="J19" r:id="rId24" xr:uid="{2EAE5C54-8514-48FC-B217-08903C9E33FE}"/>
    <hyperlink ref="J21" r:id="rId25" xr:uid="{08A7C9D9-4E29-4B11-B53C-31B6B9C5698E}"/>
    <hyperlink ref="J22" r:id="rId26" xr:uid="{E395E0B8-28DA-4722-AA0D-B91BD4454155}"/>
    <hyperlink ref="J27" r:id="rId27" xr:uid="{B7EED33D-F862-45D7-85BD-EFFEF4B9799C}"/>
    <hyperlink ref="J29" r:id="rId28" xr:uid="{E0A8E3D7-6568-4E87-B9E3-6821A31AA8EC}"/>
    <hyperlink ref="J30" r:id="rId29" xr:uid="{8818509D-6FC5-4689-A33B-C6EA43D5FC1F}"/>
    <hyperlink ref="J35" r:id="rId30" xr:uid="{AF2B282F-4F63-4BA9-921C-D2C8D451223C}"/>
    <hyperlink ref="J36" r:id="rId31" xr:uid="{D00E3097-C899-4DB8-9BA0-B8F0F872E9C0}"/>
    <hyperlink ref="J38" r:id="rId32" xr:uid="{348433EC-E22E-41AD-9CD2-A7A75A356A02}"/>
    <hyperlink ref="J39" r:id="rId33" xr:uid="{B0FCDF81-47CE-4982-A3F8-30F2129DE562}"/>
    <hyperlink ref="J40" r:id="rId34" xr:uid="{D024DCBC-4EE3-4702-80C1-C0E322B35596}"/>
    <hyperlink ref="J47" r:id="rId35" xr:uid="{045D902B-9CF8-40A0-8434-4A9CEFD66836}"/>
    <hyperlink ref="J49" r:id="rId36" xr:uid="{57911801-5CE3-4F13-89B6-6C72F658A9C6}"/>
    <hyperlink ref="J52" r:id="rId37" xr:uid="{D552AD10-E0CE-4BC9-8467-0E8DA54F42A7}"/>
    <hyperlink ref="J53" r:id="rId38" xr:uid="{1FD5EC3C-EF53-4A5F-9A9A-EACC56EEA1DF}"/>
    <hyperlink ref="J54" r:id="rId39" xr:uid="{1DE7BA53-947C-4593-B34C-13E38D902008}"/>
    <hyperlink ref="J56" r:id="rId40" xr:uid="{09719233-BF04-4982-8BED-B4FDD0F58945}"/>
    <hyperlink ref="J57" r:id="rId41" xr:uid="{6203879F-07B8-4162-9393-AA70570718A3}"/>
    <hyperlink ref="J58" r:id="rId42" xr:uid="{906A5DF3-A5F0-43D1-B27F-799AB1A45AF9}"/>
    <hyperlink ref="J59" r:id="rId43" xr:uid="{424D701F-1A68-4B53-A0A8-724D603821C8}"/>
    <hyperlink ref="J60" r:id="rId44" xr:uid="{B18C7253-B014-45E0-AFFB-764FA336189C}"/>
    <hyperlink ref="J61" r:id="rId45" xr:uid="{6EB50B92-4AD6-481B-9ABB-7B8DE7171DEB}"/>
    <hyperlink ref="J63" r:id="rId46" xr:uid="{C8EA86FF-7850-4D22-A63F-AA7C0F6D40D0}"/>
    <hyperlink ref="J65" r:id="rId47" xr:uid="{1A0ADB1C-096B-44E0-9512-589BCFE3BD64}"/>
    <hyperlink ref="J70" r:id="rId48" xr:uid="{20CFED23-CB5D-4E84-9D4C-0B563A083C23}"/>
    <hyperlink ref="J37" r:id="rId49" xr:uid="{C43B20B4-E4CA-42F3-B308-D64558522324}"/>
  </hyperlinks>
  <printOptions horizontalCentered="1"/>
  <pageMargins left="0.59055118110236227" right="0.59055118110236227" top="0.59055118110236227" bottom="0.59055118110236227" header="0.31496062992125984" footer="0.31496062992125984"/>
  <pageSetup paperSize="9" scale="68" fitToHeight="0" orientation="portrait" r:id="rId50"/>
  <drawing r:id="rId5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１職員</vt:lpstr>
      <vt:lpstr>２設置</vt:lpstr>
      <vt:lpstr>３講座対象</vt:lpstr>
      <vt:lpstr>４講座内容</vt:lpstr>
      <vt:lpstr>５県で作成につき作業不要</vt:lpstr>
      <vt:lpstr>５内容別</vt:lpstr>
      <vt:lpstr>6(1)体制</vt:lpstr>
      <vt:lpstr>6(2)普及</vt:lpstr>
      <vt:lpstr>6(3)情報</vt:lpstr>
      <vt:lpstr>6(4)民間</vt:lpstr>
      <vt:lpstr>6(5)ボラ</vt:lpstr>
      <vt:lpstr>6(6)余裕</vt:lpstr>
      <vt:lpstr>7機会</vt:lpstr>
      <vt:lpstr>7機会(1～8)</vt:lpstr>
      <vt:lpstr>'１職員'!Print_Area</vt:lpstr>
      <vt:lpstr>'２設置'!Print_Area</vt:lpstr>
      <vt:lpstr>'３講座対象'!Print_Area</vt:lpstr>
      <vt:lpstr>'４講座内容'!Print_Area</vt:lpstr>
      <vt:lpstr>'6(1)体制'!Print_Area</vt:lpstr>
      <vt:lpstr>'6(2)普及'!Print_Area</vt:lpstr>
      <vt:lpstr>'6(3)情報'!Print_Area</vt:lpstr>
      <vt:lpstr>'6(4)民間'!Print_Area</vt:lpstr>
      <vt:lpstr>'6(5)ボラ'!Print_Area</vt:lpstr>
      <vt:lpstr>'6(6)余裕'!Print_Area</vt:lpstr>
      <vt:lpstr>'7機会'!Print_Area</vt:lpstr>
      <vt:lpstr>'7機会(1～8)'!Print_Area</vt:lpstr>
      <vt:lpstr>'7機会(1～8)'!Print_Titles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2019-02-01T05:12:19Z</dcterms:created>
  <dcterms:modified xsi:type="dcterms:W3CDTF">2021-03-08T05:59:10Z</dcterms:modified>
</cp:coreProperties>
</file>