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3)入院設備補助金\①追加＿交付申請\HP修正用\"/>
    </mc:Choice>
  </mc:AlternateContent>
  <xr:revisionPtr revIDLastSave="0" documentId="13_ncr:101_{B2FB0E29-42F5-4823-B845-F7C48FE4A44E}" xr6:coauthVersionLast="36" xr6:coauthVersionMax="36" xr10:uidLastSave="{00000000-0000-0000-0000-000000000000}"/>
  <bookViews>
    <workbookView xWindow="0" yWindow="0" windowWidth="19200" windowHeight="11610" tabRatio="845" xr2:uid="{00000000-000D-0000-FFFF-FFFF00000000}"/>
  </bookViews>
  <sheets>
    <sheet name="担当者名簿" sheetId="17" r:id="rId1"/>
    <sheet name="計画書" sheetId="16" r:id="rId2"/>
    <sheet name="総括表" sheetId="15" r:id="rId3"/>
    <sheet name="初度設備" sheetId="14" r:id="rId4"/>
    <sheet name="その他の設備費" sheetId="13" r:id="rId5"/>
  </sheets>
  <definedNames>
    <definedName name="_xlnm.Print_Area" localSheetId="1">計画書!$A$1:$F$86</definedName>
    <definedName name="_xlnm.Print_Area" localSheetId="3">初度設備!$A$1:$L$26</definedName>
  </definedNames>
  <calcPr calcId="191029"/>
</workbook>
</file>

<file path=xl/calcChain.xml><?xml version="1.0" encoding="utf-8"?>
<calcChain xmlns="http://schemas.openxmlformats.org/spreadsheetml/2006/main">
  <c r="H21" i="14" l="1"/>
  <c r="H20" i="14" l="1"/>
  <c r="H8" i="14"/>
  <c r="H9" i="14"/>
  <c r="H10" i="14"/>
  <c r="H11" i="14"/>
  <c r="H12" i="14"/>
  <c r="H13" i="14"/>
  <c r="H14" i="14"/>
  <c r="H15" i="14"/>
  <c r="H16" i="14"/>
  <c r="H17" i="14"/>
  <c r="H18" i="14"/>
  <c r="H19" i="14"/>
  <c r="H7" i="14"/>
  <c r="D24" i="16" l="1"/>
  <c r="D26" i="16"/>
  <c r="D28" i="16"/>
  <c r="D30" i="16"/>
  <c r="D22" i="16"/>
  <c r="C30" i="16"/>
  <c r="C28" i="16"/>
  <c r="C26" i="16"/>
  <c r="C24" i="16"/>
  <c r="C22" i="16"/>
  <c r="M8" i="14" l="1"/>
  <c r="M9" i="14"/>
  <c r="M10" i="14"/>
  <c r="M11" i="14"/>
  <c r="M12" i="14"/>
  <c r="M13" i="14"/>
  <c r="M14" i="14"/>
  <c r="M15" i="14"/>
  <c r="M16" i="14"/>
  <c r="M17" i="14"/>
  <c r="M18" i="14"/>
  <c r="M19" i="14"/>
  <c r="M20" i="14"/>
  <c r="M7" i="14"/>
  <c r="J7" i="14" l="1"/>
  <c r="E24" i="16" l="1"/>
  <c r="E26" i="16"/>
  <c r="E28" i="16"/>
  <c r="E30" i="16"/>
  <c r="E22" i="16"/>
  <c r="I21" i="14" l="1"/>
  <c r="F7" i="13" l="1"/>
  <c r="H7" i="13"/>
  <c r="J7" i="13" l="1"/>
  <c r="K7" i="13"/>
  <c r="K19" i="14"/>
  <c r="K17" i="14"/>
  <c r="K15" i="14"/>
  <c r="K13" i="14"/>
  <c r="K11" i="14"/>
  <c r="K9" i="14"/>
  <c r="H11" i="13"/>
  <c r="H13" i="13"/>
  <c r="H15" i="13"/>
  <c r="H9" i="13"/>
  <c r="J9" i="13" s="1"/>
  <c r="F11" i="13"/>
  <c r="F13" i="13"/>
  <c r="F9" i="13"/>
  <c r="J21" i="14"/>
  <c r="D21" i="14"/>
  <c r="E18" i="15"/>
  <c r="G14" i="15" l="1"/>
  <c r="E20" i="16"/>
  <c r="E32" i="16" s="1"/>
  <c r="D14" i="15"/>
  <c r="F14" i="15" s="1"/>
  <c r="F17" i="13"/>
  <c r="H16" i="15" s="1"/>
  <c r="K9" i="13"/>
  <c r="F7" i="14" l="1"/>
  <c r="K7" i="14" s="1"/>
  <c r="F21" i="14" l="1"/>
  <c r="K21" i="14" s="1"/>
  <c r="I14" i="15" s="1"/>
  <c r="J14" i="15" l="1"/>
  <c r="H14" i="15"/>
  <c r="H18" i="15" s="1"/>
  <c r="J13" i="13"/>
  <c r="K13" i="13" s="1"/>
  <c r="J11" i="13"/>
  <c r="K11" i="13" s="1"/>
  <c r="K14" i="15" l="1"/>
  <c r="L14" i="15" s="1"/>
  <c r="M14" i="15" s="1"/>
  <c r="J15" i="13"/>
  <c r="K15" i="13" s="1"/>
  <c r="K17" i="13" s="1"/>
  <c r="I16" i="15" l="1"/>
  <c r="J17" i="13"/>
  <c r="G16" i="15" l="1"/>
  <c r="G18" i="15" s="1"/>
  <c r="D16" i="15"/>
  <c r="J16" i="15"/>
  <c r="I18" i="15"/>
  <c r="D18" i="15" l="1"/>
  <c r="F16" i="15"/>
  <c r="F18" i="15" s="1"/>
  <c r="K16" i="15"/>
  <c r="J18" i="15"/>
  <c r="L16" i="15" l="1"/>
  <c r="K18" i="15"/>
  <c r="M16" i="15" l="1"/>
  <c r="M18" i="15" s="1"/>
  <c r="L1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8" authorId="0" shapeId="0" xr:uid="{00000000-0006-0000-0100-000001000000}">
      <text>
        <r>
          <rPr>
            <b/>
            <sz val="16"/>
            <color indexed="81"/>
            <rFont val="MS P ゴシック"/>
            <family val="3"/>
            <charset val="128"/>
          </rPr>
          <t>同上としていただいても可です。</t>
        </r>
      </text>
    </comment>
    <comment ref="B57" authorId="0" shapeId="0" xr:uid="{00000000-0006-0000-0100-000002000000}">
      <text>
        <r>
          <rPr>
            <b/>
            <sz val="16"/>
            <color indexed="81"/>
            <rFont val="MS P ゴシック"/>
            <family val="3"/>
            <charset val="128"/>
          </rPr>
          <t>当初、市町村への申請を予定しておらず、計画書提出後、市町村あてに提出するような変更がございます場合は、当担当まですぐに御連絡ください。</t>
        </r>
      </text>
    </comment>
    <comment ref="B63" authorId="0" shapeId="0" xr:uid="{00000000-0006-0000-0100-000003000000}">
      <text>
        <r>
          <rPr>
            <b/>
            <sz val="12"/>
            <color indexed="81"/>
            <rFont val="MS P ゴシック"/>
            <family val="3"/>
            <charset val="128"/>
          </rPr>
          <t>（例）
●●市に対して、　
個人防護具　３００人分
人工呼吸器　３台　
申請を予定（済み）
●月●日　●●市　●●課　●●氏
に対して、重複申請していない旨を確認済み。
（市町村に対しても確認しておりますが、問い合わせが不明な場合は、当担当までお問い合わせください。）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G5" authorId="0" shapeId="0" xr:uid="{00000000-0006-0000-0300-000001000000}">
      <text>
        <r>
          <rPr>
            <b/>
            <sz val="16"/>
            <color indexed="81"/>
            <rFont val="MS P ゴシック"/>
            <family val="3"/>
            <charset val="128"/>
          </rPr>
          <t>　対象医療機関数が多いため、エクセルで集計をかけたいと考えています。
　そのため、この項目の「規格（型式）」欄等に記入しきれない場合は、「別紙参照」と記載し、金額部分のみ記載してください。</t>
        </r>
      </text>
    </comment>
    <comment ref="C7" authorId="0" shapeId="0" xr:uid="{00000000-0006-0000-0300-000002000000}">
      <text>
        <r>
          <rPr>
            <b/>
            <sz val="16"/>
            <color indexed="81"/>
            <rFont val="MS P ゴシック"/>
            <family val="3"/>
            <charset val="128"/>
          </rPr>
          <t>別紙参照と記載していただいても可です。</t>
        </r>
      </text>
    </comment>
    <comment ref="G7" authorId="0" shapeId="0" xr:uid="{00000000-0006-0000-0300-000003000000}">
      <text>
        <r>
          <rPr>
            <b/>
            <sz val="16"/>
            <color indexed="81"/>
            <rFont val="MS P ゴシック"/>
            <family val="3"/>
            <charset val="128"/>
          </rPr>
          <t>別紙参照と記載していただいても可です。</t>
        </r>
      </text>
    </comment>
    <comment ref="J7" authorId="0" shapeId="0" xr:uid="{00000000-0006-0000-0300-000004000000}">
      <text>
        <r>
          <rPr>
            <b/>
            <sz val="16"/>
            <color indexed="81"/>
            <rFont val="MS P ゴシック"/>
            <family val="3"/>
            <charset val="128"/>
          </rPr>
          <t>この部分は必ず記入してください。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7" authorId="0" shapeId="0" xr:uid="{00000000-0006-0000-0400-000001000000}">
      <text>
        <r>
          <rPr>
            <b/>
            <sz val="16"/>
            <color indexed="81"/>
            <rFont val="MS P ゴシック"/>
            <family val="3"/>
            <charset val="128"/>
          </rPr>
          <t xml:space="preserve">100人分（360,000円）が上限になります。
</t>
        </r>
      </text>
    </comment>
    <comment ref="G7" authorId="0" shapeId="0" xr:uid="{00000000-0006-0000-0400-000002000000}">
      <text>
        <r>
          <rPr>
            <b/>
            <sz val="16"/>
            <color indexed="81"/>
            <rFont val="MS P ゴシック"/>
            <family val="3"/>
            <charset val="128"/>
          </rPr>
          <t>別紙参照としていただいても可です。
ただし、金額等は記入してください。
（以下同様）</t>
        </r>
      </text>
    </comment>
    <comment ref="J7" authorId="0" shapeId="0" xr:uid="{00000000-0006-0000-0400-000003000000}">
      <text>
        <r>
          <rPr>
            <b/>
            <sz val="16"/>
            <color indexed="81"/>
            <rFont val="MS P ゴシック"/>
            <family val="3"/>
            <charset val="128"/>
          </rPr>
          <t>個人防護具等について、
単価が示しづらい場合、
金額（税込み）の部分に直接手入力してください。（以下同様）</t>
        </r>
      </text>
    </comment>
  </commentList>
</comments>
</file>

<file path=xl/sharedStrings.xml><?xml version="1.0" encoding="utf-8"?>
<sst xmlns="http://schemas.openxmlformats.org/spreadsheetml/2006/main" count="157" uniqueCount="121">
  <si>
    <t>種目</t>
    <rPh sb="0" eb="2">
      <t>シュモク</t>
    </rPh>
    <phoneticPr fontId="3"/>
  </si>
  <si>
    <t>品目</t>
    <rPh sb="0" eb="2">
      <t>ヒンモク</t>
    </rPh>
    <phoneticPr fontId="3"/>
  </si>
  <si>
    <t>基準額</t>
    <rPh sb="0" eb="2">
      <t>キジュン</t>
    </rPh>
    <rPh sb="2" eb="3">
      <t>ガク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</si>
  <si>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</si>
  <si>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</si>
  <si>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</si>
  <si>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</si>
  <si>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</si>
  <si>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</si>
  <si>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</si>
  <si>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簡易陰圧装置</t>
  </si>
  <si>
    <t>体外式膜型人工肺及び付帯する備品</t>
  </si>
  <si>
    <t>簡易病室及び付帯する備品</t>
  </si>
  <si>
    <t>選定額</t>
    <rPh sb="0" eb="2">
      <t>センテイ</t>
    </rPh>
    <rPh sb="2" eb="3">
      <t>ガク</t>
    </rPh>
    <phoneticPr fontId="1"/>
  </si>
  <si>
    <t>　　　　　　　　</t>
    <phoneticPr fontId="3"/>
  </si>
  <si>
    <t>実費相当額</t>
    <phoneticPr fontId="1"/>
  </si>
  <si>
    <t>初度設備</t>
    <rPh sb="0" eb="2">
      <t>ショド</t>
    </rPh>
    <rPh sb="2" eb="4">
      <t>セツビ</t>
    </rPh>
    <phoneticPr fontId="1"/>
  </si>
  <si>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</si>
  <si>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</si>
  <si>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</si>
  <si>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</si>
  <si>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</si>
  <si>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</si>
  <si>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</si>
  <si>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</si>
  <si>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</si>
  <si>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</si>
  <si>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</si>
  <si>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</si>
  <si>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</si>
  <si>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</si>
  <si>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</si>
  <si>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</si>
  <si>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</si>
  <si>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</si>
  <si>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</si>
  <si>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</si>
  <si>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</si>
  <si>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</si>
  <si>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</si>
  <si>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</si>
  <si>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</si>
  <si>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</si>
  <si>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</si>
  <si>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</si>
  <si>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入院病床数</t>
    <rPh sb="0" eb="4">
      <t>ニュウインビョウショウ</t>
    </rPh>
    <rPh sb="4" eb="5">
      <t>スウ</t>
    </rPh>
    <phoneticPr fontId="1"/>
  </si>
  <si>
    <t>（単位：円）</t>
    <rPh sb="1" eb="3">
      <t>タンイ</t>
    </rPh>
    <rPh sb="4" eb="5">
      <t>エン</t>
    </rPh>
    <phoneticPr fontId="1"/>
  </si>
  <si>
    <t>人工呼吸器及び付帯する備品</t>
    <phoneticPr fontId="1"/>
  </si>
  <si>
    <t>施設名</t>
  </si>
  <si>
    <t>設置主体名</t>
  </si>
  <si>
    <t>代表者名</t>
  </si>
  <si>
    <t>　１　カタログ及び見積書</t>
    <phoneticPr fontId="1"/>
  </si>
  <si>
    <t>　２　その他参考となる書類</t>
    <rPh sb="5" eb="6">
      <t>タ</t>
    </rPh>
    <rPh sb="6" eb="8">
      <t>サンコウ</t>
    </rPh>
    <rPh sb="11" eb="13">
      <t>ショルイ</t>
    </rPh>
    <phoneticPr fontId="1"/>
  </si>
  <si>
    <t>初度設備費</t>
    <phoneticPr fontId="1"/>
  </si>
  <si>
    <t>人工呼吸器及び付帯する備品</t>
    <phoneticPr fontId="1"/>
  </si>
  <si>
    <t>簡易陰圧装置</t>
    <phoneticPr fontId="1"/>
  </si>
  <si>
    <t>簡易病室及び付帯する備品</t>
    <phoneticPr fontId="1"/>
  </si>
  <si>
    <t>設備名</t>
    <rPh sb="0" eb="2">
      <t>セツビ</t>
    </rPh>
    <rPh sb="2" eb="3">
      <t>メイ</t>
    </rPh>
    <phoneticPr fontId="1"/>
  </si>
  <si>
    <t>所要額</t>
    <rPh sb="0" eb="2">
      <t>ショヨウ</t>
    </rPh>
    <rPh sb="2" eb="3">
      <t>ガク</t>
    </rPh>
    <phoneticPr fontId="1"/>
  </si>
  <si>
    <t>納品予定時期</t>
    <rPh sb="0" eb="2">
      <t>ノウヒン</t>
    </rPh>
    <rPh sb="2" eb="4">
      <t>ヨテイ</t>
    </rPh>
    <rPh sb="4" eb="6">
      <t>ジキ</t>
    </rPh>
    <phoneticPr fontId="1"/>
  </si>
  <si>
    <t>総額</t>
    <rPh sb="0" eb="2">
      <t>ソウガク</t>
    </rPh>
    <phoneticPr fontId="1"/>
  </si>
  <si>
    <t>（単位：円）</t>
    <rPh sb="1" eb="3">
      <t>タンイ</t>
    </rPh>
    <rPh sb="4" eb="5">
      <t>エン</t>
    </rPh>
    <phoneticPr fontId="1"/>
  </si>
  <si>
    <t>ア　医療機関の設備整備計画</t>
    <phoneticPr fontId="1"/>
  </si>
  <si>
    <t>規格</t>
    <phoneticPr fontId="1"/>
  </si>
  <si>
    <t>　１．整備台数等</t>
    <rPh sb="3" eb="5">
      <t>セイビ</t>
    </rPh>
    <rPh sb="5" eb="7">
      <t>ダイスウ</t>
    </rPh>
    <rPh sb="7" eb="8">
      <t>トウ</t>
    </rPh>
    <phoneticPr fontId="1"/>
  </si>
  <si>
    <t>　２．必要理由（整備に至った経緯、問題点等についても整理し、記載すること。）</t>
    <phoneticPr fontId="1"/>
  </si>
  <si>
    <t>イ．添付書類</t>
    <phoneticPr fontId="1"/>
  </si>
  <si>
    <t>設備</t>
    <rPh sb="0" eb="2">
      <t>セツビ</t>
    </rPh>
    <phoneticPr fontId="3"/>
  </si>
  <si>
    <t>初度設備</t>
    <rPh sb="0" eb="2">
      <t>ショド</t>
    </rPh>
    <rPh sb="2" eb="4">
      <t>セツビ</t>
    </rPh>
    <phoneticPr fontId="1"/>
  </si>
  <si>
    <t>その他の設備費</t>
    <phoneticPr fontId="1"/>
  </si>
  <si>
    <t>その他の設備費</t>
    <phoneticPr fontId="1"/>
  </si>
  <si>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</si>
  <si>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</si>
  <si>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支出予定額</t>
    <rPh sb="0" eb="2">
      <t>タイショウ</t>
    </rPh>
    <rPh sb="2" eb="4">
      <t>ケイヒ</t>
    </rPh>
    <rPh sb="6" eb="8">
      <t>シシュツ</t>
    </rPh>
    <rPh sb="8" eb="10">
      <t>ヨテイ</t>
    </rPh>
    <rPh sb="10" eb="11">
      <t>ガク</t>
    </rPh>
    <phoneticPr fontId="3"/>
  </si>
  <si>
    <t>補助金
所要額</t>
    <phoneticPr fontId="3"/>
  </si>
  <si>
    <t>県補助
受入予定額</t>
    <rPh sb="6" eb="8">
      <t>ヨテイ</t>
    </rPh>
    <phoneticPr fontId="1"/>
  </si>
  <si>
    <t>別紙１</t>
    <rPh sb="0" eb="2">
      <t>ベッシ</t>
    </rPh>
    <phoneticPr fontId="1"/>
  </si>
  <si>
    <t>別紙２－１</t>
    <rPh sb="0" eb="2">
      <t>ベッシ</t>
    </rPh>
    <phoneticPr fontId="3"/>
  </si>
  <si>
    <t>別紙２－２</t>
    <rPh sb="0" eb="2">
      <t>ベッシ</t>
    </rPh>
    <phoneticPr fontId="3"/>
  </si>
  <si>
    <t>別紙２－３</t>
    <rPh sb="0" eb="2">
      <t>ベッシ</t>
    </rPh>
    <phoneticPr fontId="3"/>
  </si>
  <si>
    <t>　　　４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</si>
  <si>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　</t>
    <phoneticPr fontId="1"/>
  </si>
  <si>
    <t>　１　有り　　２　無し</t>
    <rPh sb="3" eb="4">
      <t>ア</t>
    </rPh>
    <phoneticPr fontId="1"/>
  </si>
  <si>
    <t>エ．補助金の支払い時の方法について（下記の何れかに〇を記入すること。）</t>
    <rPh sb="2" eb="5">
      <t>ホジョキン</t>
    </rPh>
    <rPh sb="6" eb="8">
      <t>シハラ</t>
    </rPh>
    <rPh sb="9" eb="10">
      <t>ジ</t>
    </rPh>
    <rPh sb="11" eb="13">
      <t>ホウホウ</t>
    </rPh>
    <rPh sb="18" eb="20">
      <t>カキ</t>
    </rPh>
    <rPh sb="21" eb="22">
      <t>イズ</t>
    </rPh>
    <rPh sb="27" eb="29">
      <t>キニュウ</t>
    </rPh>
    <phoneticPr fontId="1"/>
  </si>
  <si>
    <t>　１　精算払いで対応可能　２　精算払いでの対応不可（概算払いを希望）　３　相談に応じて何れかで対応</t>
    <rPh sb="3" eb="5">
      <t>セイサン</t>
    </rPh>
    <rPh sb="5" eb="6">
      <t>バラ</t>
    </rPh>
    <rPh sb="8" eb="10">
      <t>タイオウ</t>
    </rPh>
    <rPh sb="10" eb="12">
      <t>カノウ</t>
    </rPh>
    <rPh sb="15" eb="17">
      <t>セイサン</t>
    </rPh>
    <rPh sb="17" eb="18">
      <t>バラ</t>
    </rPh>
    <rPh sb="21" eb="23">
      <t>タイオウ</t>
    </rPh>
    <rPh sb="23" eb="25">
      <t>フカ</t>
    </rPh>
    <rPh sb="26" eb="28">
      <t>ガイサン</t>
    </rPh>
    <rPh sb="28" eb="29">
      <t>バラ</t>
    </rPh>
    <rPh sb="31" eb="33">
      <t>キボウ</t>
    </rPh>
    <rPh sb="37" eb="39">
      <t>ソウダン</t>
    </rPh>
    <rPh sb="40" eb="41">
      <t>オウ</t>
    </rPh>
    <rPh sb="43" eb="44">
      <t>イズ</t>
    </rPh>
    <rPh sb="47" eb="49">
      <t>タイオウ</t>
    </rPh>
    <phoneticPr fontId="1"/>
  </si>
  <si>
    <t>ウ．市町村への当該事業に対する補助申請の有無（下記の何れかに〇を記入すること。）</t>
    <rPh sb="2" eb="5">
      <t>シチョウソン</t>
    </rPh>
    <rPh sb="7" eb="9">
      <t>トウガイ</t>
    </rPh>
    <rPh sb="9" eb="11">
      <t>ジギョウ</t>
    </rPh>
    <rPh sb="12" eb="13">
      <t>タイ</t>
    </rPh>
    <rPh sb="15" eb="17">
      <t>ホジョ</t>
    </rPh>
    <rPh sb="17" eb="19">
      <t>シンセイ</t>
    </rPh>
    <rPh sb="20" eb="22">
      <t>ウム</t>
    </rPh>
    <rPh sb="23" eb="25">
      <t>カキ</t>
    </rPh>
    <rPh sb="26" eb="27">
      <t>イズ</t>
    </rPh>
    <rPh sb="32" eb="34">
      <t>キニュウ</t>
    </rPh>
    <phoneticPr fontId="1"/>
  </si>
  <si>
    <t>個人防護具</t>
    <phoneticPr fontId="1"/>
  </si>
  <si>
    <t>必要数</t>
    <phoneticPr fontId="1"/>
  </si>
  <si>
    <t>体外式膜型人工肺及び付帯する備品</t>
    <phoneticPr fontId="1"/>
  </si>
  <si>
    <t>【「有り」と回答した場合、その内容を記載するとともに、対象設備について重複申請していない旨を確認したことを明記すること。】</t>
    <phoneticPr fontId="1"/>
  </si>
  <si>
    <t>令和２年度　埼玉県新型コロナウイルス感染症患者等入院医療機関設備整備事業所要額調書</t>
    <rPh sb="0" eb="2">
      <t>レイワ</t>
    </rPh>
    <rPh sb="3" eb="5">
      <t>ネンド</t>
    </rPh>
    <rPh sb="6" eb="9">
      <t>サイタマケン</t>
    </rPh>
    <rPh sb="9" eb="11">
      <t>シンガタ</t>
    </rPh>
    <rPh sb="18" eb="21">
      <t>カンセンショウ</t>
    </rPh>
    <rPh sb="21" eb="23">
      <t>カンジャ</t>
    </rPh>
    <rPh sb="23" eb="24">
      <t>トウ</t>
    </rPh>
    <rPh sb="24" eb="26">
      <t>ニュウイン</t>
    </rPh>
    <rPh sb="26" eb="28">
      <t>イリョウ</t>
    </rPh>
    <rPh sb="28" eb="30">
      <t>キカン</t>
    </rPh>
    <rPh sb="30" eb="32">
      <t>セツビ</t>
    </rPh>
    <rPh sb="32" eb="34">
      <t>セイビ</t>
    </rPh>
    <rPh sb="34" eb="36">
      <t>ジギョウ</t>
    </rPh>
    <rPh sb="36" eb="38">
      <t>ショヨウ</t>
    </rPh>
    <rPh sb="38" eb="39">
      <t>ガク</t>
    </rPh>
    <rPh sb="39" eb="40">
      <t>チョウ</t>
    </rPh>
    <rPh sb="40" eb="41">
      <t>ショ</t>
    </rPh>
    <phoneticPr fontId="3"/>
  </si>
  <si>
    <t>令和２年度　埼玉県新型コロナウイルス感染症患者等入院医療機関設備整備事業所要額明細書</t>
    <rPh sb="0" eb="2">
      <t>レイワ</t>
    </rPh>
    <rPh sb="3" eb="5">
      <t>ネンド</t>
    </rPh>
    <rPh sb="6" eb="9">
      <t>サイタマケン</t>
    </rPh>
    <rPh sb="9" eb="11">
      <t>シンガタ</t>
    </rPh>
    <rPh sb="18" eb="21">
      <t>カンセンショウ</t>
    </rPh>
    <rPh sb="21" eb="23">
      <t>カンジャ</t>
    </rPh>
    <rPh sb="23" eb="24">
      <t>トウ</t>
    </rPh>
    <rPh sb="24" eb="26">
      <t>ニュウイン</t>
    </rPh>
    <rPh sb="26" eb="28">
      <t>イリョウ</t>
    </rPh>
    <rPh sb="28" eb="30">
      <t>キカン</t>
    </rPh>
    <rPh sb="30" eb="32">
      <t>セツビ</t>
    </rPh>
    <rPh sb="32" eb="34">
      <t>セイビ</t>
    </rPh>
    <rPh sb="34" eb="36">
      <t>ジギョウ</t>
    </rPh>
    <rPh sb="36" eb="38">
      <t>ショヨウ</t>
    </rPh>
    <phoneticPr fontId="3"/>
  </si>
  <si>
    <t>記入例</t>
    <rPh sb="0" eb="2">
      <t>キニュウ</t>
    </rPh>
    <rPh sb="2" eb="3">
      <t>レイ</t>
    </rPh>
    <phoneticPr fontId="1"/>
  </si>
  <si>
    <t>医療法人〇〇会　　〇〇〇〇クリニック</t>
    <phoneticPr fontId="1"/>
  </si>
  <si>
    <t>同上</t>
    <rPh sb="0" eb="2">
      <t>ドウジョウ</t>
    </rPh>
    <phoneticPr fontId="1"/>
  </si>
  <si>
    <t>院　長　〇〇　〇〇</t>
    <phoneticPr fontId="1"/>
  </si>
  <si>
    <t>医事課　〇〇　〇〇</t>
    <rPh sb="0" eb="2">
      <t>イジ</t>
    </rPh>
    <rPh sb="2" eb="3">
      <t>カ</t>
    </rPh>
    <phoneticPr fontId="1"/>
  </si>
  <si>
    <t>０４８－８３０－＊＊＊＊</t>
    <phoneticPr fontId="1"/>
  </si>
  <si>
    <t>＊＊＊＊＠####.jp</t>
    <phoneticPr fontId="1"/>
  </si>
  <si>
    <t>医事課　〇〇　〇〇</t>
    <phoneticPr fontId="1"/>
  </si>
  <si>
    <t>施設名（医療法人〇〇会　　〇〇〇〇クリニック　）</t>
    <rPh sb="0" eb="2">
      <t>シセツ</t>
    </rPh>
    <rPh sb="2" eb="3">
      <t>メイ</t>
    </rPh>
    <phoneticPr fontId="1"/>
  </si>
  <si>
    <t>マスク（別紙参照）</t>
    <rPh sb="4" eb="6">
      <t>ベッシ</t>
    </rPh>
    <rPh sb="6" eb="8">
      <t>サンショウ</t>
    </rPh>
    <phoneticPr fontId="1"/>
  </si>
  <si>
    <t>㈱****　　BB-456</t>
    <phoneticPr fontId="1"/>
  </si>
  <si>
    <t>施設名（　医療法人〇〇会　　〇〇〇〇クリニック　）</t>
    <rPh sb="0" eb="2">
      <t>シセツ</t>
    </rPh>
    <rPh sb="2" eb="3">
      <t>メイ</t>
    </rPh>
    <phoneticPr fontId="1"/>
  </si>
  <si>
    <t>㈱***  JYU-012</t>
    <phoneticPr fontId="1"/>
  </si>
  <si>
    <t>㈱****  AA-123　</t>
    <phoneticPr fontId="1"/>
  </si>
  <si>
    <t>ユニットハウス
（別紙参照）</t>
    <rPh sb="9" eb="11">
      <t>ベッシ</t>
    </rPh>
    <rPh sb="11" eb="13">
      <t>サンショウ</t>
    </rPh>
    <phoneticPr fontId="1"/>
  </si>
  <si>
    <t>令和2年12月</t>
    <rPh sb="0" eb="2">
      <t>レイワ</t>
    </rPh>
    <rPh sb="3" eb="4">
      <t>ネン</t>
    </rPh>
    <rPh sb="6" eb="7">
      <t>ガツ</t>
    </rPh>
    <phoneticPr fontId="1"/>
  </si>
  <si>
    <t>令和3年1月</t>
    <rPh sb="0" eb="2">
      <t>レイワ</t>
    </rPh>
    <rPh sb="3" eb="4">
      <t>ネン</t>
    </rPh>
    <rPh sb="5" eb="6">
      <t>ガツ</t>
    </rPh>
    <phoneticPr fontId="1"/>
  </si>
  <si>
    <t>㈱****　DD-123</t>
    <phoneticPr fontId="1"/>
  </si>
  <si>
    <t>㈱****　EE-124</t>
    <phoneticPr fontId="1"/>
  </si>
  <si>
    <t>㈱****　FF-125</t>
    <phoneticPr fontId="1"/>
  </si>
  <si>
    <t>㈱****　GG-126</t>
    <phoneticPr fontId="1"/>
  </si>
  <si>
    <t>納品済み</t>
    <rPh sb="0" eb="2">
      <t>ノウヒン</t>
    </rPh>
    <rPh sb="2" eb="3">
      <t>ズ</t>
    </rPh>
    <phoneticPr fontId="1"/>
  </si>
  <si>
    <t>ベッドサイドテーブル</t>
  </si>
  <si>
    <t>ナースコール用部品</t>
    <rPh sb="6" eb="7">
      <t>ヨウ</t>
    </rPh>
    <rPh sb="7" eb="9">
      <t>ブヒン</t>
    </rPh>
    <phoneticPr fontId="1"/>
  </si>
  <si>
    <t>パルスオキシメーター</t>
  </si>
  <si>
    <t>××モニター</t>
  </si>
  <si>
    <t>具体的に記入してください</t>
    <phoneticPr fontId="1"/>
  </si>
  <si>
    <t>医療法人〇〇会
　〇〇〇〇クリニック</t>
    <phoneticPr fontId="1"/>
  </si>
  <si>
    <t>令和２年度　埼玉県新型コロナウイルス感染症患者等入院医療機関設備整備事業計画書</t>
    <rPh sb="6" eb="9">
      <t>サイタマケン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</si>
</sst>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6"/>
      <color rgb="FF000000"/>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1"/>
      <name val="ＭＳ ゴシック"/>
      <family val="3"/>
      <charset val="128"/>
    </font>
    <font>
      <b/>
      <sz val="16"/>
      <color indexed="81"/>
      <name val="MS P ゴシック"/>
      <family val="3"/>
      <charset val="128"/>
    </font>
    <font>
      <sz val="20"/>
      <color rgb="FFFF0000"/>
      <name val="ＭＳ ゴシック"/>
      <family val="3"/>
      <charset val="128"/>
    </font>
    <font>
      <sz val="16"/>
      <color rgb="FFFF0000"/>
      <name val="ＭＳ ゴシック"/>
      <family val="3"/>
      <charset val="128"/>
    </font>
    <font>
      <b/>
      <sz val="11"/>
      <color rgb="FFFF0000"/>
      <name val="ＭＳ ゴシック"/>
      <family val="3"/>
      <charset val="128"/>
    </font>
    <font>
      <sz val="11"/>
      <color rgb="FFFF0000"/>
      <name val="ＭＳ ゴシック"/>
      <family val="3"/>
      <charset val="128"/>
    </font>
    <font>
      <sz val="26"/>
      <color rgb="FFFF0000"/>
      <name val="ＭＳ ゴシック"/>
      <family val="3"/>
      <charset val="128"/>
    </font>
    <font>
      <sz val="18"/>
      <color rgb="FFFF0000"/>
      <name val="ＭＳ ゴシック"/>
      <family val="3"/>
      <charset val="128"/>
    </font>
    <font>
      <b/>
      <sz val="12"/>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70">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diagonalUp="1">
      <left style="thin">
        <color rgb="FF000000"/>
      </left>
      <right style="thin">
        <color rgb="FF000000"/>
      </right>
      <top style="medium">
        <color rgb="FF000000"/>
      </top>
      <bottom style="thin">
        <color rgb="FF000000"/>
      </bottom>
      <diagonal style="thin">
        <color rgb="FF000000"/>
      </diagonal>
    </border>
    <border diagonalUp="1">
      <left style="thin">
        <color rgb="FF000000"/>
      </left>
      <right style="thin">
        <color rgb="FF000000"/>
      </right>
      <top style="thin">
        <color rgb="FF000000"/>
      </top>
      <bottom style="medium">
        <color rgb="FF000000"/>
      </bottom>
      <diagonal style="thin">
        <color rgb="FF000000"/>
      </diagonal>
    </border>
    <border diagonalUp="1">
      <left style="thin">
        <color rgb="FF000000"/>
      </left>
      <right style="medium">
        <color rgb="FF000000"/>
      </right>
      <top style="medium">
        <color rgb="FF000000"/>
      </top>
      <bottom style="thin">
        <color rgb="FF000000"/>
      </bottom>
      <diagonal style="thin">
        <color rgb="FF000000"/>
      </diagonal>
    </border>
    <border diagonalUp="1">
      <left style="thin">
        <color rgb="FF000000"/>
      </left>
      <right style="medium">
        <color rgb="FF000000"/>
      </right>
      <top style="thin">
        <color rgb="FF000000"/>
      </top>
      <bottom style="medium">
        <color rgb="FF000000"/>
      </bottom>
      <diagonal style="thin">
        <color rgb="FF000000"/>
      </diagonal>
    </border>
    <border diagonalUp="1">
      <left style="thin">
        <color rgb="FF000000"/>
      </left>
      <right style="thin">
        <color rgb="FF000000"/>
      </right>
      <top style="thin">
        <color rgb="FF000000"/>
      </top>
      <bottom style="thin">
        <color rgb="FF000000"/>
      </bottom>
      <diagonal style="thin">
        <color rgb="FF000000"/>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83">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23" xfId="2" applyFont="1" applyBorder="1" applyAlignment="1">
      <alignment horizontal="center" vertical="center"/>
    </xf>
    <xf numFmtId="38" fontId="7" fillId="0" borderId="9" xfId="2" applyFont="1" applyBorder="1" applyAlignment="1">
      <alignment horizontal="center" vertical="center"/>
    </xf>
    <xf numFmtId="38" fontId="7" fillId="0" borderId="9" xfId="2" applyFont="1" applyBorder="1" applyAlignment="1">
      <alignment horizontal="center" vertical="center" wrapText="1"/>
    </xf>
    <xf numFmtId="38" fontId="7" fillId="0" borderId="13" xfId="2" applyFont="1" applyBorder="1" applyAlignment="1">
      <alignment horizontal="center" vertical="center"/>
    </xf>
    <xf numFmtId="38" fontId="7" fillId="0" borderId="24" xfId="2" applyFont="1" applyBorder="1" applyAlignment="1">
      <alignment horizontal="center" vertical="center"/>
    </xf>
    <xf numFmtId="38" fontId="7" fillId="0" borderId="11" xfId="2" applyFont="1" applyBorder="1">
      <alignment vertical="center"/>
    </xf>
    <xf numFmtId="38" fontId="7" fillId="0" borderId="12" xfId="2" applyFont="1" applyBorder="1">
      <alignment vertical="center"/>
    </xf>
    <xf numFmtId="38" fontId="7" fillId="2" borderId="9" xfId="2" applyFont="1" applyFill="1" applyBorder="1" applyAlignment="1">
      <alignment vertical="center" wrapText="1"/>
    </xf>
    <xf numFmtId="38" fontId="7" fillId="2" borderId="9" xfId="2" applyFont="1" applyFill="1" applyBorder="1" applyAlignment="1">
      <alignment vertical="center"/>
    </xf>
    <xf numFmtId="38" fontId="6" fillId="0" borderId="0" xfId="2" applyFont="1" applyFill="1" applyAlignment="1">
      <alignment horizontal="center" vertical="center"/>
    </xf>
    <xf numFmtId="38" fontId="7" fillId="0" borderId="0" xfId="2" applyFont="1" applyFill="1" applyAlignment="1">
      <alignment horizontal="center" vertical="center"/>
    </xf>
    <xf numFmtId="38" fontId="7" fillId="0" borderId="0" xfId="2" applyFont="1" applyFill="1" applyAlignment="1">
      <alignment vertical="center"/>
    </xf>
    <xf numFmtId="38" fontId="7" fillId="0" borderId="0" xfId="2" applyFont="1" applyAlignment="1">
      <alignment vertical="center" wrapText="1"/>
    </xf>
    <xf numFmtId="38" fontId="8" fillId="0" borderId="0" xfId="2" applyFont="1" applyAlignment="1">
      <alignment horizontal="right" vertical="center"/>
    </xf>
    <xf numFmtId="38" fontId="8" fillId="0" borderId="0" xfId="2" applyFont="1" applyAlignment="1">
      <alignment horizontal="justify" vertical="center"/>
    </xf>
    <xf numFmtId="38" fontId="9" fillId="0" borderId="0" xfId="2" applyFont="1">
      <alignment vertical="center"/>
    </xf>
    <xf numFmtId="38" fontId="10" fillId="0" borderId="0" xfId="2" applyFont="1">
      <alignment vertical="center"/>
    </xf>
    <xf numFmtId="38" fontId="12" fillId="0" borderId="0" xfId="2" applyFont="1" applyAlignment="1">
      <alignment horizontal="centerContinuous" vertical="center"/>
    </xf>
    <xf numFmtId="38" fontId="9" fillId="0" borderId="0" xfId="2" applyFont="1" applyBorder="1" applyAlignment="1">
      <alignment horizontal="left" vertical="center"/>
    </xf>
    <xf numFmtId="38" fontId="10" fillId="0" borderId="0" xfId="2" applyFont="1" applyFill="1" applyBorder="1" applyAlignment="1">
      <alignment horizontal="center" vertical="center" shrinkToFit="1"/>
    </xf>
    <xf numFmtId="38" fontId="9" fillId="0" borderId="0" xfId="2" applyFont="1" applyAlignment="1">
      <alignment horizontal="right" vertical="center"/>
    </xf>
    <xf numFmtId="38" fontId="9" fillId="0" borderId="9" xfId="2" applyFont="1" applyBorder="1" applyAlignment="1">
      <alignment horizontal="right" vertical="center"/>
    </xf>
    <xf numFmtId="38" fontId="9" fillId="0" borderId="9" xfId="2" applyFont="1" applyFill="1" applyBorder="1" applyAlignment="1">
      <alignment horizontal="right" vertical="center"/>
    </xf>
    <xf numFmtId="38" fontId="9" fillId="0" borderId="57" xfId="2" applyFont="1" applyFill="1" applyBorder="1" applyAlignment="1">
      <alignment horizontal="right" vertical="center"/>
    </xf>
    <xf numFmtId="38" fontId="13" fillId="0" borderId="0" xfId="2" applyFont="1">
      <alignment vertical="center"/>
    </xf>
    <xf numFmtId="38" fontId="7" fillId="0" borderId="0" xfId="2" applyFont="1" applyAlignment="1">
      <alignment horizontal="left" vertical="center"/>
    </xf>
    <xf numFmtId="38" fontId="8" fillId="0" borderId="0" xfId="2" applyFont="1" applyAlignment="1">
      <alignment horizontal="left" vertical="center"/>
    </xf>
    <xf numFmtId="38" fontId="14" fillId="0" borderId="9" xfId="2" applyFont="1" applyBorder="1" applyAlignment="1">
      <alignment horizontal="left" vertical="center"/>
    </xf>
    <xf numFmtId="38" fontId="8" fillId="0" borderId="2" xfId="2" applyFont="1" applyBorder="1" applyAlignment="1">
      <alignment horizontal="center" vertical="center" wrapText="1"/>
    </xf>
    <xf numFmtId="38" fontId="16" fillId="0" borderId="68" xfId="2" applyFont="1" applyBorder="1">
      <alignment vertical="center"/>
    </xf>
    <xf numFmtId="38" fontId="18" fillId="2" borderId="9" xfId="2" applyFont="1" applyFill="1" applyBorder="1" applyAlignment="1">
      <alignment horizontal="left" vertical="center"/>
    </xf>
    <xf numFmtId="38" fontId="20" fillId="0" borderId="68" xfId="2" applyFont="1" applyBorder="1">
      <alignment vertical="center"/>
    </xf>
    <xf numFmtId="38" fontId="17" fillId="2" borderId="0" xfId="2" applyFont="1" applyFill="1">
      <alignment vertical="center"/>
    </xf>
    <xf numFmtId="38" fontId="17" fillId="2" borderId="9" xfId="2" applyFont="1" applyFill="1" applyBorder="1" applyAlignment="1">
      <alignment vertical="center" wrapText="1"/>
    </xf>
    <xf numFmtId="38" fontId="17" fillId="2" borderId="9" xfId="2" applyFont="1" applyFill="1" applyBorder="1" applyAlignment="1">
      <alignment vertical="center"/>
    </xf>
    <xf numFmtId="38" fontId="13" fillId="0" borderId="9" xfId="2" applyFont="1" applyFill="1" applyBorder="1" applyAlignment="1">
      <alignment vertical="center"/>
    </xf>
    <xf numFmtId="38" fontId="8" fillId="0" borderId="0" xfId="2" applyFont="1" applyAlignment="1">
      <alignment horizontal="left" vertical="center"/>
    </xf>
    <xf numFmtId="38" fontId="8" fillId="2" borderId="0" xfId="2" applyFont="1" applyFill="1" applyAlignment="1">
      <alignment horizontal="left" vertical="center"/>
    </xf>
    <xf numFmtId="38" fontId="8" fillId="0" borderId="41" xfId="2" applyFont="1" applyBorder="1" applyAlignment="1">
      <alignment horizontal="center" vertical="center" wrapText="1"/>
    </xf>
    <xf numFmtId="38" fontId="8" fillId="0" borderId="44" xfId="2" applyFont="1" applyBorder="1" applyAlignment="1">
      <alignment horizontal="center" vertical="center" wrapText="1"/>
    </xf>
    <xf numFmtId="38" fontId="8" fillId="0" borderId="55" xfId="2" applyFont="1" applyBorder="1" applyAlignment="1">
      <alignment horizontal="center" vertical="center" wrapText="1"/>
    </xf>
    <xf numFmtId="38" fontId="8" fillId="0" borderId="53" xfId="2" applyFont="1" applyBorder="1" applyAlignment="1">
      <alignment horizontal="center" vertical="center" wrapText="1"/>
    </xf>
    <xf numFmtId="38" fontId="8" fillId="0" borderId="54" xfId="2" applyFont="1" applyBorder="1" applyAlignment="1">
      <alignment horizontal="center" vertical="center" wrapText="1"/>
    </xf>
    <xf numFmtId="38" fontId="13" fillId="0" borderId="44" xfId="2" applyFont="1" applyFill="1" applyBorder="1" applyAlignment="1">
      <alignment horizontal="center" vertical="center" wrapText="1"/>
    </xf>
    <xf numFmtId="38" fontId="8" fillId="0" borderId="44" xfId="2" applyFont="1" applyFill="1" applyBorder="1" applyAlignment="1">
      <alignment horizontal="right" vertical="center" wrapText="1"/>
    </xf>
    <xf numFmtId="38" fontId="13" fillId="0" borderId="50" xfId="2" applyFont="1" applyFill="1" applyBorder="1" applyAlignment="1">
      <alignment horizontal="center" vertical="center" wrapText="1"/>
    </xf>
    <xf numFmtId="38" fontId="13" fillId="0" borderId="69" xfId="2" applyFont="1" applyFill="1" applyBorder="1" applyAlignment="1">
      <alignment horizontal="center" vertical="center" wrapText="1"/>
    </xf>
    <xf numFmtId="38" fontId="8" fillId="0" borderId="40" xfId="2" applyFont="1" applyBorder="1" applyAlignment="1">
      <alignment horizontal="center" vertical="center" wrapText="1"/>
    </xf>
    <xf numFmtId="38" fontId="8" fillId="0" borderId="43" xfId="2" applyFont="1" applyBorder="1" applyAlignment="1">
      <alignment horizontal="center" vertical="center" wrapText="1"/>
    </xf>
    <xf numFmtId="38" fontId="8" fillId="0" borderId="42" xfId="2" applyFont="1" applyBorder="1" applyAlignment="1">
      <alignment horizontal="center" vertical="center" wrapText="1"/>
    </xf>
    <xf numFmtId="38" fontId="8" fillId="0" borderId="45" xfId="2" applyFont="1" applyBorder="1" applyAlignment="1">
      <alignment horizontal="center" vertical="center" wrapText="1"/>
    </xf>
    <xf numFmtId="38" fontId="17" fillId="2" borderId="45" xfId="2" applyFont="1" applyFill="1" applyBorder="1" applyAlignment="1">
      <alignment horizontal="center" vertical="center" wrapText="1"/>
    </xf>
    <xf numFmtId="38" fontId="8" fillId="0" borderId="49" xfId="2" applyFont="1" applyBorder="1" applyAlignment="1">
      <alignment horizontal="center" vertical="center" wrapText="1"/>
    </xf>
    <xf numFmtId="38" fontId="8" fillId="0" borderId="46" xfId="2" applyFont="1" applyBorder="1" applyAlignment="1">
      <alignment horizontal="center" vertical="center" wrapText="1"/>
    </xf>
    <xf numFmtId="38" fontId="17" fillId="2" borderId="3" xfId="2" applyFont="1" applyFill="1" applyBorder="1" applyAlignment="1">
      <alignment horizontal="center" vertical="center"/>
    </xf>
    <xf numFmtId="38" fontId="17" fillId="2" borderId="4" xfId="2" applyFont="1" applyFill="1" applyBorder="1" applyAlignment="1">
      <alignment horizontal="center" vertical="center"/>
    </xf>
    <xf numFmtId="38" fontId="17" fillId="2" borderId="5" xfId="2" applyFont="1" applyFill="1" applyBorder="1" applyAlignment="1">
      <alignment horizontal="center" vertical="center"/>
    </xf>
    <xf numFmtId="38" fontId="17" fillId="2" borderId="6" xfId="2" applyFont="1" applyFill="1" applyBorder="1" applyAlignment="1">
      <alignment horizontal="center" vertical="center"/>
    </xf>
    <xf numFmtId="38" fontId="17" fillId="2" borderId="0" xfId="2" applyFont="1" applyFill="1" applyBorder="1" applyAlignment="1">
      <alignment horizontal="center" vertical="center"/>
    </xf>
    <xf numFmtId="38" fontId="17" fillId="2" borderId="1" xfId="2" applyFont="1" applyFill="1" applyBorder="1" applyAlignment="1">
      <alignment horizontal="center" vertical="center"/>
    </xf>
    <xf numFmtId="38" fontId="17" fillId="2" borderId="7" xfId="2" applyFont="1" applyFill="1" applyBorder="1" applyAlignment="1">
      <alignment horizontal="center" vertical="center"/>
    </xf>
    <xf numFmtId="38" fontId="17" fillId="2" borderId="2" xfId="2" applyFont="1" applyFill="1" applyBorder="1" applyAlignment="1">
      <alignment horizontal="center" vertical="center"/>
    </xf>
    <xf numFmtId="38" fontId="17" fillId="2" borderId="8" xfId="2" applyFont="1" applyFill="1" applyBorder="1" applyAlignment="1">
      <alignment horizontal="center" vertical="center"/>
    </xf>
    <xf numFmtId="38" fontId="17" fillId="2" borderId="41" xfId="2" applyFont="1" applyFill="1" applyBorder="1" applyAlignment="1">
      <alignment horizontal="center" vertical="center" wrapText="1"/>
    </xf>
    <xf numFmtId="38" fontId="17" fillId="2" borderId="42" xfId="2" applyFont="1" applyFill="1" applyBorder="1" applyAlignment="1">
      <alignment horizontal="center" vertical="center" wrapText="1"/>
    </xf>
    <xf numFmtId="38" fontId="17" fillId="2" borderId="44" xfId="2" applyFont="1" applyFill="1" applyBorder="1" applyAlignment="1">
      <alignment horizontal="center" vertical="center" wrapText="1"/>
    </xf>
    <xf numFmtId="38" fontId="17" fillId="2" borderId="47" xfId="2" applyFont="1" applyFill="1" applyBorder="1" applyAlignment="1">
      <alignment horizontal="center" vertical="center" wrapText="1"/>
    </xf>
    <xf numFmtId="38" fontId="17" fillId="2" borderId="48" xfId="2" applyFont="1" applyFill="1" applyBorder="1" applyAlignment="1">
      <alignment horizontal="center" vertical="center" wrapText="1"/>
    </xf>
    <xf numFmtId="38" fontId="13" fillId="0" borderId="44" xfId="2" applyFont="1" applyFill="1" applyBorder="1" applyAlignment="1">
      <alignment horizontal="center" vertical="center"/>
    </xf>
    <xf numFmtId="38" fontId="8" fillId="0" borderId="51" xfId="2" applyFont="1" applyBorder="1" applyAlignment="1">
      <alignment horizontal="center" vertical="center" wrapText="1"/>
    </xf>
    <xf numFmtId="38" fontId="8" fillId="0" borderId="52" xfId="2" applyFont="1" applyBorder="1" applyAlignment="1">
      <alignment horizontal="center" vertical="center" wrapText="1"/>
    </xf>
    <xf numFmtId="38" fontId="8" fillId="0" borderId="41" xfId="2" applyFont="1" applyBorder="1" applyAlignment="1">
      <alignment horizontal="right" vertical="center" wrapText="1"/>
    </xf>
    <xf numFmtId="38" fontId="8" fillId="0" borderId="47" xfId="2" applyFont="1" applyBorder="1" applyAlignment="1">
      <alignment horizontal="right" vertical="center" wrapText="1"/>
    </xf>
    <xf numFmtId="38" fontId="7" fillId="0" borderId="0" xfId="2" applyFont="1" applyAlignment="1">
      <alignment horizontal="left" vertical="center"/>
    </xf>
    <xf numFmtId="38" fontId="7" fillId="0" borderId="39" xfId="2" applyFont="1" applyBorder="1" applyAlignment="1">
      <alignment vertical="center" wrapText="1"/>
    </xf>
    <xf numFmtId="38" fontId="6" fillId="2" borderId="0" xfId="2" applyFont="1" applyFill="1" applyAlignment="1">
      <alignment horizontal="center" vertical="center"/>
    </xf>
    <xf numFmtId="38" fontId="5" fillId="2" borderId="3" xfId="2" applyFont="1" applyFill="1" applyBorder="1" applyAlignment="1">
      <alignment horizontal="center" vertical="center"/>
    </xf>
    <xf numFmtId="38" fontId="5" fillId="2" borderId="4" xfId="2" applyFont="1" applyFill="1" applyBorder="1" applyAlignment="1">
      <alignment horizontal="center" vertical="center"/>
    </xf>
    <xf numFmtId="38" fontId="5" fillId="2" borderId="5" xfId="2" applyFont="1" applyFill="1" applyBorder="1" applyAlignment="1">
      <alignment horizontal="center" vertical="center"/>
    </xf>
    <xf numFmtId="38" fontId="5" fillId="2" borderId="6" xfId="2" applyFont="1" applyFill="1" applyBorder="1" applyAlignment="1">
      <alignment horizontal="center" vertical="center"/>
    </xf>
    <xf numFmtId="38" fontId="5" fillId="2" borderId="0" xfId="2" applyFont="1" applyFill="1" applyBorder="1" applyAlignment="1">
      <alignment horizontal="center" vertical="center"/>
    </xf>
    <xf numFmtId="38" fontId="5" fillId="2" borderId="1" xfId="2" applyFont="1" applyFill="1" applyBorder="1" applyAlignment="1">
      <alignment horizontal="center" vertical="center"/>
    </xf>
    <xf numFmtId="38" fontId="5" fillId="2" borderId="7" xfId="2" applyFont="1" applyFill="1" applyBorder="1" applyAlignment="1">
      <alignment horizontal="center" vertical="center"/>
    </xf>
    <xf numFmtId="38" fontId="5" fillId="2" borderId="2" xfId="2" applyFont="1" applyFill="1" applyBorder="1" applyAlignment="1">
      <alignment horizontal="center" vertical="center"/>
    </xf>
    <xf numFmtId="38" fontId="5" fillId="2" borderId="8" xfId="2" applyFont="1" applyFill="1" applyBorder="1" applyAlignment="1">
      <alignment horizontal="center" vertical="center"/>
    </xf>
    <xf numFmtId="38" fontId="8" fillId="0" borderId="0" xfId="2" applyFont="1" applyAlignment="1">
      <alignment horizontal="left" vertical="center" wrapText="1"/>
    </xf>
    <xf numFmtId="38" fontId="9" fillId="0" borderId="61" xfId="2" applyFont="1" applyFill="1" applyBorder="1" applyAlignment="1">
      <alignment vertical="center"/>
    </xf>
    <xf numFmtId="38" fontId="9" fillId="0" borderId="9" xfId="2" applyFont="1" applyFill="1" applyBorder="1" applyAlignment="1">
      <alignment vertical="center"/>
    </xf>
    <xf numFmtId="38" fontId="9" fillId="0" borderId="3" xfId="2" applyFont="1" applyBorder="1" applyAlignment="1">
      <alignment horizontal="center" vertical="center"/>
    </xf>
    <xf numFmtId="38" fontId="9" fillId="0" borderId="63" xfId="2" applyFont="1" applyBorder="1" applyAlignment="1">
      <alignment horizontal="center" vertical="center"/>
    </xf>
    <xf numFmtId="38" fontId="9" fillId="0" borderId="64" xfId="2" applyFont="1" applyBorder="1" applyAlignment="1">
      <alignment horizontal="center" vertical="center"/>
    </xf>
    <xf numFmtId="38" fontId="9" fillId="0" borderId="20" xfId="2" applyFont="1" applyBorder="1" applyAlignment="1">
      <alignment horizontal="center" vertical="center"/>
    </xf>
    <xf numFmtId="38" fontId="10" fillId="0" borderId="2" xfId="2" applyFont="1" applyBorder="1" applyAlignment="1">
      <alignment horizontal="right" vertical="center"/>
    </xf>
    <xf numFmtId="38" fontId="19" fillId="2" borderId="37" xfId="2" applyFont="1" applyFill="1" applyBorder="1" applyAlignment="1">
      <alignment horizontal="center" vertical="center" wrapText="1"/>
    </xf>
    <xf numFmtId="38" fontId="19" fillId="2" borderId="36" xfId="2" applyFont="1" applyFill="1" applyBorder="1" applyAlignment="1">
      <alignment horizontal="center" vertical="center"/>
    </xf>
    <xf numFmtId="38" fontId="19" fillId="2" borderId="38" xfId="2" applyFont="1" applyFill="1" applyBorder="1" applyAlignment="1">
      <alignment horizontal="center" vertical="center"/>
    </xf>
    <xf numFmtId="38" fontId="11" fillId="0" borderId="0" xfId="2" applyFont="1" applyFill="1" applyAlignment="1">
      <alignment horizontal="center" vertical="center"/>
    </xf>
    <xf numFmtId="38" fontId="19" fillId="2" borderId="65" xfId="2" applyFont="1" applyFill="1" applyBorder="1" applyAlignment="1">
      <alignment horizontal="center" vertical="center"/>
    </xf>
    <xf numFmtId="38" fontId="9" fillId="0" borderId="66" xfId="2" applyFont="1" applyFill="1" applyBorder="1" applyAlignment="1">
      <alignment vertical="center"/>
    </xf>
    <xf numFmtId="38" fontId="9" fillId="0" borderId="12" xfId="2" applyFont="1" applyFill="1" applyBorder="1" applyAlignment="1">
      <alignment vertical="center"/>
    </xf>
    <xf numFmtId="38" fontId="9" fillId="0" borderId="60" xfId="2" applyFont="1" applyBorder="1" applyAlignment="1">
      <alignment horizontal="center" vertical="center"/>
    </xf>
    <xf numFmtId="38" fontId="9" fillId="0" borderId="56" xfId="2" applyFont="1" applyBorder="1" applyAlignment="1">
      <alignment horizontal="center" vertical="center"/>
    </xf>
    <xf numFmtId="38" fontId="9" fillId="0" borderId="9" xfId="2" applyFont="1" applyBorder="1" applyAlignment="1">
      <alignment horizontal="center" vertical="center"/>
    </xf>
    <xf numFmtId="38" fontId="9" fillId="0" borderId="58" xfId="2" applyFont="1" applyBorder="1" applyAlignment="1">
      <alignment horizontal="center" vertical="center"/>
    </xf>
    <xf numFmtId="38" fontId="9" fillId="0" borderId="9" xfId="2" applyFont="1" applyBorder="1" applyAlignment="1">
      <alignment vertical="center"/>
    </xf>
    <xf numFmtId="38" fontId="9" fillId="0" borderId="58" xfId="2" applyFont="1" applyBorder="1" applyAlignment="1">
      <alignment vertical="center"/>
    </xf>
    <xf numFmtId="38" fontId="9" fillId="0" borderId="10" xfId="2" applyFont="1" applyBorder="1" applyAlignment="1">
      <alignment vertical="center"/>
    </xf>
    <xf numFmtId="38" fontId="9" fillId="0" borderId="67" xfId="2" applyFont="1" applyBorder="1" applyAlignment="1">
      <alignment vertical="center"/>
    </xf>
    <xf numFmtId="38" fontId="9" fillId="0" borderId="57" xfId="2" applyFont="1" applyBorder="1" applyAlignment="1">
      <alignment vertical="center"/>
    </xf>
    <xf numFmtId="38" fontId="9" fillId="0" borderId="59" xfId="2" applyFont="1" applyBorder="1" applyAlignment="1">
      <alignment vertical="center"/>
    </xf>
    <xf numFmtId="38" fontId="9" fillId="0" borderId="58" xfId="2" applyFont="1" applyFill="1" applyBorder="1" applyAlignment="1">
      <alignment vertical="center"/>
    </xf>
    <xf numFmtId="38" fontId="9" fillId="2" borderId="9" xfId="2" applyFont="1" applyFill="1" applyBorder="1" applyAlignment="1">
      <alignment vertical="center"/>
    </xf>
    <xf numFmtId="38" fontId="9" fillId="2" borderId="58" xfId="2" applyFont="1" applyFill="1" applyBorder="1" applyAlignment="1">
      <alignment vertical="center"/>
    </xf>
    <xf numFmtId="38" fontId="9" fillId="0" borderId="61" xfId="2" applyFont="1" applyBorder="1" applyAlignment="1">
      <alignment horizontal="center" vertical="center" wrapText="1"/>
    </xf>
    <xf numFmtId="38" fontId="9" fillId="0" borderId="9" xfId="2" applyFont="1" applyBorder="1" applyAlignment="1">
      <alignment horizontal="center" vertical="center" wrapText="1"/>
    </xf>
    <xf numFmtId="38" fontId="9" fillId="0" borderId="61" xfId="2" applyFont="1" applyBorder="1" applyAlignment="1">
      <alignment horizontal="center" vertical="center"/>
    </xf>
    <xf numFmtId="38" fontId="9" fillId="0" borderId="12" xfId="2" applyFont="1" applyBorder="1" applyAlignment="1">
      <alignment vertical="center"/>
    </xf>
    <xf numFmtId="38" fontId="9" fillId="0" borderId="66" xfId="2" applyFont="1" applyBorder="1" applyAlignment="1">
      <alignment horizontal="center" vertical="center" wrapText="1"/>
    </xf>
    <xf numFmtId="38" fontId="9" fillId="0" borderId="11" xfId="2" applyFont="1" applyBorder="1" applyAlignment="1">
      <alignment horizontal="center" vertical="center" wrapText="1"/>
    </xf>
    <xf numFmtId="38" fontId="9" fillId="0" borderId="12" xfId="2" applyFont="1" applyBorder="1" applyAlignment="1">
      <alignment horizontal="center" vertical="center" wrapText="1"/>
    </xf>
    <xf numFmtId="38" fontId="9" fillId="0" borderId="62" xfId="2" applyFont="1" applyBorder="1" applyAlignment="1">
      <alignment horizontal="center" vertical="center" wrapText="1"/>
    </xf>
    <xf numFmtId="38" fontId="9" fillId="0" borderId="57" xfId="2" applyFont="1" applyBorder="1" applyAlignment="1">
      <alignment horizontal="center" vertical="center" wrapText="1"/>
    </xf>
    <xf numFmtId="38" fontId="7" fillId="0" borderId="10" xfId="2" applyFont="1" applyFill="1" applyBorder="1" applyAlignment="1">
      <alignment horizontal="right" vertical="center"/>
    </xf>
    <xf numFmtId="38" fontId="7" fillId="0" borderId="11" xfId="2" applyFont="1" applyFill="1" applyBorder="1" applyAlignment="1">
      <alignment horizontal="right" vertical="center"/>
    </xf>
    <xf numFmtId="38" fontId="7" fillId="0" borderId="12" xfId="2" applyFont="1" applyFill="1" applyBorder="1" applyAlignment="1">
      <alignment horizontal="right" vertical="center"/>
    </xf>
    <xf numFmtId="38" fontId="7" fillId="2" borderId="32" xfId="2" applyFont="1" applyFill="1" applyBorder="1" applyAlignment="1">
      <alignment horizontal="right" vertical="center"/>
    </xf>
    <xf numFmtId="38" fontId="7" fillId="2" borderId="33" xfId="2" applyFont="1" applyFill="1" applyBorder="1" applyAlignment="1">
      <alignment horizontal="right" vertical="center"/>
    </xf>
    <xf numFmtId="38" fontId="7" fillId="2" borderId="34" xfId="2" applyFont="1" applyFill="1" applyBorder="1" applyAlignment="1">
      <alignment horizontal="right" vertical="center"/>
    </xf>
    <xf numFmtId="38" fontId="7" fillId="0" borderId="25" xfId="2" applyFont="1" applyBorder="1" applyAlignment="1">
      <alignment horizontal="right" vertical="center"/>
    </xf>
    <xf numFmtId="38" fontId="7" fillId="0" borderId="21" xfId="2" applyFont="1" applyBorder="1" applyAlignment="1">
      <alignment horizontal="right" vertical="center"/>
    </xf>
    <xf numFmtId="38" fontId="7" fillId="0" borderId="35" xfId="2" applyFont="1" applyBorder="1" applyAlignment="1">
      <alignment horizontal="right" vertical="center"/>
    </xf>
    <xf numFmtId="38" fontId="6" fillId="0" borderId="0" xfId="2" applyFont="1" applyFill="1" applyAlignment="1">
      <alignment horizontal="center" vertical="center"/>
    </xf>
    <xf numFmtId="38" fontId="7" fillId="0" borderId="10" xfId="2" applyFont="1" applyBorder="1" applyAlignment="1">
      <alignment horizontal="center" vertical="center"/>
    </xf>
    <xf numFmtId="38" fontId="7" fillId="0" borderId="12" xfId="2" applyFont="1" applyBorder="1" applyAlignment="1">
      <alignment horizontal="center" vertical="center"/>
    </xf>
    <xf numFmtId="38" fontId="7" fillId="0" borderId="13" xfId="2" applyFont="1" applyBorder="1" applyAlignment="1">
      <alignment horizontal="center" vertical="center"/>
    </xf>
    <xf numFmtId="38" fontId="7" fillId="0" borderId="14" xfId="2" applyFont="1" applyBorder="1" applyAlignment="1">
      <alignment horizontal="center" vertical="center"/>
    </xf>
    <xf numFmtId="38" fontId="7" fillId="0" borderId="15" xfId="2" applyFont="1" applyBorder="1" applyAlignment="1">
      <alignment horizontal="center" vertical="center"/>
    </xf>
    <xf numFmtId="38" fontId="7" fillId="0" borderId="17" xfId="2" applyFont="1" applyBorder="1" applyAlignment="1">
      <alignment horizontal="center" vertical="center"/>
    </xf>
    <xf numFmtId="38" fontId="7" fillId="0" borderId="20" xfId="2" applyFont="1" applyBorder="1" applyAlignment="1">
      <alignment horizontal="center" vertical="center"/>
    </xf>
    <xf numFmtId="38" fontId="7" fillId="0" borderId="0" xfId="2" applyFont="1" applyAlignment="1">
      <alignment horizontal="right" vertical="center"/>
    </xf>
    <xf numFmtId="38" fontId="6" fillId="0" borderId="65" xfId="2" applyFont="1" applyBorder="1" applyAlignment="1">
      <alignment horizontal="center" vertical="center"/>
    </xf>
    <xf numFmtId="38" fontId="7" fillId="0" borderId="11" xfId="2" applyFont="1" applyBorder="1" applyAlignment="1">
      <alignment horizontal="center" vertical="center"/>
    </xf>
    <xf numFmtId="38" fontId="21" fillId="2" borderId="0" xfId="2" applyFont="1" applyFill="1" applyAlignment="1">
      <alignment horizontal="right" vertical="center"/>
    </xf>
    <xf numFmtId="38" fontId="7" fillId="0" borderId="10" xfId="2" applyFont="1" applyBorder="1" applyAlignment="1">
      <alignment horizontal="right" vertical="center"/>
    </xf>
    <xf numFmtId="38" fontId="7" fillId="0" borderId="11" xfId="2" applyFont="1" applyBorder="1" applyAlignment="1">
      <alignment horizontal="right" vertical="center"/>
    </xf>
    <xf numFmtId="38" fontId="7" fillId="0" borderId="12" xfId="2" applyFont="1" applyBorder="1" applyAlignment="1">
      <alignment horizontal="right" vertical="center"/>
    </xf>
    <xf numFmtId="38" fontId="7" fillId="0" borderId="16" xfId="2" applyFont="1" applyBorder="1" applyAlignment="1">
      <alignment horizontal="right" vertical="center"/>
    </xf>
    <xf numFmtId="38" fontId="7" fillId="0" borderId="18" xfId="2" applyFont="1" applyBorder="1" applyAlignment="1">
      <alignment horizontal="right" vertical="center"/>
    </xf>
    <xf numFmtId="38" fontId="7" fillId="0" borderId="19" xfId="2" applyFont="1" applyBorder="1" applyAlignment="1">
      <alignment horizontal="right" vertical="center"/>
    </xf>
    <xf numFmtId="38" fontId="7" fillId="0" borderId="22" xfId="2" applyFont="1" applyBorder="1" applyAlignment="1">
      <alignment horizontal="right" vertical="center"/>
    </xf>
    <xf numFmtId="38" fontId="7" fillId="0" borderId="29" xfId="2" applyFont="1" applyBorder="1" applyAlignment="1">
      <alignment horizontal="center" vertical="center"/>
    </xf>
    <xf numFmtId="38" fontId="7" fillId="0" borderId="30" xfId="2" applyFont="1" applyBorder="1" applyAlignment="1">
      <alignment horizontal="center" vertical="center"/>
    </xf>
    <xf numFmtId="38" fontId="7" fillId="0" borderId="31" xfId="2" applyFont="1" applyBorder="1" applyAlignment="1">
      <alignment horizontal="center" vertical="center"/>
    </xf>
    <xf numFmtId="38" fontId="7" fillId="0" borderId="26" xfId="2" applyFont="1" applyBorder="1" applyAlignment="1">
      <alignment horizontal="right" vertical="center"/>
    </xf>
    <xf numFmtId="38" fontId="7" fillId="0" borderId="27" xfId="2" applyFont="1" applyBorder="1" applyAlignment="1">
      <alignment horizontal="right" vertical="center"/>
    </xf>
    <xf numFmtId="38" fontId="7" fillId="0" borderId="28" xfId="2" applyFont="1" applyBorder="1" applyAlignment="1">
      <alignment horizontal="right" vertical="center"/>
    </xf>
    <xf numFmtId="38" fontId="7" fillId="0" borderId="11" xfId="2" applyFont="1" applyBorder="1" applyAlignment="1">
      <alignment horizontal="center" vertical="center" textRotation="255"/>
    </xf>
    <xf numFmtId="38" fontId="17" fillId="2" borderId="10" xfId="2" applyFont="1" applyFill="1" applyBorder="1" applyAlignment="1">
      <alignment horizontal="center" vertical="center"/>
    </xf>
    <xf numFmtId="38" fontId="17" fillId="2" borderId="11" xfId="2" applyFont="1" applyFill="1" applyBorder="1" applyAlignment="1">
      <alignment horizontal="center" vertical="center"/>
    </xf>
    <xf numFmtId="38" fontId="7" fillId="0" borderId="9" xfId="2" applyFont="1" applyFill="1" applyBorder="1" applyAlignment="1">
      <alignment horizontal="right" vertical="center"/>
    </xf>
    <xf numFmtId="38" fontId="17" fillId="2" borderId="9" xfId="2" applyFont="1" applyFill="1" applyBorder="1" applyAlignment="1">
      <alignment horizontal="right" vertical="center"/>
    </xf>
    <xf numFmtId="38" fontId="7" fillId="0" borderId="10" xfId="2" applyFont="1" applyBorder="1" applyAlignment="1">
      <alignment horizontal="left" vertical="center"/>
    </xf>
    <xf numFmtId="38" fontId="7" fillId="0" borderId="11" xfId="2" applyFont="1" applyBorder="1" applyAlignment="1">
      <alignment horizontal="left" vertical="center"/>
    </xf>
    <xf numFmtId="38" fontId="7" fillId="0" borderId="10" xfId="2" applyFont="1" applyBorder="1" applyAlignment="1">
      <alignment horizontal="left" vertical="center" wrapText="1"/>
    </xf>
    <xf numFmtId="38" fontId="7" fillId="0" borderId="11" xfId="2" applyFont="1" applyBorder="1" applyAlignment="1">
      <alignment horizontal="left" vertical="center" wrapText="1"/>
    </xf>
    <xf numFmtId="38" fontId="7" fillId="0" borderId="26" xfId="2" applyFont="1" applyBorder="1" applyAlignment="1">
      <alignment horizontal="center" vertical="center"/>
    </xf>
    <xf numFmtId="38" fontId="7" fillId="0" borderId="27" xfId="2" applyFont="1" applyBorder="1" applyAlignment="1">
      <alignment horizontal="center" vertical="center"/>
    </xf>
    <xf numFmtId="38" fontId="7" fillId="0" borderId="28" xfId="2" applyFont="1" applyBorder="1" applyAlignment="1">
      <alignment horizontal="center" vertical="center"/>
    </xf>
    <xf numFmtId="38" fontId="17" fillId="2" borderId="12" xfId="2" applyFont="1" applyFill="1" applyBorder="1" applyAlignment="1">
      <alignment horizontal="center" vertical="center"/>
    </xf>
    <xf numFmtId="38" fontId="7" fillId="0" borderId="12" xfId="2" applyFont="1" applyFill="1" applyBorder="1" applyAlignment="1">
      <alignment horizontal="center" vertical="center"/>
    </xf>
    <xf numFmtId="38" fontId="7" fillId="0" borderId="9" xfId="2" applyFont="1" applyFill="1" applyBorder="1" applyAlignment="1">
      <alignment horizontal="center" vertical="center"/>
    </xf>
    <xf numFmtId="38" fontId="17" fillId="2" borderId="12" xfId="2" applyFont="1" applyFill="1" applyBorder="1" applyAlignment="1">
      <alignment horizontal="right" vertical="center"/>
    </xf>
    <xf numFmtId="38" fontId="7" fillId="0" borderId="24" xfId="2" applyFont="1" applyBorder="1" applyAlignment="1">
      <alignment horizontal="right" vertical="center"/>
    </xf>
    <xf numFmtId="38" fontId="7" fillId="0" borderId="10" xfId="2" applyFont="1" applyBorder="1" applyAlignment="1">
      <alignment horizontal="center" vertical="center" textRotation="255"/>
    </xf>
    <xf numFmtId="38" fontId="7" fillId="0" borderId="9" xfId="2" applyFont="1" applyBorder="1" applyAlignment="1">
      <alignment horizontal="left" vertical="center" wrapText="1"/>
    </xf>
    <xf numFmtId="38" fontId="17" fillId="2" borderId="10" xfId="2" applyFont="1" applyFill="1" applyBorder="1" applyAlignment="1">
      <alignment horizontal="center" vertical="center" wrapText="1"/>
    </xf>
    <xf numFmtId="38" fontId="17" fillId="2" borderId="12" xfId="2" applyFont="1" applyFill="1" applyBorder="1" applyAlignment="1">
      <alignment horizontal="center" vertical="center" wrapText="1"/>
    </xf>
    <xf numFmtId="38" fontId="17" fillId="2" borderId="10" xfId="2" applyFont="1" applyFill="1" applyBorder="1" applyAlignment="1">
      <alignment horizontal="right" vertical="center"/>
    </xf>
    <xf numFmtId="38" fontId="7" fillId="0" borderId="32" xfId="2" applyFont="1" applyBorder="1" applyAlignment="1">
      <alignment horizontal="right" vertical="center"/>
    </xf>
    <xf numFmtId="38" fontId="7" fillId="0" borderId="34" xfId="2" applyFont="1" applyBorder="1" applyAlignment="1">
      <alignment horizontal="right" vertical="center"/>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xdr:col>
      <xdr:colOff>1571625</xdr:colOff>
      <xdr:row>56</xdr:row>
      <xdr:rowOff>15875</xdr:rowOff>
    </xdr:from>
    <xdr:to>
      <xdr:col>2</xdr:col>
      <xdr:colOff>412750</xdr:colOff>
      <xdr:row>57</xdr:row>
      <xdr:rowOff>15875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2301875" y="15478125"/>
          <a:ext cx="1095375" cy="238125"/>
        </a:xfrm>
        <a:prstGeom prst="ellipse">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absolute">
    <xdr:from>
      <xdr:col>2</xdr:col>
      <xdr:colOff>460375</xdr:colOff>
      <xdr:row>77</xdr:row>
      <xdr:rowOff>127000</xdr:rowOff>
    </xdr:from>
    <xdr:to>
      <xdr:col>4</xdr:col>
      <xdr:colOff>1825625</xdr:colOff>
      <xdr:row>79</xdr:row>
      <xdr:rowOff>95250</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444875" y="19621500"/>
          <a:ext cx="4984750" cy="381000"/>
        </a:xfrm>
        <a:prstGeom prst="ellipse">
          <a:avLst/>
        </a:prstGeom>
        <a:noFill/>
        <a:ln w="12700"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1238249</xdr:colOff>
      <xdr:row>12</xdr:row>
      <xdr:rowOff>63499</xdr:rowOff>
    </xdr:from>
    <xdr:to>
      <xdr:col>5</xdr:col>
      <xdr:colOff>1666875</xdr:colOff>
      <xdr:row>15</xdr:row>
      <xdr:rowOff>285750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222749" y="3032124"/>
          <a:ext cx="7270751"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赤文字の箇所を入力してください</a:t>
          </a:r>
          <a:endParaRPr kumimoji="1" lang="en-US" altLang="ja-JP" sz="1600">
            <a:solidFill>
              <a:srgbClr val="FF0000"/>
            </a:solidFill>
          </a:endParaRPr>
        </a:p>
        <a:p>
          <a:r>
            <a:rPr kumimoji="1" lang="ja-JP" altLang="en-US" sz="1600">
              <a:solidFill>
                <a:srgbClr val="FF0000"/>
              </a:solidFill>
            </a:rPr>
            <a:t>その他の箇所はシート名「初度設備」「その他の設備費」のセルを参照しています。</a:t>
          </a:r>
        </a:p>
      </xdr:txBody>
    </xdr:sp>
    <xdr:clientData/>
  </xdr:twoCellAnchor>
  <xdr:twoCellAnchor>
    <xdr:from>
      <xdr:col>4</xdr:col>
      <xdr:colOff>1254125</xdr:colOff>
      <xdr:row>7</xdr:row>
      <xdr:rowOff>174627</xdr:rowOff>
    </xdr:from>
    <xdr:to>
      <xdr:col>5</xdr:col>
      <xdr:colOff>460377</xdr:colOff>
      <xdr:row>12</xdr:row>
      <xdr:rowOff>63499</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4" idx="0"/>
        </xdr:cNvCxnSpPr>
      </xdr:nvCxnSpPr>
      <xdr:spPr>
        <a:xfrm flipV="1">
          <a:off x="7858125" y="2016127"/>
          <a:ext cx="2428877" cy="101599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1254125</xdr:colOff>
      <xdr:row>15</xdr:row>
      <xdr:rowOff>285750</xdr:rowOff>
    </xdr:from>
    <xdr:to>
      <xdr:col>5</xdr:col>
      <xdr:colOff>158750</xdr:colOff>
      <xdr:row>18</xdr:row>
      <xdr:rowOff>333375</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4" idx="2"/>
        </xdr:cNvCxnSpPr>
      </xdr:nvCxnSpPr>
      <xdr:spPr>
        <a:xfrm>
          <a:off x="7858125" y="3984625"/>
          <a:ext cx="2127250" cy="1016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1873250</xdr:colOff>
      <xdr:row>75</xdr:row>
      <xdr:rowOff>111126</xdr:rowOff>
    </xdr:from>
    <xdr:to>
      <xdr:col>5</xdr:col>
      <xdr:colOff>1968500</xdr:colOff>
      <xdr:row>78</xdr:row>
      <xdr:rowOff>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477250" y="19192876"/>
          <a:ext cx="33178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いずれかに〇を記入してください</a:t>
          </a:r>
        </a:p>
      </xdr:txBody>
    </xdr:sp>
    <xdr:clientData/>
  </xdr:twoCellAnchor>
  <xdr:twoCellAnchor>
    <xdr:from>
      <xdr:col>2</xdr:col>
      <xdr:colOff>412750</xdr:colOff>
      <xdr:row>51</xdr:row>
      <xdr:rowOff>200026</xdr:rowOff>
    </xdr:from>
    <xdr:to>
      <xdr:col>2</xdr:col>
      <xdr:colOff>2057400</xdr:colOff>
      <xdr:row>56</xdr:row>
      <xdr:rowOff>134938</xdr:rowOff>
    </xdr:to>
    <xdr:cxnSp macro="">
      <xdr:nvCxnSpPr>
        <xdr:cNvPr id="18" name="直線矢印コネクタ 17">
          <a:extLst>
            <a:ext uri="{FF2B5EF4-FFF2-40B4-BE49-F238E27FC236}">
              <a16:creationId xmlns:a16="http://schemas.microsoft.com/office/drawing/2014/main" id="{00000000-0008-0000-0100-000012000000}"/>
            </a:ext>
          </a:extLst>
        </xdr:cNvPr>
        <xdr:cNvCxnSpPr>
          <a:stCxn id="12" idx="1"/>
          <a:endCxn id="2" idx="6"/>
        </xdr:cNvCxnSpPr>
      </xdr:nvCxnSpPr>
      <xdr:spPr>
        <a:xfrm flipH="1">
          <a:off x="3397250" y="14693901"/>
          <a:ext cx="1644650" cy="90328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1095625</xdr:colOff>
      <xdr:row>76</xdr:row>
      <xdr:rowOff>174626</xdr:rowOff>
    </xdr:from>
    <xdr:to>
      <xdr:col>4</xdr:col>
      <xdr:colOff>1873250</xdr:colOff>
      <xdr:row>78</xdr:row>
      <xdr:rowOff>8171</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17" idx="1"/>
          <a:endCxn id="3" idx="7"/>
        </xdr:cNvCxnSpPr>
      </xdr:nvCxnSpPr>
      <xdr:spPr>
        <a:xfrm flipH="1">
          <a:off x="7699625" y="19431001"/>
          <a:ext cx="777625" cy="24629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2057400</xdr:colOff>
      <xdr:row>50</xdr:row>
      <xdr:rowOff>184151</xdr:rowOff>
    </xdr:from>
    <xdr:to>
      <xdr:col>4</xdr:col>
      <xdr:colOff>1755775</xdr:colOff>
      <xdr:row>53</xdr:row>
      <xdr:rowOff>41276</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041900" y="14455776"/>
          <a:ext cx="331787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こちらには〇を記入してください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163286</xdr:colOff>
      <xdr:row>3</xdr:row>
      <xdr:rowOff>13605</xdr:rowOff>
    </xdr:from>
    <xdr:to>
      <xdr:col>2</xdr:col>
      <xdr:colOff>1074964</xdr:colOff>
      <xdr:row>8</xdr:row>
      <xdr:rowOff>149678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98072" y="761998"/>
          <a:ext cx="2952749" cy="12382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solidFill>
                <a:srgbClr val="FF0000"/>
              </a:solidFill>
            </a:rPr>
            <a:t>様式２－２（初度設備）、</a:t>
          </a:r>
          <a:endParaRPr kumimoji="1" lang="en-US" altLang="ja-JP" sz="1600">
            <a:solidFill>
              <a:srgbClr val="FF0000"/>
            </a:solidFill>
          </a:endParaRPr>
        </a:p>
        <a:p>
          <a:pPr algn="l"/>
          <a:r>
            <a:rPr kumimoji="1" lang="ja-JP" altLang="en-US" sz="1600">
              <a:solidFill>
                <a:srgbClr val="FF0000"/>
              </a:solidFill>
            </a:rPr>
            <a:t>様式２－３（その他の設備費）、</a:t>
          </a:r>
          <a:endParaRPr kumimoji="1" lang="en-US" altLang="ja-JP" sz="1600">
            <a:solidFill>
              <a:srgbClr val="FF0000"/>
            </a:solidFill>
          </a:endParaRPr>
        </a:p>
        <a:p>
          <a:pPr algn="l"/>
          <a:r>
            <a:rPr kumimoji="1" lang="ja-JP" altLang="en-US" sz="1600">
              <a:solidFill>
                <a:srgbClr val="FF0000"/>
              </a:solidFill>
            </a:rPr>
            <a:t>それぞれの内容と</a:t>
          </a:r>
          <a:endParaRPr kumimoji="1" lang="en-US" altLang="ja-JP" sz="1600">
            <a:solidFill>
              <a:srgbClr val="FF0000"/>
            </a:solidFill>
          </a:endParaRPr>
        </a:p>
        <a:p>
          <a:pPr algn="l"/>
          <a:r>
            <a:rPr kumimoji="1" lang="ja-JP" altLang="en-US" sz="1600">
              <a:solidFill>
                <a:srgbClr val="FF0000"/>
              </a:solidFill>
            </a:rPr>
            <a:t>一致していますか？</a:t>
          </a:r>
          <a:endParaRPr kumimoji="1" lang="en-US" altLang="ja-JP" sz="1600">
            <a:solidFill>
              <a:srgbClr val="FF0000"/>
            </a:solidFill>
          </a:endParaRPr>
        </a:p>
        <a:p>
          <a:pPr algn="ctr"/>
          <a:endParaRPr kumimoji="1" lang="en-US" altLang="ja-JP" sz="1200">
            <a:solidFill>
              <a:schemeClr val="dk1"/>
            </a:solidFill>
          </a:endParaRPr>
        </a:p>
        <a:p>
          <a:endParaRPr kumimoji="1" lang="ja-JP" altLang="en-US" sz="1100"/>
        </a:p>
      </xdr:txBody>
    </xdr:sp>
    <xdr:clientData/>
  </xdr:twoCellAnchor>
  <xdr:twoCellAnchor>
    <xdr:from>
      <xdr:col>1</xdr:col>
      <xdr:colOff>1910442</xdr:colOff>
      <xdr:row>8</xdr:row>
      <xdr:rowOff>160565</xdr:rowOff>
    </xdr:from>
    <xdr:to>
      <xdr:col>2</xdr:col>
      <xdr:colOff>394607</xdr:colOff>
      <xdr:row>13</xdr:row>
      <xdr:rowOff>449036</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2645228" y="2011136"/>
          <a:ext cx="525236" cy="17852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1885949</xdr:colOff>
      <xdr:row>8</xdr:row>
      <xdr:rowOff>163286</xdr:rowOff>
    </xdr:from>
    <xdr:to>
      <xdr:col>2</xdr:col>
      <xdr:colOff>136072</xdr:colOff>
      <xdr:row>15</xdr:row>
      <xdr:rowOff>381000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2620735" y="2013857"/>
          <a:ext cx="291194" cy="263978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1466850</xdr:colOff>
      <xdr:row>6</xdr:row>
      <xdr:rowOff>323850</xdr:rowOff>
    </xdr:from>
    <xdr:to>
      <xdr:col>6</xdr:col>
      <xdr:colOff>1924050</xdr:colOff>
      <xdr:row>7</xdr:row>
      <xdr:rowOff>476250</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11" idx="3"/>
        </xdr:cNvCxnSpPr>
      </xdr:nvCxnSpPr>
      <xdr:spPr>
        <a:xfrm>
          <a:off x="8896350" y="3752850"/>
          <a:ext cx="457200" cy="7239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247650</xdr:colOff>
      <xdr:row>5</xdr:row>
      <xdr:rowOff>457200</xdr:rowOff>
    </xdr:from>
    <xdr:to>
      <xdr:col>6</xdr:col>
      <xdr:colOff>1466850</xdr:colOff>
      <xdr:row>7</xdr:row>
      <xdr:rowOff>304800</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6096000" y="3200400"/>
          <a:ext cx="2800350"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600">
              <a:solidFill>
                <a:srgbClr val="FF0000"/>
              </a:solidFill>
            </a:rPr>
            <a:t>「別紙参照」とした場合は、別紙として「内訳書」等を添付してください</a:t>
          </a:r>
          <a:endParaRPr kumimoji="1" lang="en-US" altLang="ja-JP" sz="1600">
            <a:solidFill>
              <a:srgbClr val="FF0000"/>
            </a:solidFill>
          </a:endParaRPr>
        </a:p>
        <a:p>
          <a:pPr algn="ctr"/>
          <a:endParaRPr kumimoji="1" lang="en-US" altLang="ja-JP" sz="1200">
            <a:solidFill>
              <a:schemeClr val="dk1"/>
            </a:solidFill>
          </a:endParaRPr>
        </a:p>
        <a:p>
          <a:endParaRPr kumimoji="1" lang="ja-JP" altLang="en-US" sz="1100"/>
        </a:p>
      </xdr:txBody>
    </xdr:sp>
    <xdr:clientData/>
  </xdr:twoCellAnchor>
  <xdr:twoCellAnchor>
    <xdr:from>
      <xdr:col>5</xdr:col>
      <xdr:colOff>1524000</xdr:colOff>
      <xdr:row>14</xdr:row>
      <xdr:rowOff>19050</xdr:rowOff>
    </xdr:from>
    <xdr:to>
      <xdr:col>6</xdr:col>
      <xdr:colOff>2743200</xdr:colOff>
      <xdr:row>14</xdr:row>
      <xdr:rowOff>419100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7372350" y="8991600"/>
          <a:ext cx="2800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内訳書を添付してください</a:t>
          </a:r>
          <a:endParaRPr kumimoji="1" lang="en-US" altLang="ja-JP" sz="1600">
            <a:solidFill>
              <a:srgbClr val="FF0000"/>
            </a:solidFill>
          </a:endParaRPr>
        </a:p>
        <a:p>
          <a:pPr algn="ctr"/>
          <a:endParaRPr kumimoji="1" lang="en-US" altLang="ja-JP" sz="1200">
            <a:solidFill>
              <a:schemeClr val="dk1"/>
            </a:solidFill>
          </a:endParaRPr>
        </a:p>
        <a:p>
          <a:endParaRPr kumimoji="1" lang="ja-JP" altLang="en-US" sz="1100"/>
        </a:p>
      </xdr:txBody>
    </xdr:sp>
    <xdr:clientData/>
  </xdr:twoCellAnchor>
  <xdr:twoCellAnchor>
    <xdr:from>
      <xdr:col>6</xdr:col>
      <xdr:colOff>1847850</xdr:colOff>
      <xdr:row>14</xdr:row>
      <xdr:rowOff>419100</xdr:rowOff>
    </xdr:from>
    <xdr:to>
      <xdr:col>6</xdr:col>
      <xdr:colOff>2705100</xdr:colOff>
      <xdr:row>15</xdr:row>
      <xdr:rowOff>19050</xdr:rowOff>
    </xdr:to>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flipH="1">
          <a:off x="9277350" y="9391650"/>
          <a:ext cx="857250" cy="1714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1485900</xdr:colOff>
      <xdr:row>3</xdr:row>
      <xdr:rowOff>38100</xdr:rowOff>
    </xdr:from>
    <xdr:to>
      <xdr:col>11</xdr:col>
      <xdr:colOff>438150</xdr:colOff>
      <xdr:row>4</xdr:row>
      <xdr:rowOff>171450</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4706600" y="1828800"/>
          <a:ext cx="30480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800">
              <a:solidFill>
                <a:srgbClr val="FF0000"/>
              </a:solidFill>
            </a:rPr>
            <a:t>支出見込額を記載</a:t>
          </a:r>
          <a:endParaRPr kumimoji="1" lang="en-US" altLang="ja-JP" sz="1800">
            <a:solidFill>
              <a:srgbClr val="FF0000"/>
            </a:solidFill>
          </a:endParaRPr>
        </a:p>
      </xdr:txBody>
    </xdr:sp>
    <xdr:clientData/>
  </xdr:twoCellAnchor>
  <xdr:twoCellAnchor>
    <xdr:from>
      <xdr:col>5</xdr:col>
      <xdr:colOff>95250</xdr:colOff>
      <xdr:row>15</xdr:row>
      <xdr:rowOff>381000</xdr:rowOff>
    </xdr:from>
    <xdr:to>
      <xdr:col>5</xdr:col>
      <xdr:colOff>476250</xdr:colOff>
      <xdr:row>15</xdr:row>
      <xdr:rowOff>1038225</xdr:rowOff>
    </xdr:to>
    <xdr:cxnSp macro="">
      <xdr:nvCxnSpPr>
        <xdr:cNvPr id="16" name="直線矢印コネクタ 15">
          <a:extLst>
            <a:ext uri="{FF2B5EF4-FFF2-40B4-BE49-F238E27FC236}">
              <a16:creationId xmlns:a16="http://schemas.microsoft.com/office/drawing/2014/main" id="{00000000-0008-0000-0400-000010000000}"/>
            </a:ext>
          </a:extLst>
        </xdr:cNvPr>
        <xdr:cNvCxnSpPr>
          <a:stCxn id="22" idx="3"/>
        </xdr:cNvCxnSpPr>
      </xdr:nvCxnSpPr>
      <xdr:spPr>
        <a:xfrm flipV="1">
          <a:off x="5943600" y="9925050"/>
          <a:ext cx="381000" cy="6572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1314450</xdr:colOff>
      <xdr:row>15</xdr:row>
      <xdr:rowOff>800100</xdr:rowOff>
    </xdr:from>
    <xdr:to>
      <xdr:col>5</xdr:col>
      <xdr:colOff>95250</xdr:colOff>
      <xdr:row>16</xdr:row>
      <xdr:rowOff>171450</xdr:rowOff>
    </xdr:to>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2952750" y="10344150"/>
          <a:ext cx="2990850"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支出見込額を記載</a:t>
          </a:r>
          <a:endParaRPr kumimoji="1" lang="en-US" altLang="ja-JP" sz="1400">
            <a:solidFill>
              <a:schemeClr val="dk1"/>
            </a:solidFill>
          </a:endParaRPr>
        </a:p>
        <a:p>
          <a:endParaRPr kumimoji="1" lang="ja-JP" altLang="en-US" sz="1200"/>
        </a:p>
      </xdr:txBody>
    </xdr:sp>
    <xdr:clientData/>
  </xdr:twoCellAnchor>
  <xdr:twoCellAnchor>
    <xdr:from>
      <xdr:col>8</xdr:col>
      <xdr:colOff>1543050</xdr:colOff>
      <xdr:row>3</xdr:row>
      <xdr:rowOff>342900</xdr:rowOff>
    </xdr:from>
    <xdr:to>
      <xdr:col>9</xdr:col>
      <xdr:colOff>1485900</xdr:colOff>
      <xdr:row>5</xdr:row>
      <xdr:rowOff>285750</xdr:rowOff>
    </xdr:to>
    <xdr:cxnSp macro="">
      <xdr:nvCxnSpPr>
        <xdr:cNvPr id="23" name="直線矢印コネクタ 22">
          <a:extLst>
            <a:ext uri="{FF2B5EF4-FFF2-40B4-BE49-F238E27FC236}">
              <a16:creationId xmlns:a16="http://schemas.microsoft.com/office/drawing/2014/main" id="{00000000-0008-0000-0400-000017000000}"/>
            </a:ext>
          </a:extLst>
        </xdr:cNvPr>
        <xdr:cNvCxnSpPr>
          <a:stCxn id="15" idx="1"/>
        </xdr:cNvCxnSpPr>
      </xdr:nvCxnSpPr>
      <xdr:spPr>
        <a:xfrm flipH="1">
          <a:off x="12744450" y="2133600"/>
          <a:ext cx="1962150" cy="89535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3:C6"/>
  <sheetViews>
    <sheetView tabSelected="1" workbookViewId="0">
      <selection activeCell="C3" sqref="C3"/>
    </sheetView>
  </sheetViews>
  <sheetFormatPr defaultRowHeight="13.5"/>
  <cols>
    <col min="1" max="1" width="5.875" customWidth="1"/>
    <col min="2" max="2" width="26.75" customWidth="1"/>
    <col min="3" max="3" width="45.125" customWidth="1"/>
  </cols>
  <sheetData>
    <row r="3" spans="2:3" ht="32.1" customHeight="1">
      <c r="B3" s="30" t="s">
        <v>19</v>
      </c>
      <c r="C3" s="33" t="s">
        <v>93</v>
      </c>
    </row>
    <row r="4" spans="2:3" ht="32.1" customHeight="1">
      <c r="B4" s="30" t="s">
        <v>20</v>
      </c>
      <c r="C4" s="33" t="s">
        <v>96</v>
      </c>
    </row>
    <row r="5" spans="2:3" ht="32.1" customHeight="1">
      <c r="B5" s="30" t="s">
        <v>21</v>
      </c>
      <c r="C5" s="33" t="s">
        <v>97</v>
      </c>
    </row>
    <row r="6" spans="2:3" ht="32.1" customHeight="1">
      <c r="B6" s="30" t="s">
        <v>22</v>
      </c>
      <c r="C6" s="33" t="s">
        <v>98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G79"/>
  <sheetViews>
    <sheetView view="pageBreakPreview" topLeftCell="A31" zoomScale="60" zoomScaleNormal="60" workbookViewId="0">
      <selection activeCell="A57" sqref="A57:XFD83"/>
    </sheetView>
  </sheetViews>
  <sheetFormatPr defaultRowHeight="14.25"/>
  <cols>
    <col min="1" max="1" width="9.625" style="1" customWidth="1"/>
    <col min="2" max="2" width="29.5" style="1" customWidth="1"/>
    <col min="3" max="3" width="28.875" style="1" customWidth="1"/>
    <col min="4" max="4" width="18.5" style="1" customWidth="1"/>
    <col min="5" max="5" width="42.25" style="1" customWidth="1"/>
    <col min="6" max="6" width="29.5" style="1" customWidth="1"/>
    <col min="7" max="7" width="9.5" style="1" customWidth="1"/>
    <col min="8" max="16384" width="9" style="1"/>
  </cols>
  <sheetData>
    <row r="1" spans="1:7" ht="25.5" customHeight="1" thickBot="1">
      <c r="A1" s="76" t="s">
        <v>76</v>
      </c>
      <c r="B1" s="76"/>
      <c r="F1" s="32" t="s">
        <v>92</v>
      </c>
    </row>
    <row r="2" spans="1:7" ht="25.5" customHeight="1">
      <c r="A2" s="28"/>
      <c r="B2" s="28"/>
    </row>
    <row r="3" spans="1:7" ht="21">
      <c r="A3" s="14"/>
      <c r="B3" s="78" t="s">
        <v>120</v>
      </c>
      <c r="C3" s="78"/>
      <c r="D3" s="78"/>
      <c r="E3" s="78"/>
      <c r="F3" s="78"/>
      <c r="G3" s="14"/>
    </row>
    <row r="4" spans="1:7" ht="18.75">
      <c r="A4" s="13"/>
      <c r="B4" s="13"/>
      <c r="C4" s="13"/>
      <c r="D4" s="13"/>
      <c r="E4" s="13"/>
      <c r="F4" s="13"/>
      <c r="G4" s="13"/>
    </row>
    <row r="5" spans="1:7" ht="19.5" thickBot="1">
      <c r="A5" s="2"/>
      <c r="B5" s="2"/>
      <c r="C5" s="2"/>
      <c r="D5" s="2"/>
      <c r="E5" s="2"/>
      <c r="F5" s="2"/>
      <c r="G5" s="2"/>
    </row>
    <row r="6" spans="1:7" ht="18" customHeight="1">
      <c r="A6" s="2"/>
      <c r="B6" s="50" t="s">
        <v>48</v>
      </c>
      <c r="C6" s="66" t="s">
        <v>93</v>
      </c>
      <c r="D6" s="66"/>
      <c r="E6" s="66"/>
      <c r="F6" s="67"/>
      <c r="G6" s="77"/>
    </row>
    <row r="7" spans="1:7" ht="18" customHeight="1">
      <c r="A7" s="2"/>
      <c r="B7" s="51"/>
      <c r="C7" s="68"/>
      <c r="D7" s="68"/>
      <c r="E7" s="68"/>
      <c r="F7" s="54"/>
      <c r="G7" s="77"/>
    </row>
    <row r="8" spans="1:7" ht="18" customHeight="1">
      <c r="A8" s="2"/>
      <c r="B8" s="51" t="s">
        <v>49</v>
      </c>
      <c r="C8" s="68" t="s">
        <v>94</v>
      </c>
      <c r="D8" s="68"/>
      <c r="E8" s="68"/>
      <c r="F8" s="54"/>
      <c r="G8" s="77"/>
    </row>
    <row r="9" spans="1:7" ht="18" customHeight="1">
      <c r="A9" s="2"/>
      <c r="B9" s="51"/>
      <c r="C9" s="68"/>
      <c r="D9" s="68"/>
      <c r="E9" s="68"/>
      <c r="F9" s="54"/>
      <c r="G9" s="77"/>
    </row>
    <row r="10" spans="1:7" ht="18" customHeight="1">
      <c r="A10" s="2"/>
      <c r="B10" s="51" t="s">
        <v>50</v>
      </c>
      <c r="C10" s="68" t="s">
        <v>95</v>
      </c>
      <c r="D10" s="68"/>
      <c r="E10" s="68"/>
      <c r="F10" s="54"/>
      <c r="G10" s="15"/>
    </row>
    <row r="11" spans="1:7" ht="18" customHeight="1" thickBot="1">
      <c r="A11" s="2"/>
      <c r="B11" s="56"/>
      <c r="C11" s="69"/>
      <c r="D11" s="69"/>
      <c r="E11" s="69"/>
      <c r="F11" s="70"/>
      <c r="G11" s="15"/>
    </row>
    <row r="12" spans="1:7" ht="18.75">
      <c r="A12" s="2"/>
      <c r="B12" s="2"/>
      <c r="C12" s="2"/>
      <c r="D12" s="2"/>
      <c r="E12" s="2"/>
      <c r="F12" s="2"/>
      <c r="G12" s="2"/>
    </row>
    <row r="13" spans="1:7" ht="19.5" customHeight="1">
      <c r="A13" s="2"/>
      <c r="B13" s="2"/>
      <c r="C13" s="2"/>
      <c r="D13" s="2"/>
      <c r="E13" s="2"/>
      <c r="F13" s="2"/>
      <c r="G13" s="2"/>
    </row>
    <row r="14" spans="1:7" ht="18.75">
      <c r="A14" s="2"/>
      <c r="B14" s="39" t="s">
        <v>62</v>
      </c>
      <c r="C14" s="39"/>
      <c r="D14" s="39"/>
      <c r="E14" s="39"/>
      <c r="F14" s="39"/>
      <c r="G14" s="2"/>
    </row>
    <row r="15" spans="1:7" ht="18.75">
      <c r="A15" s="2"/>
      <c r="B15" s="29"/>
      <c r="C15" s="29"/>
      <c r="D15" s="29"/>
      <c r="E15" s="29"/>
      <c r="F15" s="29"/>
      <c r="G15" s="2"/>
    </row>
    <row r="16" spans="1:7" ht="28.5" customHeight="1">
      <c r="A16" s="2"/>
      <c r="B16" s="29" t="s">
        <v>64</v>
      </c>
      <c r="C16" s="29"/>
      <c r="D16" s="29"/>
      <c r="E16" s="29"/>
      <c r="F16" s="29"/>
      <c r="G16" s="2"/>
    </row>
    <row r="17" spans="1:7" ht="29.25" customHeight="1" thickBot="1">
      <c r="A17" s="2"/>
      <c r="B17" s="29"/>
      <c r="C17" s="29"/>
      <c r="D17" s="29"/>
      <c r="E17" s="29"/>
      <c r="F17" s="16" t="s">
        <v>61</v>
      </c>
      <c r="G17" s="2"/>
    </row>
    <row r="18" spans="1:7" ht="18.75">
      <c r="A18" s="2"/>
      <c r="B18" s="50" t="s">
        <v>57</v>
      </c>
      <c r="C18" s="41" t="s">
        <v>63</v>
      </c>
      <c r="D18" s="41" t="s">
        <v>87</v>
      </c>
      <c r="E18" s="41" t="s">
        <v>58</v>
      </c>
      <c r="F18" s="52" t="s">
        <v>59</v>
      </c>
      <c r="G18" s="2"/>
    </row>
    <row r="19" spans="1:7" ht="27" customHeight="1">
      <c r="A19" s="2"/>
      <c r="B19" s="51"/>
      <c r="C19" s="42"/>
      <c r="D19" s="42"/>
      <c r="E19" s="42"/>
      <c r="F19" s="53"/>
      <c r="G19" s="2"/>
    </row>
    <row r="20" spans="1:7" ht="27.95" customHeight="1">
      <c r="A20" s="2"/>
      <c r="B20" s="51" t="s">
        <v>53</v>
      </c>
      <c r="C20" s="43"/>
      <c r="D20" s="43"/>
      <c r="E20" s="47">
        <f>初度設備!J21</f>
        <v>367884</v>
      </c>
      <c r="F20" s="54" t="s">
        <v>113</v>
      </c>
      <c r="G20" s="2"/>
    </row>
    <row r="21" spans="1:7" ht="27.95" customHeight="1">
      <c r="A21" s="2"/>
      <c r="B21" s="51"/>
      <c r="C21" s="43"/>
      <c r="D21" s="43"/>
      <c r="E21" s="47"/>
      <c r="F21" s="54"/>
      <c r="G21" s="2"/>
    </row>
    <row r="22" spans="1:7" ht="27.95" customHeight="1">
      <c r="A22" s="2"/>
      <c r="B22" s="51" t="s">
        <v>86</v>
      </c>
      <c r="C22" s="46" t="str">
        <f>その他の設備費!G7</f>
        <v>マスク（別紙参照）</v>
      </c>
      <c r="D22" s="46">
        <f>その他の設備費!H7</f>
        <v>100</v>
      </c>
      <c r="E22" s="47">
        <f>その他の設備費!J7</f>
        <v>360000</v>
      </c>
      <c r="F22" s="54" t="s">
        <v>107</v>
      </c>
      <c r="G22" s="2"/>
    </row>
    <row r="23" spans="1:7" ht="27.95" customHeight="1">
      <c r="A23" s="2"/>
      <c r="B23" s="51"/>
      <c r="C23" s="46"/>
      <c r="D23" s="46"/>
      <c r="E23" s="47"/>
      <c r="F23" s="54"/>
      <c r="G23" s="2"/>
    </row>
    <row r="24" spans="1:7" ht="27.95" customHeight="1">
      <c r="A24" s="2"/>
      <c r="B24" s="51" t="s">
        <v>54</v>
      </c>
      <c r="C24" s="71" t="str">
        <f>その他の設備費!G9</f>
        <v>㈱****  AA-123　</v>
      </c>
      <c r="D24" s="46">
        <f>その他の設備費!H9</f>
        <v>1</v>
      </c>
      <c r="E24" s="47">
        <f>その他の設備費!J9</f>
        <v>5500000</v>
      </c>
      <c r="F24" s="54" t="s">
        <v>108</v>
      </c>
      <c r="G24" s="2"/>
    </row>
    <row r="25" spans="1:7" ht="27.95" customHeight="1">
      <c r="A25" s="2"/>
      <c r="B25" s="51"/>
      <c r="C25" s="71"/>
      <c r="D25" s="46"/>
      <c r="E25" s="47"/>
      <c r="F25" s="54"/>
      <c r="G25" s="2"/>
    </row>
    <row r="26" spans="1:7" ht="30" customHeight="1">
      <c r="A26" s="2"/>
      <c r="B26" s="51" t="s">
        <v>55</v>
      </c>
      <c r="C26" s="48" t="str">
        <f>その他の設備費!G11</f>
        <v>㈱****　　BB-456</v>
      </c>
      <c r="D26" s="46">
        <f>その他の設備費!H11</f>
        <v>2</v>
      </c>
      <c r="E26" s="47">
        <f>その他の設備費!J11</f>
        <v>4278350</v>
      </c>
      <c r="F26" s="54" t="s">
        <v>108</v>
      </c>
      <c r="G26" s="2"/>
    </row>
    <row r="27" spans="1:7" ht="35.25" customHeight="1">
      <c r="A27" s="2"/>
      <c r="B27" s="51"/>
      <c r="C27" s="49"/>
      <c r="D27" s="46"/>
      <c r="E27" s="47"/>
      <c r="F27" s="54"/>
      <c r="G27" s="2"/>
    </row>
    <row r="28" spans="1:7" ht="27.95" customHeight="1">
      <c r="A28" s="2"/>
      <c r="B28" s="51" t="s">
        <v>88</v>
      </c>
      <c r="C28" s="48" t="str">
        <f>その他の設備費!G13</f>
        <v>㈱***  JYU-012</v>
      </c>
      <c r="D28" s="46">
        <f>その他の設備費!H13</f>
        <v>1</v>
      </c>
      <c r="E28" s="47">
        <f>その他の設備費!J13</f>
        <v>20999000</v>
      </c>
      <c r="F28" s="54" t="s">
        <v>108</v>
      </c>
      <c r="G28" s="2"/>
    </row>
    <row r="29" spans="1:7" ht="27.95" customHeight="1">
      <c r="A29" s="2"/>
      <c r="B29" s="51"/>
      <c r="C29" s="49"/>
      <c r="D29" s="46"/>
      <c r="E29" s="47"/>
      <c r="F29" s="54"/>
      <c r="G29" s="2"/>
    </row>
    <row r="30" spans="1:7" ht="27.95" customHeight="1">
      <c r="A30" s="2"/>
      <c r="B30" s="51" t="s">
        <v>56</v>
      </c>
      <c r="C30" s="48" t="str">
        <f>その他の設備費!G15</f>
        <v>ユニットハウス
（別紙参照）</v>
      </c>
      <c r="D30" s="46">
        <f>その他の設備費!H15</f>
        <v>6</v>
      </c>
      <c r="E30" s="47">
        <f>その他の設備費!J15</f>
        <v>6000000</v>
      </c>
      <c r="F30" s="54" t="s">
        <v>108</v>
      </c>
      <c r="G30" s="2"/>
    </row>
    <row r="31" spans="1:7" ht="27.95" customHeight="1" thickBot="1">
      <c r="A31" s="2"/>
      <c r="B31" s="55"/>
      <c r="C31" s="49"/>
      <c r="D31" s="46"/>
      <c r="E31" s="47"/>
      <c r="F31" s="54"/>
      <c r="G31" s="2"/>
    </row>
    <row r="32" spans="1:7" ht="27.95" customHeight="1">
      <c r="A32" s="2"/>
      <c r="B32" s="50" t="s">
        <v>60</v>
      </c>
      <c r="C32" s="72"/>
      <c r="D32" s="72"/>
      <c r="E32" s="74">
        <f>SUM(E20:E31)</f>
        <v>37505234</v>
      </c>
      <c r="F32" s="44"/>
      <c r="G32" s="2"/>
    </row>
    <row r="33" spans="1:7" ht="27.95" customHeight="1" thickBot="1">
      <c r="A33" s="2"/>
      <c r="B33" s="56"/>
      <c r="C33" s="73"/>
      <c r="D33" s="73"/>
      <c r="E33" s="75"/>
      <c r="F33" s="45"/>
      <c r="G33" s="2"/>
    </row>
    <row r="34" spans="1:7" ht="26.25" customHeight="1">
      <c r="A34" s="2"/>
      <c r="B34" s="17"/>
      <c r="C34" s="17"/>
      <c r="D34" s="17"/>
      <c r="E34" s="17"/>
      <c r="F34" s="2"/>
      <c r="G34" s="2"/>
    </row>
    <row r="35" spans="1:7" ht="24" customHeight="1">
      <c r="A35" s="2"/>
      <c r="B35" s="29" t="s">
        <v>65</v>
      </c>
      <c r="C35" s="29"/>
      <c r="D35" s="29"/>
      <c r="E35" s="29"/>
      <c r="F35" s="2"/>
      <c r="G35" s="2"/>
    </row>
    <row r="36" spans="1:7" ht="19.5" thickBot="1">
      <c r="A36" s="2"/>
      <c r="B36" s="17"/>
      <c r="C36" s="17"/>
      <c r="D36" s="17"/>
      <c r="E36" s="17"/>
      <c r="F36" s="2"/>
      <c r="G36" s="2"/>
    </row>
    <row r="37" spans="1:7" ht="18.75">
      <c r="A37" s="2"/>
      <c r="B37" s="57" t="s">
        <v>118</v>
      </c>
      <c r="C37" s="58"/>
      <c r="D37" s="58"/>
      <c r="E37" s="58"/>
      <c r="F37" s="59"/>
      <c r="G37" s="2"/>
    </row>
    <row r="38" spans="1:7" ht="18.75">
      <c r="A38" s="2"/>
      <c r="B38" s="60"/>
      <c r="C38" s="61"/>
      <c r="D38" s="61"/>
      <c r="E38" s="61"/>
      <c r="F38" s="62"/>
      <c r="G38" s="2"/>
    </row>
    <row r="39" spans="1:7" ht="18.75">
      <c r="A39" s="2"/>
      <c r="B39" s="60"/>
      <c r="C39" s="61"/>
      <c r="D39" s="61"/>
      <c r="E39" s="61"/>
      <c r="F39" s="62"/>
      <c r="G39" s="2"/>
    </row>
    <row r="40" spans="1:7" ht="18.75">
      <c r="A40" s="2"/>
      <c r="B40" s="60"/>
      <c r="C40" s="61"/>
      <c r="D40" s="61"/>
      <c r="E40" s="61"/>
      <c r="F40" s="62"/>
      <c r="G40" s="2"/>
    </row>
    <row r="41" spans="1:7" ht="18.75">
      <c r="A41" s="2"/>
      <c r="B41" s="60"/>
      <c r="C41" s="61"/>
      <c r="D41" s="61"/>
      <c r="E41" s="61"/>
      <c r="F41" s="62"/>
      <c r="G41" s="2"/>
    </row>
    <row r="42" spans="1:7" ht="18.75">
      <c r="A42" s="2"/>
      <c r="B42" s="60"/>
      <c r="C42" s="61"/>
      <c r="D42" s="61"/>
      <c r="E42" s="61"/>
      <c r="F42" s="62"/>
      <c r="G42" s="2"/>
    </row>
    <row r="43" spans="1:7" ht="18.75">
      <c r="A43" s="2"/>
      <c r="B43" s="60"/>
      <c r="C43" s="61"/>
      <c r="D43" s="61"/>
      <c r="E43" s="61"/>
      <c r="F43" s="62"/>
      <c r="G43" s="2"/>
    </row>
    <row r="44" spans="1:7" ht="18.75">
      <c r="A44" s="2"/>
      <c r="B44" s="60"/>
      <c r="C44" s="61"/>
      <c r="D44" s="61"/>
      <c r="E44" s="61"/>
      <c r="F44" s="62"/>
      <c r="G44" s="2"/>
    </row>
    <row r="45" spans="1:7" ht="18.75">
      <c r="A45" s="2"/>
      <c r="B45" s="60"/>
      <c r="C45" s="61"/>
      <c r="D45" s="61"/>
      <c r="E45" s="61"/>
      <c r="F45" s="62"/>
      <c r="G45" s="2"/>
    </row>
    <row r="46" spans="1:7" ht="18.75">
      <c r="A46" s="2"/>
      <c r="B46" s="60"/>
      <c r="C46" s="61"/>
      <c r="D46" s="61"/>
      <c r="E46" s="61"/>
      <c r="F46" s="62"/>
      <c r="G46" s="2"/>
    </row>
    <row r="47" spans="1:7" ht="19.5" thickBot="1">
      <c r="A47" s="2"/>
      <c r="B47" s="63"/>
      <c r="C47" s="64"/>
      <c r="D47" s="64"/>
      <c r="E47" s="64"/>
      <c r="F47" s="65"/>
      <c r="G47" s="2"/>
    </row>
    <row r="48" spans="1:7" ht="24" customHeight="1">
      <c r="A48" s="2"/>
      <c r="B48" s="2"/>
      <c r="C48" s="2"/>
      <c r="D48" s="2"/>
      <c r="E48" s="2"/>
      <c r="F48" s="2"/>
      <c r="G48" s="2"/>
    </row>
    <row r="49" spans="1:7" ht="20.25" customHeight="1">
      <c r="A49" s="2"/>
      <c r="B49" s="17" t="s">
        <v>66</v>
      </c>
      <c r="C49" s="17"/>
      <c r="D49" s="17"/>
      <c r="E49" s="17"/>
      <c r="F49" s="2"/>
      <c r="G49" s="2"/>
    </row>
    <row r="50" spans="1:7" ht="12" customHeight="1">
      <c r="A50" s="2"/>
      <c r="B50" s="17"/>
      <c r="C50" s="17"/>
      <c r="D50" s="17"/>
      <c r="E50" s="17"/>
      <c r="F50" s="2"/>
      <c r="G50" s="2"/>
    </row>
    <row r="51" spans="1:7" ht="18" customHeight="1">
      <c r="A51" s="2"/>
      <c r="B51" s="39" t="s">
        <v>51</v>
      </c>
      <c r="C51" s="39"/>
      <c r="D51" s="39"/>
      <c r="E51" s="39"/>
      <c r="F51" s="39"/>
      <c r="G51" s="2"/>
    </row>
    <row r="52" spans="1:7" ht="18" customHeight="1">
      <c r="A52" s="2"/>
      <c r="B52" s="39" t="s">
        <v>52</v>
      </c>
      <c r="C52" s="39"/>
      <c r="D52" s="39"/>
      <c r="E52" s="39"/>
      <c r="F52" s="39"/>
      <c r="G52" s="2"/>
    </row>
    <row r="55" spans="1:7" ht="18.75">
      <c r="B55" s="39" t="s">
        <v>85</v>
      </c>
      <c r="C55" s="39"/>
      <c r="D55" s="39"/>
      <c r="E55" s="39"/>
      <c r="F55" s="39"/>
    </row>
    <row r="56" spans="1:7" ht="12" customHeight="1">
      <c r="B56" s="29"/>
      <c r="C56" s="29"/>
      <c r="D56" s="29"/>
      <c r="E56" s="29"/>
      <c r="F56" s="29"/>
    </row>
    <row r="57" spans="1:7" ht="18.75">
      <c r="B57" s="40" t="s">
        <v>82</v>
      </c>
      <c r="C57" s="40"/>
      <c r="D57" s="40"/>
      <c r="E57" s="40"/>
      <c r="F57" s="40"/>
    </row>
    <row r="58" spans="1:7" ht="18.75">
      <c r="B58" s="39" t="s">
        <v>81</v>
      </c>
      <c r="C58" s="39"/>
      <c r="D58" s="39"/>
      <c r="E58" s="39"/>
      <c r="F58" s="39"/>
    </row>
    <row r="59" spans="1:7" ht="18.75" customHeight="1">
      <c r="B59" s="88" t="s">
        <v>89</v>
      </c>
      <c r="C59" s="88"/>
      <c r="D59" s="88"/>
      <c r="E59" s="88"/>
      <c r="F59" s="88"/>
    </row>
    <row r="60" spans="1:7" ht="15" customHeight="1">
      <c r="B60" s="88"/>
      <c r="C60" s="88"/>
      <c r="D60" s="88"/>
      <c r="E60" s="88"/>
      <c r="F60" s="88"/>
    </row>
    <row r="61" spans="1:7" ht="14.25" customHeight="1">
      <c r="B61" s="88"/>
      <c r="C61" s="88"/>
      <c r="D61" s="88"/>
      <c r="E61" s="88"/>
      <c r="F61" s="88"/>
    </row>
    <row r="62" spans="1:7" ht="19.5" thickBot="1">
      <c r="B62" s="31"/>
      <c r="C62" s="31"/>
      <c r="D62" s="31"/>
      <c r="E62" s="31"/>
      <c r="F62" s="31"/>
    </row>
    <row r="63" spans="1:7">
      <c r="B63" s="79"/>
      <c r="C63" s="80"/>
      <c r="D63" s="80"/>
      <c r="E63" s="80"/>
      <c r="F63" s="81"/>
    </row>
    <row r="64" spans="1:7">
      <c r="B64" s="82"/>
      <c r="C64" s="83"/>
      <c r="D64" s="83"/>
      <c r="E64" s="83"/>
      <c r="F64" s="84"/>
    </row>
    <row r="65" spans="2:6">
      <c r="B65" s="82"/>
      <c r="C65" s="83"/>
      <c r="D65" s="83"/>
      <c r="E65" s="83"/>
      <c r="F65" s="84"/>
    </row>
    <row r="66" spans="2:6">
      <c r="B66" s="82"/>
      <c r="C66" s="83"/>
      <c r="D66" s="83"/>
      <c r="E66" s="83"/>
      <c r="F66" s="84"/>
    </row>
    <row r="67" spans="2:6">
      <c r="B67" s="82"/>
      <c r="C67" s="83"/>
      <c r="D67" s="83"/>
      <c r="E67" s="83"/>
      <c r="F67" s="84"/>
    </row>
    <row r="68" spans="2:6">
      <c r="B68" s="82"/>
      <c r="C68" s="83"/>
      <c r="D68" s="83"/>
      <c r="E68" s="83"/>
      <c r="F68" s="84"/>
    </row>
    <row r="69" spans="2:6">
      <c r="B69" s="82"/>
      <c r="C69" s="83"/>
      <c r="D69" s="83"/>
      <c r="E69" s="83"/>
      <c r="F69" s="84"/>
    </row>
    <row r="70" spans="2:6">
      <c r="B70" s="82"/>
      <c r="C70" s="83"/>
      <c r="D70" s="83"/>
      <c r="E70" s="83"/>
      <c r="F70" s="84"/>
    </row>
    <row r="71" spans="2:6">
      <c r="B71" s="82"/>
      <c r="C71" s="83"/>
      <c r="D71" s="83"/>
      <c r="E71" s="83"/>
      <c r="F71" s="84"/>
    </row>
    <row r="72" spans="2:6">
      <c r="B72" s="82"/>
      <c r="C72" s="83"/>
      <c r="D72" s="83"/>
      <c r="E72" s="83"/>
      <c r="F72" s="84"/>
    </row>
    <row r="73" spans="2:6">
      <c r="B73" s="82"/>
      <c r="C73" s="83"/>
      <c r="D73" s="83"/>
      <c r="E73" s="83"/>
      <c r="F73" s="84"/>
    </row>
    <row r="74" spans="2:6" ht="15" thickBot="1">
      <c r="B74" s="85"/>
      <c r="C74" s="86"/>
      <c r="D74" s="86"/>
      <c r="E74" s="86"/>
      <c r="F74" s="87"/>
    </row>
    <row r="77" spans="2:6" ht="18.75">
      <c r="B77" s="39" t="s">
        <v>83</v>
      </c>
      <c r="C77" s="39"/>
      <c r="D77" s="39"/>
      <c r="E77" s="39"/>
      <c r="F77" s="39"/>
    </row>
    <row r="79" spans="2:6" ht="18.75">
      <c r="B79" s="40" t="s">
        <v>84</v>
      </c>
      <c r="C79" s="40"/>
      <c r="D79" s="40"/>
      <c r="E79" s="40"/>
      <c r="F79" s="40"/>
    </row>
  </sheetData>
  <mergeCells count="61">
    <mergeCell ref="B57:F57"/>
    <mergeCell ref="B58:F58"/>
    <mergeCell ref="B55:F55"/>
    <mergeCell ref="B63:F74"/>
    <mergeCell ref="B59:F61"/>
    <mergeCell ref="A1:B1"/>
    <mergeCell ref="G6:G7"/>
    <mergeCell ref="G8:G9"/>
    <mergeCell ref="B6:B7"/>
    <mergeCell ref="B8:B9"/>
    <mergeCell ref="B3:F3"/>
    <mergeCell ref="B10:B11"/>
    <mergeCell ref="B37:F47"/>
    <mergeCell ref="B14:F14"/>
    <mergeCell ref="C6:F7"/>
    <mergeCell ref="C8:F9"/>
    <mergeCell ref="C10:F11"/>
    <mergeCell ref="C28:C29"/>
    <mergeCell ref="E20:E21"/>
    <mergeCell ref="C24:C25"/>
    <mergeCell ref="D24:D25"/>
    <mergeCell ref="E24:E25"/>
    <mergeCell ref="B26:B27"/>
    <mergeCell ref="B32:B33"/>
    <mergeCell ref="C32:C33"/>
    <mergeCell ref="D32:D33"/>
    <mergeCell ref="E32:E33"/>
    <mergeCell ref="F26:F27"/>
    <mergeCell ref="B28:B29"/>
    <mergeCell ref="F28:F29"/>
    <mergeCell ref="B30:B31"/>
    <mergeCell ref="F30:F31"/>
    <mergeCell ref="D26:D27"/>
    <mergeCell ref="E26:E27"/>
    <mergeCell ref="C26:C27"/>
    <mergeCell ref="F18:F19"/>
    <mergeCell ref="B20:B21"/>
    <mergeCell ref="F20:F21"/>
    <mergeCell ref="B24:B25"/>
    <mergeCell ref="F24:F25"/>
    <mergeCell ref="B22:B23"/>
    <mergeCell ref="C22:C23"/>
    <mergeCell ref="D22:D23"/>
    <mergeCell ref="E22:E23"/>
    <mergeCell ref="F22:F23"/>
    <mergeCell ref="B77:F77"/>
    <mergeCell ref="B79:F79"/>
    <mergeCell ref="C18:C19"/>
    <mergeCell ref="D18:D19"/>
    <mergeCell ref="E18:E19"/>
    <mergeCell ref="C20:C21"/>
    <mergeCell ref="D20:D21"/>
    <mergeCell ref="F32:F33"/>
    <mergeCell ref="D28:D29"/>
    <mergeCell ref="E28:E29"/>
    <mergeCell ref="C30:C31"/>
    <mergeCell ref="D30:D31"/>
    <mergeCell ref="E30:E31"/>
    <mergeCell ref="B51:F51"/>
    <mergeCell ref="B52:F52"/>
    <mergeCell ref="B18:B19"/>
  </mergeCells>
  <phoneticPr fontId="1"/>
  <pageMargins left="0.70866141732283472" right="0.70866141732283472" top="0.74803149606299213" bottom="0.74803149606299213" header="0.31496062992125984" footer="0.31496062992125984"/>
  <pageSetup paperSize="9" scale="47"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M25"/>
  <sheetViews>
    <sheetView topLeftCell="B1" zoomScale="70" zoomScaleNormal="70" workbookViewId="0">
      <selection activeCell="C3" sqref="C3"/>
    </sheetView>
  </sheetViews>
  <sheetFormatPr defaultRowHeight="13.5"/>
  <cols>
    <col min="1" max="1" width="9.625" style="19" customWidth="1"/>
    <col min="2" max="2" width="26.75" style="19" customWidth="1"/>
    <col min="3" max="13" width="15.625" style="19" customWidth="1"/>
    <col min="14" max="258" width="9" style="19"/>
    <col min="259" max="259" width="22.625" style="19" customWidth="1"/>
    <col min="260" max="269" width="12.625" style="19" customWidth="1"/>
    <col min="270" max="514" width="9" style="19"/>
    <col min="515" max="515" width="22.625" style="19" customWidth="1"/>
    <col min="516" max="525" width="12.625" style="19" customWidth="1"/>
    <col min="526" max="770" width="9" style="19"/>
    <col min="771" max="771" width="22.625" style="19" customWidth="1"/>
    <col min="772" max="781" width="12.625" style="19" customWidth="1"/>
    <col min="782" max="1026" width="9" style="19"/>
    <col min="1027" max="1027" width="22.625" style="19" customWidth="1"/>
    <col min="1028" max="1037" width="12.625" style="19" customWidth="1"/>
    <col min="1038" max="1282" width="9" style="19"/>
    <col min="1283" max="1283" width="22.625" style="19" customWidth="1"/>
    <col min="1284" max="1293" width="12.625" style="19" customWidth="1"/>
    <col min="1294" max="1538" width="9" style="19"/>
    <col min="1539" max="1539" width="22.625" style="19" customWidth="1"/>
    <col min="1540" max="1549" width="12.625" style="19" customWidth="1"/>
    <col min="1550" max="1794" width="9" style="19"/>
    <col min="1795" max="1795" width="22.625" style="19" customWidth="1"/>
    <col min="1796" max="1805" width="12.625" style="19" customWidth="1"/>
    <col min="1806" max="2050" width="9" style="19"/>
    <col min="2051" max="2051" width="22.625" style="19" customWidth="1"/>
    <col min="2052" max="2061" width="12.625" style="19" customWidth="1"/>
    <col min="2062" max="2306" width="9" style="19"/>
    <col min="2307" max="2307" width="22.625" style="19" customWidth="1"/>
    <col min="2308" max="2317" width="12.625" style="19" customWidth="1"/>
    <col min="2318" max="2562" width="9" style="19"/>
    <col min="2563" max="2563" width="22.625" style="19" customWidth="1"/>
    <col min="2564" max="2573" width="12.625" style="19" customWidth="1"/>
    <col min="2574" max="2818" width="9" style="19"/>
    <col min="2819" max="2819" width="22.625" style="19" customWidth="1"/>
    <col min="2820" max="2829" width="12.625" style="19" customWidth="1"/>
    <col min="2830" max="3074" width="9" style="19"/>
    <col min="3075" max="3075" width="22.625" style="19" customWidth="1"/>
    <col min="3076" max="3085" width="12.625" style="19" customWidth="1"/>
    <col min="3086" max="3330" width="9" style="19"/>
    <col min="3331" max="3331" width="22.625" style="19" customWidth="1"/>
    <col min="3332" max="3341" width="12.625" style="19" customWidth="1"/>
    <col min="3342" max="3586" width="9" style="19"/>
    <col min="3587" max="3587" width="22.625" style="19" customWidth="1"/>
    <col min="3588" max="3597" width="12.625" style="19" customWidth="1"/>
    <col min="3598" max="3842" width="9" style="19"/>
    <col min="3843" max="3843" width="22.625" style="19" customWidth="1"/>
    <col min="3844" max="3853" width="12.625" style="19" customWidth="1"/>
    <col min="3854" max="4098" width="9" style="19"/>
    <col min="4099" max="4099" width="22.625" style="19" customWidth="1"/>
    <col min="4100" max="4109" width="12.625" style="19" customWidth="1"/>
    <col min="4110" max="4354" width="9" style="19"/>
    <col min="4355" max="4355" width="22.625" style="19" customWidth="1"/>
    <col min="4356" max="4365" width="12.625" style="19" customWidth="1"/>
    <col min="4366" max="4610" width="9" style="19"/>
    <col min="4611" max="4611" width="22.625" style="19" customWidth="1"/>
    <col min="4612" max="4621" width="12.625" style="19" customWidth="1"/>
    <col min="4622" max="4866" width="9" style="19"/>
    <col min="4867" max="4867" width="22.625" style="19" customWidth="1"/>
    <col min="4868" max="4877" width="12.625" style="19" customWidth="1"/>
    <col min="4878" max="5122" width="9" style="19"/>
    <col min="5123" max="5123" width="22.625" style="19" customWidth="1"/>
    <col min="5124" max="5133" width="12.625" style="19" customWidth="1"/>
    <col min="5134" max="5378" width="9" style="19"/>
    <col min="5379" max="5379" width="22.625" style="19" customWidth="1"/>
    <col min="5380" max="5389" width="12.625" style="19" customWidth="1"/>
    <col min="5390" max="5634" width="9" style="19"/>
    <col min="5635" max="5635" width="22.625" style="19" customWidth="1"/>
    <col min="5636" max="5645" width="12.625" style="19" customWidth="1"/>
    <col min="5646" max="5890" width="9" style="19"/>
    <col min="5891" max="5891" width="22.625" style="19" customWidth="1"/>
    <col min="5892" max="5901" width="12.625" style="19" customWidth="1"/>
    <col min="5902" max="6146" width="9" style="19"/>
    <col min="6147" max="6147" width="22.625" style="19" customWidth="1"/>
    <col min="6148" max="6157" width="12.625" style="19" customWidth="1"/>
    <col min="6158" max="6402" width="9" style="19"/>
    <col min="6403" max="6403" width="22.625" style="19" customWidth="1"/>
    <col min="6404" max="6413" width="12.625" style="19" customWidth="1"/>
    <col min="6414" max="6658" width="9" style="19"/>
    <col min="6659" max="6659" width="22.625" style="19" customWidth="1"/>
    <col min="6660" max="6669" width="12.625" style="19" customWidth="1"/>
    <col min="6670" max="6914" width="9" style="19"/>
    <col min="6915" max="6915" width="22.625" style="19" customWidth="1"/>
    <col min="6916" max="6925" width="12.625" style="19" customWidth="1"/>
    <col min="6926" max="7170" width="9" style="19"/>
    <col min="7171" max="7171" width="22.625" style="19" customWidth="1"/>
    <col min="7172" max="7181" width="12.625" style="19" customWidth="1"/>
    <col min="7182" max="7426" width="9" style="19"/>
    <col min="7427" max="7427" width="22.625" style="19" customWidth="1"/>
    <col min="7428" max="7437" width="12.625" style="19" customWidth="1"/>
    <col min="7438" max="7682" width="9" style="19"/>
    <col min="7683" max="7683" width="22.625" style="19" customWidth="1"/>
    <col min="7684" max="7693" width="12.625" style="19" customWidth="1"/>
    <col min="7694" max="7938" width="9" style="19"/>
    <col min="7939" max="7939" width="22.625" style="19" customWidth="1"/>
    <col min="7940" max="7949" width="12.625" style="19" customWidth="1"/>
    <col min="7950" max="8194" width="9" style="19"/>
    <col min="8195" max="8195" width="22.625" style="19" customWidth="1"/>
    <col min="8196" max="8205" width="12.625" style="19" customWidth="1"/>
    <col min="8206" max="8450" width="9" style="19"/>
    <col min="8451" max="8451" width="22.625" style="19" customWidth="1"/>
    <col min="8452" max="8461" width="12.625" style="19" customWidth="1"/>
    <col min="8462" max="8706" width="9" style="19"/>
    <col min="8707" max="8707" width="22.625" style="19" customWidth="1"/>
    <col min="8708" max="8717" width="12.625" style="19" customWidth="1"/>
    <col min="8718" max="8962" width="9" style="19"/>
    <col min="8963" max="8963" width="22.625" style="19" customWidth="1"/>
    <col min="8964" max="8973" width="12.625" style="19" customWidth="1"/>
    <col min="8974" max="9218" width="9" style="19"/>
    <col min="9219" max="9219" width="22.625" style="19" customWidth="1"/>
    <col min="9220" max="9229" width="12.625" style="19" customWidth="1"/>
    <col min="9230" max="9474" width="9" style="19"/>
    <col min="9475" max="9475" width="22.625" style="19" customWidth="1"/>
    <col min="9476" max="9485" width="12.625" style="19" customWidth="1"/>
    <col min="9486" max="9730" width="9" style="19"/>
    <col min="9731" max="9731" width="22.625" style="19" customWidth="1"/>
    <col min="9732" max="9741" width="12.625" style="19" customWidth="1"/>
    <col min="9742" max="9986" width="9" style="19"/>
    <col min="9987" max="9987" width="22.625" style="19" customWidth="1"/>
    <col min="9988" max="9997" width="12.625" style="19" customWidth="1"/>
    <col min="9998" max="10242" width="9" style="19"/>
    <col min="10243" max="10243" width="22.625" style="19" customWidth="1"/>
    <col min="10244" max="10253" width="12.625" style="19" customWidth="1"/>
    <col min="10254" max="10498" width="9" style="19"/>
    <col min="10499" max="10499" width="22.625" style="19" customWidth="1"/>
    <col min="10500" max="10509" width="12.625" style="19" customWidth="1"/>
    <col min="10510" max="10754" width="9" style="19"/>
    <col min="10755" max="10755" width="22.625" style="19" customWidth="1"/>
    <col min="10756" max="10765" width="12.625" style="19" customWidth="1"/>
    <col min="10766" max="11010" width="9" style="19"/>
    <col min="11011" max="11011" width="22.625" style="19" customWidth="1"/>
    <col min="11012" max="11021" width="12.625" style="19" customWidth="1"/>
    <col min="11022" max="11266" width="9" style="19"/>
    <col min="11267" max="11267" width="22.625" style="19" customWidth="1"/>
    <col min="11268" max="11277" width="12.625" style="19" customWidth="1"/>
    <col min="11278" max="11522" width="9" style="19"/>
    <col min="11523" max="11523" width="22.625" style="19" customWidth="1"/>
    <col min="11524" max="11533" width="12.625" style="19" customWidth="1"/>
    <col min="11534" max="11778" width="9" style="19"/>
    <col min="11779" max="11779" width="22.625" style="19" customWidth="1"/>
    <col min="11780" max="11789" width="12.625" style="19" customWidth="1"/>
    <col min="11790" max="12034" width="9" style="19"/>
    <col min="12035" max="12035" width="22.625" style="19" customWidth="1"/>
    <col min="12036" max="12045" width="12.625" style="19" customWidth="1"/>
    <col min="12046" max="12290" width="9" style="19"/>
    <col min="12291" max="12291" width="22.625" style="19" customWidth="1"/>
    <col min="12292" max="12301" width="12.625" style="19" customWidth="1"/>
    <col min="12302" max="12546" width="9" style="19"/>
    <col min="12547" max="12547" width="22.625" style="19" customWidth="1"/>
    <col min="12548" max="12557" width="12.625" style="19" customWidth="1"/>
    <col min="12558" max="12802" width="9" style="19"/>
    <col min="12803" max="12803" width="22.625" style="19" customWidth="1"/>
    <col min="12804" max="12813" width="12.625" style="19" customWidth="1"/>
    <col min="12814" max="13058" width="9" style="19"/>
    <col min="13059" max="13059" width="22.625" style="19" customWidth="1"/>
    <col min="13060" max="13069" width="12.625" style="19" customWidth="1"/>
    <col min="13070" max="13314" width="9" style="19"/>
    <col min="13315" max="13315" width="22.625" style="19" customWidth="1"/>
    <col min="13316" max="13325" width="12.625" style="19" customWidth="1"/>
    <col min="13326" max="13570" width="9" style="19"/>
    <col min="13571" max="13571" width="22.625" style="19" customWidth="1"/>
    <col min="13572" max="13581" width="12.625" style="19" customWidth="1"/>
    <col min="13582" max="13826" width="9" style="19"/>
    <col min="13827" max="13827" width="22.625" style="19" customWidth="1"/>
    <col min="13828" max="13837" width="12.625" style="19" customWidth="1"/>
    <col min="13838" max="14082" width="9" style="19"/>
    <col min="14083" max="14083" width="22.625" style="19" customWidth="1"/>
    <col min="14084" max="14093" width="12.625" style="19" customWidth="1"/>
    <col min="14094" max="14338" width="9" style="19"/>
    <col min="14339" max="14339" width="22.625" style="19" customWidth="1"/>
    <col min="14340" max="14349" width="12.625" style="19" customWidth="1"/>
    <col min="14350" max="14594" width="9" style="19"/>
    <col min="14595" max="14595" width="22.625" style="19" customWidth="1"/>
    <col min="14596" max="14605" width="12.625" style="19" customWidth="1"/>
    <col min="14606" max="14850" width="9" style="19"/>
    <col min="14851" max="14851" width="22.625" style="19" customWidth="1"/>
    <col min="14852" max="14861" width="12.625" style="19" customWidth="1"/>
    <col min="14862" max="15106" width="9" style="19"/>
    <col min="15107" max="15107" width="22.625" style="19" customWidth="1"/>
    <col min="15108" max="15117" width="12.625" style="19" customWidth="1"/>
    <col min="15118" max="15362" width="9" style="19"/>
    <col min="15363" max="15363" width="22.625" style="19" customWidth="1"/>
    <col min="15364" max="15373" width="12.625" style="19" customWidth="1"/>
    <col min="15374" max="15618" width="9" style="19"/>
    <col min="15619" max="15619" width="22.625" style="19" customWidth="1"/>
    <col min="15620" max="15629" width="12.625" style="19" customWidth="1"/>
    <col min="15630" max="15874" width="9" style="19"/>
    <col min="15875" max="15875" width="22.625" style="19" customWidth="1"/>
    <col min="15876" max="15885" width="12.625" style="19" customWidth="1"/>
    <col min="15886" max="16130" width="9" style="19"/>
    <col min="16131" max="16131" width="22.625" style="19" customWidth="1"/>
    <col min="16132" max="16141" width="12.625" style="19" customWidth="1"/>
    <col min="16142" max="16384" width="9" style="19"/>
  </cols>
  <sheetData>
    <row r="1" spans="2:13" ht="24" customHeight="1" thickBot="1">
      <c r="B1" s="27" t="s">
        <v>77</v>
      </c>
      <c r="C1" s="18"/>
      <c r="M1" s="32" t="s">
        <v>92</v>
      </c>
    </row>
    <row r="2" spans="2:13" ht="21">
      <c r="B2" s="99" t="s">
        <v>90</v>
      </c>
      <c r="C2" s="99"/>
      <c r="D2" s="99"/>
      <c r="E2" s="99"/>
      <c r="F2" s="99"/>
      <c r="G2" s="99"/>
      <c r="H2" s="99"/>
      <c r="I2" s="99"/>
      <c r="J2" s="99"/>
      <c r="K2" s="99"/>
      <c r="L2" s="99"/>
      <c r="M2" s="99"/>
    </row>
    <row r="3" spans="2:13" ht="14.25">
      <c r="B3" s="20"/>
      <c r="C3" s="20"/>
      <c r="D3" s="20"/>
      <c r="E3" s="20"/>
      <c r="F3" s="20"/>
      <c r="G3" s="20"/>
      <c r="H3" s="20"/>
      <c r="I3" s="20"/>
      <c r="J3" s="20"/>
    </row>
    <row r="4" spans="2:13" ht="18" customHeight="1">
      <c r="B4" s="20"/>
      <c r="C4" s="20"/>
      <c r="D4" s="20"/>
      <c r="E4" s="20"/>
      <c r="F4" s="20"/>
      <c r="G4" s="20"/>
      <c r="H4" s="20"/>
      <c r="I4" s="21" t="s">
        <v>19</v>
      </c>
      <c r="J4" s="21"/>
      <c r="K4" s="100" t="s">
        <v>93</v>
      </c>
      <c r="L4" s="100"/>
      <c r="M4" s="100"/>
    </row>
    <row r="5" spans="2:13" ht="18" customHeight="1">
      <c r="B5" s="20"/>
      <c r="C5" s="20"/>
      <c r="D5" s="20"/>
      <c r="E5" s="20"/>
      <c r="F5" s="20"/>
      <c r="G5" s="20"/>
      <c r="H5" s="20"/>
      <c r="I5" s="21" t="s">
        <v>20</v>
      </c>
      <c r="J5" s="21"/>
      <c r="K5" s="100" t="s">
        <v>99</v>
      </c>
      <c r="L5" s="100"/>
      <c r="M5" s="100"/>
    </row>
    <row r="6" spans="2:13" ht="18" customHeight="1">
      <c r="B6" s="20"/>
      <c r="C6" s="20"/>
      <c r="D6" s="20"/>
      <c r="E6" s="20"/>
      <c r="F6" s="20"/>
      <c r="G6" s="20"/>
      <c r="H6" s="20"/>
      <c r="I6" s="21" t="s">
        <v>21</v>
      </c>
      <c r="J6" s="21"/>
      <c r="K6" s="100" t="s">
        <v>97</v>
      </c>
      <c r="L6" s="100"/>
      <c r="M6" s="100"/>
    </row>
    <row r="7" spans="2:13" ht="18" customHeight="1">
      <c r="B7" s="20"/>
      <c r="C7" s="20"/>
      <c r="D7" s="20"/>
      <c r="E7" s="20"/>
      <c r="F7" s="20"/>
      <c r="G7" s="20"/>
      <c r="H7" s="20"/>
      <c r="I7" s="21" t="s">
        <v>22</v>
      </c>
      <c r="J7" s="21"/>
      <c r="K7" s="100" t="s">
        <v>98</v>
      </c>
      <c r="L7" s="100"/>
      <c r="M7" s="100"/>
    </row>
    <row r="8" spans="2:13" ht="14.25">
      <c r="B8" s="20"/>
      <c r="C8" s="20"/>
      <c r="D8" s="20"/>
      <c r="E8" s="20"/>
      <c r="F8" s="20"/>
      <c r="G8" s="20"/>
      <c r="H8" s="20"/>
      <c r="I8" s="20"/>
      <c r="J8" s="21"/>
      <c r="K8" s="21"/>
      <c r="L8" s="22"/>
      <c r="M8" s="22"/>
    </row>
    <row r="9" spans="2:13" ht="23.25" customHeight="1" thickBot="1">
      <c r="G9" s="23"/>
      <c r="H9" s="18"/>
      <c r="I9" s="18"/>
      <c r="J9" s="23"/>
      <c r="L9" s="95" t="s">
        <v>46</v>
      </c>
      <c r="M9" s="95"/>
    </row>
    <row r="10" spans="2:13" ht="24" customHeight="1">
      <c r="B10" s="103" t="s">
        <v>23</v>
      </c>
      <c r="C10" s="118" t="s">
        <v>67</v>
      </c>
      <c r="D10" s="118" t="s">
        <v>24</v>
      </c>
      <c r="E10" s="116" t="s">
        <v>25</v>
      </c>
      <c r="F10" s="116" t="s">
        <v>26</v>
      </c>
      <c r="G10" s="116" t="s">
        <v>73</v>
      </c>
      <c r="H10" s="118" t="s">
        <v>27</v>
      </c>
      <c r="I10" s="118" t="s">
        <v>28</v>
      </c>
      <c r="J10" s="116" t="s">
        <v>74</v>
      </c>
      <c r="K10" s="116" t="s">
        <v>29</v>
      </c>
      <c r="L10" s="120" t="s">
        <v>75</v>
      </c>
      <c r="M10" s="123" t="s">
        <v>30</v>
      </c>
    </row>
    <row r="11" spans="2:13" ht="24" customHeight="1">
      <c r="B11" s="104"/>
      <c r="C11" s="105"/>
      <c r="D11" s="105"/>
      <c r="E11" s="117"/>
      <c r="F11" s="117"/>
      <c r="G11" s="117"/>
      <c r="H11" s="105"/>
      <c r="I11" s="105"/>
      <c r="J11" s="117"/>
      <c r="K11" s="117"/>
      <c r="L11" s="121"/>
      <c r="M11" s="124"/>
    </row>
    <row r="12" spans="2:13" ht="24" customHeight="1">
      <c r="B12" s="104"/>
      <c r="C12" s="105"/>
      <c r="D12" s="105"/>
      <c r="E12" s="117"/>
      <c r="F12" s="117"/>
      <c r="G12" s="117"/>
      <c r="H12" s="105"/>
      <c r="I12" s="105"/>
      <c r="J12" s="117"/>
      <c r="K12" s="117"/>
      <c r="L12" s="122"/>
      <c r="M12" s="124"/>
    </row>
    <row r="13" spans="2:13" ht="24" customHeight="1">
      <c r="B13" s="104"/>
      <c r="C13" s="105"/>
      <c r="D13" s="24" t="s">
        <v>31</v>
      </c>
      <c r="E13" s="24" t="s">
        <v>32</v>
      </c>
      <c r="F13" s="24" t="s">
        <v>33</v>
      </c>
      <c r="G13" s="24" t="s">
        <v>34</v>
      </c>
      <c r="H13" s="24" t="s">
        <v>35</v>
      </c>
      <c r="I13" s="24" t="s">
        <v>36</v>
      </c>
      <c r="J13" s="24" t="s">
        <v>37</v>
      </c>
      <c r="K13" s="25" t="s">
        <v>38</v>
      </c>
      <c r="L13" s="25" t="s">
        <v>39</v>
      </c>
      <c r="M13" s="26" t="s">
        <v>40</v>
      </c>
    </row>
    <row r="14" spans="2:13" ht="36" customHeight="1">
      <c r="B14" s="96" t="s">
        <v>119</v>
      </c>
      <c r="C14" s="105" t="s">
        <v>68</v>
      </c>
      <c r="D14" s="90">
        <f>初度設備!J21</f>
        <v>367884</v>
      </c>
      <c r="E14" s="114"/>
      <c r="F14" s="107">
        <f>D14-E14</f>
        <v>367884</v>
      </c>
      <c r="G14" s="90">
        <f>初度設備!J21</f>
        <v>367884</v>
      </c>
      <c r="H14" s="90">
        <f>初度設備!F21</f>
        <v>798000</v>
      </c>
      <c r="I14" s="107">
        <f>初度設備!K21</f>
        <v>367000</v>
      </c>
      <c r="J14" s="107">
        <f>ROUNDDOWN(I14,-3)</f>
        <v>367000</v>
      </c>
      <c r="K14" s="90">
        <f>J14</f>
        <v>367000</v>
      </c>
      <c r="L14" s="109">
        <f>K14</f>
        <v>367000</v>
      </c>
      <c r="M14" s="111">
        <f>L14-J14</f>
        <v>0</v>
      </c>
    </row>
    <row r="15" spans="2:13" ht="36" customHeight="1">
      <c r="B15" s="97"/>
      <c r="C15" s="105"/>
      <c r="D15" s="90"/>
      <c r="E15" s="114"/>
      <c r="F15" s="107"/>
      <c r="G15" s="90"/>
      <c r="H15" s="90"/>
      <c r="I15" s="107"/>
      <c r="J15" s="107"/>
      <c r="K15" s="90"/>
      <c r="L15" s="119"/>
      <c r="M15" s="111"/>
    </row>
    <row r="16" spans="2:13" ht="36" customHeight="1">
      <c r="B16" s="97"/>
      <c r="C16" s="105" t="s">
        <v>70</v>
      </c>
      <c r="D16" s="90">
        <f>その他の設備費!J17</f>
        <v>37137350</v>
      </c>
      <c r="E16" s="114"/>
      <c r="F16" s="107">
        <f>D16-E16</f>
        <v>37137350</v>
      </c>
      <c r="G16" s="90">
        <f>その他の設備費!J17</f>
        <v>37137350</v>
      </c>
      <c r="H16" s="90">
        <f>その他の設備費!F17</f>
        <v>41000000</v>
      </c>
      <c r="I16" s="107">
        <f>その他の設備費!K17</f>
        <v>36637000</v>
      </c>
      <c r="J16" s="107">
        <f>ROUNDDOWN(I16,-3)</f>
        <v>36637000</v>
      </c>
      <c r="K16" s="90">
        <f>J16</f>
        <v>36637000</v>
      </c>
      <c r="L16" s="109">
        <f>K16</f>
        <v>36637000</v>
      </c>
      <c r="M16" s="111">
        <f>L16-J16</f>
        <v>0</v>
      </c>
    </row>
    <row r="17" spans="2:13" ht="36" customHeight="1" thickBot="1">
      <c r="B17" s="98"/>
      <c r="C17" s="106"/>
      <c r="D17" s="113"/>
      <c r="E17" s="115"/>
      <c r="F17" s="108"/>
      <c r="G17" s="113"/>
      <c r="H17" s="113"/>
      <c r="I17" s="107"/>
      <c r="J17" s="108"/>
      <c r="K17" s="90"/>
      <c r="L17" s="110"/>
      <c r="M17" s="112"/>
    </row>
    <row r="18" spans="2:13" ht="24" customHeight="1">
      <c r="B18" s="91" t="s">
        <v>71</v>
      </c>
      <c r="C18" s="92"/>
      <c r="D18" s="89">
        <f t="shared" ref="D18:M18" si="0">SUM(D14:D17)</f>
        <v>37505234</v>
      </c>
      <c r="E18" s="89">
        <f t="shared" si="0"/>
        <v>0</v>
      </c>
      <c r="F18" s="89">
        <f t="shared" si="0"/>
        <v>37505234</v>
      </c>
      <c r="G18" s="89">
        <f t="shared" si="0"/>
        <v>37505234</v>
      </c>
      <c r="H18" s="89">
        <f t="shared" si="0"/>
        <v>41798000</v>
      </c>
      <c r="I18" s="89">
        <f t="shared" si="0"/>
        <v>37004000</v>
      </c>
      <c r="J18" s="89">
        <f t="shared" si="0"/>
        <v>37004000</v>
      </c>
      <c r="K18" s="89">
        <f t="shared" si="0"/>
        <v>37004000</v>
      </c>
      <c r="L18" s="101">
        <f t="shared" si="0"/>
        <v>37004000</v>
      </c>
      <c r="M18" s="89">
        <f t="shared" si="0"/>
        <v>0</v>
      </c>
    </row>
    <row r="19" spans="2:13" ht="24" customHeight="1">
      <c r="B19" s="93"/>
      <c r="C19" s="94"/>
      <c r="D19" s="90"/>
      <c r="E19" s="90"/>
      <c r="F19" s="90"/>
      <c r="G19" s="90"/>
      <c r="H19" s="90"/>
      <c r="I19" s="90"/>
      <c r="J19" s="90"/>
      <c r="K19" s="90"/>
      <c r="L19" s="102"/>
      <c r="M19" s="90"/>
    </row>
    <row r="20" spans="2:13" ht="18.75" customHeight="1"/>
    <row r="21" spans="2:13">
      <c r="B21" s="18" t="s">
        <v>41</v>
      </c>
    </row>
    <row r="22" spans="2:13">
      <c r="B22" s="18" t="s">
        <v>42</v>
      </c>
    </row>
    <row r="23" spans="2:13">
      <c r="B23" s="18" t="s">
        <v>72</v>
      </c>
    </row>
    <row r="24" spans="2:13">
      <c r="B24" s="18" t="s">
        <v>80</v>
      </c>
    </row>
    <row r="25" spans="2:13">
      <c r="B25" s="18" t="s">
        <v>43</v>
      </c>
    </row>
  </sheetData>
  <mergeCells count="52">
    <mergeCell ref="K14:K15"/>
    <mergeCell ref="L14:L15"/>
    <mergeCell ref="M14:M15"/>
    <mergeCell ref="K10:K12"/>
    <mergeCell ref="L10:L12"/>
    <mergeCell ref="M10:M12"/>
    <mergeCell ref="J10:J12"/>
    <mergeCell ref="C14:C15"/>
    <mergeCell ref="D14:D15"/>
    <mergeCell ref="E14:E15"/>
    <mergeCell ref="F14:F15"/>
    <mergeCell ref="G14:G15"/>
    <mergeCell ref="J14:J15"/>
    <mergeCell ref="I14:I15"/>
    <mergeCell ref="C10:C13"/>
    <mergeCell ref="D10:D12"/>
    <mergeCell ref="E10:E12"/>
    <mergeCell ref="F10:F12"/>
    <mergeCell ref="G10:G12"/>
    <mergeCell ref="H10:H12"/>
    <mergeCell ref="I10:I12"/>
    <mergeCell ref="D18:D19"/>
    <mergeCell ref="E18:E19"/>
    <mergeCell ref="F18:F19"/>
    <mergeCell ref="G18:G19"/>
    <mergeCell ref="H14:H15"/>
    <mergeCell ref="D16:D17"/>
    <mergeCell ref="E16:E17"/>
    <mergeCell ref="F16:F17"/>
    <mergeCell ref="G16:G17"/>
    <mergeCell ref="H16:H17"/>
    <mergeCell ref="I16:I17"/>
    <mergeCell ref="J16:J17"/>
    <mergeCell ref="K16:K17"/>
    <mergeCell ref="L16:L17"/>
    <mergeCell ref="M16:M17"/>
    <mergeCell ref="M18:M19"/>
    <mergeCell ref="B18:C19"/>
    <mergeCell ref="L9:M9"/>
    <mergeCell ref="B14:B17"/>
    <mergeCell ref="B2:M2"/>
    <mergeCell ref="K4:M4"/>
    <mergeCell ref="K5:M5"/>
    <mergeCell ref="K6:M6"/>
    <mergeCell ref="K7:M7"/>
    <mergeCell ref="H18:H19"/>
    <mergeCell ref="I18:I19"/>
    <mergeCell ref="J18:J19"/>
    <mergeCell ref="K18:K19"/>
    <mergeCell ref="L18:L19"/>
    <mergeCell ref="B10:B13"/>
    <mergeCell ref="C16:C17"/>
  </mergeCells>
  <phoneticPr fontId="1"/>
  <pageMargins left="0.7" right="0.7" top="0.75" bottom="0.75" header="0.3" footer="0.3"/>
  <pageSetup paperSize="9" scale="64"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M28"/>
  <sheetViews>
    <sheetView view="pageBreakPreview" topLeftCell="A7" zoomScale="50" zoomScaleNormal="70" zoomScaleSheetLayoutView="50" workbookViewId="0">
      <selection activeCell="H21" sqref="H21:H23"/>
    </sheetView>
  </sheetViews>
  <sheetFormatPr defaultRowHeight="14.25"/>
  <cols>
    <col min="1" max="1" width="9.62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9" width="24.125" style="1" customWidth="1"/>
    <col min="10" max="10" width="23.625" style="1" customWidth="1"/>
    <col min="11" max="11" width="23.5" style="1" customWidth="1"/>
    <col min="12" max="12" width="23.875" style="1" customWidth="1"/>
    <col min="13" max="13" width="9.375" style="1" bestFit="1" customWidth="1"/>
    <col min="14"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3" ht="22.5" customHeight="1">
      <c r="B1" s="76" t="s">
        <v>78</v>
      </c>
      <c r="C1" s="76"/>
    </row>
    <row r="2" spans="2:13" ht="41.25" customHeight="1">
      <c r="B2" s="134" t="s">
        <v>91</v>
      </c>
      <c r="C2" s="134"/>
      <c r="D2" s="134"/>
      <c r="E2" s="134"/>
      <c r="F2" s="134"/>
      <c r="G2" s="134"/>
      <c r="H2" s="134"/>
      <c r="I2" s="134"/>
      <c r="J2" s="134"/>
      <c r="K2" s="134"/>
      <c r="L2" s="134"/>
    </row>
    <row r="3" spans="2:13" ht="36.75" customHeight="1">
      <c r="B3" s="12"/>
      <c r="C3" s="12"/>
      <c r="D3" s="12"/>
      <c r="E3" s="12"/>
      <c r="F3" s="12"/>
      <c r="G3" s="12"/>
      <c r="H3" s="12"/>
      <c r="I3" s="145" t="s">
        <v>103</v>
      </c>
      <c r="J3" s="145"/>
      <c r="K3" s="145"/>
      <c r="L3" s="145"/>
    </row>
    <row r="4" spans="2:13" ht="34.5" customHeight="1" thickBot="1">
      <c r="B4" s="143" t="s">
        <v>45</v>
      </c>
      <c r="C4" s="143"/>
      <c r="D4" s="35">
        <v>6</v>
      </c>
      <c r="K4" s="142" t="s">
        <v>46</v>
      </c>
      <c r="L4" s="142"/>
    </row>
    <row r="5" spans="2:13" ht="37.5" customHeight="1" thickTop="1">
      <c r="B5" s="135" t="s">
        <v>0</v>
      </c>
      <c r="C5" s="135" t="s">
        <v>1</v>
      </c>
      <c r="D5" s="137" t="s">
        <v>2</v>
      </c>
      <c r="E5" s="138"/>
      <c r="F5" s="139"/>
      <c r="G5" s="137" t="s">
        <v>3</v>
      </c>
      <c r="H5" s="138"/>
      <c r="I5" s="138"/>
      <c r="J5" s="138"/>
      <c r="K5" s="3" t="s">
        <v>13</v>
      </c>
      <c r="L5" s="140" t="s">
        <v>4</v>
      </c>
    </row>
    <row r="6" spans="2:13" ht="45" customHeight="1">
      <c r="B6" s="136"/>
      <c r="C6" s="136"/>
      <c r="D6" s="4" t="s">
        <v>8</v>
      </c>
      <c r="E6" s="4" t="s">
        <v>5</v>
      </c>
      <c r="F6" s="4" t="s">
        <v>6</v>
      </c>
      <c r="G6" s="5" t="s">
        <v>7</v>
      </c>
      <c r="H6" s="4" t="s">
        <v>8</v>
      </c>
      <c r="I6" s="4" t="s">
        <v>17</v>
      </c>
      <c r="J6" s="6" t="s">
        <v>18</v>
      </c>
      <c r="K6" s="7" t="s">
        <v>18</v>
      </c>
      <c r="L6" s="141"/>
    </row>
    <row r="7" spans="2:13" ht="42" customHeight="1">
      <c r="B7" s="159" t="s">
        <v>16</v>
      </c>
      <c r="C7" s="36" t="s">
        <v>114</v>
      </c>
      <c r="D7" s="37">
        <v>6</v>
      </c>
      <c r="E7" s="146">
        <v>133000</v>
      </c>
      <c r="F7" s="125">
        <f>D4*E7</f>
        <v>798000</v>
      </c>
      <c r="G7" s="37" t="s">
        <v>109</v>
      </c>
      <c r="H7" s="38">
        <f>D7</f>
        <v>6</v>
      </c>
      <c r="I7" s="37">
        <v>6534</v>
      </c>
      <c r="J7" s="128">
        <f>SUM(M7:M20)</f>
        <v>367884</v>
      </c>
      <c r="K7" s="131">
        <f>ROUNDDOWN(MIN(F7,J7),-3)</f>
        <v>367000</v>
      </c>
      <c r="L7" s="153"/>
      <c r="M7" s="1">
        <f>H7*I7</f>
        <v>39204</v>
      </c>
    </row>
    <row r="8" spans="2:13" ht="42" customHeight="1">
      <c r="B8" s="159"/>
      <c r="C8" s="36" t="s">
        <v>115</v>
      </c>
      <c r="D8" s="37">
        <v>6</v>
      </c>
      <c r="E8" s="147"/>
      <c r="F8" s="126"/>
      <c r="G8" s="37" t="s">
        <v>110</v>
      </c>
      <c r="H8" s="38">
        <f t="shared" ref="H8:H19" si="0">D8</f>
        <v>6</v>
      </c>
      <c r="I8" s="37">
        <v>10780</v>
      </c>
      <c r="J8" s="129"/>
      <c r="K8" s="132"/>
      <c r="L8" s="154"/>
      <c r="M8" s="1">
        <f t="shared" ref="M8:M20" si="1">H8*I8</f>
        <v>64680</v>
      </c>
    </row>
    <row r="9" spans="2:13" ht="42" customHeight="1">
      <c r="B9" s="159"/>
      <c r="C9" s="36" t="s">
        <v>116</v>
      </c>
      <c r="D9" s="37">
        <v>6</v>
      </c>
      <c r="E9" s="147"/>
      <c r="F9" s="126"/>
      <c r="G9" s="37" t="s">
        <v>111</v>
      </c>
      <c r="H9" s="38">
        <f t="shared" si="0"/>
        <v>6</v>
      </c>
      <c r="I9" s="37">
        <v>33000</v>
      </c>
      <c r="J9" s="129"/>
      <c r="K9" s="132">
        <f t="shared" ref="K9:K19" si="2">ROUNDDOWN(MIN(F9,J9),-3)</f>
        <v>0</v>
      </c>
      <c r="L9" s="154"/>
      <c r="M9" s="1">
        <f t="shared" si="1"/>
        <v>198000</v>
      </c>
    </row>
    <row r="10" spans="2:13" ht="42" customHeight="1">
      <c r="B10" s="159"/>
      <c r="C10" s="36" t="s">
        <v>117</v>
      </c>
      <c r="D10" s="37">
        <v>6</v>
      </c>
      <c r="E10" s="147"/>
      <c r="F10" s="126"/>
      <c r="G10" s="37" t="s">
        <v>112</v>
      </c>
      <c r="H10" s="38">
        <f t="shared" si="0"/>
        <v>6</v>
      </c>
      <c r="I10" s="37">
        <v>11000</v>
      </c>
      <c r="J10" s="129"/>
      <c r="K10" s="132"/>
      <c r="L10" s="154"/>
      <c r="M10" s="1">
        <f t="shared" si="1"/>
        <v>66000</v>
      </c>
    </row>
    <row r="11" spans="2:13" ht="42" customHeight="1">
      <c r="B11" s="159"/>
      <c r="C11" s="10"/>
      <c r="D11" s="11"/>
      <c r="E11" s="147"/>
      <c r="F11" s="126"/>
      <c r="G11" s="11"/>
      <c r="H11" s="38">
        <f t="shared" si="0"/>
        <v>0</v>
      </c>
      <c r="I11" s="11"/>
      <c r="J11" s="129"/>
      <c r="K11" s="132">
        <f t="shared" si="2"/>
        <v>0</v>
      </c>
      <c r="L11" s="154"/>
      <c r="M11" s="1">
        <f t="shared" si="1"/>
        <v>0</v>
      </c>
    </row>
    <row r="12" spans="2:13" ht="42" customHeight="1">
      <c r="B12" s="159"/>
      <c r="C12" s="10"/>
      <c r="D12" s="11"/>
      <c r="E12" s="147"/>
      <c r="F12" s="126"/>
      <c r="G12" s="11"/>
      <c r="H12" s="38">
        <f t="shared" si="0"/>
        <v>0</v>
      </c>
      <c r="I12" s="11"/>
      <c r="J12" s="129"/>
      <c r="K12" s="132"/>
      <c r="L12" s="154"/>
      <c r="M12" s="1">
        <f t="shared" si="1"/>
        <v>0</v>
      </c>
    </row>
    <row r="13" spans="2:13" ht="42" customHeight="1">
      <c r="B13" s="159"/>
      <c r="C13" s="10"/>
      <c r="D13" s="11"/>
      <c r="E13" s="147"/>
      <c r="F13" s="126"/>
      <c r="G13" s="11"/>
      <c r="H13" s="38">
        <f t="shared" si="0"/>
        <v>0</v>
      </c>
      <c r="I13" s="11"/>
      <c r="J13" s="129"/>
      <c r="K13" s="132">
        <f t="shared" si="2"/>
        <v>0</v>
      </c>
      <c r="L13" s="154"/>
      <c r="M13" s="1">
        <f t="shared" si="1"/>
        <v>0</v>
      </c>
    </row>
    <row r="14" spans="2:13" ht="42" customHeight="1">
      <c r="B14" s="159"/>
      <c r="C14" s="10"/>
      <c r="D14" s="11"/>
      <c r="E14" s="147"/>
      <c r="F14" s="126"/>
      <c r="G14" s="11"/>
      <c r="H14" s="38">
        <f t="shared" si="0"/>
        <v>0</v>
      </c>
      <c r="I14" s="11"/>
      <c r="J14" s="129"/>
      <c r="K14" s="132"/>
      <c r="L14" s="154"/>
      <c r="M14" s="1">
        <f t="shared" si="1"/>
        <v>0</v>
      </c>
    </row>
    <row r="15" spans="2:13" ht="42" customHeight="1">
      <c r="B15" s="159"/>
      <c r="C15" s="10"/>
      <c r="D15" s="11"/>
      <c r="E15" s="147"/>
      <c r="F15" s="126"/>
      <c r="G15" s="11"/>
      <c r="H15" s="38">
        <f t="shared" si="0"/>
        <v>0</v>
      </c>
      <c r="I15" s="11"/>
      <c r="J15" s="129"/>
      <c r="K15" s="132">
        <f t="shared" si="2"/>
        <v>0</v>
      </c>
      <c r="L15" s="154"/>
      <c r="M15" s="1">
        <f t="shared" si="1"/>
        <v>0</v>
      </c>
    </row>
    <row r="16" spans="2:13" ht="42" customHeight="1">
      <c r="B16" s="159"/>
      <c r="C16" s="10"/>
      <c r="D16" s="11"/>
      <c r="E16" s="147"/>
      <c r="F16" s="126"/>
      <c r="G16" s="11"/>
      <c r="H16" s="38">
        <f t="shared" si="0"/>
        <v>0</v>
      </c>
      <c r="I16" s="11"/>
      <c r="J16" s="129"/>
      <c r="K16" s="132"/>
      <c r="L16" s="154"/>
      <c r="M16" s="1">
        <f t="shared" si="1"/>
        <v>0</v>
      </c>
    </row>
    <row r="17" spans="2:13" ht="42" customHeight="1">
      <c r="B17" s="159"/>
      <c r="C17" s="10"/>
      <c r="D17" s="11"/>
      <c r="E17" s="147"/>
      <c r="F17" s="126"/>
      <c r="G17" s="11"/>
      <c r="H17" s="38">
        <f t="shared" si="0"/>
        <v>0</v>
      </c>
      <c r="I17" s="11"/>
      <c r="J17" s="129"/>
      <c r="K17" s="132">
        <f t="shared" si="2"/>
        <v>0</v>
      </c>
      <c r="L17" s="154"/>
      <c r="M17" s="1">
        <f t="shared" si="1"/>
        <v>0</v>
      </c>
    </row>
    <row r="18" spans="2:13" ht="42" customHeight="1">
      <c r="B18" s="159"/>
      <c r="C18" s="10"/>
      <c r="D18" s="11"/>
      <c r="E18" s="147"/>
      <c r="F18" s="126"/>
      <c r="G18" s="11"/>
      <c r="H18" s="38">
        <f t="shared" si="0"/>
        <v>0</v>
      </c>
      <c r="I18" s="11"/>
      <c r="J18" s="129"/>
      <c r="K18" s="132"/>
      <c r="L18" s="154"/>
      <c r="M18" s="1">
        <f t="shared" si="1"/>
        <v>0</v>
      </c>
    </row>
    <row r="19" spans="2:13" ht="42" customHeight="1">
      <c r="B19" s="159"/>
      <c r="C19" s="10"/>
      <c r="D19" s="11"/>
      <c r="E19" s="147"/>
      <c r="F19" s="126"/>
      <c r="G19" s="11"/>
      <c r="H19" s="38">
        <f t="shared" si="0"/>
        <v>0</v>
      </c>
      <c r="I19" s="11"/>
      <c r="J19" s="129"/>
      <c r="K19" s="132">
        <f t="shared" si="2"/>
        <v>0</v>
      </c>
      <c r="L19" s="154"/>
      <c r="M19" s="1">
        <f t="shared" si="1"/>
        <v>0</v>
      </c>
    </row>
    <row r="20" spans="2:13" ht="42" customHeight="1">
      <c r="B20" s="159"/>
      <c r="C20" s="10"/>
      <c r="D20" s="11"/>
      <c r="E20" s="148"/>
      <c r="F20" s="127"/>
      <c r="G20" s="11"/>
      <c r="H20" s="38">
        <f>D20</f>
        <v>0</v>
      </c>
      <c r="I20" s="11"/>
      <c r="J20" s="130"/>
      <c r="K20" s="133"/>
      <c r="L20" s="155"/>
      <c r="M20" s="1">
        <f t="shared" si="1"/>
        <v>0</v>
      </c>
    </row>
    <row r="21" spans="2:13" ht="24" customHeight="1">
      <c r="B21" s="144"/>
      <c r="C21" s="135" t="s">
        <v>9</v>
      </c>
      <c r="D21" s="146">
        <f>SUM(D7:D20)</f>
        <v>24</v>
      </c>
      <c r="E21" s="156"/>
      <c r="F21" s="146">
        <f>SUM(F7:F20)</f>
        <v>798000</v>
      </c>
      <c r="G21" s="156"/>
      <c r="H21" s="146">
        <f>SUM(H7:H20)</f>
        <v>24</v>
      </c>
      <c r="I21" s="146">
        <f>SUM(I7:I20)</f>
        <v>61314</v>
      </c>
      <c r="J21" s="149">
        <f>J7</f>
        <v>367884</v>
      </c>
      <c r="K21" s="131">
        <f>ROUNDDOWN(MIN(F21,J21),-3)</f>
        <v>367000</v>
      </c>
      <c r="L21" s="153"/>
    </row>
    <row r="22" spans="2:13" ht="24" customHeight="1">
      <c r="B22" s="144"/>
      <c r="C22" s="144"/>
      <c r="D22" s="147"/>
      <c r="E22" s="157"/>
      <c r="F22" s="147"/>
      <c r="G22" s="157"/>
      <c r="H22" s="147"/>
      <c r="I22" s="147"/>
      <c r="J22" s="150"/>
      <c r="K22" s="132"/>
      <c r="L22" s="154"/>
    </row>
    <row r="23" spans="2:13" ht="24" customHeight="1" thickBot="1">
      <c r="B23" s="136"/>
      <c r="C23" s="136"/>
      <c r="D23" s="148"/>
      <c r="E23" s="158"/>
      <c r="F23" s="148"/>
      <c r="G23" s="158"/>
      <c r="H23" s="148"/>
      <c r="I23" s="148"/>
      <c r="J23" s="151"/>
      <c r="K23" s="152"/>
      <c r="L23" s="155"/>
    </row>
    <row r="24" spans="2:13" ht="19.5" thickTop="1">
      <c r="B24" s="2"/>
      <c r="C24" s="2"/>
      <c r="D24" s="2"/>
      <c r="E24" s="2"/>
      <c r="F24" s="2"/>
      <c r="G24" s="2"/>
      <c r="H24" s="2"/>
      <c r="I24" s="2"/>
      <c r="J24" s="2"/>
      <c r="K24" s="2"/>
      <c r="L24" s="2"/>
    </row>
    <row r="25" spans="2:13" ht="18.75" customHeight="1">
      <c r="B25" s="2" t="s">
        <v>44</v>
      </c>
      <c r="C25" s="2"/>
      <c r="D25" s="2"/>
      <c r="E25" s="2"/>
      <c r="F25" s="2"/>
      <c r="G25" s="2"/>
      <c r="H25" s="2"/>
      <c r="I25" s="2"/>
      <c r="J25" s="2"/>
      <c r="K25" s="2"/>
      <c r="L25" s="2"/>
    </row>
    <row r="26" spans="2:13" ht="18.75">
      <c r="B26" s="2" t="s">
        <v>14</v>
      </c>
      <c r="C26" s="2"/>
      <c r="D26" s="2"/>
      <c r="E26" s="2"/>
      <c r="F26" s="2"/>
      <c r="G26" s="2"/>
      <c r="H26" s="2"/>
      <c r="I26" s="2"/>
      <c r="J26" s="2"/>
      <c r="K26" s="2"/>
      <c r="L26" s="2"/>
    </row>
    <row r="27" spans="2:13" ht="18.75">
      <c r="B27" s="2"/>
      <c r="C27" s="2"/>
      <c r="D27" s="2"/>
      <c r="E27" s="2"/>
      <c r="F27" s="2"/>
      <c r="G27" s="2"/>
      <c r="H27" s="2"/>
      <c r="I27" s="2"/>
      <c r="J27" s="2"/>
      <c r="K27" s="2"/>
      <c r="L27" s="2"/>
    </row>
    <row r="28" spans="2:13" ht="18.75">
      <c r="B28" s="2"/>
      <c r="C28" s="2"/>
      <c r="D28" s="2"/>
      <c r="E28" s="2"/>
      <c r="F28" s="2"/>
      <c r="G28" s="2"/>
      <c r="H28" s="2"/>
      <c r="I28" s="2"/>
      <c r="J28" s="2"/>
      <c r="K28" s="2"/>
      <c r="L28" s="2"/>
    </row>
  </sheetData>
  <mergeCells count="27">
    <mergeCell ref="B21:B23"/>
    <mergeCell ref="I3:L3"/>
    <mergeCell ref="B1:C1"/>
    <mergeCell ref="I21:I23"/>
    <mergeCell ref="J21:J23"/>
    <mergeCell ref="K21:K23"/>
    <mergeCell ref="L21:L23"/>
    <mergeCell ref="C21:C23"/>
    <mergeCell ref="D21:D23"/>
    <mergeCell ref="E21:E23"/>
    <mergeCell ref="F21:F23"/>
    <mergeCell ref="G21:G23"/>
    <mergeCell ref="H21:H23"/>
    <mergeCell ref="L7:L20"/>
    <mergeCell ref="B7:B20"/>
    <mergeCell ref="E7:E20"/>
    <mergeCell ref="F7:F20"/>
    <mergeCell ref="J7:J20"/>
    <mergeCell ref="K7:K20"/>
    <mergeCell ref="B2:L2"/>
    <mergeCell ref="B5:B6"/>
    <mergeCell ref="C5:C6"/>
    <mergeCell ref="D5:F5"/>
    <mergeCell ref="G5:J5"/>
    <mergeCell ref="L5:L6"/>
    <mergeCell ref="K4:L4"/>
    <mergeCell ref="B4:C4"/>
  </mergeCells>
  <phoneticPr fontId="1"/>
  <pageMargins left="0.70866141732283472" right="0.70866141732283472" top="0.74803149606299213" bottom="0.74803149606299213" header="0.31496062992125984" footer="0.31496062992125984"/>
  <pageSetup paperSize="9" scale="54" orientation="landscape" cellComments="asDisplayed"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L24"/>
  <sheetViews>
    <sheetView view="pageBreakPreview" topLeftCell="A13" zoomScale="50" zoomScaleNormal="60" zoomScaleSheetLayoutView="50" workbookViewId="0">
      <selection activeCell="H17" sqref="H17:H19"/>
    </sheetView>
  </sheetViews>
  <sheetFormatPr defaultRowHeight="18.75"/>
  <cols>
    <col min="1" max="1" width="9.625" style="2" customWidth="1"/>
    <col min="2" max="2" width="11.75" style="2" customWidth="1"/>
    <col min="3" max="3" width="23.75" style="2" customWidth="1"/>
    <col min="4" max="4" width="10.625" style="2" customWidth="1"/>
    <col min="5" max="6" width="20.625" style="2" customWidth="1"/>
    <col min="7" max="7" width="38.75" style="2" customWidth="1"/>
    <col min="8" max="8" width="10.625" style="2"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thickBot="1">
      <c r="B1" s="76" t="s">
        <v>79</v>
      </c>
      <c r="C1" s="76"/>
      <c r="K1" s="34" t="s">
        <v>92</v>
      </c>
    </row>
    <row r="2" spans="2:12" ht="52.5" customHeight="1">
      <c r="B2" s="134" t="s">
        <v>91</v>
      </c>
      <c r="C2" s="134"/>
      <c r="D2" s="134"/>
      <c r="E2" s="134"/>
      <c r="F2" s="134"/>
      <c r="G2" s="134"/>
      <c r="H2" s="134"/>
      <c r="I2" s="134"/>
      <c r="J2" s="134"/>
      <c r="K2" s="134"/>
      <c r="L2" s="134"/>
    </row>
    <row r="3" spans="2:12" ht="52.5" customHeight="1">
      <c r="B3" s="12"/>
      <c r="C3" s="12"/>
      <c r="D3" s="12"/>
      <c r="E3" s="12"/>
      <c r="F3" s="12"/>
      <c r="G3" s="12"/>
      <c r="H3" s="12"/>
      <c r="I3" s="145" t="s">
        <v>100</v>
      </c>
      <c r="J3" s="145"/>
      <c r="K3" s="145"/>
      <c r="L3" s="145"/>
    </row>
    <row r="4" spans="2:12" ht="36.75" customHeight="1" thickBot="1">
      <c r="K4" s="142" t="s">
        <v>46</v>
      </c>
      <c r="L4" s="142"/>
    </row>
    <row r="5" spans="2:12" ht="36.75" customHeight="1" thickTop="1">
      <c r="B5" s="135" t="s">
        <v>0</v>
      </c>
      <c r="C5" s="135" t="s">
        <v>1</v>
      </c>
      <c r="D5" s="137" t="s">
        <v>2</v>
      </c>
      <c r="E5" s="138"/>
      <c r="F5" s="139"/>
      <c r="G5" s="137" t="s">
        <v>3</v>
      </c>
      <c r="H5" s="138"/>
      <c r="I5" s="138"/>
      <c r="J5" s="138"/>
      <c r="K5" s="3" t="s">
        <v>13</v>
      </c>
      <c r="L5" s="140" t="s">
        <v>4</v>
      </c>
    </row>
    <row r="6" spans="2:12" ht="53.25" customHeight="1">
      <c r="B6" s="136"/>
      <c r="C6" s="136"/>
      <c r="D6" s="4" t="s">
        <v>8</v>
      </c>
      <c r="E6" s="4" t="s">
        <v>5</v>
      </c>
      <c r="F6" s="4" t="s">
        <v>6</v>
      </c>
      <c r="G6" s="5" t="s">
        <v>7</v>
      </c>
      <c r="H6" s="4" t="s">
        <v>8</v>
      </c>
      <c r="I6" s="4" t="s">
        <v>17</v>
      </c>
      <c r="J6" s="6" t="s">
        <v>18</v>
      </c>
      <c r="K6" s="7" t="s">
        <v>18</v>
      </c>
      <c r="L6" s="141"/>
    </row>
    <row r="7" spans="2:12" ht="45" customHeight="1">
      <c r="B7" s="176" t="s">
        <v>69</v>
      </c>
      <c r="C7" s="177" t="s">
        <v>86</v>
      </c>
      <c r="D7" s="160">
        <v>100</v>
      </c>
      <c r="E7" s="146">
        <v>3600</v>
      </c>
      <c r="F7" s="146">
        <f>D7*E7</f>
        <v>360000</v>
      </c>
      <c r="G7" s="178" t="s">
        <v>101</v>
      </c>
      <c r="H7" s="135">
        <f>D7</f>
        <v>100</v>
      </c>
      <c r="I7" s="180">
        <v>3600</v>
      </c>
      <c r="J7" s="181">
        <f>H7*I7</f>
        <v>360000</v>
      </c>
      <c r="K7" s="131">
        <f>ROUNDDOWN(MIN(F7,J7,B24),-3)</f>
        <v>360000</v>
      </c>
      <c r="L7" s="153"/>
    </row>
    <row r="8" spans="2:12" ht="121.5" customHeight="1">
      <c r="B8" s="159"/>
      <c r="C8" s="177"/>
      <c r="D8" s="171"/>
      <c r="E8" s="148"/>
      <c r="F8" s="148"/>
      <c r="G8" s="179"/>
      <c r="H8" s="136"/>
      <c r="I8" s="174"/>
      <c r="J8" s="182"/>
      <c r="K8" s="133"/>
      <c r="L8" s="155"/>
    </row>
    <row r="9" spans="2:12" ht="45" customHeight="1">
      <c r="B9" s="159"/>
      <c r="C9" s="167" t="s">
        <v>47</v>
      </c>
      <c r="D9" s="161">
        <v>1</v>
      </c>
      <c r="E9" s="147">
        <v>5000000</v>
      </c>
      <c r="F9" s="127">
        <f>D9*E9</f>
        <v>5000000</v>
      </c>
      <c r="G9" s="160" t="s">
        <v>105</v>
      </c>
      <c r="H9" s="172">
        <f>D9</f>
        <v>1</v>
      </c>
      <c r="I9" s="174">
        <v>5500000</v>
      </c>
      <c r="J9" s="150">
        <f>H9*I9</f>
        <v>5500000</v>
      </c>
      <c r="K9" s="133">
        <f>ROUNDDOWN(MIN(F9,J9),-3)</f>
        <v>5000000</v>
      </c>
      <c r="L9" s="154"/>
    </row>
    <row r="10" spans="2:12" ht="45" customHeight="1">
      <c r="B10" s="159"/>
      <c r="C10" s="167"/>
      <c r="D10" s="161"/>
      <c r="E10" s="147"/>
      <c r="F10" s="162"/>
      <c r="G10" s="171"/>
      <c r="H10" s="173"/>
      <c r="I10" s="163"/>
      <c r="J10" s="150"/>
      <c r="K10" s="175"/>
      <c r="L10" s="154"/>
    </row>
    <row r="11" spans="2:12" ht="45" customHeight="1">
      <c r="B11" s="159"/>
      <c r="C11" s="164" t="s">
        <v>10</v>
      </c>
      <c r="D11" s="160">
        <v>2</v>
      </c>
      <c r="E11" s="146">
        <v>4320000</v>
      </c>
      <c r="F11" s="162">
        <f t="shared" ref="F11" si="0">D11*E11</f>
        <v>8640000</v>
      </c>
      <c r="G11" s="160" t="s">
        <v>102</v>
      </c>
      <c r="H11" s="173">
        <f t="shared" ref="H11" si="1">D11</f>
        <v>2</v>
      </c>
      <c r="I11" s="163">
        <v>2139175</v>
      </c>
      <c r="J11" s="149">
        <f>H11*I11</f>
        <v>4278350</v>
      </c>
      <c r="K11" s="175">
        <f>ROUNDDOWN(MIN(F11,J11),-3)</f>
        <v>4278000</v>
      </c>
      <c r="L11" s="153"/>
    </row>
    <row r="12" spans="2:12" ht="45" customHeight="1">
      <c r="B12" s="159"/>
      <c r="C12" s="165"/>
      <c r="D12" s="161"/>
      <c r="E12" s="147"/>
      <c r="F12" s="162"/>
      <c r="G12" s="171"/>
      <c r="H12" s="173"/>
      <c r="I12" s="163"/>
      <c r="J12" s="150"/>
      <c r="K12" s="175"/>
      <c r="L12" s="154"/>
    </row>
    <row r="13" spans="2:12" ht="45" customHeight="1">
      <c r="B13" s="159"/>
      <c r="C13" s="166" t="s">
        <v>11</v>
      </c>
      <c r="D13" s="160">
        <v>1</v>
      </c>
      <c r="E13" s="146">
        <v>21000000</v>
      </c>
      <c r="F13" s="162">
        <f t="shared" ref="F13" si="2">D13*E13</f>
        <v>21000000</v>
      </c>
      <c r="G13" s="178" t="s">
        <v>104</v>
      </c>
      <c r="H13" s="173">
        <f t="shared" ref="H13" si="3">D13</f>
        <v>1</v>
      </c>
      <c r="I13" s="163">
        <v>20999000</v>
      </c>
      <c r="J13" s="149">
        <f>H13*I13</f>
        <v>20999000</v>
      </c>
      <c r="K13" s="175">
        <f>ROUNDDOWN(MIN(F13,J13),-3)</f>
        <v>20999000</v>
      </c>
      <c r="L13" s="153"/>
    </row>
    <row r="14" spans="2:12" ht="45" customHeight="1">
      <c r="B14" s="159"/>
      <c r="C14" s="167"/>
      <c r="D14" s="161"/>
      <c r="E14" s="147"/>
      <c r="F14" s="162"/>
      <c r="G14" s="179"/>
      <c r="H14" s="173"/>
      <c r="I14" s="163"/>
      <c r="J14" s="150"/>
      <c r="K14" s="175"/>
      <c r="L14" s="154"/>
    </row>
    <row r="15" spans="2:12" ht="45" customHeight="1">
      <c r="B15" s="159"/>
      <c r="C15" s="166" t="s">
        <v>12</v>
      </c>
      <c r="D15" s="160">
        <v>6</v>
      </c>
      <c r="E15" s="135" t="s">
        <v>15</v>
      </c>
      <c r="F15" s="163">
        <v>6000000</v>
      </c>
      <c r="G15" s="178" t="s">
        <v>106</v>
      </c>
      <c r="H15" s="173">
        <f t="shared" ref="H15" si="4">D15</f>
        <v>6</v>
      </c>
      <c r="I15" s="163">
        <v>1000000</v>
      </c>
      <c r="J15" s="149">
        <f>H15*I15</f>
        <v>6000000</v>
      </c>
      <c r="K15" s="175">
        <f>ROUNDDOWN(MIN(F15,J15),-3)</f>
        <v>6000000</v>
      </c>
      <c r="L15" s="153"/>
    </row>
    <row r="16" spans="2:12" ht="87" customHeight="1">
      <c r="B16" s="159"/>
      <c r="C16" s="167"/>
      <c r="D16" s="161"/>
      <c r="E16" s="144"/>
      <c r="F16" s="163"/>
      <c r="G16" s="161"/>
      <c r="H16" s="173"/>
      <c r="I16" s="163"/>
      <c r="J16" s="150"/>
      <c r="K16" s="175"/>
      <c r="L16" s="154"/>
    </row>
    <row r="17" spans="2:12" ht="24" customHeight="1">
      <c r="B17" s="8"/>
      <c r="C17" s="135" t="s">
        <v>9</v>
      </c>
      <c r="D17" s="168"/>
      <c r="E17" s="156"/>
      <c r="F17" s="146">
        <f>SUM(F7:F16)</f>
        <v>41000000</v>
      </c>
      <c r="G17" s="156"/>
      <c r="H17" s="168"/>
      <c r="I17" s="156"/>
      <c r="J17" s="149">
        <f>SUM(J7:J16)</f>
        <v>37137350</v>
      </c>
      <c r="K17" s="131">
        <f>SUM(K7:K16)</f>
        <v>36637000</v>
      </c>
      <c r="L17" s="153"/>
    </row>
    <row r="18" spans="2:12" ht="24" customHeight="1">
      <c r="B18" s="8"/>
      <c r="C18" s="144"/>
      <c r="D18" s="169"/>
      <c r="E18" s="157"/>
      <c r="F18" s="147"/>
      <c r="G18" s="157"/>
      <c r="H18" s="169"/>
      <c r="I18" s="157"/>
      <c r="J18" s="150"/>
      <c r="K18" s="132"/>
      <c r="L18" s="154"/>
    </row>
    <row r="19" spans="2:12" ht="24" customHeight="1" thickBot="1">
      <c r="B19" s="9"/>
      <c r="C19" s="136"/>
      <c r="D19" s="170"/>
      <c r="E19" s="158"/>
      <c r="F19" s="148"/>
      <c r="G19" s="158"/>
      <c r="H19" s="170"/>
      <c r="I19" s="158"/>
      <c r="J19" s="151"/>
      <c r="K19" s="152"/>
      <c r="L19" s="155"/>
    </row>
    <row r="20" spans="2:12" ht="19.5" thickTop="1"/>
    <row r="21" spans="2:12" ht="18.75" customHeight="1">
      <c r="B21" s="2" t="s">
        <v>44</v>
      </c>
    </row>
    <row r="22" spans="2:12">
      <c r="B22" s="2" t="s">
        <v>14</v>
      </c>
    </row>
    <row r="23" spans="2:12" hidden="1"/>
    <row r="24" spans="2:12" hidden="1">
      <c r="B24" s="2">
        <v>360000</v>
      </c>
    </row>
  </sheetData>
  <mergeCells count="70">
    <mergeCell ref="J7:J8"/>
    <mergeCell ref="K7:K8"/>
    <mergeCell ref="G15:G16"/>
    <mergeCell ref="H15:H16"/>
    <mergeCell ref="G13:G14"/>
    <mergeCell ref="H13:H14"/>
    <mergeCell ref="H11:H12"/>
    <mergeCell ref="I15:I16"/>
    <mergeCell ref="I13:I14"/>
    <mergeCell ref="I11:I12"/>
    <mergeCell ref="G11:G12"/>
    <mergeCell ref="F7:F8"/>
    <mergeCell ref="C9:C10"/>
    <mergeCell ref="G7:G8"/>
    <mergeCell ref="H7:H8"/>
    <mergeCell ref="I7:I8"/>
    <mergeCell ref="E7:E8"/>
    <mergeCell ref="L11:L12"/>
    <mergeCell ref="L13:L14"/>
    <mergeCell ref="J15:J16"/>
    <mergeCell ref="J13:J14"/>
    <mergeCell ref="K13:K14"/>
    <mergeCell ref="J11:J12"/>
    <mergeCell ref="K11:K12"/>
    <mergeCell ref="K15:K16"/>
    <mergeCell ref="L15:L16"/>
    <mergeCell ref="K17:K19"/>
    <mergeCell ref="G17:G19"/>
    <mergeCell ref="H17:H19"/>
    <mergeCell ref="I17:I19"/>
    <mergeCell ref="J17:J19"/>
    <mergeCell ref="L17:L19"/>
    <mergeCell ref="D9:D10"/>
    <mergeCell ref="E9:E10"/>
    <mergeCell ref="F9:F10"/>
    <mergeCell ref="B1:C1"/>
    <mergeCell ref="I3:L3"/>
    <mergeCell ref="G9:G10"/>
    <mergeCell ref="H9:H10"/>
    <mergeCell ref="J9:J10"/>
    <mergeCell ref="I9:I10"/>
    <mergeCell ref="L9:L10"/>
    <mergeCell ref="K9:K10"/>
    <mergeCell ref="L7:L8"/>
    <mergeCell ref="B7:B16"/>
    <mergeCell ref="C7:C8"/>
    <mergeCell ref="D7:D8"/>
    <mergeCell ref="C17:C19"/>
    <mergeCell ref="E17:E19"/>
    <mergeCell ref="D11:D12"/>
    <mergeCell ref="E11:E12"/>
    <mergeCell ref="F11:F12"/>
    <mergeCell ref="D15:D16"/>
    <mergeCell ref="E15:E16"/>
    <mergeCell ref="F15:F16"/>
    <mergeCell ref="D13:D14"/>
    <mergeCell ref="E13:E14"/>
    <mergeCell ref="F13:F14"/>
    <mergeCell ref="C11:C12"/>
    <mergeCell ref="C13:C14"/>
    <mergeCell ref="C15:C16"/>
    <mergeCell ref="F17:F19"/>
    <mergeCell ref="D17:D19"/>
    <mergeCell ref="B2:L2"/>
    <mergeCell ref="L5:L6"/>
    <mergeCell ref="G5:J5"/>
    <mergeCell ref="D5:F5"/>
    <mergeCell ref="C5:C6"/>
    <mergeCell ref="B5:B6"/>
    <mergeCell ref="K4:L4"/>
  </mergeCells>
  <phoneticPr fontId="1"/>
  <pageMargins left="0.70866141732283472" right="0.70866141732283472" top="0.74803149606299213" bottom="0.74803149606299213" header="0.31496062992125984" footer="0.31496062992125984"/>
  <pageSetup paperSize="9" scale="51" orientation="landscape" cellComments="asDisplayed"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担当者名簿</vt:lpstr>
      <vt:lpstr>計画書</vt:lpstr>
      <vt:lpstr>総括表</vt:lpstr>
      <vt:lpstr>初度設備</vt:lpstr>
      <vt:lpstr>その他の設備費</vt:lpstr>
      <vt:lpstr>計画書!Print_Area</vt:lpstr>
      <vt:lpstr>初度設備!Print_Area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2020-12-12T09:36:33Z</cp:lastPrinted>
  <dcterms:created xsi:type="dcterms:W3CDTF">2014-03-17T09:07:12Z</dcterms:created>
  <dcterms:modified xsi:type="dcterms:W3CDTF">2020-12-17T09:58:07Z</dcterms:modified>
</cp:coreProperties>
</file>